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42440" yWindow="1620" windowWidth="32840" windowHeight="17780" tabRatio="500" activeTab="2"/>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<sst xmlns="http://schemas.openxmlformats.org/spreadsheetml/2006/main" count="5317" uniqueCount="2922">
  <si>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</si>
  <si>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</si>
  <si>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</si>
  <si>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</si>
  <si>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</si>
  <si>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</si>
  <si>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</si>
  <si>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</si>
  <si>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</si>
  <si>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</si>
  <si>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</si>
  <si>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</si>
  <si>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</si>
  <si>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</si>
  <si>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</si>
  <si>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</si>
  <si>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</si>
  <si>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</si>
  <si>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</si>
  <si>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</si>
  <si>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</si>
  <si>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</si>
  <si>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</si>
  <si>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</si>
  <si>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</si>
  <si>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</si>
  <si>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</si>
  <si>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</si>
  <si>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</si>
  <si>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</si>
  <si>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</si>
  <si>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</si>
  <si>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</si>
  <si>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</si>
  <si>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</si>
  <si>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</si>
  <si>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</si>
  <si>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</si>
  <si>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</si>
  <si>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</si>
  <si>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</si>
  <si>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</si>
  <si>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</si>
  <si>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</si>
  <si>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</si>
  <si>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</si>
  <si>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</si>
  <si>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</si>
  <si>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</si>
  <si>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</si>
  <si>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</si>
  <si>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</si>
  <si>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</si>
  <si>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</si>
  <si>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</si>
  <si>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</si>
  <si>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</si>
  <si>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</si>
  <si>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</si>
  <si>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</si>
  <si>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</si>
  <si>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</si>
  <si>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</si>
  <si>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</si>
  <si>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</si>
  <si>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</si>
  <si>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</si>
  <si>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</si>
  <si>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</si>
  <si>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</si>
  <si>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</si>
  <si>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</si>
  <si>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</si>
  <si>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</si>
  <si>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</si>
  <si>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</si>
  <si>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</si>
  <si>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</si>
  <si>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</si>
  <si>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</si>
  <si>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</si>
  <si>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</si>
  <si>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</si>
  <si>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</si>
  <si>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</si>
  <si>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</si>
  <si>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</si>
  <si>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</si>
  <si>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</si>
  <si>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</si>
  <si>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</si>
  <si>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</si>
  <si>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</si>
  <si>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</si>
  <si>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</si>
  <si>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</si>
  <si>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</si>
  <si>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</si>
  <si>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</si>
  <si>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</si>
  <si>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</si>
  <si>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</si>
  <si>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</si>
  <si>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</si>
  <si>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</si>
  <si>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</si>
  <si>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</si>
  <si>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</si>
  <si>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</si>
  <si>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</si>
  <si>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</si>
  <si>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</si>
  <si>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</si>
  <si>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</si>
  <si>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</si>
  <si>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</si>
  <si>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</si>
  <si>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</si>
  <si>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</si>
  <si>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</si>
  <si>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</si>
  <si>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</si>
  <si>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</si>
  <si>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</si>
  <si>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</si>
  <si>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</si>
  <si>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</si>
  <si>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</si>
  <si>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</si>
  <si>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</si>
  <si>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</si>
  <si>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</si>
  <si>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</si>
  <si>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</si>
  <si>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</si>
  <si>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</si>
  <si>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</si>
  <si>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</si>
  <si>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</si>
  <si>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</si>
  <si>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</si>
  <si>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</si>
  <si>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</si>
  <si>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</si>
  <si>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</si>
  <si>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</si>
  <si>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</si>
  <si>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</si>
  <si>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</si>
  <si>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</si>
  <si>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</si>
  <si>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</si>
  <si>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</si>
  <si>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</si>
  <si>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</si>
  <si>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</si>
  <si>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</si>
  <si>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</si>
  <si>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</si>
  <si>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</si>
  <si>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</si>
  <si>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</si>
  <si>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</si>
  <si>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</si>
  <si>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</si>
  <si>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</si>
  <si>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</si>
  <si>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</si>
  <si>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</si>
  <si>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</si>
  <si>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</si>
  <si>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</si>
  <si>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</si>
  <si>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</si>
  <si>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</si>
  <si>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</si>
  <si>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</si>
  <si>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</si>
  <si>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</si>
  <si>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</si>
  <si>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</si>
  <si>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</si>
  <si>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</si>
  <si>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</si>
  <si>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</si>
  <si>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</si>
  <si>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</si>
  <si>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</si>
  <si>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</si>
  <si>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</si>
  <si>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</si>
  <si>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</si>
  <si>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</si>
  <si>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</si>
  <si>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</si>
  <si>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</si>
  <si>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</si>
  <si>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</si>
  <si>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</si>
  <si>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</si>
  <si>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</si>
  <si>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</si>
  <si>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</si>
  <si>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</si>
  <si>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</si>
  <si>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</si>
  <si>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</si>
  <si>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</si>
  <si>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</si>
  <si>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</si>
  <si>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</si>
  <si>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</si>
  <si>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</si>
  <si>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</si>
  <si>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</si>
  <si>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</si>
  <si>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</si>
  <si>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</si>
  <si>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</si>
  <si>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</si>
  <si>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</si>
  <si>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</si>
  <si>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</si>
  <si>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</si>
  <si>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</si>
  <si>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</si>
  <si>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</si>
  <si>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</si>
  <si>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</si>
  <si>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</si>
  <si>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</si>
  <si>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</si>
  <si>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</si>
  <si>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</si>
  <si>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</si>
  <si>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</si>
  <si>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</si>
  <si>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</si>
  <si>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</si>
  <si>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</si>
  <si>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</si>
  <si>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</si>
  <si>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</si>
  <si>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</si>
  <si>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</si>
  <si>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</si>
  <si>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</si>
  <si>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</si>
  <si>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</si>
  <si>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</si>
  <si>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</si>
  <si>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</si>
  <si>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</si>
  <si>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</si>
  <si>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</si>
  <si>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</si>
  <si>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</si>
  <si>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</si>
  <si>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</si>
  <si>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</si>
  <si>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</si>
  <si>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</si>
  <si>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</si>
  <si>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</si>
  <si>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</si>
  <si>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</si>
  <si>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</si>
  <si>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</si>
  <si>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</si>
  <si>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</si>
  <si>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</si>
  <si>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</si>
  <si>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</si>
  <si>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</si>
  <si>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</si>
  <si>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</si>
  <si>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</si>
  <si>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</si>
  <si>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</si>
  <si>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</si>
  <si>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</si>
  <si>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</si>
  <si>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</si>
  <si>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</si>
  <si>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</si>
  <si>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</si>
  <si>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</si>
  <si>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</si>
  <si>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</si>
  <si>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</si>
  <si>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</si>
  <si>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</si>
  <si>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</si>
  <si>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</si>
  <si>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</si>
  <si>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</si>
  <si>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</si>
  <si>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</si>
  <si>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</si>
  <si>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</si>
  <si>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</si>
  <si>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</si>
  <si>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</si>
  <si>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</si>
  <si>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</si>
  <si>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</si>
  <si>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</si>
  <si>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</si>
  <si>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</si>
  <si>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</si>
  <si>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</si>
  <si>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</si>
  <si>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</si>
  <si>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</si>
  <si>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</si>
  <si>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</si>
  <si>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</si>
  <si>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</si>
  <si>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</si>
  <si>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</si>
  <si>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</si>
  <si>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</si>
  <si>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</si>
  <si>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</si>
  <si>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</si>
  <si>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</si>
  <si>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</si>
  <si>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</si>
  <si>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</si>
  <si>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</si>
  <si>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</si>
  <si>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</si>
  <si>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</si>
  <si>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</si>
  <si>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</si>
  <si>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</si>
  <si>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</si>
  <si>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</si>
  <si>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</si>
  <si>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</si>
  <si>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</si>
  <si>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</si>
  <si>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</si>
  <si>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</si>
  <si>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</si>
  <si>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</si>
  <si>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</si>
  <si>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</si>
  <si>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</si>
  <si>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</si>
  <si>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</si>
  <si>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</si>
  <si>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</si>
  <si>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</si>
  <si>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</si>
  <si>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</si>
  <si>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</si>
  <si>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</si>
  <si>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</si>
  <si>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</si>
  <si>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</si>
  <si>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</si>
  <si>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</si>
  <si>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</si>
  <si>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</si>
  <si>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</si>
  <si>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</si>
  <si>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</si>
  <si>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</si>
  <si>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</si>
  <si>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</si>
  <si>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</si>
  <si>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</si>
  <si>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</si>
  <si>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</si>
  <si>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</si>
  <si>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</si>
  <si>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</si>
  <si>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</si>
  <si>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</si>
  <si>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</si>
  <si>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</si>
  <si>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</si>
  <si>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</si>
  <si>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</si>
  <si>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</si>
  <si>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</si>
  <si>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</si>
  <si>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</si>
  <si>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</si>
  <si>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</si>
  <si>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</si>
  <si>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</si>
  <si>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</si>
  <si>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</si>
  <si>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</si>
  <si>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</si>
  <si>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</si>
  <si>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</si>
  <si>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</si>
  <si>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</si>
  <si>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</si>
  <si>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</si>
  <si>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</si>
  <si>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</si>
  <si>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</si>
  <si>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</si>
  <si>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</si>
  <si>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</si>
  <si>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</si>
  <si>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</si>
  <si>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</si>
  <si>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</si>
  <si>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</si>
  <si>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</si>
  <si>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</si>
  <si>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</si>
  <si>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</si>
  <si>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</si>
  <si>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</si>
  <si>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</si>
  <si>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</si>
  <si>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</si>
  <si>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</si>
  <si>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</si>
  <si>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</si>
  <si>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</si>
  <si>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</si>
  <si>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</si>
  <si>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</si>
  <si>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</si>
  <si>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</si>
  <si>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</si>
  <si>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</si>
  <si>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</si>
  <si>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</si>
  <si>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</si>
  <si>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</si>
  <si>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</si>
  <si>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</si>
  <si>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</si>
  <si>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</si>
  <si>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</si>
  <si>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</si>
  <si>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</si>
  <si>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</si>
  <si>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</si>
  <si>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</si>
  <si>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</si>
  <si>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</si>
  <si>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</si>
  <si>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</si>
  <si>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</si>
  <si>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</si>
  <si>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</si>
  <si>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</si>
  <si>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</si>
  <si>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</si>
  <si>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</si>
  <si>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</si>
  <si>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</si>
  <si>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</si>
  <si>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</si>
  <si>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</si>
  <si>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</si>
  <si>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</si>
  <si>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</si>
  <si>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</si>
  <si>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</si>
  <si>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</si>
  <si>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</si>
  <si>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</si>
  <si>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</si>
  <si>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</si>
  <si>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</si>
  <si>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</si>
  <si>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</si>
  <si>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</si>
  <si>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</si>
  <si>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</si>
  <si>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</si>
  <si>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</si>
  <si>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</si>
  <si>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</si>
  <si>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</si>
  <si>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</si>
  <si>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</si>
  <si>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</si>
  <si>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</si>
  <si>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</si>
  <si>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</si>
  <si>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</si>
  <si>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</si>
  <si>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</si>
  <si>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</si>
  <si>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</si>
  <si>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</si>
  <si>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</si>
  <si>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</si>
  <si>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</si>
  <si>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</si>
  <si>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</si>
  <si>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</si>
  <si>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</si>
  <si>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</si>
  <si>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</si>
  <si>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</si>
  <si>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</si>
  <si>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</si>
  <si>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</si>
  <si>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</si>
  <si>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</si>
  <si>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</si>
  <si>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</si>
  <si>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</si>
  <si>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</si>
  <si>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</si>
  <si>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</si>
  <si>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</si>
  <si>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</si>
  <si>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</si>
  <si>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</si>
  <si>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</si>
  <si>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</si>
  <si>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</si>
  <si>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</si>
  <si>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</si>
  <si>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</si>
  <si>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</si>
  <si>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</si>
  <si>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</si>
  <si>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</si>
  <si>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</si>
  <si>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</si>
  <si>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</si>
  <si>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</si>
  <si>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</si>
  <si>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</si>
  <si>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</si>
  <si>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</si>
  <si>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</si>
  <si>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</si>
  <si>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</si>
  <si>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</si>
  <si>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</si>
  <si>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</si>
  <si>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</si>
  <si>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</si>
  <si>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</si>
  <si>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</si>
  <si>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</si>
  <si>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</si>
  <si>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</si>
  <si>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</si>
  <si>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</si>
  <si>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</si>
  <si>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</si>
  <si>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</si>
  <si>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</si>
  <si>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</si>
  <si>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</si>
  <si>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</si>
  <si>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</si>
  <si>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</si>
  <si>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</si>
  <si>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</si>
  <si>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</si>
  <si>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</si>
  <si>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</si>
  <si>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</si>
  <si>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</si>
  <si>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</si>
  <si>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</si>
  <si>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</si>
  <si>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</si>
  <si>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</si>
  <si>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</si>
  <si>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</si>
  <si>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</si>
  <si>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</si>
  <si>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</si>
  <si>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</si>
  <si>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</si>
  <si>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</si>
  <si>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</si>
  <si>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</si>
  <si>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</si>
  <si>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</si>
  <si>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</si>
  <si>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</si>
  <si>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</si>
  <si>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</si>
  <si>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</si>
  <si>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</si>
  <si>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</si>
  <si>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</si>
  <si>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</si>
  <si>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</si>
  <si>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</si>
  <si>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</si>
  <si>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</si>
  <si>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</si>
  <si>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</si>
  <si>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</si>
  <si>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</si>
  <si>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</si>
  <si>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</si>
  <si>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</si>
  <si>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</si>
  <si>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</si>
  <si>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</si>
  <si>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</si>
  <si>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</si>
  <si>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</si>
  <si>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</si>
  <si>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</si>
  <si>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</si>
  <si>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</si>
  <si>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</si>
  <si>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</si>
  <si>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</si>
  <si>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</si>
  <si>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</si>
  <si>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</si>
  <si>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</si>
  <si>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</si>
  <si>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</si>
  <si>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</si>
  <si>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</si>
  <si>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</si>
  <si>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</si>
  <si>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</si>
  <si>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</si>
  <si>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</si>
  <si>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</si>
  <si>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</si>
  <si>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</si>
  <si>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</si>
  <si>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</si>
  <si>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</si>
  <si>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</si>
  <si>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</si>
  <si>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</si>
  <si>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</si>
  <si>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</si>
  <si>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</si>
  <si>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</si>
  <si>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</si>
  <si>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</si>
  <si>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</si>
  <si>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</si>
  <si>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</si>
  <si>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</si>
  <si>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</si>
  <si>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</si>
  <si>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</si>
  <si>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</si>
  <si>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</si>
  <si>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</si>
  <si>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</si>
  <si>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</si>
  <si>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</si>
  <si>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</si>
  <si>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</si>
  <si>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</si>
  <si>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</si>
  <si>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</si>
  <si>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</si>
  <si>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</si>
  <si>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</si>
  <si>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</si>
  <si>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</si>
  <si>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</si>
  <si>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</si>
  <si>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</si>
  <si>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</si>
  <si>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</si>
  <si>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</si>
  <si>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</si>
  <si>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</si>
  <si>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</si>
  <si>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</si>
  <si>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</si>
  <si>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</si>
  <si>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</si>
  <si>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</si>
  <si>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</si>
  <si>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</si>
  <si>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</si>
  <si>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</si>
  <si>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</si>
  <si>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</si>
  <si>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</si>
  <si>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</si>
  <si>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</si>
  <si>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</si>
  <si>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</si>
  <si>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</si>
  <si>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</si>
  <si>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</si>
  <si>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</si>
  <si>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</si>
  <si>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</si>
  <si>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</si>
  <si>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</si>
  <si>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</si>
  <si>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</si>
  <si>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</si>
  <si>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</si>
  <si>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</si>
  <si>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</si>
  <si>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</si>
  <si>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</si>
  <si>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</si>
  <si>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</si>
  <si>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</si>
  <si>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</si>
  <si>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</si>
  <si>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</si>
  <si>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</si>
  <si>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</si>
  <si>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</si>
  <si>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</si>
  <si>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</si>
  <si>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</si>
  <si>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</si>
  <si>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</si>
  <si>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</si>
  <si>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</si>
  <si>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</si>
  <si>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</si>
  <si>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</si>
  <si>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</si>
  <si>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</si>
  <si>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</si>
  <si>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</si>
  <si>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</si>
  <si>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</si>
  <si>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</si>
  <si>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</si>
  <si>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</si>
  <si>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</si>
  <si>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</si>
  <si>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</si>
  <si>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</si>
  <si>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</si>
  <si>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</si>
  <si>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</si>
  <si>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</si>
  <si>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</si>
  <si>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</si>
  <si>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</si>
  <si>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</si>
  <si>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</si>
  <si>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</si>
  <si>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</si>
  <si>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</si>
  <si>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</si>
  <si>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</si>
  <si>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</si>
  <si>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</si>
  <si>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</si>
  <si>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</si>
  <si>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</si>
  <si>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</si>
  <si>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</si>
  <si>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</si>
  <si>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</si>
  <si>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</si>
  <si>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</si>
  <si>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</si>
  <si>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</si>
  <si>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</si>
  <si>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</si>
  <si>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</si>
  <si>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</si>
  <si>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</si>
  <si>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</si>
  <si>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</si>
  <si>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</si>
  <si>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</si>
  <si>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</si>
  <si>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</si>
  <si>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</si>
  <si>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</si>
  <si>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</si>
  <si>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</si>
  <si>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</si>
  <si>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</si>
  <si>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</si>
  <si>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</si>
  <si>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</si>
  <si>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</si>
  <si>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</si>
  <si>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</si>
  <si>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</si>
  <si>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</si>
  <si>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</si>
  <si>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</si>
  <si>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</si>
  <si>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</si>
  <si>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</si>
  <si>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</si>
  <si>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</si>
  <si>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</si>
  <si>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</si>
  <si>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</si>
  <si>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</si>
  <si>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</si>
  <si>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</si>
  <si>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</si>
  <si>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</si>
  <si>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</si>
  <si>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</si>
  <si>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</si>
  <si>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</si>
  <si>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</si>
  <si>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</si>
  <si>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</si>
  <si>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</si>
  <si>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</si>
  <si>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</si>
  <si>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</si>
  <si>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</si>
  <si>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</si>
  <si>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</si>
  <si>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</si>
  <si>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</si>
  <si>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</si>
  <si>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</si>
  <si>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</si>
  <si>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</si>
  <si>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</si>
  <si>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</si>
  <si>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</si>
  <si>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</si>
  <si>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</si>
  <si>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</si>
  <si>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</si>
  <si>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</si>
  <si>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</si>
  <si>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</si>
  <si>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</si>
  <si>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</si>
  <si>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</si>
  <si>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</si>
  <si>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</si>
  <si>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</si>
  <si>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</si>
  <si>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</si>
  <si>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</si>
  <si>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</si>
  <si>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</si>
  <si>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</si>
  <si>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</si>
  <si>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</si>
  <si>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</si>
  <si>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</si>
  <si>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</si>
  <si>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</si>
  <si>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</si>
  <si>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</si>
  <si>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</si>
  <si>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</si>
  <si>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</si>
  <si>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</si>
  <si>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</si>
  <si>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</si>
  <si>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</si>
  <si>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</si>
  <si>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</si>
  <si>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</si>
  <si>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</si>
  <si>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</si>
  <si>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</si>
  <si>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</si>
  <si>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</si>
  <si>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</si>
  <si>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</si>
  <si>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</si>
  <si>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</si>
  <si>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</si>
  <si>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</si>
  <si>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</si>
  <si>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</si>
  <si>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</si>
  <si>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</si>
  <si>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</si>
  <si>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</si>
  <si>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</si>
  <si>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</si>
  <si>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</si>
  <si>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</si>
  <si>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</si>
  <si>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</si>
  <si>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</si>
  <si>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</si>
  <si>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</si>
  <si>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</si>
  <si>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</si>
  <si>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</si>
  <si>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</si>
  <si>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</si>
  <si>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</si>
  <si>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</si>
  <si>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</si>
  <si>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</si>
  <si>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</si>
  <si>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</si>
  <si>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</si>
  <si>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</si>
  <si>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</si>
  <si>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</si>
  <si>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</si>
  <si>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</si>
  <si>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</si>
  <si>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</si>
  <si>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</si>
  <si>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</si>
  <si>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</si>
  <si>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</si>
  <si>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</si>
  <si>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</si>
  <si>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</si>
  <si>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</si>
  <si>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</si>
  <si>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</si>
  <si>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</si>
  <si>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</si>
  <si>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</si>
  <si>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</si>
  <si>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</si>
  <si>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</si>
  <si>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</si>
  <si>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</si>
  <si>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</si>
  <si>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</si>
  <si>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</si>
  <si>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</si>
  <si>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</si>
  <si>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</si>
  <si>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</si>
  <si>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</si>
  <si>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</si>
  <si>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</si>
  <si>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</si>
  <si>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</si>
  <si>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</si>
  <si>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</si>
  <si>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</si>
  <si>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</si>
  <si>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</si>
  <si>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</si>
  <si>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</si>
  <si>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</si>
  <si>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</si>
  <si>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</si>
  <si>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</si>
  <si>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</si>
  <si>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</si>
  <si>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</si>
  <si>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</si>
  <si>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</si>
  <si>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</si>
  <si>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</si>
  <si>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</si>
  <si>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</si>
  <si>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</si>
  <si>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</si>
  <si>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</si>
  <si>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</si>
  <si>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</si>
  <si>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</si>
  <si>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</si>
  <si>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</si>
  <si>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</si>
  <si>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</si>
  <si>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</si>
  <si>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</si>
  <si>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</si>
  <si>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</si>
  <si>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</si>
  <si>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</si>
  <si>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</si>
  <si>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</si>
  <si>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</si>
  <si>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</si>
  <si>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</si>
  <si>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</si>
  <si>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</si>
  <si>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</si>
  <si>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</si>
  <si>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</si>
  <si>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</si>
  <si>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</si>
  <si>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</si>
  <si>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</si>
  <si>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</si>
  <si>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</si>
  <si>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</si>
  <si>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</si>
  <si>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</si>
  <si>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</si>
  <si>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</si>
  <si>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</si>
  <si>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</si>
  <si>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</si>
  <si>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</si>
  <si>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</si>
  <si>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</si>
  <si>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</si>
  <si>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</si>
  <si>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</si>
  <si>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</si>
  <si>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</si>
  <si>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</si>
  <si>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</si>
  <si>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</si>
  <si>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</si>
  <si>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</si>
  <si>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</si>
  <si>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</si>
  <si>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</si>
  <si>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</si>
  <si>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</si>
  <si>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</si>
  <si>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</si>
  <si>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</si>
  <si>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</si>
  <si>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</si>
  <si>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</si>
  <si>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</si>
  <si>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</si>
  <si>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</si>
  <si>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</si>
  <si>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</si>
  <si>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</si>
  <si>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</si>
  <si>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</si>
  <si>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</si>
  <si>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</si>
  <si>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</si>
  <si>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</si>
  <si>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</si>
  <si>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</si>
  <si>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</si>
  <si>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</si>
  <si>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</si>
  <si>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</si>
  <si>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</si>
  <si>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</si>
  <si>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</si>
  <si>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</si>
  <si>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</si>
  <si>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</si>
  <si>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</si>
  <si>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</si>
  <si>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</si>
  <si>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</si>
  <si>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</si>
  <si>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</si>
  <si>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</si>
  <si>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</si>
  <si>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</si>
  <si>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</si>
  <si>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</si>
  <si>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</si>
  <si>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</si>
  <si>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</si>
  <si>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</si>
  <si>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</si>
  <si>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</si>
  <si>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</si>
  <si>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</si>
  <si>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</si>
  <si>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</si>
  <si>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</si>
  <si>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</si>
  <si>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</si>
  <si>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</si>
  <si>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</si>
  <si>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</si>
  <si>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</si>
  <si>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</si>
  <si>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</si>
  <si>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</si>
  <si>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</si>
  <si>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</si>
  <si>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</si>
  <si>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</si>
  <si>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</si>
  <si>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</si>
  <si>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</si>
  <si>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</si>
  <si>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</si>
  <si>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</si>
  <si>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</si>
  <si>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</si>
  <si>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</si>
  <si>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</si>
  <si>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</si>
  <si>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</si>
  <si>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</si>
  <si>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</si>
  <si>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</si>
  <si>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</si>
  <si>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</si>
  <si>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</si>
  <si>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</si>
  <si>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</si>
  <si>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</si>
  <si>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</si>
  <si>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</si>
  <si>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</si>
  <si>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</si>
  <si>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</si>
  <si>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</si>
  <si>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</si>
  <si>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</si>
  <si>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</si>
  <si>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</si>
  <si>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</si>
  <si>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</si>
  <si>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</si>
  <si>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</si>
  <si>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</si>
  <si>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</si>
  <si>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</si>
  <si>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</si>
  <si>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</si>
  <si>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</si>
  <si>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</si>
  <si>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</si>
  <si>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</si>
  <si>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</si>
  <si>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</si>
  <si>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</si>
  <si>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</si>
  <si>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</si>
  <si>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</si>
  <si>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</si>
  <si>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</si>
  <si>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</si>
  <si>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</si>
  <si>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</si>
  <si>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</si>
  <si>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</si>
  <si>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</si>
  <si>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</si>
  <si>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</si>
  <si>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</si>
  <si>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</si>
  <si>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</si>
  <si>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</si>
  <si>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</si>
  <si>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</si>
  <si>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</si>
  <si>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</si>
  <si>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</si>
  <si>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</si>
  <si>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</si>
  <si>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</si>
  <si>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</si>
  <si>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</si>
  <si>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</si>
  <si>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</si>
  <si>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</si>
  <si>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</si>
  <si>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</si>
  <si>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</si>
  <si>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</si>
  <si>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</si>
  <si>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</si>
  <si>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</si>
  <si>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</si>
  <si>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</si>
  <si>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</si>
  <si>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</si>
  <si>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</si>
  <si>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</si>
  <si>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</si>
  <si>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</si>
  <si>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</si>
  <si>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</si>
  <si>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</si>
  <si>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</si>
  <si>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</si>
  <si>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</si>
  <si>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</si>
  <si>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</si>
  <si>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</si>
  <si>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</si>
  <si>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</si>
  <si>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</si>
  <si>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</si>
  <si>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</si>
  <si>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</si>
  <si>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</si>
  <si>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</si>
  <si>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</si>
  <si>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</si>
  <si>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</si>
  <si>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</si>
  <si>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</si>
  <si>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</si>
  <si>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</si>
  <si>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</si>
  <si>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</si>
  <si>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</si>
  <si>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</si>
  <si>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</si>
  <si>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</si>
  <si>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</si>
  <si>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</si>
  <si>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</si>
  <si>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</si>
  <si>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</si>
  <si>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</si>
  <si>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</si>
  <si>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</si>
  <si>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</si>
  <si>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</si>
  <si>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</si>
  <si>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</si>
  <si>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</si>
  <si>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</si>
  <si>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</si>
  <si>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</si>
  <si>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</si>
  <si>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</si>
  <si>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</si>
  <si>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</si>
  <si>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</si>
  <si>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</si>
  <si>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</si>
  <si>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</si>
  <si>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</si>
  <si>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</si>
  <si>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</si>
  <si>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</si>
  <si>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</si>
  <si>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</si>
  <si>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</si>
  <si>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</si>
  <si>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</si>
  <si>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</si>
  <si>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</si>
  <si>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</si>
  <si>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</si>
  <si>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</si>
  <si>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</si>
  <si>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</si>
  <si>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</si>
  <si>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</si>
  <si>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</si>
  <si>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</si>
  <si>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</si>
  <si>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</si>
  <si>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</si>
  <si>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</si>
  <si>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</si>
  <si>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</si>
  <si>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</si>
  <si>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</si>
  <si>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</si>
  <si>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</si>
  <si>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</si>
  <si>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</si>
  <si>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</si>
  <si>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</si>
  <si>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</si>
  <si>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</si>
  <si>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</si>
  <si>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</si>
  <si>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</si>
  <si>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</si>
  <si>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</si>
  <si>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</si>
  <si>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</si>
  <si>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</si>
  <si>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</si>
  <si>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</si>
  <si>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</si>
  <si>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</si>
  <si>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</si>
  <si>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</si>
  <si>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</si>
  <si>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</si>
  <si>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</si>
  <si>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</si>
  <si>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</si>
  <si>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</si>
  <si>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</si>
  <si>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</si>
  <si>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</si>
  <si>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</si>
  <si>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</si>
  <si>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</si>
  <si>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</si>
  <si>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</si>
  <si>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</si>
  <si>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</si>
  <si>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</si>
  <si>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</si>
  <si>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</si>
  <si>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</si>
  <si>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</si>
  <si>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</si>
  <si>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</si>
  <si>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</si>
  <si>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</si>
  <si>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</si>
  <si>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</si>
  <si>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</si>
  <si>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</si>
  <si>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</si>
  <si>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</si>
  <si>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</si>
  <si>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</si>
  <si>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</si>
  <si>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</si>
  <si>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</si>
  <si>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</si>
  <si>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</si>
  <si>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</si>
  <si>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</si>
  <si>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</si>
  <si>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</si>
  <si>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</si>
  <si>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</si>
  <si>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</si>
  <si>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</si>
  <si>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</si>
  <si>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</si>
  <si>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</si>
  <si>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</si>
  <si>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</si>
  <si>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</si>
  <si>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</si>
  <si>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</si>
  <si>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</si>
  <si>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</si>
  <si>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</si>
  <si>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</si>
  <si>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</si>
  <si>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</si>
  <si>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</si>
  <si>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</si>
  <si>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</si>
  <si>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</si>
  <si>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</si>
  <si>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</si>
  <si>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</si>
  <si>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</si>
  <si>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</si>
  <si>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</si>
  <si>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</si>
  <si>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</si>
  <si>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</si>
  <si>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</si>
  <si>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</si>
  <si>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</si>
  <si>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</si>
  <si>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</si>
  <si>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</si>
  <si>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</si>
  <si>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</si>
  <si>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</si>
  <si>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</si>
  <si>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</si>
  <si>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</si>
  <si>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</si>
  <si>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</si>
  <si>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</si>
  <si>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</si>
  <si>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</si>
  <si>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</si>
  <si>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</si>
  <si>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</si>
  <si>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</si>
  <si>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</si>
  <si>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</si>
  <si>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</si>
  <si>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</si>
  <si>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</si>
  <si>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</si>
  <si>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</si>
  <si>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</si>
  <si>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</si>
  <si>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</si>
  <si>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</si>
  <si>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</si>
  <si>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</si>
  <si>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</si>
  <si>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</si>
  <si>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</si>
  <si>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</si>
  <si>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</si>
  <si>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</si>
  <si>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</si>
  <si>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</si>
  <si>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</si>
  <si>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</si>
  <si>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</si>
  <si>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</si>
  <si>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</si>
  <si>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</si>
  <si>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</si>
  <si>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</si>
  <si>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</si>
  <si>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</si>
  <si>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</si>
  <si>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</si>
  <si>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</si>
  <si>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</si>
  <si>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</si>
  <si>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</si>
  <si>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</si>
  <si>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</si>
  <si>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</si>
  <si>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</si>
  <si>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</si>
  <si>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</si>
  <si>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</si>
  <si>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</si>
  <si>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</si>
  <si>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</si>
  <si>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</si>
  <si>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</si>
  <si>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</si>
  <si>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</si>
  <si>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</si>
  <si>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</si>
  <si>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</si>
  <si>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</si>
  <si>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</si>
  <si>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</si>
  <si>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</si>
  <si>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</si>
  <si>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</si>
  <si>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</si>
  <si>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</si>
  <si>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</si>
  <si>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</si>
  <si>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</si>
  <si>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</si>
  <si>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</si>
  <si>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</si>
  <si>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</si>
  <si>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</si>
  <si>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</si>
  <si>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</si>
  <si>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</si>
  <si>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</si>
  <si>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</si>
  <si>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</si>
  <si>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</si>
  <si>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</si>
  <si>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</si>
  <si>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</si>
  <si>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</si>
  <si>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</si>
  <si>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</si>
  <si>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</si>
  <si>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</si>
  <si>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</si>
  <si>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</si>
  <si>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</si>
  <si>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</si>
  <si>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</si>
  <si>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</si>
  <si>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</si>
  <si>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</si>
  <si>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</si>
  <si>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</si>
  <si>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</si>
  <si>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</si>
  <si>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</si>
  <si>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</si>
  <si>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</si>
  <si>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</si>
  <si>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</si>
  <si>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</si>
  <si>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</si>
  <si>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</si>
  <si>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</si>
  <si>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</si>
  <si>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</si>
  <si>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</si>
  <si>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</si>
  <si>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</si>
  <si>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</si>
  <si>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</si>
  <si>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</si>
  <si>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</si>
  <si>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</si>
  <si>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</si>
  <si>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</si>
  <si>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</si>
  <si>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</si>
  <si>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</si>
  <si>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</si>
  <si>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</si>
  <si>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</si>
  <si>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</si>
  <si>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</si>
  <si>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</si>
  <si>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</si>
  <si>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</si>
  <si>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</si>
  <si>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</si>
  <si>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</si>
  <si>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</si>
  <si>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</si>
  <si>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</si>
  <si>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</si>
  <si>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</si>
  <si>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</si>
  <si>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</si>
  <si>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</si>
  <si>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</si>
  <si>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</si>
  <si>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</si>
  <si>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</si>
  <si>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</si>
  <si>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</si>
  <si>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</si>
  <si>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</si>
  <si>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</si>
  <si>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</si>
  <si>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</si>
  <si>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</si>
  <si>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</si>
  <si>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</si>
  <si>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</si>
  <si>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</si>
  <si>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</si>
  <si>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</si>
  <si>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</si>
  <si>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</si>
  <si>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</si>
  <si>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</si>
  <si>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</si>
  <si>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</si>
  <si>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</si>
  <si>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</si>
  <si>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</si>
  <si>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</si>
  <si>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</si>
  <si>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</si>
  <si>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</si>
  <si>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</si>
  <si>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</si>
  <si>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</si>
  <si>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</si>
  <si>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</si>
  <si>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</si>
  <si>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</si>
  <si>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</si>
  <si>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</si>
  <si>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</si>
  <si>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</si>
  <si>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</si>
  <si>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</si>
  <si>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</si>
  <si>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</si>
  <si>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</si>
  <si>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</si>
  <si>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</si>
  <si>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</si>
  <si>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</si>
  <si>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</si>
  <si>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</si>
  <si>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</si>
  <si>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</si>
  <si>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</si>
  <si>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</si>
  <si>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</si>
  <si>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</si>
  <si>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</si>
  <si>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</si>
  <si>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</si>
  <si>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</si>
  <si>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</si>
  <si>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</si>
  <si>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</si>
  <si>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</si>
  <si>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</si>
  <si>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</si>
  <si>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</si>
  <si>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</si>
  <si>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</si>
  <si>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</si>
  <si>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</si>
  <si>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</si>
  <si>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</si>
  <si>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</si>
  <si>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</si>
  <si>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</si>
  <si>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</si>
  <si>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</si>
  <si>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</si>
  <si>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</si>
  <si>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</si>
  <si>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</si>
  <si>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</si>
  <si>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</si>
  <si>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</si>
  <si>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</si>
  <si>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</si>
  <si>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</si>
  <si>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</si>
  <si>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</si>
  <si>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</si>
  <si>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</si>
  <si>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</si>
  <si>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</si>
  <si>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</si>
  <si>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</si>
  <si>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</si>
  <si>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</si>
  <si>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</si>
  <si>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</si>
  <si>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</si>
  <si>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</si>
  <si>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</si>
  <si>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</si>
  <si>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</si>
  <si>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</si>
  <si>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</si>
  <si>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</si>
  <si>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</si>
  <si>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</si>
  <si>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</si>
  <si>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</si>
  <si>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</si>
  <si>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</si>
  <si>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</si>
  <si>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</si>
  <si>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</si>
  <si>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</si>
  <si>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</si>
  <si>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</si>
  <si>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</si>
  <si>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</si>
  <si>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</si>
  <si>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</si>
  <si>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</si>
  <si>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</si>
  <si>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</si>
  <si>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</si>
  <si>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</si>
  <si>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</si>
  <si>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</si>
  <si>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</si>
  <si>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</si>
  <si>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</si>
  <si>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</si>
  <si>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</si>
  <si>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</si>
  <si>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</si>
  <si>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</si>
  <si>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</si>
  <si>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</si>
  <si>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</si>
  <si>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</si>
  <si>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</si>
  <si>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</si>
  <si>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</si>
  <si>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</si>
  <si>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</si>
  <si>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</si>
  <si>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</si>
  <si>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</si>
  <si>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</si>
  <si>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</si>
  <si>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</si>
  <si>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</si>
  <si>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</si>
  <si>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</si>
  <si>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</si>
  <si>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</si>
  <si>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</si>
  <si>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</si>
  <si>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</si>
  <si>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</si>
  <si>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</si>
  <si>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</si>
  <si>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</si>
  <si>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</si>
  <si>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</si>
  <si>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</si>
  <si>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</si>
  <si>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</si>
  <si>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</si>
  <si>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</si>
  <si>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</si>
  <si>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</si>
  <si>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</si>
  <si>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</si>
  <si>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</si>
  <si>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</si>
  <si>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</si>
  <si>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</si>
  <si>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</si>
  <si>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</si>
  <si>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</si>
  <si>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</si>
  <si>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</si>
  <si>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</si>
  <si>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</si>
  <si>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</si>
  <si>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</si>
  <si>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</si>
  <si>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</si>
  <si>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</si>
  <si>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</si>
  <si>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</si>
  <si>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</si>
  <si>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</si>
  <si>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</si>
  <si>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</si>
  <si>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</si>
  <si>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</si>
  <si>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</si>
  <si>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</si>
  <si>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</si>
  <si>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</si>
  <si>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</si>
  <si>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</si>
  <si>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</si>
  <si>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</si>
  <si>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</si>
  <si>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</si>
  <si>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</si>
  <si>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</si>
  <si>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</si>
  <si>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</si>
  <si>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</si>
  <si>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</si>
  <si>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</si>
  <si>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</si>
  <si>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</si>
  <si>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</si>
  <si>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</si>
  <si>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</si>
  <si>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</si>
  <si>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</si>
  <si>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</si>
  <si>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</si>
  <si>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</si>
  <si>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</si>
  <si>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</si>
  <si>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</si>
  <si>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</si>
  <si>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</si>
  <si>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</si>
  <si>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</si>
  <si>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</si>
  <si>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</si>
  <si>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</si>
  <si>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</si>
  <si>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</si>
  <si>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</si>
  <si>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</si>
  <si>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</si>
  <si>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</si>
  <si>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</si>
  <si>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</si>
  <si>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</si>
  <si>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</si>
  <si>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</si>
  <si>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</si>
  <si>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</si>
  <si>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</si>
  <si>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</si>
  <si>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</si>
  <si>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</si>
  <si>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</si>
  <si>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</si>
  <si>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</si>
  <si>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</si>
  <si>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</si>
  <si>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</si>
  <si>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</si>
  <si>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</si>
  <si>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</si>
  <si>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</si>
  <si>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</si>
  <si>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</si>
  <si>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</si>
  <si>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</si>
  <si>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</si>
  <si>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</si>
  <si>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</si>
  <si>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</si>
  <si>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</si>
  <si>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</si>
  <si>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</si>
  <si>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</si>
  <si>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</si>
  <si>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</si>
  <si>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</si>
  <si>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</si>
  <si>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</si>
  <si>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</si>
  <si>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</si>
  <si>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</si>
  <si>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</si>
  <si>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</si>
  <si>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</si>
  <si>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</si>
  <si>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</si>
  <si>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</si>
  <si>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</si>
  <si>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</si>
  <si>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</si>
  <si>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</si>
  <si>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</si>
  <si>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</si>
  <si>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</si>
  <si>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</si>
  <si>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</si>
  <si>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</si>
  <si>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</si>
  <si>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</si>
  <si>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</si>
  <si>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</si>
  <si>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</si>
  <si>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</si>
  <si>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</si>
  <si>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</si>
  <si>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</si>
  <si>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</si>
  <si>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</si>
  <si>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</si>
  <si>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</si>
  <si>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</si>
  <si>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</si>
  <si>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</si>
  <si>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</si>
  <si>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</si>
  <si>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</si>
  <si>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</si>
  <si>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</si>
  <si>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</si>
  <si>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</si>
  <si>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</si>
  <si>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</si>
  <si>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</si>
  <si>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</si>
  <si>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</si>
  <si>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</si>
  <si>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</si>
  <si>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</si>
  <si>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</si>
  <si>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</si>
  <si>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</si>
  <si>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</si>
  <si>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</si>
  <si>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</si>
  <si>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</si>
  <si>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</si>
  <si>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</si>
  <si>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</si>
  <si>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</si>
  <si>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</si>
  <si>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</si>
  <si>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</si>
  <si>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</si>
  <si>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</si>
  <si>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</si>
  <si>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</si>
  <si>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</si>
  <si>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</si>
  <si>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</si>
  <si>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</si>
  <si>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</si>
  <si>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</si>
  <si>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</si>
  <si>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</si>
  <si>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</si>
  <si>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</si>
  <si>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</si>
  <si>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</si>
  <si>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</si>
  <si>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</si>
  <si>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</si>
  <si>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</si>
  <si>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</si>
  <si>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</si>
  <si>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</si>
  <si>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</si>
  <si>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</si>
  <si>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</si>
  <si>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</si>
  <si>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</si>
  <si>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</si>
  <si>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</si>
  <si>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</si>
  <si>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</si>
  <si>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</si>
  <si>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</si>
  <si>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</si>
  <si>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</si>
  <si>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</si>
  <si>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</si>
  <si>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</si>
  <si>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</si>
  <si>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</si>
  <si>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</si>
  <si>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</si>
  <si>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</si>
  <si>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</si>
  <si>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</si>
  <si>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</si>
  <si>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</si>
  <si>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</si>
  <si>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</si>
  <si>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</si>
  <si>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</si>
  <si>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</si>
  <si>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</si>
  <si>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</si>
  <si>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</si>
  <si>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</si>
  <si>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</si>
  <si>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</si>
  <si>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</si>
  <si>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</si>
  <si>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</si>
  <si>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</si>
  <si>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</si>
  <si>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</si>
  <si>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</si>
  <si>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</si>
  <si>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</si>
  <si>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</si>
  <si>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</si>
  <si>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</si>
  <si>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</si>
  <si>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</si>
  <si>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</si>
  <si>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</si>
  <si>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</si>
  <si>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</si>
  <si>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</si>
  <si>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</si>
  <si>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</si>
  <si>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</si>
  <si>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</si>
  <si>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</si>
  <si>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</si>
  <si>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</si>
  <si>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</si>
  <si>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</si>
  <si>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</si>
  <si>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</si>
  <si>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</si>
  <si>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</si>
  <si>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</si>
  <si>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</si>
  <si>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</si>
  <si>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</si>
  <si>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</si>
  <si>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</si>
  <si>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</si>
  <si>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</si>
  <si>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</si>
  <si>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</si>
  <si>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</si>
  <si>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</si>
  <si>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</si>
  <si>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</si>
  <si>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</si>
  <si>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</si>
  <si>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</si>
  <si>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</si>
  <si>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</si>
  <si>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</si>
  <si>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</si>
  <si>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</si>
  <si>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</si>
  <si>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</si>
  <si>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</si>
  <si>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</si>
  <si>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</si>
  <si>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</si>
  <si>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</si>
  <si>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</si>
  <si>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</si>
  <si>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</si>
  <si>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</si>
  <si>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</si>
  <si>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</si>
  <si>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</si>
  <si>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</si>
  <si>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</si>
  <si>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</si>
  <si>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</si>
  <si>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</si>
  <si>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</si>
  <si>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</si>
  <si>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</si>
  <si>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</si>
  <si>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</si>
  <si>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</si>
  <si>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</si>
  <si>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</si>
  <si>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</si>
  <si>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</si>
  <si>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</si>
  <si>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</si>
  <si>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</si>
  <si>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</si>
  <si>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</si>
  <si>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</si>
  <si>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</si>
  <si>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</si>
  <si>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</si>
  <si>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</si>
  <si>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</si>
  <si>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</si>
  <si>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</si>
  <si>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</si>
  <si>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</si>
  <si>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</si>
  <si>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</si>
  <si>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</si>
  <si>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</si>
  <si>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</si>
  <si>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</si>
  <si>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</si>
  <si>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</si>
  <si>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</si>
  <si>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</si>
  <si>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</si>
  <si>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</si>
  <si>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</si>
  <si>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</si>
  <si>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</si>
  <si>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</si>
  <si>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</si>
  <si>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</si>
  <si>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</si>
  <si>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</si>
  <si>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</si>
  <si>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</si>
  <si>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</si>
  <si>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</si>
  <si>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</si>
  <si>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</si>
  <si>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</si>
  <si>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</si>
  <si>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</si>
  <si>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</si>
  <si>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</si>
  <si>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</si>
  <si>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</si>
  <si>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</si>
  <si>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</si>
  <si>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</si>
  <si>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</si>
  <si>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</si>
  <si>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</si>
  <si>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</si>
  <si>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</si>
  <si>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</si>
  <si>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</si>
  <si>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</si>
  <si>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</si>
  <si>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</si>
  <si>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</si>
  <si>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</si>
  <si>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</si>
  <si>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</si>
  <si>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</si>
  <si>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</si>
  <si>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</si>
  <si>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</si>
  <si>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</si>
  <si>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</si>
  <si>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</si>
  <si>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</si>
  <si>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</si>
  <si>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</si>
  <si>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</si>
  <si>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</si>
  <si>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</si>
  <si>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</si>
  <si>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</si>
  <si>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</si>
  <si>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</si>
  <si>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</si>
  <si>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</si>
  <si>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</si>
  <si>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</si>
  <si>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</si>
  <si>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</si>
  <si>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</si>
  <si>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</si>
  <si>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</si>
  <si>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</si>
  <si>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</si>
  <si>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</si>
  <si>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</si>
  <si>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</si>
  <si>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</si>
  <si>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</si>
  <si>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</si>
  <si>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</si>
  <si>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</si>
  <si>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</si>
  <si>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</si>
  <si>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</si>
  <si>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</si>
  <si>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</si>
  <si>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</si>
  <si>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</si>
  <si>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</si>
  <si>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</si>
  <si>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</si>
  <si>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</si>
  <si>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</si>
  <si>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</si>
  <si>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</si>
  <si>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</si>
  <si>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</si>
  <si>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</si>
  <si>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</si>
  <si>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</si>
  <si>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</si>
  <si>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</si>
  <si>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</si>
  <si>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</si>
  <si>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</si>
  <si>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</si>
  <si>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</si>
  <si>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</si>
  <si>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</si>
  <si>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</si>
  <si>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</si>
  <si>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</si>
  <si>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</si>
  <si>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</si>
  <si>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</si>
  <si>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</si>
  <si>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</si>
  <si>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</si>
  <si>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</si>
  <si>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</si>
  <si>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</si>
  <si>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</si>
  <si>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</si>
  <si>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</si>
  <si>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</si>
  <si>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</si>
  <si>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</si>
  <si>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</si>
  <si>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</si>
  <si>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</si>
  <si>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</si>
  <si>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</si>
  <si>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</si>
  <si>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</si>
  <si>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</si>
  <si>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</si>
  <si>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</si>
  <si>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</si>
  <si>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</si>
  <si>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</si>
  <si>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</si>
  <si>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</si>
  <si>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</si>
  <si>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</si>
  <si>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</si>
  <si>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</si>
  <si>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</si>
  <si>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</si>
  <si>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</si>
  <si>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</si>
  <si>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</si>
  <si>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</si>
  <si>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</si>
  <si>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</si>
  <si>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</si>
  <si>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</si>
  <si>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</si>
  <si>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</si>
  <si>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</si>
  <si>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</si>
  <si>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</si>
  <si>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</si>
  <si>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</si>
  <si>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</si>
  <si>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</si>
  <si>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</si>
  <si>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</si>
  <si>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</si>
  <si>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</si>
  <si>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</si>
  <si>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</si>
  <si>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</si>
  <si>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</si>
  <si>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</si>
  <si>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</si>
  <si>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</si>
  <si>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</si>
  <si>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</si>
  <si>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</si>
  <si>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</si>
  <si>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</si>
  <si>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</si>
  <si>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</si>
  <si>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</si>
  <si>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</si>
  <si>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</si>
  <si>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</si>
  <si>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</si>
  <si>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</si>
  <si>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</si>
  <si>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</si>
  <si>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</si>
  <si>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</si>
  <si>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</si>
  <si>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</si>
  <si>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</si>
  <si>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</si>
  <si>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</si>
  <si>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</si>
  <si>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</si>
  <si>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</si>
  <si>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</si>
  <si>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</si>
  <si>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</si>
  <si>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</si>
  <si>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</si>
  <si>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</si>
  <si>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</si>
  <si>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</si>
  <si>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</si>
  <si>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</si>
  <si>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</si>
  <si>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</si>
  <si>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</si>
  <si>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</si>
  <si>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</si>
  <si>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</si>
  <si>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</si>
  <si>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</si>
  <si>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</si>
  <si>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</si>
  <si>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</si>
  <si>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</si>
  <si>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</si>
  <si>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</si>
  <si>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</si>
  <si>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</si>
  <si>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</si>
  <si>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</si>
  <si>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</si>
  <si>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</si>
  <si>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</si>
  <si>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</si>
  <si>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</si>
  <si>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</si>
  <si>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</si>
  <si>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</si>
  <si>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</si>
  <si>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</si>
  <si>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</si>
  <si>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</si>
  <si>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</si>
  <si>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</si>
  <si>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</si>
  <si>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</si>
  <si>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</si>
  <si>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</si>
  <si>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</si>
  <si>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</si>
  <si>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</si>
  <si>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</si>
  <si>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</si>
  <si>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</si>
  <si>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</si>
  <si>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</si>
  <si>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</si>
  <si>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</si>
  <si>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</si>
  <si>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</si>
  <si>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</si>
  <si>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</si>
  <si>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</si>
  <si>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</si>
  <si>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</si>
  <si>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</si>
  <si>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</si>
  <si>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</si>
  <si>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</si>
  <si>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</si>
  <si>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</si>
  <si>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</si>
  <si>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</si>
  <si>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</si>
  <si>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</si>
  <si>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</si>
  <si>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</si>
  <si>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</si>
  <si>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</si>
  <si>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</si>
  <si>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</si>
  <si>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</si>
  <si>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</si>
  <si>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</si>
  <si>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</si>
  <si>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</si>
  <si>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</si>
  <si>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</si>
  <si>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</si>
  <si>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</si>
  <si>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</si>
  <si>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</si>
  <si>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</si>
  <si>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</si>
  <si>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</si>
  <si>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</si>
  <si>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</si>
  <si>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</si>
  <si>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</si>
  <si>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</si>
  <si>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</si>
  <si>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</si>
  <si>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</si>
  <si>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</si>
  <si>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</si>
  <si>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</si>
  <si>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</si>
  <si>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</si>
  <si>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</si>
  <si>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</si>
  <si>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</si>
  <si>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</si>
  <si>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</si>
  <si>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</si>
  <si>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</si>
  <si>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</si>
  <si>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</si>
  <si>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</si>
  <si>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</si>
  <si>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</si>
  <si>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</si>
  <si>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</si>
  <si>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</si>
  <si>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</si>
  <si>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</si>
  <si>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</si>
  <si>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</si>
  <si>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</si>
  <si>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</si>
  <si>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</si>
  <si>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</si>
  <si>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</si>
  <si>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</si>
  <si>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</si>
  <si>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</si>
  <si>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</si>
  <si>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</si>
  <si>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</si>
  <si>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</si>
  <si>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</si>
  <si>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</si>
  <si>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</si>
  <si>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</si>
  <si>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</si>
  <si>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</si>
  <si>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</si>
  <si>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</si>
  <si>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</si>
  <si>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</si>
  <si>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</si>
  <si>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</si>
  <si>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</si>
  <si>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</si>
  <si>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</si>
  <si>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</si>
  <si>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</si>
  <si>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</si>
  <si>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</si>
  <si>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</si>
  <si>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</si>
  <si>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</si>
  <si>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</si>
  <si>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</si>
  <si>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</si>
  <si>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</si>
  <si>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</si>
  <si>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</si>
  <si>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</si>
  <si>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</si>
  <si>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</si>
  <si>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</si>
  <si>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</si>
  <si>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</si>
  <si>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</si>
  <si>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</si>
  <si>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</si>
  <si>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</si>
  <si>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</si>
  <si>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</si>
  <si>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</si>
  <si>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</si>
  <si>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</si>
  <si>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</si>
  <si>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</si>
  <si>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</si>
  <si>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</si>
  <si>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</si>
  <si>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</si>
  <si>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</si>
  <si>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</si>
  <si>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</si>
  <si>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</si>
  <si>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</si>
  <si>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</si>
  <si>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</si>
  <si>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</si>
  <si>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</si>
  <si>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</si>
  <si>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</si>
  <si>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</si>
  <si>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</si>
  <si>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</si>
  <si>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</si>
  <si>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</si>
  <si>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</si>
  <si>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</si>
  <si>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</si>
  <si>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</si>
  <si>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</si>
  <si>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</si>
  <si>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</si>
  <si>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</si>
  <si>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</si>
  <si>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</si>
  <si>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</si>
  <si>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</si>
  <si>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</si>
  <si>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</si>
  <si>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</si>
  <si>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</si>
  <si>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</si>
  <si>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</si>
  <si>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</si>
  <si>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</si>
  <si>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</si>
  <si>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</si>
  <si>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</si>
  <si>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</si>
  <si>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</si>
  <si>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</si>
  <si>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</si>
  <si>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</si>
  <si>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</si>
  <si>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</si>
  <si>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</si>
  <si>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</si>
  <si>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</si>
  <si>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</si>
  <si>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</si>
  <si>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</si>
  <si>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</si>
  <si>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</si>
  <si>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</si>
  <si>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</si>
  <si>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</si>
  <si>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</si>
  <si>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</si>
  <si>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</si>
  <si>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</si>
  <si>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</si>
  <si>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</si>
  <si>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</si>
  <si>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</si>
  <si>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</si>
  <si>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</si>
  <si>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</si>
  <si>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</si>
  <si>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</si>
  <si>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</si>
  <si>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</si>
  <si>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</si>
  <si>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</si>
  <si>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</si>
  <si>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</si>
  <si>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</si>
  <si>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</si>
  <si>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</si>
  <si>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</si>
  <si>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</si>
  <si>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</si>
  <si>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</si>
  <si>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</si>
  <si>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</si>
  <si>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</si>
  <si>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</si>
  <si>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</si>
  <si>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</si>
  <si>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</si>
  <si>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</si>
  <si>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</si>
  <si>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</si>
  <si>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</si>
  <si>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</si>
  <si>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</si>
  <si>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</si>
  <si>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</si>
  <si>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</si>
  <si>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</si>
  <si>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</si>
  <si>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</si>
  <si>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</si>
  <si>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</si>
  <si>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</si>
  <si>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</si>
  <si>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</si>
  <si>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</si>
  <si>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</si>
  <si>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</si>
  <si>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</si>
  <si>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</si>
  <si>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</si>
  <si>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</si>
  <si>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</si>
  <si>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</si>
  <si>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</si>
  <si>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</si>
  <si>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</si>
  <si>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</si>
  <si>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</si>
  <si>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</si>
  <si>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</si>
  <si>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</si>
  <si>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</si>
  <si>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</si>
  <si>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</si>
  <si>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</si>
  <si>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</si>
  <si>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</si>
  <si>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</si>
  <si>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</si>
  <si>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</si>
  <si>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</si>
  <si>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</si>
  <si>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</si>
  <si>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</si>
  <si>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</si>
  <si>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</si>
  <si>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</si>
  <si>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</si>
  <si>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</si>
  <si>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</si>
  <si>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</si>
  <si>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</si>
  <si>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</si>
  <si>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</si>
  <si>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</si>
  <si>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</si>
  <si>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</si>
  <si>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</si>
  <si>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</si>
  <si>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</si>
  <si>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</si>
  <si>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</si>
  <si>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</si>
  <si>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</si>
  <si>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</si>
  <si>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</si>
  <si>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</si>
  <si>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</si>
  <si>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</si>
  <si>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</si>
  <si>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</si>
  <si>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</si>
  <si>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</si>
  <si>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</si>
  <si>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</si>
  <si>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</si>
  <si>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</si>
  <si>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</si>
  <si>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</si>
  <si>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</si>
  <si>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</si>
  <si>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</si>
  <si>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</si>
  <si>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</si>
  <si>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</si>
  <si>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</si>
  <si>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</si>
  <si>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</si>
  <si>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</si>
  <si>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</si>
  <si>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</si>
  <si>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</si>
  <si>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</si>
  <si>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</si>
  <si>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</si>
  <si>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</si>
  <si>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</si>
  <si>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</si>
  <si>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</si>
  <si>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</si>
  <si>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</si>
  <si>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</si>
  <si>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</si>
  <si>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</si>
  <si>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</si>
  <si>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</si>
  <si>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</si>
  <si>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</si>
  <si>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</si>
  <si>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</si>
  <si>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</si>
  <si>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</si>
  <si>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</si>
  <si>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</si>
  <si>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</si>
  <si>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</si>
  <si>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</si>
  <si>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</si>
  <si>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</si>
  <si>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</si>
  <si>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</si>
  <si>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</si>
  <si>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</si>
  <si>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</si>
  <si>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</si>
  <si>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</si>
  <si>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</si>
  <si>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</si>
  <si>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</si>
  <si>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</si>
  <si>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</si>
  <si>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</si>
  <si>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</si>
  <si>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</si>
  <si>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</si>
  <si>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</si>
  <si>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</si>
  <si>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</si>
  <si>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</si>
  <si>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</si>
  <si>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</si>
  <si>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</si>
  <si>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</si>
  <si>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</si>
  <si>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</si>
  <si>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</si>
  <si>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</si>
  <si>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</si>
  <si>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</si>
  <si>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</si>
  <si>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</si>
  <si>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</si>
  <si>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</si>
  <si>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</si>
  <si>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</si>
  <si>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</si>
  <si>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</si>
  <si>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</si>
  <si>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</si>
  <si>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</si>
  <si>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</si>
  <si>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</si>
  <si>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</si>
  <si>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</si>
  <si>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</si>
  <si>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</si>
  <si>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</si>
  <si>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</si>
  <si>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</si>
  <si>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</si>
  <si>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</si>
  <si>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</si>
  <si>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</si>
  <si>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</si>
  <si>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</si>
  <si>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</si>
  <si>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</si>
  <si>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</si>
  <si>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</si>
  <si>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</si>
  <si>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</si>
  <si>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</si>
  <si>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</si>
  <si>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</si>
  <si>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</si>
  <si>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</si>
  <si>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</si>
  <si>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</si>
  <si>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</si>
  <si>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</si>
  <si>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</si>
  <si>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</si>
  <si>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</si>
  <si>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</si>
  <si>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</si>
  <si>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</si>
  <si>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</si>
  <si>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</si>
  <si>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</si>
  <si>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</si>
  <si>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</si>
  <si>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</si>
  <si>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</si>
  <si>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</si>
  <si>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</si>
  <si>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</si>
  <si>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</si>
  <si>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</si>
  <si>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</si>
  <si>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</si>
  <si>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</si>
  <si>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</si>
  <si>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</si>
  <si>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</si>
  <si>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</si>
  <si>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</si>
  <si>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</si>
  <si>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</si>
  <si>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</si>
  <si>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</si>
  <si>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</si>
  <si>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</si>
  <si>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</si>
  <si>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</si>
  <si>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</si>
  <si>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</si>
  <si>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</si>
  <si>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</si>
  <si>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</si>
  <si>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</si>
  <si>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</si>
  <si>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</si>
  <si>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</si>
  <si>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</si>
  <si>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</si>
  <si>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</si>
  <si>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</si>
  <si>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</si>
  <si>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</si>
  <si>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</si>
  <si>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</si>
  <si>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</si>
  <si>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</si>
  <si>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</si>
  <si>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</si>
  <si>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</si>
  <si>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</si>
  <si>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</si>
  <si>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</si>
  <si>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</si>
  <si>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</si>
  <si>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</si>
  <si>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</si>
  <si>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</si>
  <si>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</si>
  <si>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</si>
  <si>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</si>
  <si>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</si>
  <si>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</si>
  <si>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</si>
  <si>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</si>
  <si>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</si>
  <si>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</si>
  <si>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</si>
  <si>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</si>
  <si>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</si>
  <si>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</si>
  <si>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</si>
  <si>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</si>
  <si>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</si>
  <si>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</si>
  <si>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</si>
  <si>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</si>
  <si>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</si>
  <si>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</si>
  <si>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</si>
  <si>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</si>
  <si>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</si>
  <si>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</si>
  <si>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</si>
  <si>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</si>
  <si>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</si>
  <si>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</si>
  <si>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</si>
  <si>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</si>
  <si>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</si>
  <si>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</si>
  <si>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</si>
  <si>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</si>
  <si>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</si>
  <si>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</si>
  <si>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</si>
  <si>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</si>
  <si>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</si>
  <si>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</si>
  <si>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</si>
  <si>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</si>
  <si>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</si>
  <si>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</si>
  <si>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</si>
  <si>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</si>
  <si>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</si>
  <si>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</si>
  <si>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</si>
  <si>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</si>
  <si>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</si>
  <si>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</si>
  <si>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</si>
  <si>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</si>
  <si>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</si>
  <si>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</si>
  <si>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</si>
  <si>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</si>
  <si>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</si>
  <si>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</si>
  <si>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</si>
  <si>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</si>
  <si>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</si>
  <si>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</si>
  <si>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</si>
  <si>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</si>
  <si>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</si>
  <si>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</si>
  <si>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</si>
  <si>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</si>
  <si>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</si>
  <si>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</si>
  <si>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</si>
  <si>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</si>
  <si>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</si>
  <si>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</si>
  <si>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</si>
  <si>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</si>
  <si>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</si>
  <si>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</si>
  <si>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</si>
  <si>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</si>
  <si>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</si>
  <si>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</si>
  <si>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</si>
  <si>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</si>
  <si>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</si>
  <si>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</si>
  <si>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</si>
  <si>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</si>
  <si>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</si>
  <si>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</si>
  <si>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</si>
  <si>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</si>
  <si>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</si>
  <si>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</si>
  <si>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</si>
  <si>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</si>
  <si>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</si>
  <si>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</si>
  <si>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</si>
  <si>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</si>
  <si>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</si>
  <si>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</si>
  <si>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</si>
  <si>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</si>
  <si>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</si>
  <si>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</si>
  <si>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</si>
  <si>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</si>
  <si>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</si>
  <si>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</si>
  <si>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</si>
  <si>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</si>
  <si>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</si>
  <si>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</si>
  <si>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</si>
  <si>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</si>
  <si>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</si>
  <si>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</si>
  <si>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</si>
  <si>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</si>
  <si>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</si>
  <si>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</si>
  <si>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</si>
  <si>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</si>
  <si>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</si>
  <si>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</si>
  <si>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</si>
  <si>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</si>
  <si>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</si>
  <si>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</si>
  <si>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pfft.12345</t>
  </si>
  <si>
    <t>oppisopimus</t>
  </si>
  <si>
    <t>Opiskelija</t>
  </si>
  <si>
    <t>Orvokki</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</si>
  <si>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</si>
  <si>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</si>
  <si>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</si>
  <si>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</si>
  <si>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</si>
  <si>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</si>
  <si>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</si>
  <si>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</si>
  <si>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</si>
  <si>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</si>
  <si>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</si>
  <si>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</si>
  <si>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</si>
  <si>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</si>
  <si>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Hyväksytty</t>
  </si>
  <si>
    <t>Ruotsi</t>
  </si>
  <si>
    <t>Kullervo Kullervoinen</t>
  </si>
  <si>
    <t>1060155-5</t>
  </si>
  <si>
    <t>101066-9451</t>
  </si>
  <si>
    <t xml:space="preserve">121212-912X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</si>
</sst>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F4" sqref="F4"/>
    </sheetView>
  </sheetViews>
  <sheetFormatPr baseColWidth="10" defaultRowHeight="16" x14ac:dyDescent="0.2"/>
  <cols>
    <col min="1" max="1" width="18.5" hidden="1" customWidth="1" collapsed="1"/>
    <col min="2" max="2" width="25.6640625" customWidth="1" collapsed="1"/>
    <col min="3" max="3" width="35.33203125" customWidth="1" collapsed="1"/>
    <col min="4" max="4" width="10.83203125"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2842</v>
      </c>
      <c r="C2" s="3" t="s">
        <v>2869</v>
      </c>
      <c r="D2" s="3" t="s">
        <v>1681</v>
      </c>
      <c r="E2" s="3" t="s">
        <v>1238</v>
      </c>
      <c r="F2" s="3" t="s">
        <v>1239</v>
      </c>
      <c r="G2" s="3" t="s">
        <v>2844</v>
      </c>
      <c r="H2" s="3" t="s">
        <v>1682</v>
      </c>
    </row>
    <row r="3" spans="1:10" x14ac:dyDescent="0.2">
      <c r="A3" s="9" t="str">
        <f>IF(ISBLANK(B3),"",CONCATENATE(B3," ",C3, " (", E3, ")"))</f>
        <v>Lemminkäinen Lieto (pfft.12345)</v>
      </c>
      <c r="B3" s="2" t="s">
        <v>2896</v>
      </c>
      <c r="C3" s="2" t="s">
        <v>2897</v>
      </c>
      <c r="E3" s="2" t="s">
        <v>2898</v>
      </c>
      <c r="F3" s="2" t="s">
        <v>2920</v>
      </c>
      <c r="G3" t="s">
        <v>2899</v>
      </c>
      <c r="H3" s="9">
        <f>(LOOKUP(G3,Rahoitusmuoto!$B$2:$B$6,Rahoitusmuoto!$A$2:$A$6))</f>
        <v>4</v>
      </c>
      <c r="J3" t="str">
        <f>CONCATENATE(B3," ",C3," ")</f>
        <v xml:space="preserve">Lemminkäinen Lieto </v>
      </c>
    </row>
    <row r="4" spans="1:10" x14ac:dyDescent="0.2">
      <c r="A4" s="9" t="str">
        <f t="shared" ref="A4:A67" si="0">IF(ISBLANK(B4),"",CONCATENATE(B4," ",C4, " (", E4, ")"))</f>
        <v>Opiskelija Orvokki (fan.far.12345)</v>
      </c>
      <c r="B4" s="2" t="s">
        <v>2900</v>
      </c>
      <c r="C4" s="2" t="s">
        <v>2901</v>
      </c>
      <c r="E4" s="2" t="s">
        <v>2902</v>
      </c>
      <c r="F4" s="2" t="s">
        <v>2921</v>
      </c>
      <c r="G4" t="s">
        <v>2903</v>
      </c>
      <c r="H4" s="9">
        <f>(LOOKUP(G4,Rahoitusmuoto!$B$2:$B$6,Rahoitusmuoto!$A$2:$A$6))</f>
        <v>1</v>
      </c>
      <c r="J4" t="str">
        <f>CONCATENATE(B4," ",C4," ")</f>
        <v xml:space="preserve">Opiskelija Orvokki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G5:G869</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4" sqref="A4"/>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2842</v>
      </c>
      <c r="B2" s="3" t="s">
        <v>2843</v>
      </c>
      <c r="C2" s="3" t="s">
        <v>2855</v>
      </c>
      <c r="D2" s="3" t="s">
        <v>2856</v>
      </c>
    </row>
    <row r="3" spans="1:5" x14ac:dyDescent="0.2">
      <c r="A3" t="s">
        <v>2905</v>
      </c>
      <c r="B3" t="s">
        <v>2904</v>
      </c>
      <c r="C3" t="s">
        <v>2906</v>
      </c>
      <c r="D3" t="s">
        <v>2907</v>
      </c>
      <c r="E3" t="str">
        <f>CONCATENATE(B3," ",A3)</f>
        <v>Seppo Ilmarinen</v>
      </c>
    </row>
    <row r="4" spans="1:5" x14ac:dyDescent="0.2">
      <c r="A4" t="s">
        <v>2909</v>
      </c>
      <c r="B4" t="s">
        <v>2908</v>
      </c>
      <c r="C4" t="s">
        <v>2910</v>
      </c>
      <c r="D4" t="s">
        <v>2911</v>
      </c>
      <c r="E4" t="str">
        <f>CONCATENATE(B4," ",A4)</f>
        <v>Kullervo Kullervoinen</v>
      </c>
    </row>
    <row r="5" spans="1:5" x14ac:dyDescent="0.2">
      <c r="A5" t="s">
        <v>2913</v>
      </c>
      <c r="B5" t="s">
        <v>2912</v>
      </c>
      <c r="C5" t="s">
        <v>2914</v>
      </c>
      <c r="D5" t="s">
        <v>2907</v>
      </c>
      <c r="E5" t="str">
        <f>CONCATENATE(B5," ",A5)</f>
        <v>Väinö Väinämöinen</v>
      </c>
    </row>
    <row r="6" spans="1:5" x14ac:dyDescent="0.2">
      <c r="E6" t="e">
        <f>CONCATENATE(A6," ",#REF!)</f>
        <v>#REF!</v>
      </c>
    </row>
    <row r="7" spans="1:5" x14ac:dyDescent="0.2">
      <c r="E7" t="e">
        <f>CONCATENATE(A7," ",#REF!)</f>
        <v>#REF!</v>
      </c>
    </row>
    <row r="8" spans="1:5" x14ac:dyDescent="0.2">
      <c r="E8" t="e">
        <f>CONCATENATE(A8," ",#REF!)</f>
        <v>#REF!</v>
      </c>
    </row>
    <row r="9" spans="1:5" x14ac:dyDescent="0.2">
      <c r="E9" t="str">
        <f t="shared" ref="E9:E67" si="0">CONCATENATE(A9," ",B9)</f>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B1" workbookViewId="0">
      <selection activeCell="B5" sqref="B5"/>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customWidth="1" collapsed="1"/>
    <col min="27" max="27" width="15.6640625" customWidth="1" collapsed="1"/>
    <col min="28" max="29" width="10.83203125" customWidth="1" collapsed="1"/>
    <col min="30" max="30" width="8.33203125" customWidth="1" collapsed="1"/>
  </cols>
  <sheetData>
    <row r="1" spans="1:29" ht="24" customHeight="1" x14ac:dyDescent="0.25">
      <c r="B1" s="16" t="s">
        <v>2860</v>
      </c>
      <c r="C1" s="20"/>
      <c r="D1" s="20" t="s">
        <v>2919</v>
      </c>
      <c r="E1" s="21"/>
      <c r="F1" s="21" t="s">
        <v>2865</v>
      </c>
      <c r="G1" s="20" t="s">
        <v>2866</v>
      </c>
      <c r="H1" s="20"/>
      <c r="I1" s="20"/>
      <c r="J1" s="20"/>
      <c r="K1" s="20"/>
      <c r="L1" s="20"/>
      <c r="M1" s="20"/>
      <c r="N1" s="20"/>
      <c r="O1" s="20"/>
      <c r="P1" s="20"/>
      <c r="Q1" s="20"/>
      <c r="R1" s="20"/>
      <c r="S1" s="20"/>
      <c r="U1" s="20"/>
      <c r="X1" s="20"/>
      <c r="Y1" s="12"/>
      <c r="AA1" s="15" t="s">
        <v>2841</v>
      </c>
      <c r="AC1" t="s">
        <v>2873</v>
      </c>
    </row>
    <row r="2" spans="1:29" ht="48" customHeight="1" x14ac:dyDescent="0.25">
      <c r="B2" s="16" t="s">
        <v>2863</v>
      </c>
      <c r="F2" s="3" t="s">
        <v>2870</v>
      </c>
      <c r="G2" s="20" t="s">
        <v>2871</v>
      </c>
      <c r="H2" s="20" t="s">
        <v>2867</v>
      </c>
      <c r="I2" s="20"/>
      <c r="J2" s="26" t="s">
        <v>2868</v>
      </c>
      <c r="Y2" s="12"/>
    </row>
    <row r="3" spans="1:29"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
      <c r="B4" s="3" t="s">
        <v>2864</v>
      </c>
      <c r="C4" s="3" t="s">
        <v>1681</v>
      </c>
      <c r="D4" s="3" t="s">
        <v>2845</v>
      </c>
      <c r="E4" s="3" t="s">
        <v>2846</v>
      </c>
      <c r="F4" s="3" t="s">
        <v>2838</v>
      </c>
      <c r="G4" s="3" t="s">
        <v>1231</v>
      </c>
      <c r="H4" s="3" t="s">
        <v>2872</v>
      </c>
      <c r="I4" s="3" t="s">
        <v>2874</v>
      </c>
      <c r="J4" s="3" t="s">
        <v>2875</v>
      </c>
      <c r="K4" s="17" t="s">
        <v>2851</v>
      </c>
      <c r="L4" s="17" t="s">
        <v>2852</v>
      </c>
      <c r="M4" s="3" t="s">
        <v>2853</v>
      </c>
      <c r="N4" s="3" t="s">
        <v>2854</v>
      </c>
      <c r="O4" s="3" t="s">
        <v>2839</v>
      </c>
      <c r="P4" s="3" t="s">
        <v>1232</v>
      </c>
      <c r="Q4" s="3" t="s">
        <v>1237</v>
      </c>
      <c r="R4" s="3" t="s">
        <v>2847</v>
      </c>
      <c r="S4" s="3" t="s">
        <v>2848</v>
      </c>
      <c r="T4" s="3" t="s">
        <v>2857</v>
      </c>
      <c r="U4" s="3" t="s">
        <v>2858</v>
      </c>
      <c r="V4" s="3" t="s">
        <v>2859</v>
      </c>
      <c r="W4" s="3" t="s">
        <v>2882</v>
      </c>
      <c r="X4" s="3" t="s">
        <v>2883</v>
      </c>
      <c r="Y4" s="12"/>
      <c r="Z4" s="7" t="s">
        <v>1242</v>
      </c>
      <c r="AA4" s="7" t="s">
        <v>1684</v>
      </c>
      <c r="AB4" t="s">
        <v>2861</v>
      </c>
      <c r="AC4" s="7" t="s">
        <v>2884</v>
      </c>
    </row>
    <row r="5" spans="1:29" x14ac:dyDescent="0.2">
      <c r="B5" t="s">
        <v>2915</v>
      </c>
      <c r="C5">
        <f>IFERROR(VLOOKUP($B5,'Tutkinnon suorittajat'!$A$3:$D$2221,4,FALSE),"-")</f>
        <v>0</v>
      </c>
      <c r="D5" t="s">
        <v>2888</v>
      </c>
      <c r="E5" t="str">
        <f>IFERROR(LOOKUP($D5,Tutkinnot!$A$2:$A$847,Tutkinnot!$B$2:$B$847),"")</f>
        <v>927128</v>
      </c>
      <c r="F5" t="s">
        <v>2895</v>
      </c>
      <c r="G5" t="s">
        <v>2891</v>
      </c>
      <c r="I5" s="18"/>
      <c r="J5" s="18"/>
      <c r="K5" s="19">
        <v>42370</v>
      </c>
      <c r="L5" s="19">
        <v>42370</v>
      </c>
      <c r="M5" s="22"/>
      <c r="N5" s="22"/>
      <c r="O5" s="18">
        <v>42371</v>
      </c>
      <c r="P5" t="s">
        <v>2916</v>
      </c>
      <c r="R5" t="s">
        <v>2917</v>
      </c>
      <c r="S5" s="3"/>
      <c r="T5" t="s">
        <v>2918</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 U5:V199 W6:X199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3">
        <v>-20000</v>
      </c>
      <c r="B2" t="str">
        <f>CONCATENATE("tutkinnonosat!$C$",ROW(),":","$DV$",ROW())</f>
        <v>tutkinnonosat!$C$2:$DV$2</v>
      </c>
      <c r="C2" t="s">
        <v>2891</v>
      </c>
      <c r="D2" t="s">
        <v>2892</v>
      </c>
      <c r="E2" t="s">
        <v>2893</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2885</v>
      </c>
      <c r="B15" s="2" t="s">
        <v>2886</v>
      </c>
      <c r="C15" s="2" t="s">
        <v>2887</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2888</v>
      </c>
      <c r="B214" s="2" t="s">
        <v>2889</v>
      </c>
      <c r="C214" s="2" t="s">
        <v>2890</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5">
        <v>-20000</v>
      </c>
      <c r="B2" s="9" t="str">
        <f t="shared" ref="B2:B65" si="0">CONCATENATE("Osaamisalat!$C$",ROW(),":","$S$",ROW())</f>
        <v>Osaamisalat!$C$2:$S$2</v>
      </c>
      <c r="C2" s="3" t="s">
        <v>2894</v>
      </c>
      <c r="D2" t="s">
        <v>2895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2881</v>
      </c>
    </row>
    <row r="2" spans="1:2" x14ac:dyDescent="0.2">
      <c r="A2">
        <v>5</v>
      </c>
      <c r="B2" t="s">
        <v>2880</v>
      </c>
    </row>
    <row r="3" spans="1:2" x14ac:dyDescent="0.2">
      <c r="A3">
        <v>4</v>
      </c>
      <c r="B3" t="s">
        <v>2876</v>
      </c>
    </row>
    <row r="4" spans="1:2" x14ac:dyDescent="0.2">
      <c r="A4">
        <v>2</v>
      </c>
      <c r="B4" t="s">
        <v>2877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2018-02-20T11:47:26Z</dcterms:modified>
</cp:coreProperties>
</file>