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tihan exel\TES KERJA EXCEL\ADMIN\Admin Hotel\"/>
    </mc:Choice>
  </mc:AlternateContent>
  <xr:revisionPtr revIDLastSave="0" documentId="13_ncr:1_{83DF5FF6-C73B-4B5A-87D9-0148DECDD7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J6" i="4" s="1"/>
  <c r="I7" i="4"/>
  <c r="I8" i="4"/>
  <c r="I9" i="4"/>
  <c r="I10" i="4"/>
  <c r="I11" i="4"/>
  <c r="I12" i="4"/>
  <c r="I13" i="4"/>
  <c r="I6" i="4"/>
  <c r="M7" i="4"/>
  <c r="M8" i="4"/>
  <c r="M9" i="4"/>
  <c r="M10" i="4"/>
  <c r="M11" i="4"/>
  <c r="M12" i="4"/>
  <c r="M13" i="4"/>
  <c r="L6" i="4"/>
  <c r="L7" i="4"/>
  <c r="L8" i="4"/>
  <c r="L9" i="4"/>
  <c r="L10" i="4"/>
  <c r="L11" i="4"/>
  <c r="L12" i="4"/>
  <c r="L13" i="4"/>
  <c r="K7" i="4"/>
  <c r="K8" i="4"/>
  <c r="K9" i="4"/>
  <c r="K10" i="4"/>
  <c r="K11" i="4"/>
  <c r="K12" i="4"/>
  <c r="K13" i="4"/>
  <c r="J7" i="4"/>
  <c r="J8" i="4"/>
  <c r="J9" i="4"/>
  <c r="J10" i="4"/>
  <c r="J11" i="4"/>
  <c r="J12" i="4"/>
  <c r="J13" i="4"/>
  <c r="H7" i="4"/>
  <c r="H8" i="4"/>
  <c r="H9" i="4"/>
  <c r="H10" i="4"/>
  <c r="H11" i="4"/>
  <c r="H12" i="4"/>
  <c r="H13" i="4"/>
  <c r="G7" i="4"/>
  <c r="G8" i="4"/>
  <c r="G9" i="4"/>
  <c r="G10" i="4"/>
  <c r="G11" i="4"/>
  <c r="G12" i="4"/>
  <c r="G13" i="4"/>
  <c r="G6" i="4"/>
  <c r="F6" i="4"/>
  <c r="F7" i="4"/>
  <c r="F8" i="4"/>
  <c r="F9" i="4"/>
  <c r="F10" i="4"/>
  <c r="F11" i="4"/>
  <c r="F12" i="4"/>
  <c r="F13" i="4"/>
  <c r="K6" i="4" l="1"/>
  <c r="M6" i="4" s="1"/>
</calcChain>
</file>

<file path=xl/sharedStrings.xml><?xml version="1.0" encoding="utf-8"?>
<sst xmlns="http://schemas.openxmlformats.org/spreadsheetml/2006/main" count="57" uniqueCount="57">
  <si>
    <t>PERIODE JULI 2012</t>
  </si>
  <si>
    <t>Kode Tamu</t>
  </si>
  <si>
    <t>Nama Tamu</t>
  </si>
  <si>
    <t>Tanggal Check In</t>
  </si>
  <si>
    <t>Tanggal Check Out</t>
  </si>
  <si>
    <t>Lama Menginap</t>
  </si>
  <si>
    <t>Kelas</t>
  </si>
  <si>
    <t>Tarif</t>
  </si>
  <si>
    <t>No Kamar</t>
  </si>
  <si>
    <t>Tagihan</t>
  </si>
  <si>
    <t>PPN 10 %</t>
  </si>
  <si>
    <t>Diskon</t>
  </si>
  <si>
    <t>Total Tagihan</t>
  </si>
  <si>
    <t>KODE KELAS</t>
  </si>
  <si>
    <t>KELAS</t>
  </si>
  <si>
    <t>TARIF</t>
  </si>
  <si>
    <t>DOUBLE</t>
  </si>
  <si>
    <t>GR</t>
  </si>
  <si>
    <t>ST</t>
  </si>
  <si>
    <t>VP</t>
  </si>
  <si>
    <t>WE</t>
  </si>
  <si>
    <t>Ketentuan :</t>
  </si>
  <si>
    <t>ST/2/K01</t>
  </si>
  <si>
    <t>GR/1/K08</t>
  </si>
  <si>
    <t>WE/2/K02</t>
  </si>
  <si>
    <t>VP/1/K07</t>
  </si>
  <si>
    <t>GR/2/K05</t>
  </si>
  <si>
    <t>VP/1/K04</t>
  </si>
  <si>
    <t>ST/2/K09</t>
  </si>
  <si>
    <t>SINGLE</t>
  </si>
  <si>
    <t>LAPORAN PENDAPATAN TAMU HOTEL "KOPO 88"</t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</si>
  <si>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</si>
  <si>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</si>
  <si>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</si>
  <si>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</si>
  <si>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</si>
  <si>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</si>
  <si>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</si>
  <si>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</si>
  <si>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4. Nomor kamar diambil dari dua karakter terakhir dari kode tamu</t>
  </si>
  <si>
    <t>5. Tagihan = Lama menginap * tarif</t>
  </si>
  <si>
    <t>WE/2/K06</t>
  </si>
  <si>
    <t>7. Diskon ditentukan berdasarkan :</t>
  </si>
  <si>
    <t>6. PPN = 10% x Tagihan</t>
  </si>
  <si>
    <t xml:space="preserve">    - Jika lama menginap 5 - 10 malam, diskon = 4% x tagihan</t>
  </si>
  <si>
    <t xml:space="preserve">    - Jika lama menginap diatas 10 malam, diskon = 7% x tagihan</t>
  </si>
  <si>
    <t>G.Tower</t>
  </si>
  <si>
    <t>Standart</t>
  </si>
  <si>
    <t>VIP Class</t>
  </si>
  <si>
    <t>Weel</t>
  </si>
  <si>
    <t>2. Kelas : Kode kelas berasal dari dua karakter pertama dari kode tamu</t>
  </si>
  <si>
    <t>1. Lama menginap : check out - check in</t>
  </si>
  <si>
    <t>3. Tarif : Tarif diisi berdasarkan Kelas dan Ukuran Bed
              Karakter keempat dari kode tamu sebagai kode tarif Ukuran (1 : Single dan 2 : Double)</t>
  </si>
  <si>
    <t xml:space="preserve">              - Kelas berdasarkan kode kelas pada tabel pendukung</t>
  </si>
  <si>
    <t>8. Total tagihan = Tagihan + PPN - Diskon</t>
  </si>
  <si>
    <t>Video Pembahasan</t>
  </si>
  <si>
    <t>https://youtu.be/mVvFT8YreDE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</si>
</sst>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_-&quot;Rp&quot;* #,##0_-;\-&quot;Rp&quot;* #,##0_-;_-&quot;Rp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Yu Gothic UI Semibold"/>
      <family val="2"/>
    </font>
    <font>
      <sz val="12"/>
      <color theme="1"/>
      <name val="Yu Gothic UI Semibold"/>
      <family val="2"/>
    </font>
    <font>
      <b/>
      <u/>
      <sz val="12"/>
      <color theme="1"/>
      <name val="Yu Gothic UI Semibold"/>
      <family val="2"/>
    </font>
    <font>
      <b/>
      <sz val="12"/>
      <color theme="0"/>
      <name val="Yu Gothic UI Semibold"/>
      <family val="2"/>
    </font>
    <font>
      <sz val="12"/>
      <name val="Yu Gothic UI Semibold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166" fontId="3" fillId="0" borderId="1" xfId="1" applyNumberFormat="1" applyFont="1" applyBorder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0" xfId="2"/>
    <xf numFmtId="9" fontId="6" fillId="0" borderId="1" xfId="3" applyFont="1" applyBorder="1" applyAlignment="1">
      <alignment horizontal="left"/>
    </xf>
    <xf numFmtId="167" fontId="6" fillId="0" borderId="1" xfId="1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mVvFT8Yr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95DA-D094-4DDA-8F59-B5FA0E8E80BB}">
  <sheetPr>
    <tabColor theme="0"/>
  </sheetPr>
  <dimension ref="B1:N34"/>
  <sheetViews>
    <sheetView tabSelected="1" zoomScale="85" zoomScaleNormal="85" workbookViewId="0">
      <selection activeCell="H6" sqref="H6"/>
    </sheetView>
  </sheetViews>
  <sheetFormatPr defaultRowHeight="17.25" x14ac:dyDescent="0.3"/>
  <cols>
    <col min="1" max="1" width="4.42578125" style="1" customWidth="1"/>
    <col min="2" max="2" width="15.85546875" style="1" customWidth="1"/>
    <col min="3" max="3" width="16" style="1" customWidth="1"/>
    <col min="4" max="5" width="14" style="1" customWidth="1"/>
    <col min="6" max="6" width="15.28515625" style="1" customWidth="1"/>
    <col min="7" max="7" width="18.7109375" style="1" customWidth="1"/>
    <col min="8" max="8" width="16.28515625" style="1" customWidth="1"/>
    <col min="9" max="9" width="10.85546875" style="1" customWidth="1"/>
    <col min="10" max="10" width="17.28515625" style="1" customWidth="1"/>
    <col min="11" max="11" width="14.7109375" style="1" customWidth="1"/>
    <col min="12" max="12" width="15.7109375" style="1" customWidth="1"/>
    <col min="13" max="13" width="21.85546875" style="1" customWidth="1"/>
    <col min="14" max="14" width="23.5703125" style="1" customWidth="1"/>
    <col min="15" max="16384" width="9.140625" style="1"/>
  </cols>
  <sheetData>
    <row r="1" spans="2:14" ht="9" customHeight="1" x14ac:dyDescent="0.3"/>
    <row r="2" spans="2:14" x14ac:dyDescent="0.3">
      <c r="B2" s="12" t="s">
        <v>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x14ac:dyDescent="0.3">
      <c r="B3" s="13" t="s">
        <v>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x14ac:dyDescent="0.3"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5" t="s">
        <v>6</v>
      </c>
      <c r="H4" s="15" t="s">
        <v>7</v>
      </c>
      <c r="I4" s="14" t="s">
        <v>8</v>
      </c>
      <c r="J4" s="15" t="s">
        <v>9</v>
      </c>
      <c r="K4" s="15" t="s">
        <v>10</v>
      </c>
      <c r="L4" s="15" t="s">
        <v>11</v>
      </c>
      <c r="M4" s="14" t="s">
        <v>12</v>
      </c>
    </row>
    <row r="5" spans="2:14" x14ac:dyDescent="0.3">
      <c r="B5" s="14"/>
      <c r="C5" s="14"/>
      <c r="D5" s="14"/>
      <c r="E5" s="14"/>
      <c r="F5" s="14"/>
      <c r="G5" s="15"/>
      <c r="H5" s="15"/>
      <c r="I5" s="14"/>
      <c r="J5" s="15"/>
      <c r="K5" s="15"/>
      <c r="L5" s="15"/>
      <c r="M5" s="14"/>
    </row>
    <row r="6" spans="2:14" x14ac:dyDescent="0.3">
      <c r="B6" s="2" t="s">
        <v>22</v>
      </c>
      <c r="C6" s="5" t="s">
        <v>31</v>
      </c>
      <c r="D6" s="6">
        <v>41091</v>
      </c>
      <c r="E6" s="6">
        <v>41096</v>
      </c>
      <c r="F6" s="8">
        <f>E6-D6</f>
        <v>5</v>
      </c>
      <c r="G6" s="8" t="str">
        <f>VLOOKUP(LEFT(B6,2),$B$15:$C$20,2,0)</f>
        <v>Standart</v>
      </c>
      <c r="H6" s="11">
        <f>VLOOKUP(LEFT(B6,2),$B$17:$E$20,IF(MID(B6,4,1)="1",3,4),0)</f>
        <v>450000</v>
      </c>
      <c r="I6" s="8" t="str">
        <f>RIGHT(B6,2)</f>
        <v>01</v>
      </c>
      <c r="J6" s="11">
        <f>F6*H6</f>
        <v>2250000</v>
      </c>
      <c r="K6" s="11">
        <f>10%*J6</f>
        <v>225000</v>
      </c>
      <c r="L6" s="10">
        <f>IF(F6&gt;10,7%,IF(F6&lt;5,0%,4%))</f>
        <v>0.04</v>
      </c>
      <c r="M6" s="11">
        <f>J6+K6-(J6*L6)</f>
        <v>2385000</v>
      </c>
    </row>
    <row r="7" spans="2:14" x14ac:dyDescent="0.3">
      <c r="B7" s="2" t="s">
        <v>23</v>
      </c>
      <c r="C7" s="5" t="s">
        <v>32</v>
      </c>
      <c r="D7" s="6">
        <v>41091</v>
      </c>
      <c r="E7" s="6">
        <v>41101</v>
      </c>
      <c r="F7" s="8">
        <f t="shared" ref="F7:F13" si="0">E7-D7</f>
        <v>10</v>
      </c>
      <c r="G7" s="8" t="str">
        <f t="shared" ref="G7:G13" si="1">VLOOKUP(LEFT(B7,2),$B$15:$C$20,2,0)</f>
        <v>G.Tower</v>
      </c>
      <c r="H7" s="11">
        <f t="shared" ref="H7:H13" si="2">VLOOKUP(LEFT(B7,2),$B$17:$E$20,IF(MID(B7,4,1)="1",3,4),0)</f>
        <v>315000</v>
      </c>
      <c r="I7" s="8" t="str">
        <f t="shared" ref="I7:I13" si="3">RIGHT(B7,2)</f>
        <v>08</v>
      </c>
      <c r="J7" s="11">
        <f t="shared" ref="J7:J13" si="4">F7*H7</f>
        <v>3150000</v>
      </c>
      <c r="K7" s="11">
        <f t="shared" ref="K7:K13" si="5">10%*J7</f>
        <v>315000</v>
      </c>
      <c r="L7" s="10">
        <f t="shared" ref="L7:L13" si="6">IF(F7&gt;10,7%,IF(F7&lt;5,0%,4%))</f>
        <v>0.04</v>
      </c>
      <c r="M7" s="11">
        <f t="shared" ref="M7:M13" si="7">J7+K7-(J7*L7)</f>
        <v>3339000</v>
      </c>
    </row>
    <row r="8" spans="2:14" x14ac:dyDescent="0.3">
      <c r="B8" s="2" t="s">
        <v>24</v>
      </c>
      <c r="C8" s="5" t="s">
        <v>33</v>
      </c>
      <c r="D8" s="6">
        <v>41096</v>
      </c>
      <c r="E8" s="6">
        <v>41114</v>
      </c>
      <c r="F8" s="8">
        <f t="shared" si="0"/>
        <v>18</v>
      </c>
      <c r="G8" s="8" t="str">
        <f t="shared" si="1"/>
        <v>Weel</v>
      </c>
      <c r="H8" s="11">
        <f t="shared" si="2"/>
        <v>400000</v>
      </c>
      <c r="I8" s="8" t="str">
        <f t="shared" si="3"/>
        <v>02</v>
      </c>
      <c r="J8" s="11">
        <f t="shared" si="4"/>
        <v>7200000</v>
      </c>
      <c r="K8" s="11">
        <f t="shared" si="5"/>
        <v>720000</v>
      </c>
      <c r="L8" s="10">
        <f t="shared" si="6"/>
        <v>7.0000000000000007E-2</v>
      </c>
      <c r="M8" s="11">
        <f t="shared" si="7"/>
        <v>7416000</v>
      </c>
    </row>
    <row r="9" spans="2:14" x14ac:dyDescent="0.3">
      <c r="B9" s="2" t="s">
        <v>25</v>
      </c>
      <c r="C9" s="5" t="s">
        <v>34</v>
      </c>
      <c r="D9" s="6">
        <v>41097</v>
      </c>
      <c r="E9" s="6">
        <v>41105</v>
      </c>
      <c r="F9" s="8">
        <f t="shared" si="0"/>
        <v>8</v>
      </c>
      <c r="G9" s="8" t="str">
        <f t="shared" si="1"/>
        <v>VIP Class</v>
      </c>
      <c r="H9" s="11">
        <f t="shared" si="2"/>
        <v>399000</v>
      </c>
      <c r="I9" s="8" t="str">
        <f t="shared" si="3"/>
        <v>07</v>
      </c>
      <c r="J9" s="11">
        <f t="shared" si="4"/>
        <v>3192000</v>
      </c>
      <c r="K9" s="11">
        <f t="shared" si="5"/>
        <v>319200</v>
      </c>
      <c r="L9" s="10">
        <f t="shared" si="6"/>
        <v>0.04</v>
      </c>
      <c r="M9" s="11">
        <f t="shared" si="7"/>
        <v>3383520</v>
      </c>
    </row>
    <row r="10" spans="2:14" x14ac:dyDescent="0.3">
      <c r="B10" s="2" t="s">
        <v>26</v>
      </c>
      <c r="C10" s="5" t="s">
        <v>35</v>
      </c>
      <c r="D10" s="6">
        <v>41098</v>
      </c>
      <c r="E10" s="6">
        <v>41100</v>
      </c>
      <c r="F10" s="8">
        <f t="shared" si="0"/>
        <v>2</v>
      </c>
      <c r="G10" s="8" t="str">
        <f t="shared" si="1"/>
        <v>G.Tower</v>
      </c>
      <c r="H10" s="11">
        <f t="shared" si="2"/>
        <v>485000</v>
      </c>
      <c r="I10" s="8" t="str">
        <f t="shared" si="3"/>
        <v>05</v>
      </c>
      <c r="J10" s="11">
        <f t="shared" si="4"/>
        <v>970000</v>
      </c>
      <c r="K10" s="11">
        <f t="shared" si="5"/>
        <v>97000</v>
      </c>
      <c r="L10" s="10">
        <f t="shared" si="6"/>
        <v>0</v>
      </c>
      <c r="M10" s="11">
        <f t="shared" si="7"/>
        <v>1067000</v>
      </c>
    </row>
    <row r="11" spans="2:14" x14ac:dyDescent="0.3">
      <c r="B11" s="2" t="s">
        <v>41</v>
      </c>
      <c r="C11" s="5" t="s">
        <v>36</v>
      </c>
      <c r="D11" s="6">
        <v>41098</v>
      </c>
      <c r="E11" s="6">
        <v>41110</v>
      </c>
      <c r="F11" s="8">
        <f t="shared" si="0"/>
        <v>12</v>
      </c>
      <c r="G11" s="8" t="str">
        <f t="shared" si="1"/>
        <v>Weel</v>
      </c>
      <c r="H11" s="11">
        <f t="shared" si="2"/>
        <v>400000</v>
      </c>
      <c r="I11" s="8" t="str">
        <f t="shared" si="3"/>
        <v>06</v>
      </c>
      <c r="J11" s="11">
        <f t="shared" si="4"/>
        <v>4800000</v>
      </c>
      <c r="K11" s="11">
        <f t="shared" si="5"/>
        <v>480000</v>
      </c>
      <c r="L11" s="10">
        <f t="shared" si="6"/>
        <v>7.0000000000000007E-2</v>
      </c>
      <c r="M11" s="11">
        <f t="shared" si="7"/>
        <v>4944000</v>
      </c>
    </row>
    <row r="12" spans="2:14" x14ac:dyDescent="0.3">
      <c r="B12" s="2" t="s">
        <v>27</v>
      </c>
      <c r="C12" s="5" t="s">
        <v>37</v>
      </c>
      <c r="D12" s="6">
        <v>41100</v>
      </c>
      <c r="E12" s="6">
        <v>41107</v>
      </c>
      <c r="F12" s="8">
        <f t="shared" si="0"/>
        <v>7</v>
      </c>
      <c r="G12" s="8" t="str">
        <f t="shared" si="1"/>
        <v>VIP Class</v>
      </c>
      <c r="H12" s="11">
        <f t="shared" si="2"/>
        <v>399000</v>
      </c>
      <c r="I12" s="8" t="str">
        <f t="shared" si="3"/>
        <v>04</v>
      </c>
      <c r="J12" s="11">
        <f t="shared" si="4"/>
        <v>2793000</v>
      </c>
      <c r="K12" s="11">
        <f t="shared" si="5"/>
        <v>279300</v>
      </c>
      <c r="L12" s="10">
        <f t="shared" si="6"/>
        <v>0.04</v>
      </c>
      <c r="M12" s="11">
        <f t="shared" si="7"/>
        <v>2960580</v>
      </c>
    </row>
    <row r="13" spans="2:14" x14ac:dyDescent="0.3">
      <c r="B13" s="2" t="s">
        <v>28</v>
      </c>
      <c r="C13" s="5" t="s">
        <v>38</v>
      </c>
      <c r="D13" s="6">
        <v>41100</v>
      </c>
      <c r="E13" s="6">
        <v>41103</v>
      </c>
      <c r="F13" s="8">
        <f t="shared" si="0"/>
        <v>3</v>
      </c>
      <c r="G13" s="8" t="str">
        <f t="shared" si="1"/>
        <v>Standart</v>
      </c>
      <c r="H13" s="11">
        <f t="shared" si="2"/>
        <v>450000</v>
      </c>
      <c r="I13" s="8" t="str">
        <f t="shared" si="3"/>
        <v>09</v>
      </c>
      <c r="J13" s="11">
        <f t="shared" si="4"/>
        <v>1350000</v>
      </c>
      <c r="K13" s="11">
        <f t="shared" si="5"/>
        <v>135000</v>
      </c>
      <c r="L13" s="10">
        <f t="shared" si="6"/>
        <v>0</v>
      </c>
      <c r="M13" s="11">
        <f t="shared" si="7"/>
        <v>1485000</v>
      </c>
    </row>
    <row r="15" spans="2:14" x14ac:dyDescent="0.3">
      <c r="B15" s="19" t="s">
        <v>13</v>
      </c>
      <c r="C15" s="20" t="s">
        <v>14</v>
      </c>
      <c r="D15" s="18" t="s">
        <v>15</v>
      </c>
      <c r="E15" s="18"/>
      <c r="G15" s="1" t="s">
        <v>55</v>
      </c>
    </row>
    <row r="16" spans="2:14" x14ac:dyDescent="0.3">
      <c r="B16" s="19"/>
      <c r="C16" s="20"/>
      <c r="D16" s="7" t="s">
        <v>29</v>
      </c>
      <c r="E16" s="7" t="s">
        <v>16</v>
      </c>
      <c r="G16" s="9" t="s">
        <v>56</v>
      </c>
    </row>
    <row r="17" spans="2:8" x14ac:dyDescent="0.3">
      <c r="B17" s="2" t="s">
        <v>17</v>
      </c>
      <c r="C17" s="2" t="s">
        <v>46</v>
      </c>
      <c r="D17" s="3">
        <v>315000</v>
      </c>
      <c r="E17" s="3">
        <v>485000</v>
      </c>
    </row>
    <row r="18" spans="2:8" x14ac:dyDescent="0.3">
      <c r="B18" s="2" t="s">
        <v>18</v>
      </c>
      <c r="C18" s="2" t="s">
        <v>47</v>
      </c>
      <c r="D18" s="3">
        <v>255000</v>
      </c>
      <c r="E18" s="3">
        <v>450000</v>
      </c>
    </row>
    <row r="19" spans="2:8" x14ac:dyDescent="0.3">
      <c r="B19" s="2" t="s">
        <v>19</v>
      </c>
      <c r="C19" s="2" t="s">
        <v>48</v>
      </c>
      <c r="D19" s="3">
        <v>399000</v>
      </c>
      <c r="E19" s="3">
        <v>500000</v>
      </c>
    </row>
    <row r="20" spans="2:8" x14ac:dyDescent="0.3">
      <c r="B20" s="2" t="s">
        <v>20</v>
      </c>
      <c r="C20" s="2" t="s">
        <v>49</v>
      </c>
      <c r="D20" s="3">
        <v>350000</v>
      </c>
      <c r="E20" s="3">
        <v>400000</v>
      </c>
    </row>
    <row r="22" spans="2:8" x14ac:dyDescent="0.3">
      <c r="B22" s="4" t="s">
        <v>21</v>
      </c>
    </row>
    <row r="23" spans="2:8" x14ac:dyDescent="0.3">
      <c r="B23" s="16" t="s">
        <v>51</v>
      </c>
      <c r="C23" s="16"/>
      <c r="D23" s="16"/>
      <c r="E23" s="16"/>
      <c r="F23" s="16"/>
      <c r="G23" s="16"/>
      <c r="H23" s="16"/>
    </row>
    <row r="24" spans="2:8" x14ac:dyDescent="0.3">
      <c r="B24" s="16" t="s">
        <v>50</v>
      </c>
      <c r="C24" s="16"/>
      <c r="D24" s="16"/>
      <c r="E24" s="16"/>
      <c r="F24" s="16"/>
      <c r="G24" s="16"/>
      <c r="H24" s="16"/>
    </row>
    <row r="25" spans="2:8" x14ac:dyDescent="0.3">
      <c r="B25" s="16" t="s">
        <v>53</v>
      </c>
      <c r="C25" s="16"/>
      <c r="D25" s="16"/>
      <c r="E25" s="16"/>
      <c r="F25" s="16"/>
      <c r="G25" s="16"/>
      <c r="H25" s="16"/>
    </row>
    <row r="26" spans="2:8" ht="17.25" customHeight="1" x14ac:dyDescent="0.3">
      <c r="B26" s="17" t="s">
        <v>52</v>
      </c>
      <c r="C26" s="17"/>
      <c r="D26" s="17"/>
      <c r="E26" s="17"/>
      <c r="F26" s="17"/>
      <c r="G26" s="17"/>
      <c r="H26" s="17"/>
    </row>
    <row r="27" spans="2:8" x14ac:dyDescent="0.3">
      <c r="B27" s="17"/>
      <c r="C27" s="17"/>
      <c r="D27" s="17"/>
      <c r="E27" s="17"/>
      <c r="F27" s="17"/>
      <c r="G27" s="17"/>
      <c r="H27" s="17"/>
    </row>
    <row r="28" spans="2:8" x14ac:dyDescent="0.3">
      <c r="B28" s="16" t="s">
        <v>39</v>
      </c>
      <c r="C28" s="16"/>
      <c r="D28" s="16"/>
      <c r="E28" s="16"/>
      <c r="F28" s="16"/>
      <c r="G28" s="16"/>
      <c r="H28" s="16"/>
    </row>
    <row r="29" spans="2:8" x14ac:dyDescent="0.3">
      <c r="B29" s="16" t="s">
        <v>40</v>
      </c>
      <c r="C29" s="16"/>
      <c r="D29" s="16"/>
      <c r="E29" s="16"/>
      <c r="F29" s="16"/>
      <c r="G29" s="16"/>
      <c r="H29" s="16"/>
    </row>
    <row r="30" spans="2:8" x14ac:dyDescent="0.3">
      <c r="B30" s="16" t="s">
        <v>43</v>
      </c>
      <c r="C30" s="16"/>
    </row>
    <row r="31" spans="2:8" x14ac:dyDescent="0.3">
      <c r="B31" s="16" t="s">
        <v>42</v>
      </c>
      <c r="C31" s="16"/>
      <c r="D31" s="16"/>
    </row>
    <row r="32" spans="2:8" x14ac:dyDescent="0.3">
      <c r="B32" s="16" t="s">
        <v>44</v>
      </c>
      <c r="C32" s="16"/>
      <c r="D32" s="16"/>
      <c r="E32" s="16"/>
      <c r="F32" s="16"/>
    </row>
    <row r="33" spans="2:6" x14ac:dyDescent="0.3">
      <c r="B33" s="16" t="s">
        <v>45</v>
      </c>
      <c r="C33" s="16"/>
      <c r="D33" s="16"/>
      <c r="E33" s="16"/>
      <c r="F33" s="16"/>
    </row>
    <row r="34" spans="2:6" x14ac:dyDescent="0.3">
      <c r="B34" s="16" t="s">
        <v>54</v>
      </c>
      <c r="C34" s="16"/>
      <c r="D34" s="16"/>
      <c r="E34" s="16"/>
    </row>
  </sheetData>
  <mergeCells count="28">
    <mergeCell ref="B33:F33"/>
    <mergeCell ref="B34:E34"/>
    <mergeCell ref="M4:M5"/>
    <mergeCell ref="B26:H27"/>
    <mergeCell ref="B29:H29"/>
    <mergeCell ref="B30:C30"/>
    <mergeCell ref="B31:D31"/>
    <mergeCell ref="B32:F32"/>
    <mergeCell ref="D15:E15"/>
    <mergeCell ref="B15:B16"/>
    <mergeCell ref="C15:C16"/>
    <mergeCell ref="B23:H23"/>
    <mergeCell ref="B24:H24"/>
    <mergeCell ref="B25:H25"/>
    <mergeCell ref="B28:H28"/>
    <mergeCell ref="B2:N2"/>
    <mergeCell ref="B3:N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hyperlinks>
    <hyperlink ref="G16" r:id="rId1" xr:uid="{D5015FA4-93CE-4E3D-8B98-B22D5991DA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Javacom Jember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 Sujadnorwanto</dc:creator>
  <cp:lastModifiedBy>T480-PC</cp:lastModifiedBy>
  <dcterms:created xsi:type="dcterms:W3CDTF">2017-12-28T10:31:21Z</dcterms:created>
  <dcterms:modified xsi:type="dcterms:W3CDTF">2024-10-01T11:46:51Z</dcterms:modified>
</cp:coreProperties>
</file>