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ihan exel\TES KERJA EXCEL\ADMIN\Admin Hotel\"/>
    </mc:Choice>
  </mc:AlternateContent>
  <xr:revisionPtr revIDLastSave="0" documentId="13_ncr:1_{C5165F0A-65C2-4C80-8578-45E688AB3BC8}" xr6:coauthVersionLast="47" xr6:coauthVersionMax="47" xr10:uidLastSave="{00000000-0000-0000-0000-000000000000}"/>
  <bookViews>
    <workbookView xWindow="-120" yWindow="-120" windowWidth="20730" windowHeight="11040" tabRatio="599" xr2:uid="{3FDB169C-B558-497A-A591-5CB360CCCFEA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<sst xmlns="http://schemas.openxmlformats.org/spreadsheetml/2006/main" count="76" uniqueCount="60">
  <si>
    <t>Asep Suparli</t>
  </si>
  <si>
    <t>Dedi Dermawan</t>
  </si>
  <si>
    <t>Rizky Ramadhan</t>
  </si>
  <si>
    <t>Budi Utomo</t>
  </si>
  <si>
    <t>Dewa Bujana</t>
  </si>
  <si>
    <t>Fitria Handayani</t>
  </si>
  <si>
    <t>Kevin Pandya</t>
  </si>
  <si>
    <t>Rizky Aditya</t>
  </si>
  <si>
    <t>Siska Syntia</t>
  </si>
  <si>
    <t>Syafira Utami</t>
  </si>
  <si>
    <t>Reza Hanafi</t>
  </si>
  <si>
    <t>Linda Lestari</t>
  </si>
  <si>
    <t>Nama Tamu</t>
  </si>
  <si>
    <t>Jenis Kamar</t>
  </si>
  <si>
    <t>Lama Tinggal</t>
  </si>
  <si>
    <t>Tarif Kamar</t>
  </si>
  <si>
    <t xml:space="preserve"> </t>
  </si>
  <si>
    <t>Potongan</t>
  </si>
  <si>
    <t>Total Pembayaran</t>
  </si>
  <si>
    <t>Dadan Gutawa</t>
  </si>
  <si>
    <t>S</t>
  </si>
  <si>
    <t>P</t>
  </si>
  <si>
    <t>B</t>
  </si>
  <si>
    <t>E</t>
  </si>
  <si>
    <t>Suite</t>
  </si>
  <si>
    <t>President</t>
  </si>
  <si>
    <t>Business</t>
  </si>
  <si>
    <t>Excecutive</t>
  </si>
  <si>
    <t>Tabel Kamar</t>
  </si>
  <si>
    <t>S1</t>
  </si>
  <si>
    <t>D2</t>
  </si>
  <si>
    <t>F3</t>
  </si>
  <si>
    <t>Kode</t>
  </si>
  <si>
    <t>Jenis</t>
  </si>
  <si>
    <t>Tabel Jenis Kamar</t>
  </si>
  <si>
    <t>Single</t>
  </si>
  <si>
    <t>Double</t>
  </si>
  <si>
    <t>Family</t>
  </si>
  <si>
    <t>SS1</t>
  </si>
  <si>
    <t>PD2</t>
  </si>
  <si>
    <t>BF3</t>
  </si>
  <si>
    <t>EF3</t>
  </si>
  <si>
    <t>SD2</t>
  </si>
  <si>
    <t>PF3</t>
  </si>
  <si>
    <t>ED2</t>
  </si>
  <si>
    <t>Tarif Kamar Per Malam</t>
  </si>
  <si>
    <t>Catatan :</t>
  </si>
  <si>
    <t>Potongan 10 % Jika Pembayaran Lebih Dari 2 Juta</t>
  </si>
  <si>
    <t>Daftar Tamu Hotel Pasundan</t>
  </si>
  <si>
    <t>Kelas Kamar</t>
  </si>
  <si>
    <t>Kode Tamu</t>
  </si>
  <si>
    <t>PS1</t>
  </si>
  <si>
    <t>Pembayaran</t>
  </si>
  <si>
    <t>Tarif</t>
  </si>
  <si>
    <t xml:space="preserve">VIDEO PEMBAHASAN </t>
  </si>
  <si>
    <t>https://youtu.be/1pL9CoJY294</t>
  </si>
  <si>
    <t>1 malam</t>
  </si>
  <si>
    <t xml:space="preserve">2 malam </t>
  </si>
  <si>
    <t>4 malam</t>
  </si>
  <si>
    <t>3 malam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</si>
</sst>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General\ &quot;Malam&quot;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sz val="11"/>
      <color theme="1"/>
      <name val="Yu Gothic UI Semibold"/>
      <family val="2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sz val="8"/>
      <name val="Calibri"/>
      <family val="2"/>
      <scheme val="minor"/>
    </font>
    <font>
      <sz val="20"/>
      <color theme="1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41" fontId="4" fillId="0" borderId="0" xfId="1" applyFont="1" applyAlignment="1">
      <alignment horizontal="center"/>
    </xf>
    <xf numFmtId="9" fontId="4" fillId="0" borderId="0" xfId="0" applyNumberFormat="1" applyFont="1"/>
    <xf numFmtId="0" fontId="4" fillId="0" borderId="7" xfId="0" applyFont="1" applyBorder="1" applyAlignment="1">
      <alignment horizontal="center"/>
    </xf>
    <xf numFmtId="41" fontId="4" fillId="0" borderId="0" xfId="1" applyFont="1"/>
    <xf numFmtId="0" fontId="4" fillId="2" borderId="1" xfId="0" applyFont="1" applyFill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0" fontId="4" fillId="0" borderId="8" xfId="0" applyFont="1" applyBorder="1" applyAlignment="1">
      <alignment horizontal="center"/>
    </xf>
    <xf numFmtId="41" fontId="4" fillId="0" borderId="8" xfId="1" applyFont="1" applyBorder="1"/>
    <xf numFmtId="41" fontId="4" fillId="0" borderId="7" xfId="1" applyFont="1" applyBorder="1"/>
    <xf numFmtId="0" fontId="4" fillId="2" borderId="8" xfId="0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1" fontId="4" fillId="0" borderId="4" xfId="1" applyFont="1" applyBorder="1" applyAlignment="1">
      <alignment horizontal="right" vertical="center"/>
    </xf>
    <xf numFmtId="41" fontId="4" fillId="0" borderId="2" xfId="1" applyFont="1" applyBorder="1" applyAlignment="1">
      <alignment horizontal="right" vertical="center"/>
    </xf>
    <xf numFmtId="41" fontId="4" fillId="0" borderId="3" xfId="1" applyFont="1" applyBorder="1" applyAlignment="1">
      <alignment horizontal="right" vertical="center"/>
    </xf>
    <xf numFmtId="0" fontId="5" fillId="3" borderId="13" xfId="0" applyFont="1" applyFill="1" applyBorder="1" applyAlignment="1">
      <alignment horizontal="center" vertical="center" wrapText="1"/>
    </xf>
    <xf numFmtId="41" fontId="5" fillId="3" borderId="13" xfId="1" applyFont="1" applyFill="1" applyBorder="1" applyAlignment="1">
      <alignment horizontal="center" vertical="center" wrapText="1"/>
    </xf>
    <xf numFmtId="0" fontId="4" fillId="0" borderId="13" xfId="0" applyFont="1" applyBorder="1"/>
    <xf numFmtId="0" fontId="8" fillId="0" borderId="13" xfId="1" applyNumberFormat="1" applyFont="1" applyBorder="1" applyAlignment="1">
      <alignment horizontal="center"/>
    </xf>
    <xf numFmtId="0" fontId="4" fillId="0" borderId="13" xfId="1" applyNumberFormat="1" applyFont="1" applyBorder="1" applyAlignment="1">
      <alignment horizontal="left"/>
    </xf>
    <xf numFmtId="0" fontId="4" fillId="0" borderId="13" xfId="1" applyNumberFormat="1" applyFont="1" applyBorder="1"/>
    <xf numFmtId="0" fontId="4" fillId="0" borderId="13" xfId="1" applyNumberFormat="1" applyFont="1" applyBorder="1" applyAlignment="1">
      <alignment horizontal="center"/>
    </xf>
    <xf numFmtId="0" fontId="4" fillId="0" borderId="13" xfId="0" applyFont="1" applyBorder="1" applyAlignment="1">
      <alignment vertical="center"/>
    </xf>
    <xf numFmtId="0" fontId="2" fillId="2" borderId="1" xfId="0" applyFont="1" applyFill="1" applyBorder="1"/>
    <xf numFmtId="41" fontId="4" fillId="0" borderId="13" xfId="1" applyFont="1" applyBorder="1"/>
    <xf numFmtId="41" fontId="4" fillId="0" borderId="13" xfId="0" applyNumberFormat="1" applyFont="1" applyBorder="1"/>
    <xf numFmtId="0" fontId="1" fillId="0" borderId="0" xfId="0" applyFont="1"/>
    <xf numFmtId="0" fontId="9" fillId="0" borderId="0" xfId="3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/>
    </xf>
    <xf numFmtId="167" fontId="4" fillId="0" borderId="13" xfId="4" applyNumberFormat="1" applyFont="1" applyBorder="1"/>
    <xf numFmtId="9" fontId="1" fillId="0" borderId="13" xfId="2" applyFont="1" applyBorder="1" applyAlignment="1">
      <alignment horizontal="center"/>
    </xf>
  </cellXfs>
  <cellStyles count="5">
    <cellStyle name="Comma" xfId="4" builtinId="3"/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1pL9CoJY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6791-BE88-4498-85E4-9DE64EBD9B0D}">
  <sheetPr>
    <tabColor rgb="FF002060"/>
  </sheetPr>
  <dimension ref="B1:O39"/>
  <sheetViews>
    <sheetView showGridLines="0" tabSelected="1" zoomScale="80" zoomScaleNormal="80" workbookViewId="0">
      <selection activeCell="J3" sqref="J3:J15"/>
    </sheetView>
  </sheetViews>
  <sheetFormatPr defaultRowHeight="16.5" x14ac:dyDescent="0.3"/>
  <cols>
    <col min="1" max="1" width="5" style="1" customWidth="1"/>
    <col min="2" max="2" width="18.28515625" style="1" customWidth="1"/>
    <col min="3" max="3" width="10.28515625" style="2" customWidth="1"/>
    <col min="4" max="4" width="13.7109375" style="1" customWidth="1"/>
    <col min="5" max="5" width="11.42578125" style="5" customWidth="1"/>
    <col min="6" max="6" width="18" style="1" customWidth="1"/>
    <col min="7" max="7" width="13.42578125" style="3" customWidth="1"/>
    <col min="8" max="8" width="17.42578125" style="1" customWidth="1"/>
    <col min="9" max="9" width="12.140625" style="1" customWidth="1"/>
    <col min="10" max="10" width="13.85546875" style="1" customWidth="1"/>
    <col min="11" max="11" width="1.42578125" style="1" customWidth="1"/>
    <col min="12" max="12" width="8.85546875" style="1" customWidth="1"/>
    <col min="13" max="13" width="11.28515625" style="1" customWidth="1"/>
    <col min="14" max="14" width="12.5703125" style="1" customWidth="1"/>
    <col min="15" max="15" width="17.5703125" style="1" customWidth="1"/>
    <col min="16" max="16384" width="9.140625" style="1"/>
  </cols>
  <sheetData>
    <row r="1" spans="2:15" ht="47.25" customHeight="1" x14ac:dyDescent="0.3">
      <c r="B1" s="37" t="s">
        <v>48</v>
      </c>
      <c r="C1" s="37"/>
      <c r="D1" s="37"/>
      <c r="E1" s="37"/>
      <c r="F1" s="37"/>
      <c r="G1" s="37"/>
      <c r="H1" s="37"/>
      <c r="I1" s="37"/>
      <c r="J1" s="37"/>
    </row>
    <row r="2" spans="2:15" s="7" customFormat="1" ht="33" customHeight="1" thickBot="1" x14ac:dyDescent="0.3">
      <c r="B2" s="23" t="s">
        <v>12</v>
      </c>
      <c r="C2" s="24" t="s">
        <v>50</v>
      </c>
      <c r="D2" s="23" t="s">
        <v>49</v>
      </c>
      <c r="E2" s="24" t="s">
        <v>13</v>
      </c>
      <c r="F2" s="23" t="s">
        <v>15</v>
      </c>
      <c r="G2" s="23" t="s">
        <v>14</v>
      </c>
      <c r="H2" s="23" t="s">
        <v>52</v>
      </c>
      <c r="I2" s="23" t="s">
        <v>17</v>
      </c>
      <c r="J2" s="23" t="s">
        <v>18</v>
      </c>
      <c r="L2" s="44" t="s">
        <v>28</v>
      </c>
      <c r="M2" s="44"/>
      <c r="N2" s="44"/>
    </row>
    <row r="3" spans="2:15" x14ac:dyDescent="0.3">
      <c r="B3" s="25" t="s">
        <v>0</v>
      </c>
      <c r="C3" s="26" t="s">
        <v>51</v>
      </c>
      <c r="D3" s="27" t="str">
        <f>VLOOKUP(LEFT(C3,1),$L$3:$N$8,2,0)</f>
        <v>President</v>
      </c>
      <c r="E3" s="28" t="str">
        <f>HLOOKUP(RIGHT(C3,2),$M$10:$O$12,2,0)</f>
        <v>Single</v>
      </c>
      <c r="F3" s="32">
        <f>_xlfn.XLOOKUP(D3,$M$3:$M$8,$N$3:$N$8)+_xlfn.XLOOKUP(E3,$M$11:$O$11,$M$12:$O$12)</f>
        <v>600000</v>
      </c>
      <c r="G3" s="45" t="s">
        <v>56</v>
      </c>
      <c r="H3" s="46">
        <f>(F3*LEFT(G3,1))</f>
        <v>600000</v>
      </c>
      <c r="I3" s="47">
        <f>IF(H3&gt;2000000,10%,0%)</f>
        <v>0</v>
      </c>
      <c r="J3" s="33">
        <f>H3-(H3*I3)</f>
        <v>600000</v>
      </c>
      <c r="K3" s="1" t="s">
        <v>16</v>
      </c>
      <c r="L3" s="39" t="s">
        <v>32</v>
      </c>
      <c r="M3" s="41" t="s">
        <v>49</v>
      </c>
      <c r="N3" s="39" t="s">
        <v>45</v>
      </c>
    </row>
    <row r="4" spans="2:15" ht="17.25" thickBot="1" x14ac:dyDescent="0.35">
      <c r="B4" s="25" t="s">
        <v>1</v>
      </c>
      <c r="C4" s="29" t="s">
        <v>39</v>
      </c>
      <c r="D4" s="27" t="str">
        <f t="shared" ref="D4:D15" si="0">VLOOKUP(LEFT(C4,1),$L$3:$N$8,2,0)</f>
        <v>President</v>
      </c>
      <c r="E4" s="28" t="str">
        <f t="shared" ref="E4:E15" si="1">HLOOKUP(RIGHT(C4,2),$M$10:$O$12,2,0)</f>
        <v>Double</v>
      </c>
      <c r="F4" s="32">
        <f t="shared" ref="F4:F15" si="2">_xlfn.XLOOKUP(D4,$M$3:$M$8,$N$3:$N$8)+_xlfn.XLOOKUP(E4,$M$11:$O$11,$M$12:$O$12)</f>
        <v>700000</v>
      </c>
      <c r="G4" s="45" t="s">
        <v>57</v>
      </c>
      <c r="H4" s="46">
        <f t="shared" ref="H4:H15" si="3">(F4*LEFT(G4,1))</f>
        <v>1400000</v>
      </c>
      <c r="I4" s="47">
        <f t="shared" ref="I4:I15" si="4">IF(H4&gt;2000000,10%,0)</f>
        <v>0</v>
      </c>
      <c r="J4" s="33">
        <f t="shared" ref="J4:J15" si="5">H4-(H4*I4)</f>
        <v>1400000</v>
      </c>
      <c r="L4" s="40"/>
      <c r="M4" s="42"/>
      <c r="N4" s="40"/>
    </row>
    <row r="5" spans="2:15" x14ac:dyDescent="0.3">
      <c r="B5" s="25" t="s">
        <v>2</v>
      </c>
      <c r="C5" s="29" t="s">
        <v>40</v>
      </c>
      <c r="D5" s="27" t="str">
        <f t="shared" si="0"/>
        <v>Business</v>
      </c>
      <c r="E5" s="28" t="str">
        <f t="shared" si="1"/>
        <v>Family</v>
      </c>
      <c r="F5" s="32">
        <f t="shared" si="2"/>
        <v>1300000</v>
      </c>
      <c r="G5" s="45" t="s">
        <v>58</v>
      </c>
      <c r="H5" s="46">
        <f t="shared" si="3"/>
        <v>5200000</v>
      </c>
      <c r="I5" s="47">
        <f t="shared" si="4"/>
        <v>0.1</v>
      </c>
      <c r="J5" s="33">
        <f t="shared" si="5"/>
        <v>4680000</v>
      </c>
      <c r="L5" s="10" t="s">
        <v>20</v>
      </c>
      <c r="M5" s="8" t="s">
        <v>24</v>
      </c>
      <c r="N5" s="11">
        <v>300000</v>
      </c>
    </row>
    <row r="6" spans="2:15" x14ac:dyDescent="0.3">
      <c r="B6" s="30" t="s">
        <v>3</v>
      </c>
      <c r="C6" s="29" t="s">
        <v>41</v>
      </c>
      <c r="D6" s="27" t="str">
        <f t="shared" si="0"/>
        <v>Excecutive</v>
      </c>
      <c r="E6" s="28" t="str">
        <f t="shared" si="1"/>
        <v>Family</v>
      </c>
      <c r="F6" s="32">
        <f t="shared" si="2"/>
        <v>3300000</v>
      </c>
      <c r="G6" s="45" t="s">
        <v>59</v>
      </c>
      <c r="H6" s="46">
        <f t="shared" si="3"/>
        <v>9900000</v>
      </c>
      <c r="I6" s="47">
        <f t="shared" si="4"/>
        <v>0.1</v>
      </c>
      <c r="J6" s="33">
        <f t="shared" si="5"/>
        <v>8910000</v>
      </c>
      <c r="L6" s="10" t="s">
        <v>21</v>
      </c>
      <c r="M6" s="8" t="s">
        <v>25</v>
      </c>
      <c r="N6" s="11">
        <v>500000</v>
      </c>
    </row>
    <row r="7" spans="2:15" x14ac:dyDescent="0.3">
      <c r="B7" s="30" t="s">
        <v>19</v>
      </c>
      <c r="C7" s="29" t="s">
        <v>42</v>
      </c>
      <c r="D7" s="27" t="str">
        <f t="shared" si="0"/>
        <v>Suite</v>
      </c>
      <c r="E7" s="28" t="str">
        <f t="shared" si="1"/>
        <v>Double</v>
      </c>
      <c r="F7" s="32">
        <f t="shared" si="2"/>
        <v>500000</v>
      </c>
      <c r="G7" s="45" t="s">
        <v>57</v>
      </c>
      <c r="H7" s="46">
        <f t="shared" si="3"/>
        <v>1000000</v>
      </c>
      <c r="I7" s="47">
        <f t="shared" si="4"/>
        <v>0</v>
      </c>
      <c r="J7" s="33">
        <f t="shared" si="5"/>
        <v>1000000</v>
      </c>
      <c r="L7" s="10" t="s">
        <v>22</v>
      </c>
      <c r="M7" s="8" t="s">
        <v>26</v>
      </c>
      <c r="N7" s="11">
        <v>1000000</v>
      </c>
    </row>
    <row r="8" spans="2:15" ht="17.25" thickBot="1" x14ac:dyDescent="0.35">
      <c r="B8" s="30" t="s">
        <v>4</v>
      </c>
      <c r="C8" s="29" t="s">
        <v>41</v>
      </c>
      <c r="D8" s="27" t="str">
        <f t="shared" si="0"/>
        <v>Excecutive</v>
      </c>
      <c r="E8" s="28" t="str">
        <f t="shared" si="1"/>
        <v>Family</v>
      </c>
      <c r="F8" s="32">
        <f t="shared" si="2"/>
        <v>3300000</v>
      </c>
      <c r="G8" s="45" t="s">
        <v>56</v>
      </c>
      <c r="H8" s="46">
        <f t="shared" si="3"/>
        <v>3300000</v>
      </c>
      <c r="I8" s="47">
        <f t="shared" si="4"/>
        <v>0.1</v>
      </c>
      <c r="J8" s="33">
        <f t="shared" si="5"/>
        <v>2970000</v>
      </c>
      <c r="L8" s="4" t="s">
        <v>23</v>
      </c>
      <c r="M8" s="9" t="s">
        <v>27</v>
      </c>
      <c r="N8" s="12">
        <v>3000000</v>
      </c>
    </row>
    <row r="9" spans="2:15" ht="17.25" thickBot="1" x14ac:dyDescent="0.35">
      <c r="B9" s="30" t="s">
        <v>5</v>
      </c>
      <c r="C9" s="29" t="s">
        <v>42</v>
      </c>
      <c r="D9" s="27" t="str">
        <f t="shared" si="0"/>
        <v>Suite</v>
      </c>
      <c r="E9" s="28" t="str">
        <f t="shared" si="1"/>
        <v>Double</v>
      </c>
      <c r="F9" s="32">
        <f t="shared" si="2"/>
        <v>500000</v>
      </c>
      <c r="G9" s="45" t="s">
        <v>59</v>
      </c>
      <c r="H9" s="46">
        <f t="shared" si="3"/>
        <v>1500000</v>
      </c>
      <c r="I9" s="47">
        <f t="shared" si="4"/>
        <v>0</v>
      </c>
      <c r="J9" s="33">
        <f t="shared" si="5"/>
        <v>1500000</v>
      </c>
      <c r="L9" s="43" t="s">
        <v>34</v>
      </c>
      <c r="M9" s="43"/>
      <c r="N9" s="43"/>
      <c r="O9" s="43"/>
    </row>
    <row r="10" spans="2:15" ht="17.25" thickBot="1" x14ac:dyDescent="0.35">
      <c r="B10" s="30" t="s">
        <v>6</v>
      </c>
      <c r="C10" s="29" t="s">
        <v>43</v>
      </c>
      <c r="D10" s="27" t="str">
        <f t="shared" si="0"/>
        <v>President</v>
      </c>
      <c r="E10" s="28" t="str">
        <f t="shared" si="1"/>
        <v>Family</v>
      </c>
      <c r="F10" s="32">
        <f t="shared" si="2"/>
        <v>800000</v>
      </c>
      <c r="G10" s="45" t="s">
        <v>58</v>
      </c>
      <c r="H10" s="46">
        <f t="shared" si="3"/>
        <v>3200000</v>
      </c>
      <c r="I10" s="47">
        <f t="shared" si="4"/>
        <v>0.1</v>
      </c>
      <c r="J10" s="33">
        <f t="shared" si="5"/>
        <v>2880000</v>
      </c>
      <c r="L10" s="6" t="s">
        <v>32</v>
      </c>
      <c r="M10" s="14" t="s">
        <v>29</v>
      </c>
      <c r="N10" s="15" t="s">
        <v>30</v>
      </c>
      <c r="O10" s="16" t="s">
        <v>31</v>
      </c>
    </row>
    <row r="11" spans="2:15" ht="17.25" thickBot="1" x14ac:dyDescent="0.35">
      <c r="B11" s="30" t="s">
        <v>7</v>
      </c>
      <c r="C11" s="29" t="s">
        <v>40</v>
      </c>
      <c r="D11" s="27" t="str">
        <f t="shared" si="0"/>
        <v>Business</v>
      </c>
      <c r="E11" s="28" t="str">
        <f t="shared" si="1"/>
        <v>Family</v>
      </c>
      <c r="F11" s="32">
        <f t="shared" si="2"/>
        <v>1300000</v>
      </c>
      <c r="G11" s="45" t="s">
        <v>57</v>
      </c>
      <c r="H11" s="46">
        <f t="shared" si="3"/>
        <v>2600000</v>
      </c>
      <c r="I11" s="47">
        <f t="shared" si="4"/>
        <v>0.1</v>
      </c>
      <c r="J11" s="33">
        <f t="shared" si="5"/>
        <v>2340000</v>
      </c>
      <c r="L11" s="13" t="s">
        <v>33</v>
      </c>
      <c r="M11" s="17" t="s">
        <v>35</v>
      </c>
      <c r="N11" s="18" t="s">
        <v>36</v>
      </c>
      <c r="O11" s="19" t="s">
        <v>37</v>
      </c>
    </row>
    <row r="12" spans="2:15" ht="17.25" thickBot="1" x14ac:dyDescent="0.35">
      <c r="B12" s="30" t="s">
        <v>8</v>
      </c>
      <c r="C12" s="29" t="s">
        <v>44</v>
      </c>
      <c r="D12" s="27" t="str">
        <f t="shared" si="0"/>
        <v>Excecutive</v>
      </c>
      <c r="E12" s="28" t="str">
        <f t="shared" si="1"/>
        <v>Double</v>
      </c>
      <c r="F12" s="32">
        <f t="shared" si="2"/>
        <v>3200000</v>
      </c>
      <c r="G12" s="45" t="s">
        <v>56</v>
      </c>
      <c r="H12" s="46">
        <f t="shared" si="3"/>
        <v>3200000</v>
      </c>
      <c r="I12" s="47">
        <f t="shared" si="4"/>
        <v>0.1</v>
      </c>
      <c r="J12" s="33">
        <f t="shared" si="5"/>
        <v>2880000</v>
      </c>
      <c r="L12" s="31" t="s">
        <v>53</v>
      </c>
      <c r="M12" s="20">
        <v>100000</v>
      </c>
      <c r="N12" s="21">
        <v>200000</v>
      </c>
      <c r="O12" s="22">
        <v>300000</v>
      </c>
    </row>
    <row r="13" spans="2:15" x14ac:dyDescent="0.3">
      <c r="B13" s="30" t="s">
        <v>9</v>
      </c>
      <c r="C13" s="29" t="s">
        <v>42</v>
      </c>
      <c r="D13" s="27" t="str">
        <f t="shared" si="0"/>
        <v>Suite</v>
      </c>
      <c r="E13" s="28" t="str">
        <f t="shared" si="1"/>
        <v>Double</v>
      </c>
      <c r="F13" s="32">
        <f t="shared" si="2"/>
        <v>500000</v>
      </c>
      <c r="G13" s="45" t="s">
        <v>56</v>
      </c>
      <c r="H13" s="46">
        <f t="shared" si="3"/>
        <v>500000</v>
      </c>
      <c r="I13" s="47">
        <f t="shared" si="4"/>
        <v>0</v>
      </c>
      <c r="J13" s="33">
        <f t="shared" si="5"/>
        <v>500000</v>
      </c>
      <c r="L13" s="1" t="s">
        <v>46</v>
      </c>
    </row>
    <row r="14" spans="2:15" x14ac:dyDescent="0.3">
      <c r="B14" s="25" t="s">
        <v>10</v>
      </c>
      <c r="C14" s="29" t="s">
        <v>41</v>
      </c>
      <c r="D14" s="27" t="str">
        <f t="shared" si="0"/>
        <v>Excecutive</v>
      </c>
      <c r="E14" s="28" t="str">
        <f t="shared" si="1"/>
        <v>Family</v>
      </c>
      <c r="F14" s="32">
        <f t="shared" si="2"/>
        <v>3300000</v>
      </c>
      <c r="G14" s="45" t="s">
        <v>58</v>
      </c>
      <c r="H14" s="46">
        <f t="shared" si="3"/>
        <v>13200000</v>
      </c>
      <c r="I14" s="47">
        <f t="shared" si="4"/>
        <v>0.1</v>
      </c>
      <c r="J14" s="33">
        <f t="shared" si="5"/>
        <v>11880000</v>
      </c>
      <c r="L14" s="38" t="s">
        <v>47</v>
      </c>
      <c r="M14" s="38"/>
      <c r="N14" s="38"/>
      <c r="O14" s="38"/>
    </row>
    <row r="15" spans="2:15" x14ac:dyDescent="0.3">
      <c r="B15" s="25" t="s">
        <v>11</v>
      </c>
      <c r="C15" s="29" t="s">
        <v>38</v>
      </c>
      <c r="D15" s="27" t="str">
        <f t="shared" si="0"/>
        <v>Suite</v>
      </c>
      <c r="E15" s="28" t="str">
        <f t="shared" si="1"/>
        <v>Single</v>
      </c>
      <c r="F15" s="32">
        <f t="shared" si="2"/>
        <v>400000</v>
      </c>
      <c r="G15" s="45" t="s">
        <v>59</v>
      </c>
      <c r="H15" s="46">
        <f t="shared" si="3"/>
        <v>1200000</v>
      </c>
      <c r="I15" s="47">
        <f t="shared" si="4"/>
        <v>0</v>
      </c>
      <c r="J15" s="33">
        <f t="shared" si="5"/>
        <v>1200000</v>
      </c>
      <c r="L15" s="38"/>
      <c r="M15" s="38"/>
      <c r="N15" s="38"/>
      <c r="O15" s="38"/>
    </row>
    <row r="17" spans="2:10" x14ac:dyDescent="0.3">
      <c r="B17" s="34" t="s">
        <v>54</v>
      </c>
      <c r="D17" s="35" t="s">
        <v>55</v>
      </c>
      <c r="E17" s="36"/>
      <c r="F17" s="36"/>
      <c r="G17" s="36"/>
      <c r="H17" s="36"/>
      <c r="I17" s="36"/>
      <c r="J17" s="36"/>
    </row>
    <row r="28" spans="2:10" x14ac:dyDescent="0.3">
      <c r="C28" s="1"/>
      <c r="E28" s="1"/>
      <c r="G28" s="1"/>
    </row>
    <row r="29" spans="2:10" x14ac:dyDescent="0.3">
      <c r="C29" s="1"/>
      <c r="E29" s="1"/>
      <c r="G29" s="1"/>
    </row>
    <row r="30" spans="2:10" x14ac:dyDescent="0.3">
      <c r="C30" s="1"/>
      <c r="E30" s="1"/>
      <c r="G30" s="1"/>
    </row>
    <row r="31" spans="2:10" x14ac:dyDescent="0.3">
      <c r="C31" s="1"/>
      <c r="E31" s="1"/>
      <c r="G31" s="1"/>
    </row>
    <row r="32" spans="2:10" x14ac:dyDescent="0.3">
      <c r="C32" s="1"/>
      <c r="E32" s="1"/>
      <c r="G32" s="1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</sheetData>
  <mergeCells count="8">
    <mergeCell ref="D17:J17"/>
    <mergeCell ref="B1:J1"/>
    <mergeCell ref="L14:O15"/>
    <mergeCell ref="N3:N4"/>
    <mergeCell ref="L3:L4"/>
    <mergeCell ref="M3:M4"/>
    <mergeCell ref="L9:O9"/>
    <mergeCell ref="L2:N2"/>
  </mergeCells>
  <phoneticPr fontId="6" type="noConversion"/>
  <hyperlinks>
    <hyperlink ref="D17" r:id="rId1" xr:uid="{FB119D9F-F22F-48CF-B0AC-2AE325C5FB9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T480-PC</cp:lastModifiedBy>
  <dcterms:created xsi:type="dcterms:W3CDTF">2021-06-03T11:43:17Z</dcterms:created>
  <dcterms:modified xsi:type="dcterms:W3CDTF">2024-08-30T15:37:26Z</dcterms:modified>
</cp:coreProperties>
</file>