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tihan exel\TES KERJA EXCEL\ADMIN\Admin Keuangan\"/>
    </mc:Choice>
  </mc:AlternateContent>
  <xr:revisionPtr revIDLastSave="0" documentId="13_ncr:1_{E65EB3DB-B7C0-4FAF-A48B-E4CF898B9E50}" xr6:coauthVersionLast="47" xr6:coauthVersionMax="47" xr10:uidLastSave="{00000000-0000-0000-0000-000000000000}"/>
  <bookViews>
    <workbookView xWindow="-120" yWindow="-120" windowWidth="20730" windowHeight="11040" xr2:uid="{DF3DB599-317A-4C7B-9CD3-D0E3C1A0BFCE}"/>
  </bookViews>
  <sheets>
    <sheet name="So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8" i="1" l="1"/>
  <c r="H19" i="1"/>
  <c r="H20" i="1"/>
  <c r="H21" i="1"/>
  <c r="H17" i="1"/>
  <c r="G18" i="1"/>
  <c r="G19" i="1"/>
  <c r="G20" i="1"/>
  <c r="G21" i="1"/>
  <c r="G17" i="1"/>
  <c r="D19" i="1"/>
  <c r="D18" i="1"/>
  <c r="K3" i="1"/>
  <c r="D17" i="1"/>
  <c r="D16" i="1"/>
  <c r="J4" i="1"/>
  <c r="J5" i="1"/>
  <c r="J6" i="1"/>
  <c r="J7" i="1"/>
  <c r="K7" i="1" s="1"/>
  <c r="J8" i="1"/>
  <c r="K8" i="1" s="1"/>
  <c r="J9" i="1"/>
  <c r="K9" i="1" s="1"/>
  <c r="J10" i="1"/>
  <c r="K10" i="1" s="1"/>
  <c r="J11" i="1"/>
  <c r="K11" i="1" s="1"/>
  <c r="J12" i="1"/>
  <c r="J13" i="1"/>
  <c r="J14" i="1"/>
  <c r="J3" i="1"/>
  <c r="K4" i="1"/>
  <c r="K5" i="1"/>
  <c r="K6" i="1"/>
  <c r="K12" i="1"/>
  <c r="K13" i="1"/>
  <c r="K14" i="1"/>
  <c r="I4" i="1"/>
  <c r="I5" i="1"/>
  <c r="I6" i="1"/>
  <c r="I7" i="1"/>
  <c r="I8" i="1"/>
  <c r="I9" i="1"/>
  <c r="I10" i="1"/>
  <c r="I11" i="1"/>
  <c r="I12" i="1"/>
  <c r="I13" i="1"/>
  <c r="I14" i="1"/>
  <c r="I3" i="1"/>
  <c r="H4" i="1"/>
  <c r="H5" i="1"/>
  <c r="H6" i="1"/>
  <c r="H7" i="1"/>
  <c r="H8" i="1"/>
  <c r="H9" i="1"/>
  <c r="H10" i="1"/>
  <c r="H11" i="1"/>
  <c r="H12" i="1"/>
  <c r="H13" i="1"/>
  <c r="H14" i="1"/>
  <c r="H3" i="1"/>
  <c r="E4" i="1" a="1"/>
  <c r="E4" i="1" s="1"/>
  <c r="F4" i="1" s="1"/>
  <c r="E5" i="1" a="1"/>
  <c r="E5" i="1" s="1"/>
  <c r="F5" i="1" s="1"/>
  <c r="E6" i="1" a="1"/>
  <c r="E6" i="1"/>
  <c r="F6" i="1" s="1"/>
  <c r="E7" i="1" a="1"/>
  <c r="E7" i="1" s="1"/>
  <c r="F7" i="1" s="1"/>
  <c r="E8" i="1" a="1"/>
  <c r="E8" i="1" s="1"/>
  <c r="F8" i="1" s="1"/>
  <c r="E9" i="1" a="1"/>
  <c r="E9" i="1" s="1"/>
  <c r="F9" i="1" s="1"/>
  <c r="E10" i="1" a="1"/>
  <c r="E10" i="1"/>
  <c r="E11" i="1" a="1"/>
  <c r="E11" i="1"/>
  <c r="E12" i="1" a="1"/>
  <c r="E12" i="1" s="1"/>
  <c r="F12" i="1" s="1"/>
  <c r="E13" i="1" a="1"/>
  <c r="E13" i="1" s="1"/>
  <c r="F13" i="1" s="1"/>
  <c r="E14" i="1" a="1"/>
  <c r="E14" i="1"/>
  <c r="F14" i="1" s="1"/>
  <c r="E3" i="1" a="1"/>
  <c r="E3" i="1"/>
  <c r="F3" i="1" s="1"/>
  <c r="F10" i="1"/>
  <c r="F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<sst xmlns="http://schemas.openxmlformats.org/spreadsheetml/2006/main" count="69" uniqueCount="54">
  <si>
    <t>DAFTAR MENU MAKANAN RUMAH MAKAN XYZ JAKARTA</t>
  </si>
  <si>
    <t>NO</t>
  </si>
  <si>
    <t>PEMESAN</t>
  </si>
  <si>
    <t>KODE MENU</t>
  </si>
  <si>
    <t>MENU</t>
  </si>
  <si>
    <t>HARGA</t>
  </si>
  <si>
    <t>JUMLAH PESAN</t>
  </si>
  <si>
    <t>TOTAL BAYAR</t>
  </si>
  <si>
    <t>CICI</t>
  </si>
  <si>
    <t>M00A5</t>
  </si>
  <si>
    <t>CINTA</t>
  </si>
  <si>
    <t>M00A3</t>
  </si>
  <si>
    <t>RANI</t>
  </si>
  <si>
    <t>M00A2</t>
  </si>
  <si>
    <t>RINA</t>
  </si>
  <si>
    <t>M00A1</t>
  </si>
  <si>
    <t>RIRI</t>
  </si>
  <si>
    <t>M00A4</t>
  </si>
  <si>
    <t>Ketentuan Soal:</t>
  </si>
  <si>
    <r>
      <t xml:space="preserve">Tabel </t>
    </r>
    <r>
      <rPr>
        <b/>
        <sz val="11"/>
        <color theme="1"/>
        <rFont val="Yu Gothic UI Semibold"/>
        <family val="2"/>
      </rPr>
      <t>Menu</t>
    </r>
  </si>
  <si>
    <r>
      <t xml:space="preserve">1. Menu ditentukan berdasarkan </t>
    </r>
    <r>
      <rPr>
        <b/>
        <sz val="11"/>
        <color theme="1"/>
        <rFont val="Yu Gothic UI Semibold"/>
        <family val="2"/>
      </rPr>
      <t>Kode Menu</t>
    </r>
    <r>
      <rPr>
        <sz val="11"/>
        <color theme="1"/>
        <rFont val="Yu Gothic UI Semibold"/>
        <family val="2"/>
      </rPr>
      <t xml:space="preserve">. </t>
    </r>
  </si>
  <si>
    <t>Jika Kode Menu = M00A1; Fried Rice,</t>
  </si>
  <si>
    <t>Jika Kode Menu = M00A2; Hot Plate Rice</t>
  </si>
  <si>
    <t>Jika Kode Menu = M00A3; Udang Crispy</t>
  </si>
  <si>
    <t>Jika Kode Menu = M00A4; Ayam Penyet</t>
  </si>
  <si>
    <t>Jika Kode Menu = M00A5; Kepiting</t>
  </si>
  <si>
    <r>
      <t xml:space="preserve">2. Harga ditentukan berdasarkan </t>
    </r>
    <r>
      <rPr>
        <b/>
        <sz val="11"/>
        <color theme="1"/>
        <rFont val="Yu Gothic UI Semibold"/>
        <family val="2"/>
      </rPr>
      <t>Kode Menu</t>
    </r>
    <r>
      <rPr>
        <sz val="11"/>
        <color theme="1"/>
        <rFont val="Yu Gothic UI Semibold"/>
        <family val="2"/>
      </rPr>
      <t xml:space="preserve"> (Lihat Tabel Menu)</t>
    </r>
  </si>
  <si>
    <t>DISKON</t>
  </si>
  <si>
    <t>PPN</t>
  </si>
  <si>
    <t>TOTAL HARGA</t>
  </si>
  <si>
    <t>Kepiting</t>
  </si>
  <si>
    <t>Udang Crispy</t>
  </si>
  <si>
    <t>Hot Plate Rice</t>
  </si>
  <si>
    <t>Fried Rice</t>
  </si>
  <si>
    <t>Ayam Penyet</t>
  </si>
  <si>
    <t>3. TOTAL HARGA : HARGA X JUMLAH PESAN</t>
  </si>
  <si>
    <t>5. PPN Sebesar 10%</t>
  </si>
  <si>
    <t>6. Total Bayar : TOTAL HARGA - DISKON + PPN</t>
  </si>
  <si>
    <t>TOTAL PENDAPATAN</t>
  </si>
  <si>
    <t>RATA - RATA</t>
  </si>
  <si>
    <t>PEMBAYARAN TERTINGGI</t>
  </si>
  <si>
    <t>PEMBAYARAN TERENDAH</t>
  </si>
  <si>
    <t>4. Diskon 5% jika Jumlah Pesan lebih dari 10 Porsi</t>
  </si>
  <si>
    <t>TERJUAL</t>
  </si>
  <si>
    <t>PENDAPATAN</t>
  </si>
  <si>
    <t>DANIEL</t>
  </si>
  <si>
    <t>SISKA</t>
  </si>
  <si>
    <t>ANZY</t>
  </si>
  <si>
    <t>SYAFIRA</t>
  </si>
  <si>
    <t>NADA</t>
  </si>
  <si>
    <t>LINDA</t>
  </si>
  <si>
    <t>KEVIN</t>
  </si>
  <si>
    <t>Video Pembahasan</t>
  </si>
  <si>
    <t>https://youtu.be/FudOPKrKskg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</si>
</sst>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44" formatCode="_-&quot;Rp&quot;* #,##0.00_-;\-&quot;Rp&quot;* #,##0.00_-;_-&quot;Rp&quot;* &quot;-&quot;??_-;_-@_-"/>
    <numFmt numFmtId="43" formatCode="_-* #,##0.00_-;\-* #,##0.00_-;_-* &quot;-&quot;??_-;_-@_-"/>
    <numFmt numFmtId="164" formatCode="_(* #,##0_);_(* \(#,##0\);_(* &quot;-&quot;??_);_(@_)"/>
    <numFmt numFmtId="167" formatCode="_-&quot;Rp&quot;* #,##0_-;\-&quot;Rp&quot;* #,##0_-;_-&quot;Rp&quot;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Yu Gothic UI Semibold"/>
      <family val="2"/>
    </font>
    <font>
      <b/>
      <sz val="11"/>
      <color theme="1"/>
      <name val="Yu Gothic UI Semibold"/>
      <family val="2"/>
    </font>
    <font>
      <b/>
      <sz val="11"/>
      <name val="Yu Gothic UI Semibold"/>
      <family val="2"/>
    </font>
    <font>
      <sz val="11"/>
      <color rgb="FFFF0000"/>
      <name val="Yu Gothic UI Semibold"/>
      <family val="2"/>
    </font>
    <font>
      <b/>
      <sz val="11"/>
      <color theme="0"/>
      <name val="Yu Gothic UI Semibold"/>
      <family val="2"/>
    </font>
    <font>
      <sz val="11"/>
      <name val="Yu Gothic UI Semibold"/>
      <family val="2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color rgb="FFFF0000"/>
      <name val="Yu Gothic UI Semibold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3" fillId="0" borderId="0" xfId="0" applyFont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2" xfId="0" applyFont="1" applyBorder="1" applyAlignment="1">
      <alignment horizontal="left" vertical="center"/>
    </xf>
    <xf numFmtId="164" fontId="3" fillId="0" borderId="2" xfId="1" applyNumberFormat="1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1" fontId="5" fillId="0" borderId="0" xfId="2" applyFont="1" applyBorder="1" applyAlignment="1">
      <alignment horizontal="center"/>
    </xf>
    <xf numFmtId="41" fontId="5" fillId="0" borderId="0" xfId="0" applyNumberFormat="1" applyFont="1" applyAlignment="1">
      <alignment horizontal="center" vertical="center"/>
    </xf>
    <xf numFmtId="41" fontId="5" fillId="0" borderId="0" xfId="2" applyFont="1" applyBorder="1"/>
    <xf numFmtId="0" fontId="7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41" fontId="7" fillId="2" borderId="2" xfId="2" applyFont="1" applyFill="1" applyBorder="1" applyAlignment="1">
      <alignment horizontal="center"/>
    </xf>
    <xf numFmtId="41" fontId="7" fillId="2" borderId="2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/>
    </xf>
    <xf numFmtId="0" fontId="7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2" fillId="2" borderId="2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9" fillId="0" borderId="3" xfId="4" applyFont="1" applyBorder="1" applyAlignment="1">
      <alignment horizontal="center"/>
    </xf>
    <xf numFmtId="0" fontId="1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4" fontId="7" fillId="0" borderId="2" xfId="2" applyNumberFormat="1" applyFont="1" applyBorder="1" applyAlignment="1">
      <alignment horizontal="left"/>
    </xf>
    <xf numFmtId="9" fontId="7" fillId="0" borderId="2" xfId="3" applyFont="1" applyBorder="1" applyAlignment="1">
      <alignment horizontal="left"/>
    </xf>
    <xf numFmtId="167" fontId="7" fillId="0" borderId="2" xfId="0" applyNumberFormat="1" applyFont="1" applyBorder="1" applyAlignment="1">
      <alignment horizontal="left"/>
    </xf>
    <xf numFmtId="167" fontId="7" fillId="0" borderId="2" xfId="0" applyNumberFormat="1" applyFont="1" applyBorder="1" applyAlignment="1">
      <alignment horizontal="left" vertical="center"/>
    </xf>
    <xf numFmtId="167" fontId="7" fillId="0" borderId="2" xfId="2" applyNumberFormat="1" applyFont="1" applyBorder="1" applyAlignment="1">
      <alignment horizontal="left"/>
    </xf>
    <xf numFmtId="167" fontId="7" fillId="0" borderId="2" xfId="1" applyNumberFormat="1" applyFont="1" applyBorder="1" applyAlignment="1">
      <alignment horizontal="left" vertical="center"/>
    </xf>
    <xf numFmtId="167" fontId="3" fillId="0" borderId="0" xfId="0" applyNumberFormat="1" applyFont="1" applyAlignment="1">
      <alignment horizontal="center" vertical="center"/>
    </xf>
  </cellXfs>
  <cellStyles count="5">
    <cellStyle name="Comma" xfId="1" builtinId="3"/>
    <cellStyle name="Comma [0]" xfId="2" builtinId="6"/>
    <cellStyle name="Hyperlink" xfId="4" builtinId="8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FudOPKrKsk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B137E-1291-4028-96B1-2EBDA9AFCE50}">
  <sheetPr>
    <tabColor theme="0"/>
  </sheetPr>
  <dimension ref="B1:M34"/>
  <sheetViews>
    <sheetView showGridLines="0" tabSelected="1" topLeftCell="A12" zoomScale="91" zoomScaleNormal="91" workbookViewId="0">
      <selection activeCell="H17" sqref="H17:H21"/>
    </sheetView>
  </sheetViews>
  <sheetFormatPr defaultRowHeight="16.5" x14ac:dyDescent="0.3"/>
  <cols>
    <col min="1" max="1" width="2.7109375" style="1" customWidth="1"/>
    <col min="2" max="2" width="7.5703125" style="1" customWidth="1"/>
    <col min="3" max="3" width="19.85546875" style="1" customWidth="1"/>
    <col min="4" max="4" width="15.5703125" style="1" customWidth="1"/>
    <col min="5" max="5" width="17" style="1" customWidth="1"/>
    <col min="6" max="6" width="16.85546875" style="1" customWidth="1"/>
    <col min="7" max="7" width="18.7109375" style="1" customWidth="1"/>
    <col min="8" max="8" width="20" style="1" customWidth="1"/>
    <col min="9" max="9" width="15" style="1" bestFit="1" customWidth="1"/>
    <col min="10" max="10" width="16.42578125" style="1" customWidth="1"/>
    <col min="11" max="11" width="24.42578125" style="1" customWidth="1"/>
    <col min="12" max="12" width="17.28515625" style="1" bestFit="1" customWidth="1"/>
    <col min="13" max="13" width="13.140625" style="1" customWidth="1"/>
    <col min="14" max="14" width="9.140625" style="1"/>
    <col min="15" max="15" width="15.140625" style="1" customWidth="1"/>
    <col min="16" max="16" width="9.140625" style="1"/>
    <col min="17" max="17" width="20.140625" style="1" customWidth="1"/>
    <col min="18" max="16384" width="9.140625" style="1"/>
  </cols>
  <sheetData>
    <row r="1" spans="2:12" ht="18" customHeight="1" x14ac:dyDescent="0.3">
      <c r="B1" s="25" t="s">
        <v>0</v>
      </c>
      <c r="C1" s="25"/>
      <c r="D1" s="25"/>
      <c r="E1" s="25"/>
      <c r="F1" s="25"/>
      <c r="G1" s="25"/>
      <c r="H1" s="25"/>
      <c r="I1" s="25"/>
      <c r="J1" s="25"/>
      <c r="K1" s="25"/>
    </row>
    <row r="2" spans="2:12" x14ac:dyDescent="0.3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3" t="s">
        <v>29</v>
      </c>
      <c r="I2" s="2" t="s">
        <v>27</v>
      </c>
      <c r="J2" s="2" t="s">
        <v>28</v>
      </c>
      <c r="K2" s="2" t="s">
        <v>7</v>
      </c>
    </row>
    <row r="3" spans="2:12" x14ac:dyDescent="0.3">
      <c r="B3" s="4">
        <v>1</v>
      </c>
      <c r="C3" s="5" t="s">
        <v>8</v>
      </c>
      <c r="D3" s="4" t="s">
        <v>9</v>
      </c>
      <c r="E3" s="21" t="str" cm="1">
        <f t="array" ref="E3">_xlfn.IFS(D3="M00A5","Kepiting",D3="M00A4","Ayam Penyet",D3="M00A3","Udang Crispy",D3="M00A2","Hot Plate Rice",D3="M00A1","Fried Rice")</f>
        <v>Kepiting</v>
      </c>
      <c r="F3" s="31">
        <f>VLOOKUP(E3,$G$24:$H$29,2,0)</f>
        <v>10000</v>
      </c>
      <c r="G3" s="16">
        <v>13</v>
      </c>
      <c r="H3" s="34">
        <f>F3*G3</f>
        <v>130000</v>
      </c>
      <c r="I3" s="32">
        <f>IF(G3&gt;10,5%,0%)</f>
        <v>0.05</v>
      </c>
      <c r="J3" s="33">
        <f>(H3-(H3*I3))*10%</f>
        <v>12350</v>
      </c>
      <c r="K3" s="35">
        <f>H3-(H3*I3)+J3</f>
        <v>135850</v>
      </c>
    </row>
    <row r="4" spans="2:12" x14ac:dyDescent="0.3">
      <c r="B4" s="4">
        <v>2</v>
      </c>
      <c r="C4" s="5" t="s">
        <v>10</v>
      </c>
      <c r="D4" s="4" t="s">
        <v>11</v>
      </c>
      <c r="E4" s="21" t="str" cm="1">
        <f t="array" ref="E4">_xlfn.IFS(D4="M00A5","Kepiting",D4="M00A4","Ayam Penyet",D4="M00A3","Udang Crispy",D4="M00A2","Hot Plate Rice",D4="M00A1","Fried Rice")</f>
        <v>Udang Crispy</v>
      </c>
      <c r="F4" s="31">
        <f t="shared" ref="F4:F14" si="0">VLOOKUP(E4,$G$24:$H$29,2,0)</f>
        <v>15000</v>
      </c>
      <c r="G4" s="16">
        <v>12</v>
      </c>
      <c r="H4" s="34">
        <f t="shared" ref="H4:H14" si="1">F4*G4</f>
        <v>180000</v>
      </c>
      <c r="I4" s="32">
        <f t="shared" ref="I4:I14" si="2">IF(G4&gt;10,5%,0%)</f>
        <v>0.05</v>
      </c>
      <c r="J4" s="33">
        <f t="shared" ref="J4:J14" si="3">(H4-(H4*I4))*10%</f>
        <v>17100</v>
      </c>
      <c r="K4" s="35">
        <f t="shared" ref="K4:K14" si="4">H4-(H4*I4)+J4</f>
        <v>188100</v>
      </c>
    </row>
    <row r="5" spans="2:12" x14ac:dyDescent="0.3">
      <c r="B5" s="4">
        <v>3</v>
      </c>
      <c r="C5" s="5" t="s">
        <v>12</v>
      </c>
      <c r="D5" s="4" t="s">
        <v>13</v>
      </c>
      <c r="E5" s="21" t="str" cm="1">
        <f t="array" ref="E5">_xlfn.IFS(D5="M00A5","Kepiting",D5="M00A4","Ayam Penyet",D5="M00A3","Udang Crispy",D5="M00A2","Hot Plate Rice",D5="M00A1","Fried Rice")</f>
        <v>Hot Plate Rice</v>
      </c>
      <c r="F5" s="31">
        <f t="shared" si="0"/>
        <v>20000</v>
      </c>
      <c r="G5" s="16">
        <v>6</v>
      </c>
      <c r="H5" s="34">
        <f t="shared" si="1"/>
        <v>120000</v>
      </c>
      <c r="I5" s="32">
        <f t="shared" si="2"/>
        <v>0</v>
      </c>
      <c r="J5" s="33">
        <f t="shared" si="3"/>
        <v>12000</v>
      </c>
      <c r="K5" s="35">
        <f t="shared" si="4"/>
        <v>132000</v>
      </c>
    </row>
    <row r="6" spans="2:12" x14ac:dyDescent="0.3">
      <c r="B6" s="4">
        <v>4</v>
      </c>
      <c r="C6" s="5" t="s">
        <v>14</v>
      </c>
      <c r="D6" s="4" t="s">
        <v>15</v>
      </c>
      <c r="E6" s="21" t="str" cm="1">
        <f t="array" ref="E6">_xlfn.IFS(D6="M00A5","Kepiting",D6="M00A4","Ayam Penyet",D6="M00A3","Udang Crispy",D6="M00A2","Hot Plate Rice",D6="M00A1","Fried Rice")</f>
        <v>Fried Rice</v>
      </c>
      <c r="F6" s="31">
        <f t="shared" si="0"/>
        <v>25000</v>
      </c>
      <c r="G6" s="16">
        <v>3</v>
      </c>
      <c r="H6" s="34">
        <f t="shared" si="1"/>
        <v>75000</v>
      </c>
      <c r="I6" s="32">
        <f t="shared" si="2"/>
        <v>0</v>
      </c>
      <c r="J6" s="33">
        <f t="shared" si="3"/>
        <v>7500</v>
      </c>
      <c r="K6" s="35">
        <f t="shared" si="4"/>
        <v>82500</v>
      </c>
      <c r="L6" s="6"/>
    </row>
    <row r="7" spans="2:12" x14ac:dyDescent="0.3">
      <c r="B7" s="4">
        <v>5</v>
      </c>
      <c r="C7" s="5" t="s">
        <v>16</v>
      </c>
      <c r="D7" s="4" t="s">
        <v>17</v>
      </c>
      <c r="E7" s="21" t="str" cm="1">
        <f t="array" ref="E7">_xlfn.IFS(D7="M00A5","Kepiting",D7="M00A4","Ayam Penyet",D7="M00A3","Udang Crispy",D7="M00A2","Hot Plate Rice",D7="M00A1","Fried Rice")</f>
        <v>Ayam Penyet</v>
      </c>
      <c r="F7" s="31">
        <f t="shared" si="0"/>
        <v>30000</v>
      </c>
      <c r="G7" s="16">
        <v>11</v>
      </c>
      <c r="H7" s="34">
        <f t="shared" si="1"/>
        <v>330000</v>
      </c>
      <c r="I7" s="32">
        <f t="shared" si="2"/>
        <v>0.05</v>
      </c>
      <c r="J7" s="33">
        <f t="shared" si="3"/>
        <v>31350</v>
      </c>
      <c r="K7" s="35">
        <f t="shared" si="4"/>
        <v>344850</v>
      </c>
      <c r="L7" s="6"/>
    </row>
    <row r="8" spans="2:12" x14ac:dyDescent="0.3">
      <c r="B8" s="4">
        <v>6</v>
      </c>
      <c r="C8" s="5" t="s">
        <v>45</v>
      </c>
      <c r="D8" s="4" t="s">
        <v>9</v>
      </c>
      <c r="E8" s="21" t="str" cm="1">
        <f t="array" ref="E8">_xlfn.IFS(D8="M00A5","Kepiting",D8="M00A4","Ayam Penyet",D8="M00A3","Udang Crispy",D8="M00A2","Hot Plate Rice",D8="M00A1","Fried Rice")</f>
        <v>Kepiting</v>
      </c>
      <c r="F8" s="31">
        <f t="shared" si="0"/>
        <v>10000</v>
      </c>
      <c r="G8" s="16">
        <v>10</v>
      </c>
      <c r="H8" s="34">
        <f t="shared" si="1"/>
        <v>100000</v>
      </c>
      <c r="I8" s="32">
        <f t="shared" si="2"/>
        <v>0</v>
      </c>
      <c r="J8" s="33">
        <f t="shared" si="3"/>
        <v>10000</v>
      </c>
      <c r="K8" s="35">
        <f t="shared" si="4"/>
        <v>110000</v>
      </c>
      <c r="L8" s="6"/>
    </row>
    <row r="9" spans="2:12" x14ac:dyDescent="0.3">
      <c r="B9" s="4">
        <v>7</v>
      </c>
      <c r="C9" s="5" t="s">
        <v>46</v>
      </c>
      <c r="D9" s="4" t="s">
        <v>11</v>
      </c>
      <c r="E9" s="21" t="str" cm="1">
        <f t="array" ref="E9">_xlfn.IFS(D9="M00A5","Kepiting",D9="M00A4","Ayam Penyet",D9="M00A3","Udang Crispy",D9="M00A2","Hot Plate Rice",D9="M00A1","Fried Rice")</f>
        <v>Udang Crispy</v>
      </c>
      <c r="F9" s="31">
        <f t="shared" si="0"/>
        <v>15000</v>
      </c>
      <c r="G9" s="16">
        <v>1</v>
      </c>
      <c r="H9" s="34">
        <f t="shared" si="1"/>
        <v>15000</v>
      </c>
      <c r="I9" s="32">
        <f t="shared" si="2"/>
        <v>0</v>
      </c>
      <c r="J9" s="33">
        <f t="shared" si="3"/>
        <v>1500</v>
      </c>
      <c r="K9" s="35">
        <f t="shared" si="4"/>
        <v>16500</v>
      </c>
      <c r="L9" s="6"/>
    </row>
    <row r="10" spans="2:12" x14ac:dyDescent="0.3">
      <c r="B10" s="4">
        <v>8</v>
      </c>
      <c r="C10" s="5" t="s">
        <v>47</v>
      </c>
      <c r="D10" s="4" t="s">
        <v>13</v>
      </c>
      <c r="E10" s="21" t="str" cm="1">
        <f t="array" ref="E10">_xlfn.IFS(D10="M00A5","Kepiting",D10="M00A4","Ayam Penyet",D10="M00A3","Udang Crispy",D10="M00A2","Hot Plate Rice",D10="M00A1","Fried Rice")</f>
        <v>Hot Plate Rice</v>
      </c>
      <c r="F10" s="31">
        <f t="shared" si="0"/>
        <v>20000</v>
      </c>
      <c r="G10" s="16">
        <v>13</v>
      </c>
      <c r="H10" s="34">
        <f t="shared" si="1"/>
        <v>260000</v>
      </c>
      <c r="I10" s="32">
        <f t="shared" si="2"/>
        <v>0.05</v>
      </c>
      <c r="J10" s="33">
        <f t="shared" si="3"/>
        <v>24700</v>
      </c>
      <c r="K10" s="35">
        <f t="shared" si="4"/>
        <v>271700</v>
      </c>
      <c r="L10" s="37"/>
    </row>
    <row r="11" spans="2:12" x14ac:dyDescent="0.3">
      <c r="B11" s="4">
        <v>9</v>
      </c>
      <c r="C11" s="5" t="s">
        <v>48</v>
      </c>
      <c r="D11" s="4" t="s">
        <v>15</v>
      </c>
      <c r="E11" s="21" t="str" cm="1">
        <f t="array" ref="E11">_xlfn.IFS(D11="M00A5","Kepiting",D11="M00A4","Ayam Penyet",D11="M00A3","Udang Crispy",D11="M00A2","Hot Plate Rice",D11="M00A1","Fried Rice")</f>
        <v>Fried Rice</v>
      </c>
      <c r="F11" s="31">
        <f t="shared" si="0"/>
        <v>25000</v>
      </c>
      <c r="G11" s="16">
        <v>6</v>
      </c>
      <c r="H11" s="34">
        <f t="shared" si="1"/>
        <v>150000</v>
      </c>
      <c r="I11" s="32">
        <f t="shared" si="2"/>
        <v>0</v>
      </c>
      <c r="J11" s="33">
        <f t="shared" si="3"/>
        <v>15000</v>
      </c>
      <c r="K11" s="35">
        <f t="shared" si="4"/>
        <v>165000</v>
      </c>
      <c r="L11" s="6"/>
    </row>
    <row r="12" spans="2:12" x14ac:dyDescent="0.3">
      <c r="B12" s="4">
        <v>10</v>
      </c>
      <c r="C12" s="5" t="s">
        <v>49</v>
      </c>
      <c r="D12" s="4" t="s">
        <v>17</v>
      </c>
      <c r="E12" s="21" t="str" cm="1">
        <f t="array" ref="E12">_xlfn.IFS(D12="M00A5","Kepiting",D12="M00A4","Ayam Penyet",D12="M00A3","Udang Crispy",D12="M00A2","Hot Plate Rice",D12="M00A1","Fried Rice")</f>
        <v>Ayam Penyet</v>
      </c>
      <c r="F12" s="31">
        <f t="shared" si="0"/>
        <v>30000</v>
      </c>
      <c r="G12" s="16">
        <v>9</v>
      </c>
      <c r="H12" s="34">
        <f t="shared" si="1"/>
        <v>270000</v>
      </c>
      <c r="I12" s="32">
        <f t="shared" si="2"/>
        <v>0</v>
      </c>
      <c r="J12" s="33">
        <f t="shared" si="3"/>
        <v>27000</v>
      </c>
      <c r="K12" s="35">
        <f t="shared" si="4"/>
        <v>297000</v>
      </c>
    </row>
    <row r="13" spans="2:12" x14ac:dyDescent="0.3">
      <c r="B13" s="4">
        <v>11</v>
      </c>
      <c r="C13" s="5" t="s">
        <v>50</v>
      </c>
      <c r="D13" s="4" t="s">
        <v>9</v>
      </c>
      <c r="E13" s="21" t="str" cm="1">
        <f t="array" ref="E13">_xlfn.IFS(D13="M00A5","Kepiting",D13="M00A4","Ayam Penyet",D13="M00A3","Udang Crispy",D13="M00A2","Hot Plate Rice",D13="M00A1","Fried Rice")</f>
        <v>Kepiting</v>
      </c>
      <c r="F13" s="31">
        <f t="shared" si="0"/>
        <v>10000</v>
      </c>
      <c r="G13" s="16">
        <v>2</v>
      </c>
      <c r="H13" s="34">
        <f t="shared" si="1"/>
        <v>20000</v>
      </c>
      <c r="I13" s="32">
        <f t="shared" si="2"/>
        <v>0</v>
      </c>
      <c r="J13" s="33">
        <f t="shared" si="3"/>
        <v>2000</v>
      </c>
      <c r="K13" s="35">
        <f t="shared" si="4"/>
        <v>22000</v>
      </c>
    </row>
    <row r="14" spans="2:12" x14ac:dyDescent="0.3">
      <c r="B14" s="4">
        <v>12</v>
      </c>
      <c r="C14" s="5" t="s">
        <v>51</v>
      </c>
      <c r="D14" s="4" t="s">
        <v>11</v>
      </c>
      <c r="E14" s="21" t="str" cm="1">
        <f t="array" ref="E14">_xlfn.IFS(D14="M00A5","Kepiting",D14="M00A4","Ayam Penyet",D14="M00A3","Udang Crispy",D14="M00A2","Hot Plate Rice",D14="M00A1","Fried Rice")</f>
        <v>Udang Crispy</v>
      </c>
      <c r="F14" s="31">
        <f t="shared" si="0"/>
        <v>15000</v>
      </c>
      <c r="G14" s="16">
        <v>5</v>
      </c>
      <c r="H14" s="34">
        <f t="shared" si="1"/>
        <v>75000</v>
      </c>
      <c r="I14" s="32">
        <f t="shared" si="2"/>
        <v>0</v>
      </c>
      <c r="J14" s="33">
        <f t="shared" si="3"/>
        <v>7500</v>
      </c>
      <c r="K14" s="35">
        <f t="shared" si="4"/>
        <v>82500</v>
      </c>
    </row>
    <row r="15" spans="2:12" ht="6.75" customHeight="1" x14ac:dyDescent="0.3">
      <c r="B15" s="11"/>
      <c r="C15" s="8"/>
      <c r="D15" s="11"/>
      <c r="E15" s="12"/>
      <c r="F15" s="13"/>
      <c r="G15" s="17"/>
      <c r="H15" s="14"/>
      <c r="I15" s="12"/>
      <c r="J15" s="12"/>
      <c r="K15" s="15"/>
    </row>
    <row r="16" spans="2:12" x14ac:dyDescent="0.3">
      <c r="B16" s="24" t="s">
        <v>38</v>
      </c>
      <c r="C16" s="24"/>
      <c r="D16" s="33">
        <f>SUM(K3:K14)</f>
        <v>1848000</v>
      </c>
      <c r="E16" s="12"/>
      <c r="F16" s="19" t="s">
        <v>4</v>
      </c>
      <c r="G16" s="18" t="s">
        <v>43</v>
      </c>
      <c r="H16" s="20" t="s">
        <v>44</v>
      </c>
      <c r="I16" s="26" t="s">
        <v>52</v>
      </c>
      <c r="J16" s="27"/>
      <c r="K16" s="27"/>
    </row>
    <row r="17" spans="2:13" x14ac:dyDescent="0.3">
      <c r="B17" s="24" t="s">
        <v>39</v>
      </c>
      <c r="C17" s="24"/>
      <c r="D17" s="33">
        <f>AVERAGE(K3:K14)</f>
        <v>154000</v>
      </c>
      <c r="E17" s="12"/>
      <c r="F17" s="9" t="s">
        <v>34</v>
      </c>
      <c r="G17" s="22">
        <f>SUMIF(E3:E14,F17,G3:G14)</f>
        <v>20</v>
      </c>
      <c r="H17" s="36">
        <f>SUMIF(E3:E14,F17,K3:K14)</f>
        <v>641850</v>
      </c>
      <c r="I17" s="28" t="s">
        <v>53</v>
      </c>
      <c r="J17" s="29"/>
      <c r="K17" s="29"/>
    </row>
    <row r="18" spans="2:13" x14ac:dyDescent="0.3">
      <c r="B18" s="24" t="s">
        <v>40</v>
      </c>
      <c r="C18" s="24"/>
      <c r="D18" s="33">
        <f>MAX(K3:K14)</f>
        <v>344850</v>
      </c>
      <c r="E18" s="12"/>
      <c r="F18" s="9" t="s">
        <v>33</v>
      </c>
      <c r="G18" s="22">
        <f t="shared" ref="G18:G21" si="5">SUMIF(E4:E15,F18,G4:G15)</f>
        <v>9</v>
      </c>
      <c r="H18" s="36">
        <f t="shared" ref="H18:H21" si="6">SUMIF(E4:E15,F18,K4:K15)</f>
        <v>247500</v>
      </c>
      <c r="I18" s="12"/>
      <c r="J18" s="12"/>
      <c r="K18" s="15"/>
    </row>
    <row r="19" spans="2:13" x14ac:dyDescent="0.3">
      <c r="B19" s="24" t="s">
        <v>41</v>
      </c>
      <c r="C19" s="24"/>
      <c r="D19" s="33">
        <f>MIN(K3:K14)</f>
        <v>16500</v>
      </c>
      <c r="E19" s="12"/>
      <c r="F19" s="9" t="s">
        <v>32</v>
      </c>
      <c r="G19" s="22">
        <f t="shared" si="5"/>
        <v>19</v>
      </c>
      <c r="H19" s="36">
        <f t="shared" si="6"/>
        <v>403700</v>
      </c>
      <c r="I19" s="12"/>
      <c r="J19" s="12"/>
      <c r="K19" s="15"/>
    </row>
    <row r="20" spans="2:13" x14ac:dyDescent="0.3">
      <c r="B20" s="8"/>
      <c r="C20" s="8"/>
      <c r="D20" s="11"/>
      <c r="E20" s="12"/>
      <c r="F20" s="9" t="s">
        <v>30</v>
      </c>
      <c r="G20" s="22">
        <f t="shared" si="5"/>
        <v>12</v>
      </c>
      <c r="H20" s="36">
        <f t="shared" si="6"/>
        <v>132000</v>
      </c>
      <c r="I20" s="12"/>
      <c r="J20" s="12"/>
      <c r="K20" s="15"/>
    </row>
    <row r="21" spans="2:13" x14ac:dyDescent="0.3">
      <c r="B21" s="11"/>
      <c r="C21" s="8"/>
      <c r="D21" s="11"/>
      <c r="E21" s="12"/>
      <c r="F21" s="9" t="s">
        <v>31</v>
      </c>
      <c r="G21" s="22">
        <f t="shared" si="5"/>
        <v>6</v>
      </c>
      <c r="H21" s="36">
        <f t="shared" si="6"/>
        <v>99000</v>
      </c>
      <c r="I21" s="12"/>
      <c r="J21" s="12"/>
      <c r="K21" s="15"/>
    </row>
    <row r="22" spans="2:13" x14ac:dyDescent="0.3">
      <c r="M22" s="6"/>
    </row>
    <row r="23" spans="2:13" x14ac:dyDescent="0.3">
      <c r="B23" s="30" t="s">
        <v>18</v>
      </c>
      <c r="C23" s="30"/>
      <c r="D23" s="30"/>
      <c r="E23" s="30"/>
      <c r="G23" s="1" t="s">
        <v>19</v>
      </c>
    </row>
    <row r="24" spans="2:13" x14ac:dyDescent="0.3">
      <c r="B24" s="23" t="s">
        <v>20</v>
      </c>
      <c r="C24" s="23"/>
      <c r="D24" s="23"/>
      <c r="E24" s="23"/>
      <c r="G24" s="7" t="s">
        <v>3</v>
      </c>
      <c r="H24" s="7" t="s">
        <v>5</v>
      </c>
    </row>
    <row r="25" spans="2:13" x14ac:dyDescent="0.3">
      <c r="B25" s="23" t="s">
        <v>21</v>
      </c>
      <c r="C25" s="23"/>
      <c r="D25" s="23"/>
      <c r="E25" s="23"/>
      <c r="G25" s="9" t="s">
        <v>34</v>
      </c>
      <c r="H25" s="10">
        <v>30000</v>
      </c>
    </row>
    <row r="26" spans="2:13" x14ac:dyDescent="0.3">
      <c r="B26" s="23" t="s">
        <v>22</v>
      </c>
      <c r="C26" s="23"/>
      <c r="D26" s="23"/>
      <c r="E26" s="23"/>
      <c r="G26" s="9" t="s">
        <v>33</v>
      </c>
      <c r="H26" s="10">
        <v>25000</v>
      </c>
    </row>
    <row r="27" spans="2:13" x14ac:dyDescent="0.3">
      <c r="B27" s="23" t="s">
        <v>23</v>
      </c>
      <c r="C27" s="23"/>
      <c r="D27" s="23"/>
      <c r="E27" s="23"/>
      <c r="G27" s="9" t="s">
        <v>32</v>
      </c>
      <c r="H27" s="10">
        <v>20000</v>
      </c>
    </row>
    <row r="28" spans="2:13" x14ac:dyDescent="0.3">
      <c r="B28" s="23" t="s">
        <v>24</v>
      </c>
      <c r="C28" s="23"/>
      <c r="D28" s="23"/>
      <c r="E28" s="23"/>
      <c r="G28" s="9" t="s">
        <v>30</v>
      </c>
      <c r="H28" s="10">
        <v>10000</v>
      </c>
    </row>
    <row r="29" spans="2:13" x14ac:dyDescent="0.3">
      <c r="B29" s="23" t="s">
        <v>25</v>
      </c>
      <c r="C29" s="23"/>
      <c r="D29" s="23"/>
      <c r="E29" s="23"/>
      <c r="G29" s="9" t="s">
        <v>31</v>
      </c>
      <c r="H29" s="10">
        <v>15000</v>
      </c>
    </row>
    <row r="30" spans="2:13" x14ac:dyDescent="0.3">
      <c r="B30" s="23" t="s">
        <v>26</v>
      </c>
      <c r="C30" s="23"/>
      <c r="D30" s="23"/>
      <c r="E30" s="23"/>
      <c r="F30" s="23"/>
    </row>
    <row r="31" spans="2:13" x14ac:dyDescent="0.3">
      <c r="B31" s="8" t="s">
        <v>35</v>
      </c>
      <c r="C31" s="8"/>
      <c r="D31" s="8"/>
      <c r="E31" s="8"/>
      <c r="F31" s="8"/>
    </row>
    <row r="32" spans="2:13" x14ac:dyDescent="0.3">
      <c r="B32" s="23" t="s">
        <v>42</v>
      </c>
      <c r="C32" s="23"/>
      <c r="D32" s="23"/>
      <c r="E32" s="23"/>
      <c r="F32" s="23"/>
      <c r="G32" s="23"/>
      <c r="H32" s="23"/>
      <c r="I32" s="23"/>
      <c r="J32" s="23"/>
    </row>
    <row r="33" spans="2:5" x14ac:dyDescent="0.3">
      <c r="B33" s="23" t="s">
        <v>36</v>
      </c>
      <c r="C33" s="23"/>
      <c r="D33" s="23"/>
      <c r="E33" s="23"/>
    </row>
    <row r="34" spans="2:5" x14ac:dyDescent="0.3">
      <c r="B34" s="23" t="s">
        <v>37</v>
      </c>
      <c r="C34" s="23"/>
      <c r="D34" s="23"/>
      <c r="E34" s="23"/>
    </row>
  </sheetData>
  <mergeCells count="18">
    <mergeCell ref="B28:E28"/>
    <mergeCell ref="B25:E25"/>
    <mergeCell ref="B26:E26"/>
    <mergeCell ref="B27:E27"/>
    <mergeCell ref="B23:E23"/>
    <mergeCell ref="B24:E24"/>
    <mergeCell ref="B16:C16"/>
    <mergeCell ref="B17:C17"/>
    <mergeCell ref="B18:C18"/>
    <mergeCell ref="B19:C19"/>
    <mergeCell ref="B1:K1"/>
    <mergeCell ref="I16:K16"/>
    <mergeCell ref="I17:K17"/>
    <mergeCell ref="B29:E29"/>
    <mergeCell ref="B30:F30"/>
    <mergeCell ref="B32:J32"/>
    <mergeCell ref="B33:E33"/>
    <mergeCell ref="B34:E34"/>
  </mergeCells>
  <hyperlinks>
    <hyperlink ref="I17" r:id="rId1" xr:uid="{4B2C1DA1-ADEA-44C9-9AC5-0D486EFAFA6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T480-PC</cp:lastModifiedBy>
  <dcterms:created xsi:type="dcterms:W3CDTF">2023-01-21T13:54:06Z</dcterms:created>
  <dcterms:modified xsi:type="dcterms:W3CDTF">2024-10-14T13:59:02Z</dcterms:modified>
</cp:coreProperties>
</file>