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ihan exel\TES KERJA EXCEL\ADMIN\Admin Keuangan\"/>
    </mc:Choice>
  </mc:AlternateContent>
  <xr:revisionPtr revIDLastSave="0" documentId="13_ncr:1_{DF864B29-5D7C-4B49-BD78-EA94C47F5633}" xr6:coauthVersionLast="47" xr6:coauthVersionMax="47" xr10:uidLastSave="{00000000-0000-0000-0000-000000000000}"/>
  <bookViews>
    <workbookView xWindow="-120" yWindow="-120" windowWidth="20730" windowHeight="11040" xr2:uid="{0D1C1107-655D-49B5-8DC2-E16431969AA2}"/>
  </bookViews>
  <sheets>
    <sheet name="So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K5" i="1"/>
  <c r="K6" i="1"/>
  <c r="K7" i="1"/>
  <c r="K8" i="1"/>
  <c r="K4" i="1"/>
  <c r="J5" i="1"/>
  <c r="J6" i="1"/>
  <c r="J7" i="1"/>
  <c r="J8" i="1"/>
  <c r="J4" i="1"/>
  <c r="G5" i="1"/>
  <c r="I7" i="1"/>
  <c r="I8" i="1"/>
  <c r="I4" i="1"/>
  <c r="H7" i="1"/>
  <c r="H8" i="1"/>
  <c r="H4" i="1"/>
  <c r="G6" i="1"/>
  <c r="G7" i="1"/>
  <c r="G8" i="1"/>
  <c r="G4" i="1"/>
  <c r="F4" i="1"/>
  <c r="F5" i="1"/>
  <c r="F7" i="1"/>
  <c r="F8" i="1"/>
  <c r="E5" i="1"/>
  <c r="E6" i="1"/>
  <c r="E7" i="1"/>
  <c r="E8" i="1"/>
  <c r="E4" i="1"/>
  <c r="D5" i="1"/>
  <c r="D6" i="1"/>
  <c r="F6" i="1" s="1"/>
  <c r="D7" i="1"/>
  <c r="D8" i="1"/>
  <c r="D4" i="1"/>
  <c r="H6" i="1" l="1"/>
  <c r="I6" i="1"/>
  <c r="I5" i="1"/>
  <c r="H5" i="1"/>
</calcChain>
</file>

<file path=xl/sharedStrings.xml><?xml version="1.0" encoding="utf-8"?>
<sst xmlns="http://schemas.openxmlformats.org/spreadsheetml/2006/main" count="47" uniqueCount="45">
  <si>
    <t>Soal</t>
  </si>
  <si>
    <t>Daniel</t>
  </si>
  <si>
    <t>Syafira</t>
  </si>
  <si>
    <t>Anzy</t>
  </si>
  <si>
    <t>Kevin</t>
  </si>
  <si>
    <t>William</t>
  </si>
  <si>
    <t>P</t>
  </si>
  <si>
    <t>Waskita</t>
  </si>
  <si>
    <t>Kode Transaksi</t>
  </si>
  <si>
    <t>Nama Agen</t>
  </si>
  <si>
    <t>Lokasi</t>
  </si>
  <si>
    <t>Developer</t>
  </si>
  <si>
    <t>Jumlah Unit Terjual</t>
  </si>
  <si>
    <t>Harga</t>
  </si>
  <si>
    <t>Total Penjualan</t>
  </si>
  <si>
    <t>Bonus</t>
  </si>
  <si>
    <t>Komisi</t>
  </si>
  <si>
    <t>Jumlah Pendapatan Agen</t>
  </si>
  <si>
    <t>Total Jumlah Penjualan</t>
  </si>
  <si>
    <t>Penjualan Terbesar</t>
  </si>
  <si>
    <t>Penjualan Terkecil</t>
  </si>
  <si>
    <t>Rata - Rata Penjualan</t>
  </si>
  <si>
    <t>Kode Rumah</t>
  </si>
  <si>
    <t>BS</t>
  </si>
  <si>
    <t>BU</t>
  </si>
  <si>
    <t>BT</t>
  </si>
  <si>
    <t>Bandung Timur</t>
  </si>
  <si>
    <t>Bandung Selatan</t>
  </si>
  <si>
    <t>Bandung Utara</t>
  </si>
  <si>
    <t>Ciputra</t>
  </si>
  <si>
    <t>W</t>
  </si>
  <si>
    <t>C</t>
  </si>
  <si>
    <t>Tabel Rumah</t>
  </si>
  <si>
    <t>Tabel Developer</t>
  </si>
  <si>
    <t>Nama Developer</t>
  </si>
  <si>
    <t>BSP5</t>
  </si>
  <si>
    <t>BUW2</t>
  </si>
  <si>
    <t>BTC3</t>
  </si>
  <si>
    <t>BSP1</t>
  </si>
  <si>
    <t>BUW1</t>
  </si>
  <si>
    <t>Kode Developer</t>
  </si>
  <si>
    <t>Podomoro</t>
  </si>
  <si>
    <t>Komisi Per Unit</t>
  </si>
  <si>
    <t>https://youtu.be/tauZtTw6u34</t>
  </si>
  <si>
    <t>Vidio Pembahasan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</si>
</sst>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0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Yu Gothic UI Semibold"/>
      <family val="2"/>
    </font>
    <font>
      <sz val="12"/>
      <color rgb="FF000000"/>
      <name val="Yu Gothic UI Semibold"/>
      <family val="2"/>
    </font>
    <font>
      <sz val="12"/>
      <color theme="1"/>
      <name val="Yu Gothic UI Semibold"/>
      <family val="2"/>
    </font>
    <font>
      <u/>
      <sz val="12"/>
      <color rgb="FF000000"/>
      <name val="Yu Gothic UI Semibold"/>
      <family val="2"/>
    </font>
    <font>
      <b/>
      <sz val="12"/>
      <color rgb="FFFF0000"/>
      <name val="Yu Gothic UI Semibold"/>
      <family val="2"/>
    </font>
    <font>
      <b/>
      <sz val="12"/>
      <color theme="0"/>
      <name val="Yu Gothic UI Semibold"/>
      <family val="2"/>
    </font>
    <font>
      <sz val="12"/>
      <name val="Yu Gothic UI Semibold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Yu Gothic UI Semibold"/>
      <family val="2"/>
    </font>
    <font>
      <b/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2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3" applyFont="1" applyAlignment="1">
      <alignment horizontal="center"/>
    </xf>
    <xf numFmtId="0" fontId="10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0" fontId="8" fillId="0" borderId="1" xfId="4" applyNumberFormat="1" applyFont="1" applyBorder="1" applyAlignment="1">
      <alignment vertical="center"/>
    </xf>
    <xf numFmtId="170" fontId="8" fillId="0" borderId="1" xfId="0" applyNumberFormat="1" applyFont="1" applyBorder="1" applyAlignment="1">
      <alignment vertical="center"/>
    </xf>
    <xf numFmtId="170" fontId="8" fillId="0" borderId="1" xfId="0" applyNumberFormat="1" applyFont="1" applyBorder="1" applyAlignment="1">
      <alignment horizontal="left" vertical="center"/>
    </xf>
  </cellXfs>
  <cellStyles count="5">
    <cellStyle name="Comma" xfId="4" builtinId="3"/>
    <cellStyle name="Comma [0]" xfId="1" builtinId="6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1012604</xdr:colOff>
      <xdr:row>11</xdr:row>
      <xdr:rowOff>222130</xdr:rowOff>
    </xdr:from>
    <xdr:to>
      <xdr:col>10</xdr:col>
      <xdr:colOff>1053353</xdr:colOff>
      <xdr:row>21</xdr:row>
      <xdr:rowOff>224116</xdr:rowOff>
    </xdr:to>
    <xdr:sp macro="" textlink="">
      <xdr:nvSpPr>
        <xdr:cNvPr id="1025" name="TextBox 2">
          <a:extLst>
            <a:ext uri="{FF2B5EF4-FFF2-40B4-BE49-F238E27FC236}">
              <a16:creationId xmlns:a16="http://schemas.microsoft.com/office/drawing/2014/main" id="{904681E3-1995-F772-64A1-EE1D24D58567}"/>
            </a:ext>
          </a:extLst>
        </xdr:cNvPr>
        <xdr:cNvSpPr txBox="1">
          <a:spLocks noChangeArrowheads="1"/>
        </xdr:cNvSpPr>
      </xdr:nvSpPr>
      <xdr:spPr bwMode="auto">
        <a:xfrm>
          <a:off x="5226016" y="2754659"/>
          <a:ext cx="6954778" cy="2086281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D" sz="1200" b="1" i="0" u="none" strike="noStrike" baseline="0">
              <a:solidFill>
                <a:sysClr val="windowText" lastClr="00000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  <a:cs typeface="Calibri"/>
            </a:rPr>
            <a:t>KETERANGAN KODE  TRANSAKSI :</a:t>
          </a:r>
          <a:endParaRPr lang="en-ID" sz="1200" b="0" i="0" u="none" strike="noStrike" baseline="0">
            <a:solidFill>
              <a:sysClr val="windowText" lastClr="000000"/>
            </a:solidFill>
            <a:latin typeface="Yu Gothic UI Semibold" panose="020B0700000000000000" pitchFamily="34" charset="-128"/>
            <a:ea typeface="Yu Gothic UI Semibold" panose="020B0700000000000000" pitchFamily="34" charset="-128"/>
            <a:cs typeface="Calibri"/>
          </a:endParaRPr>
        </a:p>
        <a:p>
          <a:pPr algn="l" rtl="0">
            <a:defRPr sz="1000"/>
          </a:pPr>
          <a:r>
            <a:rPr lang="en-ID" sz="1200" b="1" i="0" u="none" strike="noStrike" baseline="0">
              <a:solidFill>
                <a:srgbClr val="00000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  <a:cs typeface="Calibri"/>
            </a:rPr>
            <a:t>BSP5 ( BS =Kode Rumah /  P = Kode Developer  /  5 = Unit Terjual)</a:t>
          </a:r>
          <a:endParaRPr lang="en-ID" sz="1200" b="0" i="0" u="none" strike="noStrike" baseline="0">
            <a:solidFill>
              <a:srgbClr val="000000"/>
            </a:solidFill>
            <a:latin typeface="Yu Gothic UI Semibold" panose="020B0700000000000000" pitchFamily="34" charset="-128"/>
            <a:ea typeface="Yu Gothic UI Semibold" panose="020B0700000000000000" pitchFamily="34" charset="-128"/>
            <a:cs typeface="Calibri"/>
          </a:endParaRPr>
        </a:p>
        <a:p>
          <a:pPr algn="l" rtl="0">
            <a:defRPr sz="1000"/>
          </a:pPr>
          <a:r>
            <a:rPr lang="en-ID" sz="1200" b="1" i="0" u="none" strike="noStrike" baseline="0">
              <a:solidFill>
                <a:srgbClr val="00000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  <a:cs typeface="Calibri"/>
            </a:rPr>
            <a:t>kolom bonus diisi dengan ketentuan sebagai berikut:</a:t>
          </a:r>
          <a:endParaRPr lang="en-ID" sz="1200" b="0" i="0" u="none" strike="noStrike" baseline="0">
            <a:solidFill>
              <a:srgbClr val="000000"/>
            </a:solidFill>
            <a:latin typeface="Yu Gothic UI Semibold" panose="020B0700000000000000" pitchFamily="34" charset="-128"/>
            <a:ea typeface="Yu Gothic UI Semibold" panose="020B0700000000000000" pitchFamily="34" charset="-128"/>
            <a:cs typeface="Calibri"/>
          </a:endParaRPr>
        </a:p>
        <a:p>
          <a:pPr algn="l" rtl="0">
            <a:defRPr sz="1000"/>
          </a:pPr>
          <a:r>
            <a:rPr lang="en-ID" sz="1200" b="1" i="0" u="none" strike="noStrike" baseline="0">
              <a:solidFill>
                <a:srgbClr val="00000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  <a:cs typeface="Calibri"/>
            </a:rPr>
            <a:t>=&gt; jiKa Unit Terjual diatas 3 maka bonus dihitung sebesar 2% dari total penjualan</a:t>
          </a:r>
          <a:endParaRPr lang="en-ID" sz="1200" b="0" i="0" u="none" strike="noStrike" baseline="0">
            <a:solidFill>
              <a:srgbClr val="000000"/>
            </a:solidFill>
            <a:latin typeface="Yu Gothic UI Semibold" panose="020B0700000000000000" pitchFamily="34" charset="-128"/>
            <a:ea typeface="Yu Gothic UI Semibold" panose="020B0700000000000000" pitchFamily="34" charset="-128"/>
            <a:cs typeface="Calibri"/>
          </a:endParaRPr>
        </a:p>
        <a:p>
          <a:pPr algn="l" rtl="0">
            <a:defRPr sz="1000"/>
          </a:pPr>
          <a:r>
            <a:rPr lang="en-ID" sz="1200" b="1" i="0" u="none" strike="noStrike" baseline="0">
              <a:solidFill>
                <a:srgbClr val="00000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  <a:cs typeface="Calibri"/>
            </a:rPr>
            <a:t>=&gt; jika Unit Terjual antara 2 - 3 maka bonus dihitung sebesar 1% dari total penjualan</a:t>
          </a:r>
          <a:endParaRPr lang="en-ID" sz="1200" b="0" i="0" u="none" strike="noStrike" baseline="0">
            <a:solidFill>
              <a:srgbClr val="000000"/>
            </a:solidFill>
            <a:latin typeface="Yu Gothic UI Semibold" panose="020B0700000000000000" pitchFamily="34" charset="-128"/>
            <a:ea typeface="Yu Gothic UI Semibold" panose="020B0700000000000000" pitchFamily="34" charset="-128"/>
            <a:cs typeface="Calibri"/>
          </a:endParaRPr>
        </a:p>
        <a:p>
          <a:pPr algn="l" rtl="0">
            <a:defRPr sz="1000"/>
          </a:pPr>
          <a:r>
            <a:rPr lang="en-ID" sz="1200" b="1" i="0" u="none" strike="noStrike" baseline="0">
              <a:solidFill>
                <a:srgbClr val="00000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  <a:cs typeface="Calibri"/>
            </a:rPr>
            <a:t>=&gt; jika Unit Terjual penjualan dibawah 2 maka tidak dikenakan bonus</a:t>
          </a:r>
          <a:endParaRPr lang="en-ID" sz="1200" b="0" i="0" u="none" strike="noStrike" baseline="0">
            <a:solidFill>
              <a:srgbClr val="000000"/>
            </a:solidFill>
            <a:latin typeface="Yu Gothic UI Semibold" panose="020B0700000000000000" pitchFamily="34" charset="-128"/>
            <a:ea typeface="Yu Gothic UI Semibold" panose="020B0700000000000000" pitchFamily="34" charset="-128"/>
            <a:cs typeface="Calibri"/>
          </a:endParaRPr>
        </a:p>
        <a:p>
          <a:pPr algn="l" rtl="0">
            <a:defRPr sz="1000"/>
          </a:pPr>
          <a:r>
            <a:rPr lang="en-ID" sz="1200" b="1" i="0" u="none" strike="noStrike" baseline="0">
              <a:solidFill>
                <a:srgbClr val="000000"/>
              </a:solidFill>
              <a:latin typeface="Yu Gothic UI Semibold" panose="020B0700000000000000" pitchFamily="34" charset="-128"/>
              <a:ea typeface="Yu Gothic UI Semibold" panose="020B0700000000000000" pitchFamily="34" charset="-128"/>
              <a:cs typeface="Calibri"/>
            </a:rPr>
            <a:t>Kolom jumlah pendapatan diisi dengan penjumlahan bonus dan komisi tetap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tauZtTw6u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1900-5A9D-4DF3-B648-15733AA91051}">
  <sheetPr>
    <tabColor theme="0"/>
  </sheetPr>
  <dimension ref="B1:L28"/>
  <sheetViews>
    <sheetView showGridLines="0" tabSelected="1" zoomScale="73" zoomScaleNormal="73" workbookViewId="0">
      <selection activeCell="H4" sqref="H4:H8"/>
    </sheetView>
  </sheetViews>
  <sheetFormatPr defaultRowHeight="17.25" x14ac:dyDescent="0.3"/>
  <cols>
    <col min="1" max="1" width="3.42578125" style="1" customWidth="1"/>
    <col min="2" max="2" width="20.28515625" style="1" customWidth="1"/>
    <col min="3" max="3" width="19.5703125" style="1" customWidth="1"/>
    <col min="4" max="4" width="20" style="1" customWidth="1"/>
    <col min="5" max="5" width="15.85546875" style="1" customWidth="1"/>
    <col min="6" max="6" width="27.7109375" style="1" customWidth="1"/>
    <col min="7" max="7" width="15.28515625" style="1" customWidth="1"/>
    <col min="8" max="8" width="27.5703125" style="1" customWidth="1"/>
    <col min="9" max="9" width="23.5703125" style="1" customWidth="1"/>
    <col min="10" max="10" width="17" style="1" bestFit="1" customWidth="1"/>
    <col min="11" max="11" width="33.42578125" style="1" customWidth="1"/>
    <col min="12" max="16384" width="9.140625" style="1"/>
  </cols>
  <sheetData>
    <row r="1" spans="2:12" ht="22.5" customHeight="1" x14ac:dyDescent="0.3">
      <c r="B1" s="4" t="s">
        <v>0</v>
      </c>
    </row>
    <row r="2" spans="2:12" x14ac:dyDescent="0.3">
      <c r="B2" s="16" t="s">
        <v>8</v>
      </c>
      <c r="C2" s="16" t="s">
        <v>9</v>
      </c>
      <c r="D2" s="16" t="s">
        <v>10</v>
      </c>
      <c r="E2" s="16" t="s">
        <v>11</v>
      </c>
      <c r="F2" s="16" t="s">
        <v>13</v>
      </c>
      <c r="G2" s="17" t="s">
        <v>12</v>
      </c>
      <c r="H2" s="17" t="s">
        <v>14</v>
      </c>
      <c r="I2" s="16" t="s">
        <v>16</v>
      </c>
      <c r="J2" s="16" t="s">
        <v>15</v>
      </c>
      <c r="K2" s="16" t="s">
        <v>17</v>
      </c>
      <c r="L2" s="2"/>
    </row>
    <row r="3" spans="2:12" x14ac:dyDescent="0.3">
      <c r="B3" s="16"/>
      <c r="C3" s="16"/>
      <c r="D3" s="16"/>
      <c r="E3" s="16"/>
      <c r="F3" s="16"/>
      <c r="G3" s="18"/>
      <c r="H3" s="18"/>
      <c r="I3" s="16"/>
      <c r="J3" s="16"/>
      <c r="K3" s="16"/>
      <c r="L3" s="2"/>
    </row>
    <row r="4" spans="2:12" x14ac:dyDescent="0.3">
      <c r="B4" s="6" t="s">
        <v>35</v>
      </c>
      <c r="C4" s="7" t="s">
        <v>1</v>
      </c>
      <c r="D4" s="13" t="str">
        <f>VLOOKUP(LEFT(B4,2),$B$16:$D$18,2,0)</f>
        <v>Bandung Selatan</v>
      </c>
      <c r="E4" s="13" t="str">
        <f>HLOOKUP(MID(B4,3,1),$C$21:$E$23,2,0)</f>
        <v>Podomoro</v>
      </c>
      <c r="F4" s="27">
        <f>_xlfn.XLOOKUP(D4,$C$16:$C$18,$D$16:$D$18)</f>
        <v>1000000000</v>
      </c>
      <c r="G4" s="14" t="str">
        <f>RIGHT(B4,1)</f>
        <v>5</v>
      </c>
      <c r="H4" s="27">
        <f>F4*G4</f>
        <v>5000000000</v>
      </c>
      <c r="I4" s="27">
        <f>_xlfn.XLOOKUP(E4,$C$22:$E$22,$C$23:$E$23)*G4</f>
        <v>250000000</v>
      </c>
      <c r="J4" s="15" t="str">
        <f>IF(G4&lt;"2",0%,IF(G4&gt;"3","2%","1%"))</f>
        <v>2%</v>
      </c>
      <c r="K4" s="28">
        <f>I4+(I4*J4)</f>
        <v>255000000</v>
      </c>
      <c r="L4" s="2"/>
    </row>
    <row r="5" spans="2:12" x14ac:dyDescent="0.3">
      <c r="B5" s="6" t="s">
        <v>36</v>
      </c>
      <c r="C5" s="7" t="s">
        <v>2</v>
      </c>
      <c r="D5" s="13" t="str">
        <f t="shared" ref="D5:D8" si="0">VLOOKUP(LEFT(B5,2),$B$16:$D$18,2,0)</f>
        <v>Bandung Utara</v>
      </c>
      <c r="E5" s="13" t="str">
        <f t="shared" ref="E5:E8" si="1">HLOOKUP(MID(B5,3,1),$C$21:$E$23,2,0)</f>
        <v>Waskita</v>
      </c>
      <c r="F5" s="27">
        <f t="shared" ref="F5:F8" si="2">_xlfn.XLOOKUP(D5,$C$16:$C$18,$D$16:$D$18)</f>
        <v>750000000</v>
      </c>
      <c r="G5" s="14" t="str">
        <f>RIGHT(B5,1)</f>
        <v>2</v>
      </c>
      <c r="H5" s="27">
        <f t="shared" ref="H5:H8" si="3">F5*G5</f>
        <v>1500000000</v>
      </c>
      <c r="I5" s="27">
        <f t="shared" ref="I5:I8" si="4">_xlfn.XLOOKUP(E5,$C$22:$E$22,$C$23:$E$23)*G5</f>
        <v>90000000</v>
      </c>
      <c r="J5" s="15" t="str">
        <f t="shared" ref="J5:J8" si="5">IF(G5&lt;"2",0%,IF(G5&gt;"3","2%","1%"))</f>
        <v>1%</v>
      </c>
      <c r="K5" s="28">
        <f t="shared" ref="K5:K8" si="6">I5+(I5*J5)</f>
        <v>90900000</v>
      </c>
      <c r="L5" s="2"/>
    </row>
    <row r="6" spans="2:12" x14ac:dyDescent="0.3">
      <c r="B6" s="6" t="s">
        <v>37</v>
      </c>
      <c r="C6" s="7" t="s">
        <v>3</v>
      </c>
      <c r="D6" s="13" t="str">
        <f t="shared" si="0"/>
        <v>Bandung Timur</v>
      </c>
      <c r="E6" s="13" t="str">
        <f t="shared" si="1"/>
        <v>Ciputra</v>
      </c>
      <c r="F6" s="27">
        <f t="shared" si="2"/>
        <v>850000000</v>
      </c>
      <c r="G6" s="14" t="str">
        <f t="shared" ref="G5:G8" si="7">RIGHT(B6,1)</f>
        <v>3</v>
      </c>
      <c r="H6" s="27">
        <f t="shared" si="3"/>
        <v>2550000000</v>
      </c>
      <c r="I6" s="27">
        <f t="shared" si="4"/>
        <v>120000000</v>
      </c>
      <c r="J6" s="15" t="str">
        <f t="shared" si="5"/>
        <v>1%</v>
      </c>
      <c r="K6" s="28">
        <f t="shared" si="6"/>
        <v>121200000</v>
      </c>
      <c r="L6" s="2"/>
    </row>
    <row r="7" spans="2:12" x14ac:dyDescent="0.3">
      <c r="B7" s="6" t="s">
        <v>38</v>
      </c>
      <c r="C7" s="7" t="s">
        <v>4</v>
      </c>
      <c r="D7" s="13" t="str">
        <f t="shared" si="0"/>
        <v>Bandung Selatan</v>
      </c>
      <c r="E7" s="13" t="str">
        <f t="shared" si="1"/>
        <v>Podomoro</v>
      </c>
      <c r="F7" s="27">
        <f t="shared" si="2"/>
        <v>1000000000</v>
      </c>
      <c r="G7" s="14" t="str">
        <f t="shared" si="7"/>
        <v>1</v>
      </c>
      <c r="H7" s="27">
        <f t="shared" si="3"/>
        <v>1000000000</v>
      </c>
      <c r="I7" s="27">
        <f t="shared" si="4"/>
        <v>50000000</v>
      </c>
      <c r="J7" s="15">
        <f t="shared" si="5"/>
        <v>0</v>
      </c>
      <c r="K7" s="28">
        <f t="shared" si="6"/>
        <v>50000000</v>
      </c>
      <c r="L7" s="2"/>
    </row>
    <row r="8" spans="2:12" x14ac:dyDescent="0.3">
      <c r="B8" s="6" t="s">
        <v>39</v>
      </c>
      <c r="C8" s="7" t="s">
        <v>5</v>
      </c>
      <c r="D8" s="13" t="str">
        <f t="shared" si="0"/>
        <v>Bandung Utara</v>
      </c>
      <c r="E8" s="13" t="str">
        <f t="shared" si="1"/>
        <v>Waskita</v>
      </c>
      <c r="F8" s="27">
        <f t="shared" si="2"/>
        <v>750000000</v>
      </c>
      <c r="G8" s="14" t="str">
        <f t="shared" si="7"/>
        <v>1</v>
      </c>
      <c r="H8" s="27">
        <f t="shared" si="3"/>
        <v>750000000</v>
      </c>
      <c r="I8" s="27">
        <f t="shared" si="4"/>
        <v>45000000</v>
      </c>
      <c r="J8" s="15">
        <f t="shared" si="5"/>
        <v>0</v>
      </c>
      <c r="K8" s="28">
        <f t="shared" si="6"/>
        <v>45000000</v>
      </c>
      <c r="L8" s="2"/>
    </row>
    <row r="9" spans="2:12" x14ac:dyDescent="0.3">
      <c r="B9" s="24" t="s">
        <v>18</v>
      </c>
      <c r="C9" s="25"/>
      <c r="D9" s="26"/>
      <c r="E9" s="29">
        <f>SUM(H4:H8)</f>
        <v>10800000000</v>
      </c>
      <c r="F9" s="19"/>
      <c r="G9" s="19"/>
      <c r="L9" s="2"/>
    </row>
    <row r="10" spans="2:12" x14ac:dyDescent="0.3">
      <c r="B10" s="24" t="s">
        <v>19</v>
      </c>
      <c r="C10" s="25"/>
      <c r="D10" s="26"/>
      <c r="E10" s="29">
        <f>MAX(H4:H8)</f>
        <v>5000000000</v>
      </c>
      <c r="F10" s="19"/>
      <c r="G10" s="19"/>
      <c r="H10" s="20" t="s">
        <v>44</v>
      </c>
      <c r="I10" s="21"/>
      <c r="J10" s="22" t="s">
        <v>43</v>
      </c>
      <c r="K10" s="23"/>
      <c r="L10" s="2"/>
    </row>
    <row r="11" spans="2:12" x14ac:dyDescent="0.3">
      <c r="B11" s="24" t="s">
        <v>20</v>
      </c>
      <c r="C11" s="25"/>
      <c r="D11" s="26"/>
      <c r="E11" s="29">
        <f>MIN(H4:H8)</f>
        <v>750000000</v>
      </c>
      <c r="F11" s="19"/>
      <c r="G11" s="19"/>
      <c r="L11" s="2"/>
    </row>
    <row r="12" spans="2:12" ht="17.25" customHeight="1" x14ac:dyDescent="0.3">
      <c r="B12" s="24" t="s">
        <v>21</v>
      </c>
      <c r="C12" s="25"/>
      <c r="D12" s="26"/>
      <c r="E12" s="29">
        <f>AVERAGE(H4:H8)</f>
        <v>2160000000</v>
      </c>
      <c r="F12" s="19"/>
      <c r="G12" s="19"/>
      <c r="L12" s="2"/>
    </row>
    <row r="13" spans="2:12" ht="9" customHeight="1" x14ac:dyDescent="0.3">
      <c r="B13" s="3"/>
    </row>
    <row r="14" spans="2:12" x14ac:dyDescent="0.3">
      <c r="B14" s="4" t="s">
        <v>32</v>
      </c>
    </row>
    <row r="15" spans="2:12" x14ac:dyDescent="0.3">
      <c r="B15" s="8" t="s">
        <v>22</v>
      </c>
      <c r="C15" s="8" t="s">
        <v>10</v>
      </c>
      <c r="D15" s="8" t="s">
        <v>13</v>
      </c>
    </row>
    <row r="16" spans="2:12" x14ac:dyDescent="0.3">
      <c r="B16" s="9" t="s">
        <v>23</v>
      </c>
      <c r="C16" s="12" t="s">
        <v>27</v>
      </c>
      <c r="D16" s="10">
        <v>1000000000</v>
      </c>
    </row>
    <row r="17" spans="2:5" x14ac:dyDescent="0.3">
      <c r="B17" s="9" t="s">
        <v>24</v>
      </c>
      <c r="C17" s="12" t="s">
        <v>28</v>
      </c>
      <c r="D17" s="10">
        <v>750000000</v>
      </c>
    </row>
    <row r="18" spans="2:5" x14ac:dyDescent="0.3">
      <c r="B18" s="9" t="s">
        <v>25</v>
      </c>
      <c r="C18" s="12" t="s">
        <v>26</v>
      </c>
      <c r="D18" s="10">
        <v>850000000</v>
      </c>
    </row>
    <row r="19" spans="2:5" ht="14.25" customHeight="1" x14ac:dyDescent="0.3"/>
    <row r="20" spans="2:5" x14ac:dyDescent="0.3">
      <c r="B20" s="4" t="s">
        <v>33</v>
      </c>
    </row>
    <row r="21" spans="2:5" x14ac:dyDescent="0.3">
      <c r="B21" s="11" t="s">
        <v>40</v>
      </c>
      <c r="C21" s="9" t="s">
        <v>6</v>
      </c>
      <c r="D21" s="9" t="s">
        <v>30</v>
      </c>
      <c r="E21" s="9" t="s">
        <v>31</v>
      </c>
    </row>
    <row r="22" spans="2:5" x14ac:dyDescent="0.3">
      <c r="B22" s="11" t="s">
        <v>34</v>
      </c>
      <c r="C22" s="9" t="s">
        <v>41</v>
      </c>
      <c r="D22" s="9" t="s">
        <v>7</v>
      </c>
      <c r="E22" s="9" t="s">
        <v>29</v>
      </c>
    </row>
    <row r="23" spans="2:5" x14ac:dyDescent="0.3">
      <c r="B23" s="11" t="s">
        <v>42</v>
      </c>
      <c r="C23" s="10">
        <v>50000000</v>
      </c>
      <c r="D23" s="10">
        <v>45000000</v>
      </c>
      <c r="E23" s="10">
        <v>40000000</v>
      </c>
    </row>
    <row r="27" spans="2:5" x14ac:dyDescent="0.3">
      <c r="B27" s="4"/>
    </row>
    <row r="28" spans="2:5" x14ac:dyDescent="0.3">
      <c r="B28" s="5"/>
    </row>
  </sheetData>
  <mergeCells count="20">
    <mergeCell ref="E11:G11"/>
    <mergeCell ref="E12:G12"/>
    <mergeCell ref="B9:D9"/>
    <mergeCell ref="B10:D10"/>
    <mergeCell ref="B11:D11"/>
    <mergeCell ref="B12:D12"/>
    <mergeCell ref="E9:G9"/>
    <mergeCell ref="J2:J3"/>
    <mergeCell ref="I2:I3"/>
    <mergeCell ref="K2:K3"/>
    <mergeCell ref="H2:H3"/>
    <mergeCell ref="E10:G10"/>
    <mergeCell ref="H10:I10"/>
    <mergeCell ref="J10:K10"/>
    <mergeCell ref="B2:B3"/>
    <mergeCell ref="C2:C3"/>
    <mergeCell ref="D2:D3"/>
    <mergeCell ref="E2:E3"/>
    <mergeCell ref="G2:G3"/>
    <mergeCell ref="F2:F3"/>
  </mergeCells>
  <hyperlinks>
    <hyperlink ref="J10" r:id="rId1" xr:uid="{A38C7E0C-6A8B-4E2C-AB0A-B862BC909F0D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T480-PC</cp:lastModifiedBy>
  <dcterms:created xsi:type="dcterms:W3CDTF">2023-01-17T04:20:33Z</dcterms:created>
  <dcterms:modified xsi:type="dcterms:W3CDTF">2024-10-04T03:06:38Z</dcterms:modified>
</cp:coreProperties>
</file>