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tihan exel\TES KERJA EXCEL\ADMIN\Admin Keuangan\"/>
    </mc:Choice>
  </mc:AlternateContent>
  <xr:revisionPtr revIDLastSave="0" documentId="13_ncr:1_{DE631951-4C80-42E9-A6B2-A330FA2787ED}" xr6:coauthVersionLast="47" xr6:coauthVersionMax="47" xr10:uidLastSave="{00000000-0000-0000-0000-000000000000}"/>
  <bookViews>
    <workbookView xWindow="-120" yWindow="-120" windowWidth="20730" windowHeight="11040" xr2:uid="{C6483C57-F5F2-4BFF-BC0D-BB2B47EE1952}"/>
  </bookViews>
  <sheets>
    <sheet name="Soa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2" l="1"/>
  <c r="H17" i="2"/>
  <c r="H15" i="2"/>
  <c r="G16" i="2"/>
  <c r="G17" i="2"/>
  <c r="G15" i="2"/>
  <c r="D15" i="2"/>
  <c r="J12" i="2"/>
  <c r="J11" i="2"/>
  <c r="J10" i="2"/>
  <c r="D14" i="2" s="1"/>
  <c r="J9" i="2"/>
  <c r="J8" i="2"/>
  <c r="J7" i="2"/>
  <c r="J6" i="2"/>
  <c r="J5" i="2"/>
  <c r="J4" i="2"/>
  <c r="J3" i="2"/>
  <c r="F4" i="2"/>
  <c r="F5" i="2"/>
  <c r="F6" i="2"/>
  <c r="F7" i="2"/>
  <c r="F8" i="2"/>
  <c r="F9" i="2"/>
  <c r="F10" i="2"/>
  <c r="F11" i="2"/>
  <c r="F12" i="2"/>
  <c r="F3" i="2"/>
  <c r="I12" i="2"/>
  <c r="I4" i="2"/>
  <c r="I5" i="2"/>
  <c r="I6" i="2"/>
  <c r="I7" i="2"/>
  <c r="I8" i="2"/>
  <c r="I9" i="2"/>
  <c r="I10" i="2"/>
  <c r="I11" i="2"/>
  <c r="I3" i="2"/>
  <c r="H4" i="2"/>
  <c r="H5" i="2"/>
  <c r="H6" i="2"/>
  <c r="H7" i="2"/>
  <c r="H8" i="2"/>
  <c r="H9" i="2"/>
  <c r="H10" i="2"/>
  <c r="H11" i="2"/>
  <c r="H12" i="2"/>
  <c r="H3" i="2"/>
  <c r="E4" i="2"/>
  <c r="E5" i="2"/>
  <c r="E6" i="2"/>
  <c r="E7" i="2"/>
  <c r="E8" i="2"/>
  <c r="E9" i="2"/>
  <c r="E10" i="2"/>
  <c r="E11" i="2"/>
  <c r="E12" i="2"/>
  <c r="E3" i="2"/>
</calcChain>
</file>

<file path=xl/sharedStrings.xml><?xml version="1.0" encoding="utf-8"?>
<sst xmlns="http://schemas.openxmlformats.org/spreadsheetml/2006/main" count="53" uniqueCount="44">
  <si>
    <t>No</t>
  </si>
  <si>
    <t>Nama Pembeli</t>
  </si>
  <si>
    <t>Type Mobil</t>
  </si>
  <si>
    <t>Harga Jual</t>
  </si>
  <si>
    <t>Cara Pembayaran</t>
  </si>
  <si>
    <t>Diskon</t>
  </si>
  <si>
    <t>Bonus</t>
  </si>
  <si>
    <t>Jumlah Bayar</t>
  </si>
  <si>
    <t>Daniel</t>
  </si>
  <si>
    <t>Kevin</t>
  </si>
  <si>
    <t>William</t>
  </si>
  <si>
    <t>Siska</t>
  </si>
  <si>
    <t>Syafira</t>
  </si>
  <si>
    <t>Anzi</t>
  </si>
  <si>
    <t>Budi</t>
  </si>
  <si>
    <t>Alex</t>
  </si>
  <si>
    <t>Robert</t>
  </si>
  <si>
    <t>Zidan</t>
  </si>
  <si>
    <t>Merk Mobil</t>
  </si>
  <si>
    <t>Total Jumlah Bayar</t>
  </si>
  <si>
    <t>Avanza</t>
  </si>
  <si>
    <t>Brio</t>
  </si>
  <si>
    <t>Jazz</t>
  </si>
  <si>
    <t>Jumlah Unit</t>
  </si>
  <si>
    <t>Jumlah Pembayaran</t>
  </si>
  <si>
    <t>PETUNJUK SOAL</t>
  </si>
  <si>
    <t>1. Merek Mobil</t>
  </si>
  <si>
    <t>Jika type mobil = 1 maka jenis mobil "Avanza"</t>
  </si>
  <si>
    <t>Jika type mobil = 2 maka jenis mobil "Brio"</t>
  </si>
  <si>
    <t>2. Harga Jual</t>
  </si>
  <si>
    <t>Brio         = 217 Juta</t>
  </si>
  <si>
    <t>Jazz         = 257 Juta</t>
  </si>
  <si>
    <t>Cash</t>
  </si>
  <si>
    <t>3. Diskon</t>
  </si>
  <si>
    <t>4. Bonus</t>
  </si>
  <si>
    <t>Pembelian Avanza mendapatkan bonus "Kaca Film"</t>
  </si>
  <si>
    <t>Pembelian Brio      mendapatkan bonus "Karpet Mobil"</t>
  </si>
  <si>
    <t>Pembelian Jazz     mendapatkan bonus "Cover Mobil"</t>
  </si>
  <si>
    <t>Jika type mobil = 3 maka jenis mobil "Jazz"</t>
  </si>
  <si>
    <t>Avanza    = 199 Juta</t>
  </si>
  <si>
    <t>Rata - Rata</t>
  </si>
  <si>
    <t>Pembelian Brio mendapatkan diskon sebesar 10%</t>
  </si>
  <si>
    <t>Video Pembahasan</t>
  </si>
  <si>
    <t>https://youtu.be/vlETjduKYMQ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</si>
</sst>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4" formatCode="_-&quot;Rp&quot;* #,##0.00_-;\-&quot;Rp&quot;* #,##0.00_-;_-&quot;Rp&quot;* &quot;-&quot;??_-;_-@_-"/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Yu Gothic UI Semibold"/>
      <family val="2"/>
    </font>
    <font>
      <sz val="11"/>
      <color rgb="FFFF0000"/>
      <name val="Yu Gothic UI Semibold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theme="1"/>
      <name val="Yu Gothic UI Semibold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2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3" applyFont="1" applyAlignment="1">
      <alignment horizontal="center"/>
    </xf>
    <xf numFmtId="0" fontId="6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44" fontId="3" fillId="0" borderId="1" xfId="1" applyNumberFormat="1" applyFont="1" applyBorder="1" applyAlignment="1">
      <alignment horizontal="left"/>
    </xf>
    <xf numFmtId="0" fontId="3" fillId="0" borderId="1" xfId="4" applyNumberFormat="1" applyFont="1" applyBorder="1" applyAlignment="1">
      <alignment horizontal="left"/>
    </xf>
    <xf numFmtId="44" fontId="3" fillId="0" borderId="1" xfId="0" applyNumberFormat="1" applyFont="1" applyBorder="1" applyAlignment="1">
      <alignment horizontal="left"/>
    </xf>
    <xf numFmtId="44" fontId="3" fillId="0" borderId="1" xfId="4" applyNumberFormat="1" applyFont="1" applyBorder="1" applyAlignment="1">
      <alignment horizontal="left"/>
    </xf>
  </cellXfs>
  <cellStyles count="5">
    <cellStyle name="Comma" xfId="4" builtinId="3"/>
    <cellStyle name="Comma [0]" xfId="1" builtinId="6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microsoft.com/office/2017/10/relationships/person" Target="persons/perso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vlETjduKYM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C59AB-628F-4BA7-B2CA-7A1BD48F1C67}">
  <sheetPr>
    <tabColor theme="0"/>
  </sheetPr>
  <dimension ref="B1:J31"/>
  <sheetViews>
    <sheetView tabSelected="1" zoomScale="86" zoomScaleNormal="86" workbookViewId="0">
      <selection activeCell="H15" sqref="H15:I17"/>
    </sheetView>
  </sheetViews>
  <sheetFormatPr defaultRowHeight="16.5" x14ac:dyDescent="0.3"/>
  <cols>
    <col min="1" max="1" width="2.85546875" style="1" customWidth="1"/>
    <col min="2" max="2" width="5.85546875" style="1" customWidth="1"/>
    <col min="3" max="3" width="22" style="1" customWidth="1"/>
    <col min="4" max="4" width="24.42578125" style="1" customWidth="1"/>
    <col min="5" max="5" width="15.85546875" style="1" customWidth="1"/>
    <col min="6" max="6" width="20.42578125" style="1" customWidth="1"/>
    <col min="7" max="7" width="18.85546875" style="1" bestFit="1" customWidth="1"/>
    <col min="8" max="8" width="10.28515625" style="1" customWidth="1"/>
    <col min="9" max="10" width="19.85546875" style="1" customWidth="1"/>
    <col min="11" max="13" width="9.140625" style="1"/>
    <col min="14" max="14" width="9.85546875" style="1" bestFit="1" customWidth="1"/>
    <col min="15" max="16384" width="9.140625" style="1"/>
  </cols>
  <sheetData>
    <row r="1" spans="2:10" ht="9" customHeight="1" x14ac:dyDescent="0.3"/>
    <row r="2" spans="2:10" x14ac:dyDescent="0.3">
      <c r="B2" s="5" t="s">
        <v>0</v>
      </c>
      <c r="C2" s="5" t="s">
        <v>1</v>
      </c>
      <c r="D2" s="5" t="s">
        <v>2</v>
      </c>
      <c r="E2" s="5" t="s">
        <v>18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</row>
    <row r="3" spans="2:10" x14ac:dyDescent="0.3">
      <c r="B3" s="2">
        <v>1</v>
      </c>
      <c r="C3" s="3" t="s">
        <v>8</v>
      </c>
      <c r="D3" s="2">
        <v>3</v>
      </c>
      <c r="E3" s="6" t="str">
        <f>IF(D3=1,"Avanza",IF(D3=2,"Brio","Jazz"))</f>
        <v>Jazz</v>
      </c>
      <c r="F3" s="19" t="str">
        <f>IF(E3="Avanza","199.000.000",IF(E3="Brio","217.000.000","257.000.000"))</f>
        <v>257.000.000</v>
      </c>
      <c r="G3" s="2" t="s">
        <v>32</v>
      </c>
      <c r="H3" s="7" t="str">
        <f>IF(E3="Brio","10%","0%")</f>
        <v>0%</v>
      </c>
      <c r="I3" s="6" t="str">
        <f>IF(E3="Avanza","Kaca Film",IF(E3="Brio","Karpet Mobil","Cover Mobil"))</f>
        <v>Cover Mobil</v>
      </c>
      <c r="J3" s="18">
        <f>F3-(F3*H3)</f>
        <v>257000000</v>
      </c>
    </row>
    <row r="4" spans="2:10" x14ac:dyDescent="0.3">
      <c r="B4" s="2">
        <v>2</v>
      </c>
      <c r="C4" s="3" t="s">
        <v>9</v>
      </c>
      <c r="D4" s="2">
        <v>2</v>
      </c>
      <c r="E4" s="6" t="str">
        <f t="shared" ref="E4:E12" si="0">IF(D4=1,"Avanza",IF(D4=2,"Brio","Jazz"))</f>
        <v>Brio</v>
      </c>
      <c r="F4" s="19" t="str">
        <f t="shared" ref="F4:F12" si="1">IF(E4="Avanza","199.000.000",IF(E4="Brio","217.000.000","257.000.000"))</f>
        <v>217.000.000</v>
      </c>
      <c r="G4" s="2" t="s">
        <v>32</v>
      </c>
      <c r="H4" s="7" t="str">
        <f t="shared" ref="H4:H12" si="2">IF(E4="Brio","10%","0%")</f>
        <v>10%</v>
      </c>
      <c r="I4" s="6" t="str">
        <f t="shared" ref="I4:I11" si="3">IF(E4="Avanza","Kaca Film",IF(E4="Brio","Karpet Mobil","Cover Mobil"))</f>
        <v>Karpet Mobil</v>
      </c>
      <c r="J4" s="18">
        <f t="shared" ref="J4:J12" si="4">F4-(F4*H4)</f>
        <v>195300000</v>
      </c>
    </row>
    <row r="5" spans="2:10" x14ac:dyDescent="0.3">
      <c r="B5" s="2">
        <v>3</v>
      </c>
      <c r="C5" s="3" t="s">
        <v>10</v>
      </c>
      <c r="D5" s="2">
        <v>1</v>
      </c>
      <c r="E5" s="6" t="str">
        <f t="shared" si="0"/>
        <v>Avanza</v>
      </c>
      <c r="F5" s="19" t="str">
        <f t="shared" si="1"/>
        <v>199.000.000</v>
      </c>
      <c r="G5" s="2" t="s">
        <v>32</v>
      </c>
      <c r="H5" s="7" t="str">
        <f t="shared" si="2"/>
        <v>0%</v>
      </c>
      <c r="I5" s="6" t="str">
        <f t="shared" si="3"/>
        <v>Kaca Film</v>
      </c>
      <c r="J5" s="18">
        <f t="shared" si="4"/>
        <v>199000000</v>
      </c>
    </row>
    <row r="6" spans="2:10" x14ac:dyDescent="0.3">
      <c r="B6" s="2">
        <v>4</v>
      </c>
      <c r="C6" s="3" t="s">
        <v>11</v>
      </c>
      <c r="D6" s="2">
        <v>2</v>
      </c>
      <c r="E6" s="6" t="str">
        <f t="shared" si="0"/>
        <v>Brio</v>
      </c>
      <c r="F6" s="19" t="str">
        <f t="shared" si="1"/>
        <v>217.000.000</v>
      </c>
      <c r="G6" s="2" t="s">
        <v>32</v>
      </c>
      <c r="H6" s="7" t="str">
        <f t="shared" si="2"/>
        <v>10%</v>
      </c>
      <c r="I6" s="6" t="str">
        <f t="shared" si="3"/>
        <v>Karpet Mobil</v>
      </c>
      <c r="J6" s="18">
        <f t="shared" si="4"/>
        <v>195300000</v>
      </c>
    </row>
    <row r="7" spans="2:10" x14ac:dyDescent="0.3">
      <c r="B7" s="2">
        <v>5</v>
      </c>
      <c r="C7" s="3" t="s">
        <v>12</v>
      </c>
      <c r="D7" s="2">
        <v>3</v>
      </c>
      <c r="E7" s="6" t="str">
        <f t="shared" si="0"/>
        <v>Jazz</v>
      </c>
      <c r="F7" s="19" t="str">
        <f t="shared" si="1"/>
        <v>257.000.000</v>
      </c>
      <c r="G7" s="2" t="s">
        <v>32</v>
      </c>
      <c r="H7" s="7" t="str">
        <f t="shared" si="2"/>
        <v>0%</v>
      </c>
      <c r="I7" s="6" t="str">
        <f t="shared" si="3"/>
        <v>Cover Mobil</v>
      </c>
      <c r="J7" s="18">
        <f t="shared" si="4"/>
        <v>257000000</v>
      </c>
    </row>
    <row r="8" spans="2:10" x14ac:dyDescent="0.3">
      <c r="B8" s="2">
        <v>6</v>
      </c>
      <c r="C8" s="3" t="s">
        <v>13</v>
      </c>
      <c r="D8" s="2">
        <v>1</v>
      </c>
      <c r="E8" s="6" t="str">
        <f t="shared" si="0"/>
        <v>Avanza</v>
      </c>
      <c r="F8" s="19" t="str">
        <f t="shared" si="1"/>
        <v>199.000.000</v>
      </c>
      <c r="G8" s="2" t="s">
        <v>32</v>
      </c>
      <c r="H8" s="7" t="str">
        <f t="shared" si="2"/>
        <v>0%</v>
      </c>
      <c r="I8" s="6" t="str">
        <f t="shared" si="3"/>
        <v>Kaca Film</v>
      </c>
      <c r="J8" s="18">
        <f t="shared" si="4"/>
        <v>199000000</v>
      </c>
    </row>
    <row r="9" spans="2:10" x14ac:dyDescent="0.3">
      <c r="B9" s="2">
        <v>7</v>
      </c>
      <c r="C9" s="3" t="s">
        <v>14</v>
      </c>
      <c r="D9" s="2">
        <v>2</v>
      </c>
      <c r="E9" s="6" t="str">
        <f t="shared" si="0"/>
        <v>Brio</v>
      </c>
      <c r="F9" s="19" t="str">
        <f t="shared" si="1"/>
        <v>217.000.000</v>
      </c>
      <c r="G9" s="2" t="s">
        <v>32</v>
      </c>
      <c r="H9" s="7" t="str">
        <f t="shared" si="2"/>
        <v>10%</v>
      </c>
      <c r="I9" s="6" t="str">
        <f t="shared" si="3"/>
        <v>Karpet Mobil</v>
      </c>
      <c r="J9" s="18">
        <f t="shared" si="4"/>
        <v>195300000</v>
      </c>
    </row>
    <row r="10" spans="2:10" x14ac:dyDescent="0.3">
      <c r="B10" s="2">
        <v>8</v>
      </c>
      <c r="C10" s="3" t="s">
        <v>15</v>
      </c>
      <c r="D10" s="2">
        <v>2</v>
      </c>
      <c r="E10" s="6" t="str">
        <f t="shared" si="0"/>
        <v>Brio</v>
      </c>
      <c r="F10" s="19" t="str">
        <f t="shared" si="1"/>
        <v>217.000.000</v>
      </c>
      <c r="G10" s="2" t="s">
        <v>32</v>
      </c>
      <c r="H10" s="7" t="str">
        <f t="shared" si="2"/>
        <v>10%</v>
      </c>
      <c r="I10" s="6" t="str">
        <f t="shared" si="3"/>
        <v>Karpet Mobil</v>
      </c>
      <c r="J10" s="18">
        <f t="shared" si="4"/>
        <v>195300000</v>
      </c>
    </row>
    <row r="11" spans="2:10" x14ac:dyDescent="0.3">
      <c r="B11" s="2">
        <v>9</v>
      </c>
      <c r="C11" s="3" t="s">
        <v>16</v>
      </c>
      <c r="D11" s="2">
        <v>3</v>
      </c>
      <c r="E11" s="6" t="str">
        <f t="shared" si="0"/>
        <v>Jazz</v>
      </c>
      <c r="F11" s="19" t="str">
        <f t="shared" si="1"/>
        <v>257.000.000</v>
      </c>
      <c r="G11" s="2" t="s">
        <v>32</v>
      </c>
      <c r="H11" s="7" t="str">
        <f t="shared" si="2"/>
        <v>0%</v>
      </c>
      <c r="I11" s="6" t="str">
        <f t="shared" si="3"/>
        <v>Cover Mobil</v>
      </c>
      <c r="J11" s="18">
        <f t="shared" si="4"/>
        <v>257000000</v>
      </c>
    </row>
    <row r="12" spans="2:10" x14ac:dyDescent="0.3">
      <c r="B12" s="2">
        <v>10</v>
      </c>
      <c r="C12" s="3" t="s">
        <v>17</v>
      </c>
      <c r="D12" s="2">
        <v>1</v>
      </c>
      <c r="E12" s="6" t="str">
        <f t="shared" si="0"/>
        <v>Avanza</v>
      </c>
      <c r="F12" s="19" t="str">
        <f t="shared" si="1"/>
        <v>199.000.000</v>
      </c>
      <c r="G12" s="2" t="s">
        <v>32</v>
      </c>
      <c r="H12" s="7" t="str">
        <f t="shared" si="2"/>
        <v>0%</v>
      </c>
      <c r="I12" s="6" t="str">
        <f>IF(E12="Avanza","Kaca Film",IF(E12="Brio","Karpet Mobil","Cover Mobil"))</f>
        <v>Kaca Film</v>
      </c>
      <c r="J12" s="18">
        <f t="shared" si="4"/>
        <v>199000000</v>
      </c>
    </row>
    <row r="13" spans="2:10" ht="6" customHeight="1" x14ac:dyDescent="0.3"/>
    <row r="14" spans="2:10" x14ac:dyDescent="0.3">
      <c r="B14" s="13" t="s">
        <v>19</v>
      </c>
      <c r="C14" s="13"/>
      <c r="D14" s="20">
        <f>SUM(J3:J12)</f>
        <v>2149200000</v>
      </c>
      <c r="G14" s="5" t="s">
        <v>23</v>
      </c>
      <c r="H14" s="14" t="s">
        <v>24</v>
      </c>
      <c r="I14" s="14"/>
    </row>
    <row r="15" spans="2:10" x14ac:dyDescent="0.3">
      <c r="B15" s="15" t="s">
        <v>40</v>
      </c>
      <c r="C15" s="16"/>
      <c r="D15" s="18">
        <f>AVERAGE(J3:J12)</f>
        <v>214920000</v>
      </c>
      <c r="F15" s="4" t="s">
        <v>20</v>
      </c>
      <c r="G15" s="6">
        <f>COUNTIF(E3:E12,F15)</f>
        <v>3</v>
      </c>
      <c r="H15" s="21">
        <f>SUMIF($E$3:$E$12,F15,J3:J12)</f>
        <v>597000000</v>
      </c>
      <c r="I15" s="21"/>
    </row>
    <row r="16" spans="2:10" x14ac:dyDescent="0.3">
      <c r="B16" s="17" t="s">
        <v>42</v>
      </c>
      <c r="C16" s="17"/>
      <c r="D16" s="17"/>
      <c r="F16" s="4" t="s">
        <v>21</v>
      </c>
      <c r="G16" s="6">
        <f t="shared" ref="G16:G17" si="5">COUNTIF(E4:E13,F16)</f>
        <v>4</v>
      </c>
      <c r="H16" s="21">
        <f t="shared" ref="H16:H17" si="6">SUMIF($E$3:$E$12,F16,J4:J13)</f>
        <v>908300000</v>
      </c>
      <c r="I16" s="21"/>
    </row>
    <row r="17" spans="2:9" x14ac:dyDescent="0.3">
      <c r="B17" s="11" t="s">
        <v>43</v>
      </c>
      <c r="C17" s="12"/>
      <c r="D17" s="12"/>
      <c r="F17" s="4" t="s">
        <v>22</v>
      </c>
      <c r="G17" s="6">
        <f t="shared" si="5"/>
        <v>2</v>
      </c>
      <c r="H17" s="21">
        <f t="shared" si="6"/>
        <v>394300000</v>
      </c>
      <c r="I17" s="21"/>
    </row>
    <row r="18" spans="2:9" x14ac:dyDescent="0.3">
      <c r="B18" s="10" t="s">
        <v>25</v>
      </c>
      <c r="C18" s="10"/>
    </row>
    <row r="19" spans="2:9" x14ac:dyDescent="0.3">
      <c r="B19" s="9" t="s">
        <v>26</v>
      </c>
      <c r="C19" s="9"/>
      <c r="F19" s="9" t="s">
        <v>33</v>
      </c>
      <c r="G19" s="9"/>
    </row>
    <row r="20" spans="2:9" x14ac:dyDescent="0.3">
      <c r="B20" s="8" t="s">
        <v>27</v>
      </c>
      <c r="C20" s="8"/>
      <c r="D20" s="8"/>
      <c r="F20" s="8" t="s">
        <v>41</v>
      </c>
      <c r="G20" s="8"/>
      <c r="H20" s="8"/>
      <c r="I20" s="8"/>
    </row>
    <row r="21" spans="2:9" x14ac:dyDescent="0.3">
      <c r="B21" s="8" t="s">
        <v>28</v>
      </c>
      <c r="C21" s="8"/>
      <c r="D21" s="8"/>
    </row>
    <row r="22" spans="2:9" x14ac:dyDescent="0.3">
      <c r="B22" s="8" t="s">
        <v>38</v>
      </c>
      <c r="C22" s="8"/>
      <c r="D22" s="8"/>
    </row>
    <row r="23" spans="2:9" ht="6.75" customHeight="1" x14ac:dyDescent="0.3"/>
    <row r="24" spans="2:9" x14ac:dyDescent="0.3">
      <c r="B24" s="9" t="s">
        <v>29</v>
      </c>
      <c r="C24" s="9"/>
      <c r="F24" s="9" t="s">
        <v>34</v>
      </c>
      <c r="G24" s="9"/>
    </row>
    <row r="25" spans="2:9" x14ac:dyDescent="0.3">
      <c r="B25" s="8" t="s">
        <v>39</v>
      </c>
      <c r="C25" s="8"/>
      <c r="F25" s="8" t="s">
        <v>35</v>
      </c>
      <c r="G25" s="8"/>
      <c r="H25" s="8"/>
      <c r="I25" s="8"/>
    </row>
    <row r="26" spans="2:9" x14ac:dyDescent="0.3">
      <c r="B26" s="8" t="s">
        <v>30</v>
      </c>
      <c r="C26" s="8"/>
      <c r="F26" s="8" t="s">
        <v>36</v>
      </c>
      <c r="G26" s="8"/>
      <c r="H26" s="8"/>
      <c r="I26" s="8"/>
    </row>
    <row r="27" spans="2:9" x14ac:dyDescent="0.3">
      <c r="B27" s="8" t="s">
        <v>31</v>
      </c>
      <c r="C27" s="8"/>
      <c r="F27" s="8" t="s">
        <v>37</v>
      </c>
      <c r="G27" s="8"/>
      <c r="H27" s="8"/>
      <c r="I27" s="8"/>
    </row>
    <row r="28" spans="2:9" ht="6" customHeight="1" x14ac:dyDescent="0.3"/>
    <row r="31" spans="2:9" ht="3.75" customHeight="1" x14ac:dyDescent="0.3"/>
  </sheetData>
  <mergeCells count="23">
    <mergeCell ref="B14:C14"/>
    <mergeCell ref="H14:I14"/>
    <mergeCell ref="B15:C15"/>
    <mergeCell ref="H15:I15"/>
    <mergeCell ref="H16:I16"/>
    <mergeCell ref="B16:D16"/>
    <mergeCell ref="H17:I17"/>
    <mergeCell ref="B18:C18"/>
    <mergeCell ref="B19:C19"/>
    <mergeCell ref="F19:G19"/>
    <mergeCell ref="B20:D20"/>
    <mergeCell ref="F20:I20"/>
    <mergeCell ref="B17:D17"/>
    <mergeCell ref="B26:C26"/>
    <mergeCell ref="F26:I26"/>
    <mergeCell ref="B27:C27"/>
    <mergeCell ref="F27:I27"/>
    <mergeCell ref="B21:D21"/>
    <mergeCell ref="B22:D22"/>
    <mergeCell ref="B24:C24"/>
    <mergeCell ref="F24:G24"/>
    <mergeCell ref="B25:C25"/>
    <mergeCell ref="F25:I25"/>
  </mergeCells>
  <hyperlinks>
    <hyperlink ref="B17" r:id="rId1" xr:uid="{736A1C7D-6BC9-4FC8-8968-EEB4B4320466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T480-PC</cp:lastModifiedBy>
  <dcterms:created xsi:type="dcterms:W3CDTF">2023-01-20T12:29:28Z</dcterms:created>
  <dcterms:modified xsi:type="dcterms:W3CDTF">2024-10-06T15:11:48Z</dcterms:modified>
</cp:coreProperties>
</file>