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2"/>
  <workbookPr/>
  <mc:AlternateContent xmlns:mc="http://schemas.openxmlformats.org/markup-compatibility/2006">
    <mc:Choice Requires="x15">
      <x15ac:absPath xmlns:x15ac="http://schemas.microsoft.com/office/spreadsheetml/2010/11/ac" url="https://justit831.sharepoint.com/sites/Data/Shared Documents/Curriculum/Bootcamps/Data/2.Week 2 Workshop Excel, Data visualisation/Day 1/1. Morning Session/"/>
    </mc:Choice>
  </mc:AlternateContent>
  <xr:revisionPtr revIDLastSave="106" documentId="8_{8DDA75EE-9ACA-49C6-ADC8-ED44AA9734EF}" xr6:coauthVersionLast="47" xr6:coauthVersionMax="47" xr10:uidLastSave="{25DEA6E9-B9DF-459B-984D-4FEE78C8D9FD}"/>
  <bookViews>
    <workbookView xWindow="-108" yWindow="-108" windowWidth="23256" windowHeight="11784" xr2:uid="{00000000-000D-0000-FFFF-FFFF00000000}"/>
  </bookViews>
  <sheets>
    <sheet name="Payroll" sheetId="2" r:id="rId1"/>
    <sheet name="Headcount &amp; Salaries" sheetId="3" r:id="rId2"/>
  </sheets>
  <definedNames>
    <definedName name="Salary">'Headcount &amp; Salaries'!$A$4:$D$17</definedName>
    <definedName name="Z_4DA2E968_3FFF_4EE8_980A_97CD64BBD562_.wvu.Cols" localSheetId="0" hidden="1">Payroll!$B:$C,Payroll!$F:$L,Payroll!$N:$N</definedName>
    <definedName name="Z_4DA2E968_3FFF_4EE8_980A_97CD64BBD562_.wvu.Rows" localSheetId="0" hidden="1">Payroll!$3:$6,Payroll!$9:$9,Payroll!$19:$23</definedName>
    <definedName name="Z_BD815B75_67A1_46DA_861E_4AC7030175AC_.wvu.Rows" localSheetId="0" hidden="1">Payroll!$3:$6,Payroll!$9:$9,Payroll!$19:$23</definedName>
  </definedNames>
  <calcPr calcId="191028"/>
  <customWorkbookViews>
    <customWorkbookView name="HR" guid="{F011003C-0AAF-4120-BCC6-CC1F4C99F09B}" xWindow="1280" windowWidth="1280" windowHeight="1400" activeSheetId="2"/>
    <customWorkbookView name="Hours Worked" guid="{BD815B75-67A1-46DA-861E-4AC7030175AC}" xWindow="1280" windowWidth="1280" windowHeight="1400" activeSheetId="2"/>
    <customWorkbookView name="Hours Worked (Female)" guid="{4DA2E968-3FFF-4EE8-980A-97CD64BBD562}" xWindow="1280" windowWidth="1280" windowHeight="1400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D9" i="2"/>
  <c r="E9" i="2"/>
  <c r="F9" i="2"/>
  <c r="G9" i="2"/>
  <c r="H9" i="2"/>
  <c r="I9" i="2"/>
  <c r="J9" i="2"/>
  <c r="K9" i="2"/>
  <c r="L9" i="2"/>
  <c r="M9" i="2"/>
  <c r="N9" i="2"/>
  <c r="O9" i="2"/>
  <c r="B9" i="2"/>
  <c r="C18" i="3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N19" i="2" l="1"/>
  <c r="L19" i="2"/>
  <c r="J19" i="2"/>
  <c r="H19" i="2"/>
  <c r="H22" i="2" s="1"/>
  <c r="F19" i="2"/>
  <c r="D19" i="2"/>
  <c r="O19" i="2"/>
  <c r="M19" i="2"/>
  <c r="K19" i="2"/>
  <c r="I19" i="2"/>
  <c r="G19" i="2"/>
  <c r="E19" i="2"/>
  <c r="C19" i="2"/>
  <c r="B17" i="2"/>
  <c r="E22" i="2" l="1"/>
  <c r="E21" i="2"/>
  <c r="E20" i="2"/>
  <c r="M22" i="2"/>
  <c r="M21" i="2"/>
  <c r="M20" i="2"/>
  <c r="H21" i="2"/>
  <c r="H20" i="2"/>
  <c r="C22" i="2"/>
  <c r="C21" i="2"/>
  <c r="C20" i="2"/>
  <c r="G22" i="2"/>
  <c r="G21" i="2"/>
  <c r="G20" i="2"/>
  <c r="K22" i="2"/>
  <c r="K21" i="2"/>
  <c r="K20" i="2"/>
  <c r="O22" i="2"/>
  <c r="O21" i="2"/>
  <c r="O20" i="2"/>
  <c r="F22" i="2"/>
  <c r="F21" i="2"/>
  <c r="F20" i="2"/>
  <c r="J22" i="2"/>
  <c r="J21" i="2"/>
  <c r="J20" i="2"/>
  <c r="N22" i="2"/>
  <c r="N21" i="2"/>
  <c r="N20" i="2"/>
  <c r="I22" i="2"/>
  <c r="I21" i="2"/>
  <c r="I20" i="2"/>
  <c r="D22" i="2"/>
  <c r="D21" i="2"/>
  <c r="D20" i="2"/>
  <c r="L22" i="2"/>
  <c r="L21" i="2"/>
  <c r="L20" i="2"/>
  <c r="B19" i="2"/>
  <c r="C28" i="3"/>
  <c r="B28" i="3"/>
  <c r="C27" i="3"/>
  <c r="B27" i="3"/>
  <c r="C23" i="3"/>
  <c r="B23" i="3"/>
  <c r="C22" i="3"/>
  <c r="B22" i="3"/>
  <c r="C21" i="3"/>
  <c r="B21" i="3"/>
  <c r="E23" i="2" l="1"/>
  <c r="O23" i="2"/>
  <c r="B29" i="3"/>
  <c r="K23" i="2"/>
  <c r="B24" i="3"/>
  <c r="C24" i="3"/>
  <c r="C29" i="3"/>
  <c r="J23" i="2"/>
  <c r="I23" i="2"/>
  <c r="H23" i="2"/>
  <c r="D23" i="2"/>
  <c r="C23" i="2"/>
  <c r="G23" i="2"/>
  <c r="L23" i="2"/>
  <c r="N23" i="2"/>
  <c r="F23" i="2"/>
  <c r="M23" i="2"/>
  <c r="B22" i="2"/>
  <c r="B21" i="2"/>
  <c r="B20" i="2"/>
  <c r="B23" i="2" l="1"/>
</calcChain>
</file>

<file path=xl/sharedStrings.xml><?xml version="1.0" encoding="utf-8"?>
<sst xmlns="http://schemas.openxmlformats.org/spreadsheetml/2006/main" count="93" uniqueCount="42">
  <si>
    <t>Payroll</t>
  </si>
  <si>
    <t>Payroll Rules</t>
  </si>
  <si>
    <t>Tax</t>
  </si>
  <si>
    <t>Social Security</t>
  </si>
  <si>
    <t>Pension</t>
  </si>
  <si>
    <t>Johnny Caine</t>
  </si>
  <si>
    <t>George Marley</t>
  </si>
  <si>
    <t>Betty Anan</t>
  </si>
  <si>
    <t>Paris Winfrey</t>
  </si>
  <si>
    <t>Ozzy Dickens</t>
  </si>
  <si>
    <t>Johnny Roberts</t>
  </si>
  <si>
    <t>Charles Monroe</t>
  </si>
  <si>
    <t>Ronnie Bush</t>
  </si>
  <si>
    <t>Michal Jolie</t>
  </si>
  <si>
    <t>JK Spears</t>
  </si>
  <si>
    <t>Ozzy Rowling</t>
  </si>
  <si>
    <t>Oprah Hilton</t>
  </si>
  <si>
    <t>Bill Biggs</t>
  </si>
  <si>
    <t>Angelina Osbourne</t>
  </si>
  <si>
    <t>Hourly Rate</t>
  </si>
  <si>
    <t>Hours Worked</t>
  </si>
  <si>
    <t>Monday</t>
  </si>
  <si>
    <t>Tuesday</t>
  </si>
  <si>
    <t>Wednesday</t>
  </si>
  <si>
    <t>Thursday</t>
  </si>
  <si>
    <t>Friday</t>
  </si>
  <si>
    <t>Total</t>
  </si>
  <si>
    <t>Gross</t>
  </si>
  <si>
    <t>Net Pay</t>
  </si>
  <si>
    <t>Headcount &amp; Salaries</t>
  </si>
  <si>
    <t>Name</t>
  </si>
  <si>
    <t>Sex</t>
  </si>
  <si>
    <t>Salary</t>
  </si>
  <si>
    <t>Department</t>
  </si>
  <si>
    <t>M</t>
  </si>
  <si>
    <t>Sales</t>
  </si>
  <si>
    <t>Purchasing</t>
  </si>
  <si>
    <t>F</t>
  </si>
  <si>
    <t>Logistics</t>
  </si>
  <si>
    <t>Headcount</t>
  </si>
  <si>
    <t>Total: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</si>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</sst>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" fillId="2" borderId="4" applyNumberFormat="0" applyFont="0" applyAlignment="0" applyProtection="0"/>
    <xf numFmtId="0" fontId="6" fillId="0" borderId="5" applyNumberFormat="0" applyFill="0" applyAlignment="0" applyProtection="0"/>
  </cellStyleXfs>
  <cellXfs count="20">
    <xf numFmtId="0" fontId="0" fillId="0" borderId="0" xfId="0"/>
    <xf numFmtId="0" fontId="2" fillId="0" borderId="0" xfId="2"/>
    <xf numFmtId="0" fontId="5" fillId="0" borderId="0" xfId="6"/>
    <xf numFmtId="0" fontId="5" fillId="0" borderId="3" xfId="5"/>
    <xf numFmtId="0" fontId="4" fillId="0" borderId="2" xfId="4"/>
    <xf numFmtId="0" fontId="5" fillId="0" borderId="0" xfId="5" applyFill="1" applyBorder="1"/>
    <xf numFmtId="164" fontId="0" fillId="0" borderId="0" xfId="1" applyNumberFormat="1" applyFont="1"/>
    <xf numFmtId="0" fontId="6" fillId="0" borderId="5" xfId="8"/>
    <xf numFmtId="164" fontId="6" fillId="0" borderId="5" xfId="8" applyNumberFormat="1"/>
    <xf numFmtId="0" fontId="3" fillId="0" borderId="0" xfId="3" applyBorder="1"/>
    <xf numFmtId="9" fontId="5" fillId="0" borderId="0" xfId="6" applyNumberFormat="1"/>
    <xf numFmtId="43" fontId="0" fillId="0" borderId="0" xfId="1" applyFont="1"/>
    <xf numFmtId="43" fontId="6" fillId="0" borderId="5" xfId="8" applyNumberFormat="1"/>
    <xf numFmtId="0" fontId="6" fillId="0" borderId="0" xfId="0" applyFont="1"/>
    <xf numFmtId="43" fontId="6" fillId="0" borderId="0" xfId="1" applyFont="1"/>
    <xf numFmtId="0" fontId="0" fillId="0" borderId="0" xfId="0" applyAlignment="1">
      <alignment textRotation="90"/>
    </xf>
    <xf numFmtId="0" fontId="5" fillId="0" borderId="6" xfId="5" applyBorder="1"/>
    <xf numFmtId="0" fontId="5" fillId="0" borderId="6" xfId="6" applyBorder="1" applyAlignment="1">
      <alignment textRotation="90"/>
    </xf>
    <xf numFmtId="0" fontId="0" fillId="2" borderId="4" xfId="7" applyFont="1" applyProtection="1">
      <protection locked="0"/>
    </xf>
    <xf numFmtId="0" fontId="0" fillId="0" borderId="0" xfId="0" applyProtection="1">
      <protection locked="0"/>
    </xf>
  </cellXfs>
  <cellStyles count="9">
    <cellStyle name="Comma" xfId="1" builtinId="3"/>
    <cellStyle name="Heading 1" xfId="3" builtinId="16"/>
    <cellStyle name="Heading 2" xfId="4" builtinId="17"/>
    <cellStyle name="Heading 3" xfId="5" builtinId="18"/>
    <cellStyle name="Heading 4" xfId="6" builtinId="19"/>
    <cellStyle name="Normal" xfId="0" builtinId="0"/>
    <cellStyle name="Note" xfId="7" builtinId="10"/>
    <cellStyle name="Title" xfId="2" builtinId="15"/>
    <cellStyle name="Total" xfId="8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P25"/>
  <sheetViews>
    <sheetView tabSelected="1" topLeftCell="A8" zoomScaleNormal="120" zoomScaleSheetLayoutView="160" workbookViewId="0">
      <selection activeCell="C6" sqref="C6"/>
    </sheetView>
  </sheetViews>
  <sheetFormatPr defaultRowHeight="14.45"/>
  <cols>
    <col min="1" max="1" width="16.85546875" customWidth="1"/>
    <col min="2" max="15" width="8.42578125" bestFit="1" customWidth="1"/>
  </cols>
  <sheetData>
    <row r="1" spans="1:16" ht="23.45">
      <c r="A1" s="1" t="s">
        <v>0</v>
      </c>
    </row>
    <row r="3" spans="1:16" ht="19.899999999999999">
      <c r="A3" s="9" t="s">
        <v>1</v>
      </c>
      <c r="B3" s="9"/>
    </row>
    <row r="4" spans="1:16">
      <c r="A4" s="2" t="s">
        <v>2</v>
      </c>
      <c r="B4" s="10">
        <v>0.32</v>
      </c>
    </row>
    <row r="5" spans="1:16">
      <c r="A5" s="2" t="s">
        <v>3</v>
      </c>
      <c r="B5" s="10">
        <v>0.08</v>
      </c>
    </row>
    <row r="6" spans="1:16">
      <c r="A6" s="2" t="s">
        <v>4</v>
      </c>
      <c r="B6" s="10">
        <v>0.05</v>
      </c>
    </row>
    <row r="8" spans="1:16" ht="92.45">
      <c r="A8" s="16"/>
      <c r="B8" s="17" t="s">
        <v>5</v>
      </c>
      <c r="C8" s="17" t="s">
        <v>6</v>
      </c>
      <c r="D8" s="17" t="s">
        <v>7</v>
      </c>
      <c r="E8" s="17" t="s">
        <v>8</v>
      </c>
      <c r="F8" s="17" t="s">
        <v>9</v>
      </c>
      <c r="G8" s="17" t="s">
        <v>10</v>
      </c>
      <c r="H8" s="17" t="s">
        <v>11</v>
      </c>
      <c r="I8" s="17" t="s">
        <v>12</v>
      </c>
      <c r="J8" s="17" t="s">
        <v>13</v>
      </c>
      <c r="K8" s="17" t="s">
        <v>14</v>
      </c>
      <c r="L8" s="17" t="s">
        <v>15</v>
      </c>
      <c r="M8" s="17" t="s">
        <v>16</v>
      </c>
      <c r="N8" s="17" t="s">
        <v>17</v>
      </c>
      <c r="O8" s="17" t="s">
        <v>18</v>
      </c>
      <c r="P8" s="15"/>
    </row>
    <row r="9" spans="1:16">
      <c r="A9" s="5" t="s">
        <v>19</v>
      </c>
      <c r="B9" s="11">
        <f t="shared" ref="B9:O9" si="0">VLOOKUP(B8,Salary,3,FALSE)/40/52</f>
        <v>18.203846153846154</v>
      </c>
      <c r="C9" s="11">
        <f t="shared" si="0"/>
        <v>12.571153846153846</v>
      </c>
      <c r="D9" s="11">
        <f t="shared" si="0"/>
        <v>12.665865384615385</v>
      </c>
      <c r="E9" s="11">
        <f t="shared" si="0"/>
        <v>11.327884615384615</v>
      </c>
      <c r="F9" s="11">
        <f t="shared" si="0"/>
        <v>9.5615384615384613</v>
      </c>
      <c r="G9" s="11">
        <f t="shared" si="0"/>
        <v>15.82596153846154</v>
      </c>
      <c r="H9" s="11">
        <f t="shared" si="0"/>
        <v>9.1014423076923077</v>
      </c>
      <c r="I9" s="11">
        <f t="shared" si="0"/>
        <v>15.783173076923077</v>
      </c>
      <c r="J9" s="11">
        <f t="shared" si="0"/>
        <v>18.411538461538463</v>
      </c>
      <c r="K9" s="11">
        <f t="shared" si="0"/>
        <v>13.727884615384616</v>
      </c>
      <c r="L9" s="11">
        <f t="shared" si="0"/>
        <v>13.157692307692308</v>
      </c>
      <c r="M9" s="11">
        <f t="shared" si="0"/>
        <v>10.024038461538462</v>
      </c>
      <c r="N9" s="11">
        <f t="shared" si="0"/>
        <v>9.3004807692307701</v>
      </c>
      <c r="O9" s="11">
        <f t="shared" si="0"/>
        <v>18.345192307692308</v>
      </c>
    </row>
    <row r="11" spans="1:16">
      <c r="A11" s="2" t="s">
        <v>20</v>
      </c>
    </row>
    <row r="12" spans="1:16">
      <c r="A12" s="19" t="s">
        <v>21</v>
      </c>
      <c r="B12" s="18">
        <v>9</v>
      </c>
      <c r="C12" s="18">
        <v>10</v>
      </c>
      <c r="D12" s="18">
        <v>10</v>
      </c>
      <c r="E12" s="18">
        <v>10</v>
      </c>
      <c r="F12" s="18">
        <v>7</v>
      </c>
      <c r="G12" s="18">
        <v>7</v>
      </c>
      <c r="H12" s="18">
        <v>7</v>
      </c>
      <c r="I12" s="18">
        <v>7</v>
      </c>
      <c r="J12" s="18">
        <v>7</v>
      </c>
      <c r="K12" s="18">
        <v>7</v>
      </c>
      <c r="L12" s="18">
        <v>7</v>
      </c>
      <c r="M12" s="18">
        <v>10</v>
      </c>
      <c r="N12" s="18">
        <v>8</v>
      </c>
      <c r="O12" s="18">
        <v>6</v>
      </c>
    </row>
    <row r="13" spans="1:16">
      <c r="A13" s="19" t="s">
        <v>22</v>
      </c>
      <c r="B13" s="18">
        <v>8</v>
      </c>
      <c r="C13" s="18">
        <v>9</v>
      </c>
      <c r="D13" s="18">
        <v>8</v>
      </c>
      <c r="E13" s="18">
        <v>6</v>
      </c>
      <c r="F13" s="18">
        <v>10</v>
      </c>
      <c r="G13" s="18">
        <v>10</v>
      </c>
      <c r="H13" s="18">
        <v>10</v>
      </c>
      <c r="I13" s="18">
        <v>7</v>
      </c>
      <c r="J13" s="18">
        <v>6</v>
      </c>
      <c r="K13" s="18">
        <v>10</v>
      </c>
      <c r="L13" s="18">
        <v>7</v>
      </c>
      <c r="M13" s="18">
        <v>8</v>
      </c>
      <c r="N13" s="18">
        <v>7</v>
      </c>
      <c r="O13" s="18">
        <v>9</v>
      </c>
    </row>
    <row r="14" spans="1:16">
      <c r="A14" s="19" t="s">
        <v>23</v>
      </c>
      <c r="B14" s="18">
        <v>10</v>
      </c>
      <c r="C14" s="18">
        <v>9</v>
      </c>
      <c r="D14" s="18">
        <v>8</v>
      </c>
      <c r="E14" s="18">
        <v>7</v>
      </c>
      <c r="F14" s="18">
        <v>9</v>
      </c>
      <c r="G14" s="18">
        <v>8</v>
      </c>
      <c r="H14" s="18">
        <v>6</v>
      </c>
      <c r="I14" s="18">
        <v>8</v>
      </c>
      <c r="J14" s="18">
        <v>7</v>
      </c>
      <c r="K14" s="18">
        <v>8</v>
      </c>
      <c r="L14" s="18">
        <v>8</v>
      </c>
      <c r="M14" s="18">
        <v>6</v>
      </c>
      <c r="N14" s="18">
        <v>6</v>
      </c>
      <c r="O14" s="18">
        <v>8</v>
      </c>
    </row>
    <row r="15" spans="1:16">
      <c r="A15" s="19" t="s">
        <v>24</v>
      </c>
      <c r="B15" s="18">
        <v>6</v>
      </c>
      <c r="C15" s="18">
        <v>8</v>
      </c>
      <c r="D15" s="18">
        <v>6</v>
      </c>
      <c r="E15" s="18">
        <v>10</v>
      </c>
      <c r="F15" s="18">
        <v>9</v>
      </c>
      <c r="G15" s="18">
        <v>7</v>
      </c>
      <c r="H15" s="18">
        <v>6</v>
      </c>
      <c r="I15" s="18">
        <v>6</v>
      </c>
      <c r="J15" s="18">
        <v>8</v>
      </c>
      <c r="K15" s="18">
        <v>8</v>
      </c>
      <c r="L15" s="18">
        <v>8</v>
      </c>
      <c r="M15" s="18">
        <v>6</v>
      </c>
      <c r="N15" s="18">
        <v>6</v>
      </c>
      <c r="O15" s="18">
        <v>9</v>
      </c>
    </row>
    <row r="16" spans="1:16">
      <c r="A16" s="19" t="s">
        <v>25</v>
      </c>
      <c r="B16" s="18">
        <v>10</v>
      </c>
      <c r="C16" s="18">
        <v>7</v>
      </c>
      <c r="D16" s="18">
        <v>10</v>
      </c>
      <c r="E16" s="18">
        <v>7</v>
      </c>
      <c r="F16" s="18">
        <v>9</v>
      </c>
      <c r="G16" s="18">
        <v>10</v>
      </c>
      <c r="H16" s="18">
        <v>9</v>
      </c>
      <c r="I16" s="18">
        <v>8</v>
      </c>
      <c r="J16" s="18">
        <v>8</v>
      </c>
      <c r="K16" s="18">
        <v>10</v>
      </c>
      <c r="L16" s="18">
        <v>8</v>
      </c>
      <c r="M16" s="18">
        <v>9</v>
      </c>
      <c r="N16" s="18">
        <v>10</v>
      </c>
      <c r="O16" s="18">
        <v>6</v>
      </c>
    </row>
    <row r="17" spans="1:15" ht="15" thickBot="1">
      <c r="A17" s="7" t="s">
        <v>26</v>
      </c>
      <c r="B17" s="7">
        <f>SUM(B12:B16)</f>
        <v>43</v>
      </c>
      <c r="C17" s="7">
        <f t="shared" ref="C17:O17" si="1">SUM(C12:C16)</f>
        <v>43</v>
      </c>
      <c r="D17" s="7">
        <f t="shared" si="1"/>
        <v>42</v>
      </c>
      <c r="E17" s="7">
        <f t="shared" si="1"/>
        <v>40</v>
      </c>
      <c r="F17" s="7">
        <f t="shared" si="1"/>
        <v>44</v>
      </c>
      <c r="G17" s="7">
        <f t="shared" si="1"/>
        <v>42</v>
      </c>
      <c r="H17" s="7">
        <f t="shared" si="1"/>
        <v>38</v>
      </c>
      <c r="I17" s="7">
        <f t="shared" si="1"/>
        <v>36</v>
      </c>
      <c r="J17" s="7">
        <f t="shared" si="1"/>
        <v>36</v>
      </c>
      <c r="K17" s="7">
        <f t="shared" si="1"/>
        <v>43</v>
      </c>
      <c r="L17" s="7">
        <f t="shared" si="1"/>
        <v>38</v>
      </c>
      <c r="M17" s="7">
        <f t="shared" si="1"/>
        <v>39</v>
      </c>
      <c r="N17" s="7">
        <f t="shared" si="1"/>
        <v>37</v>
      </c>
      <c r="O17" s="7">
        <f t="shared" si="1"/>
        <v>38</v>
      </c>
    </row>
    <row r="18" spans="1:15" ht="15" thickTop="1"/>
    <row r="19" spans="1:15">
      <c r="A19" t="s">
        <v>27</v>
      </c>
      <c r="B19" s="11">
        <f>B17*B9</f>
        <v>782.76538461538462</v>
      </c>
      <c r="C19" s="11">
        <f t="shared" ref="C19:O19" si="2">C17*C9</f>
        <v>540.55961538461543</v>
      </c>
      <c r="D19" s="11">
        <f t="shared" si="2"/>
        <v>531.96634615384619</v>
      </c>
      <c r="E19" s="11">
        <f t="shared" si="2"/>
        <v>453.11538461538464</v>
      </c>
      <c r="F19" s="11">
        <f t="shared" si="2"/>
        <v>420.7076923076923</v>
      </c>
      <c r="G19" s="11">
        <f t="shared" si="2"/>
        <v>664.69038461538469</v>
      </c>
      <c r="H19" s="11">
        <f t="shared" si="2"/>
        <v>345.8548076923077</v>
      </c>
      <c r="I19" s="11">
        <f t="shared" si="2"/>
        <v>568.19423076923078</v>
      </c>
      <c r="J19" s="11">
        <f t="shared" si="2"/>
        <v>662.81538461538469</v>
      </c>
      <c r="K19" s="11">
        <f t="shared" si="2"/>
        <v>590.29903846153843</v>
      </c>
      <c r="L19" s="11">
        <f t="shared" si="2"/>
        <v>499.99230769230769</v>
      </c>
      <c r="M19" s="11">
        <f t="shared" si="2"/>
        <v>390.9375</v>
      </c>
      <c r="N19" s="11">
        <f t="shared" si="2"/>
        <v>344.11778846153851</v>
      </c>
      <c r="O19" s="11">
        <f t="shared" si="2"/>
        <v>697.11730769230769</v>
      </c>
    </row>
    <row r="20" spans="1:15">
      <c r="A20" t="s">
        <v>2</v>
      </c>
      <c r="B20" s="11">
        <f>B19*$B$4</f>
        <v>250.48492307692308</v>
      </c>
      <c r="C20" s="11">
        <f t="shared" ref="C20:O20" si="3">C19*$B$4</f>
        <v>172.97907692307695</v>
      </c>
      <c r="D20" s="11">
        <f t="shared" si="3"/>
        <v>170.22923076923078</v>
      </c>
      <c r="E20" s="11">
        <f t="shared" si="3"/>
        <v>144.99692307692308</v>
      </c>
      <c r="F20" s="11">
        <f t="shared" si="3"/>
        <v>134.62646153846154</v>
      </c>
      <c r="G20" s="11">
        <f t="shared" si="3"/>
        <v>212.70092307692312</v>
      </c>
      <c r="H20" s="11">
        <f t="shared" si="3"/>
        <v>110.67353846153847</v>
      </c>
      <c r="I20" s="11">
        <f t="shared" si="3"/>
        <v>181.82215384615387</v>
      </c>
      <c r="J20" s="11">
        <f t="shared" si="3"/>
        <v>212.1009230769231</v>
      </c>
      <c r="K20" s="11">
        <f t="shared" si="3"/>
        <v>188.89569230769231</v>
      </c>
      <c r="L20" s="11">
        <f t="shared" si="3"/>
        <v>159.99753846153845</v>
      </c>
      <c r="M20" s="11">
        <f t="shared" si="3"/>
        <v>125.10000000000001</v>
      </c>
      <c r="N20" s="11">
        <f t="shared" si="3"/>
        <v>110.11769230769232</v>
      </c>
      <c r="O20" s="11">
        <f t="shared" si="3"/>
        <v>223.07753846153847</v>
      </c>
    </row>
    <row r="21" spans="1:15">
      <c r="A21" t="s">
        <v>3</v>
      </c>
      <c r="B21" s="11">
        <f>B19*$B$5</f>
        <v>62.62123076923077</v>
      </c>
      <c r="C21" s="11">
        <f t="shared" ref="C21:O21" si="4">C19*$B$5</f>
        <v>43.244769230769236</v>
      </c>
      <c r="D21" s="11">
        <f t="shared" si="4"/>
        <v>42.557307692307695</v>
      </c>
      <c r="E21" s="11">
        <f t="shared" si="4"/>
        <v>36.24923076923077</v>
      </c>
      <c r="F21" s="11">
        <f t="shared" si="4"/>
        <v>33.656615384615385</v>
      </c>
      <c r="G21" s="11">
        <f t="shared" si="4"/>
        <v>53.17523076923078</v>
      </c>
      <c r="H21" s="11">
        <f t="shared" si="4"/>
        <v>27.668384615384618</v>
      </c>
      <c r="I21" s="11">
        <f t="shared" si="4"/>
        <v>45.455538461538467</v>
      </c>
      <c r="J21" s="11">
        <f t="shared" si="4"/>
        <v>53.025230769230774</v>
      </c>
      <c r="K21" s="11">
        <f t="shared" si="4"/>
        <v>47.223923076923079</v>
      </c>
      <c r="L21" s="11">
        <f t="shared" si="4"/>
        <v>39.999384615384614</v>
      </c>
      <c r="M21" s="11">
        <f t="shared" si="4"/>
        <v>31.275000000000002</v>
      </c>
      <c r="N21" s="11">
        <f t="shared" si="4"/>
        <v>27.529423076923081</v>
      </c>
      <c r="O21" s="11">
        <f t="shared" si="4"/>
        <v>55.769384615384617</v>
      </c>
    </row>
    <row r="22" spans="1:15">
      <c r="A22" t="s">
        <v>4</v>
      </c>
      <c r="B22" s="11">
        <f>B19*$B$6</f>
        <v>39.138269230769232</v>
      </c>
      <c r="C22" s="11">
        <f t="shared" ref="C22:O22" si="5">C19*$B$6</f>
        <v>27.027980769230773</v>
      </c>
      <c r="D22" s="11">
        <f t="shared" si="5"/>
        <v>26.598317307692312</v>
      </c>
      <c r="E22" s="11">
        <f t="shared" si="5"/>
        <v>22.655769230769234</v>
      </c>
      <c r="F22" s="11">
        <f t="shared" si="5"/>
        <v>21.035384615384615</v>
      </c>
      <c r="G22" s="11">
        <f t="shared" si="5"/>
        <v>33.234519230769237</v>
      </c>
      <c r="H22" s="11">
        <f t="shared" si="5"/>
        <v>17.292740384615385</v>
      </c>
      <c r="I22" s="11">
        <f t="shared" si="5"/>
        <v>28.40971153846154</v>
      </c>
      <c r="J22" s="11">
        <f t="shared" si="5"/>
        <v>33.140769230769237</v>
      </c>
      <c r="K22" s="11">
        <f t="shared" si="5"/>
        <v>29.514951923076922</v>
      </c>
      <c r="L22" s="11">
        <f t="shared" si="5"/>
        <v>24.999615384615385</v>
      </c>
      <c r="M22" s="11">
        <f t="shared" si="5"/>
        <v>19.546875</v>
      </c>
      <c r="N22" s="11">
        <f t="shared" si="5"/>
        <v>17.205889423076925</v>
      </c>
      <c r="O22" s="11">
        <f t="shared" si="5"/>
        <v>34.855865384615385</v>
      </c>
    </row>
    <row r="23" spans="1:15" ht="15" thickBot="1">
      <c r="A23" s="7" t="s">
        <v>28</v>
      </c>
      <c r="B23" s="12">
        <f>B19-B20-B21-B22</f>
        <v>430.52096153846151</v>
      </c>
      <c r="C23" s="12">
        <f t="shared" ref="C23:O23" si="6">C19-C20-C21-C22</f>
        <v>297.30778846153845</v>
      </c>
      <c r="D23" s="12">
        <f t="shared" si="6"/>
        <v>292.58149038461545</v>
      </c>
      <c r="E23" s="12">
        <f t="shared" si="6"/>
        <v>249.21346153846156</v>
      </c>
      <c r="F23" s="12">
        <f t="shared" si="6"/>
        <v>231.38923076923072</v>
      </c>
      <c r="G23" s="12">
        <f t="shared" si="6"/>
        <v>365.57971153846154</v>
      </c>
      <c r="H23" s="12">
        <f t="shared" si="6"/>
        <v>190.22014423076922</v>
      </c>
      <c r="I23" s="12">
        <f t="shared" si="6"/>
        <v>312.50682692307691</v>
      </c>
      <c r="J23" s="12">
        <f t="shared" si="6"/>
        <v>364.54846153846154</v>
      </c>
      <c r="K23" s="12">
        <f t="shared" si="6"/>
        <v>324.66447115384608</v>
      </c>
      <c r="L23" s="12">
        <f t="shared" si="6"/>
        <v>274.99576923076927</v>
      </c>
      <c r="M23" s="12">
        <f t="shared" si="6"/>
        <v>215.01562499999997</v>
      </c>
      <c r="N23" s="12">
        <f t="shared" si="6"/>
        <v>189.26478365384617</v>
      </c>
      <c r="O23" s="12">
        <f t="shared" si="6"/>
        <v>383.4145192307692</v>
      </c>
    </row>
    <row r="24" spans="1:15" ht="15" thickTop="1">
      <c r="B24" s="11"/>
    </row>
    <row r="25" spans="1:15">
      <c r="A25" s="13"/>
      <c r="B25" s="14"/>
    </row>
  </sheetData>
  <customSheetViews>
    <customSheetView guid="{F011003C-0AAF-4120-BCC6-CC1F4C99F09B}">
      <pageMargins left="0" right="0" top="0" bottom="0" header="0" footer="0"/>
    </customSheetView>
    <customSheetView guid="{BD815B75-67A1-46DA-861E-4AC7030175AC}" hiddenRows="1">
      <selection activeCell="A9" sqref="A9:XFD9"/>
      <pageMargins left="0" right="0" top="0" bottom="0" header="0" footer="0"/>
    </customSheetView>
    <customSheetView guid="{4DA2E968-3FFF-4EE8-980A-97CD64BBD562}" hiddenRows="1" hiddenColumns="1">
      <selection activeCell="L1" sqref="L1:L1048576"/>
      <pageMargins left="0" right="0" top="0" bottom="0" header="0" footer="0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0"/>
  <sheetViews>
    <sheetView workbookViewId="0">
      <selection activeCell="A3" sqref="A3:XFD6"/>
    </sheetView>
  </sheetViews>
  <sheetFormatPr defaultRowHeight="14.45"/>
  <cols>
    <col min="1" max="1" width="19.140625" customWidth="1"/>
    <col min="2" max="2" width="9" customWidth="1"/>
    <col min="3" max="3" width="10.5703125" customWidth="1"/>
    <col min="4" max="4" width="15.5703125" customWidth="1"/>
  </cols>
  <sheetData>
    <row r="1" spans="1:4" ht="23.45">
      <c r="A1" s="1" t="s">
        <v>29</v>
      </c>
    </row>
    <row r="3" spans="1:4" ht="18" thickBot="1">
      <c r="A3" s="4" t="s">
        <v>30</v>
      </c>
      <c r="B3" s="4" t="s">
        <v>31</v>
      </c>
      <c r="C3" s="4" t="s">
        <v>32</v>
      </c>
      <c r="D3" s="4" t="s">
        <v>33</v>
      </c>
    </row>
    <row r="4" spans="1:4" ht="15" thickTop="1">
      <c r="A4" t="s">
        <v>5</v>
      </c>
      <c r="B4" t="s">
        <v>34</v>
      </c>
      <c r="C4" s="6">
        <v>37864</v>
      </c>
      <c r="D4" t="s">
        <v>35</v>
      </c>
    </row>
    <row r="5" spans="1:4">
      <c r="A5" t="s">
        <v>6</v>
      </c>
      <c r="B5" t="s">
        <v>34</v>
      </c>
      <c r="C5" s="6">
        <v>26148</v>
      </c>
      <c r="D5" t="s">
        <v>36</v>
      </c>
    </row>
    <row r="6" spans="1:4">
      <c r="A6" t="s">
        <v>7</v>
      </c>
      <c r="B6" t="s">
        <v>37</v>
      </c>
      <c r="C6" s="6">
        <v>26345</v>
      </c>
      <c r="D6" t="s">
        <v>38</v>
      </c>
    </row>
    <row r="7" spans="1:4">
      <c r="A7" t="s">
        <v>8</v>
      </c>
      <c r="B7" t="s">
        <v>37</v>
      </c>
      <c r="C7" s="6">
        <v>23562</v>
      </c>
      <c r="D7" t="s">
        <v>35</v>
      </c>
    </row>
    <row r="8" spans="1:4">
      <c r="A8" t="s">
        <v>9</v>
      </c>
      <c r="B8" t="s">
        <v>34</v>
      </c>
      <c r="C8" s="6">
        <v>19888</v>
      </c>
      <c r="D8" t="s">
        <v>38</v>
      </c>
    </row>
    <row r="9" spans="1:4">
      <c r="A9" t="s">
        <v>10</v>
      </c>
      <c r="B9" t="s">
        <v>34</v>
      </c>
      <c r="C9" s="6">
        <v>32918</v>
      </c>
      <c r="D9" t="s">
        <v>36</v>
      </c>
    </row>
    <row r="10" spans="1:4">
      <c r="A10" t="s">
        <v>11</v>
      </c>
      <c r="B10" t="s">
        <v>34</v>
      </c>
      <c r="C10" s="6">
        <v>18931</v>
      </c>
      <c r="D10" t="s">
        <v>35</v>
      </c>
    </row>
    <row r="11" spans="1:4">
      <c r="A11" t="s">
        <v>12</v>
      </c>
      <c r="B11" t="s">
        <v>34</v>
      </c>
      <c r="C11" s="6">
        <v>32829</v>
      </c>
      <c r="D11" t="s">
        <v>35</v>
      </c>
    </row>
    <row r="12" spans="1:4">
      <c r="A12" t="s">
        <v>13</v>
      </c>
      <c r="B12" t="s">
        <v>34</v>
      </c>
      <c r="C12" s="6">
        <v>38296</v>
      </c>
      <c r="D12" t="s">
        <v>36</v>
      </c>
    </row>
    <row r="13" spans="1:4">
      <c r="A13" t="s">
        <v>14</v>
      </c>
      <c r="B13" t="s">
        <v>37</v>
      </c>
      <c r="C13" s="6">
        <v>28554</v>
      </c>
      <c r="D13" t="s">
        <v>35</v>
      </c>
    </row>
    <row r="14" spans="1:4">
      <c r="A14" t="s">
        <v>15</v>
      </c>
      <c r="B14" t="s">
        <v>34</v>
      </c>
      <c r="C14" s="6">
        <v>27368</v>
      </c>
      <c r="D14" t="s">
        <v>38</v>
      </c>
    </row>
    <row r="15" spans="1:4">
      <c r="A15" t="s">
        <v>16</v>
      </c>
      <c r="B15" t="s">
        <v>37</v>
      </c>
      <c r="C15" s="6">
        <v>20850</v>
      </c>
      <c r="D15" t="s">
        <v>36</v>
      </c>
    </row>
    <row r="16" spans="1:4">
      <c r="A16" t="s">
        <v>17</v>
      </c>
      <c r="B16" t="s">
        <v>34</v>
      </c>
      <c r="C16" s="6">
        <v>19345</v>
      </c>
      <c r="D16" t="s">
        <v>36</v>
      </c>
    </row>
    <row r="17" spans="1:4">
      <c r="A17" t="s">
        <v>18</v>
      </c>
      <c r="B17" t="s">
        <v>37</v>
      </c>
      <c r="C17" s="6">
        <v>38158</v>
      </c>
      <c r="D17" t="s">
        <v>35</v>
      </c>
    </row>
    <row r="18" spans="1:4" ht="15" thickBot="1">
      <c r="A18" s="7" t="s">
        <v>26</v>
      </c>
      <c r="B18" s="7"/>
      <c r="C18" s="8">
        <f>SUM(C4:C17)</f>
        <v>391056</v>
      </c>
      <c r="D18" s="7"/>
    </row>
    <row r="19" spans="1:4" ht="15" thickTop="1"/>
    <row r="20" spans="1:4" ht="15" thickBot="1">
      <c r="A20" s="3" t="s">
        <v>33</v>
      </c>
      <c r="B20" s="3" t="s">
        <v>32</v>
      </c>
      <c r="C20" s="3" t="s">
        <v>39</v>
      </c>
    </row>
    <row r="21" spans="1:4">
      <c r="A21" t="s">
        <v>35</v>
      </c>
      <c r="B21" s="6">
        <f>SUMIF($D$4:$D$17,A21,$C$4:$C$17)</f>
        <v>179898</v>
      </c>
      <c r="C21">
        <f>COUNTIF($D$4:$D$17,A21)</f>
        <v>6</v>
      </c>
    </row>
    <row r="22" spans="1:4">
      <c r="A22" t="s">
        <v>36</v>
      </c>
      <c r="B22" s="6">
        <f t="shared" ref="B22:B23" si="0">SUMIF($D$4:$D$17,A22,$C$4:$C$17)</f>
        <v>137557</v>
      </c>
      <c r="C22">
        <f t="shared" ref="C22:C23" si="1">COUNTIF($D$4:$D$17,A22)</f>
        <v>5</v>
      </c>
    </row>
    <row r="23" spans="1:4">
      <c r="A23" t="s">
        <v>38</v>
      </c>
      <c r="B23" s="6">
        <f t="shared" si="0"/>
        <v>73601</v>
      </c>
      <c r="C23">
        <f t="shared" si="1"/>
        <v>3</v>
      </c>
    </row>
    <row r="24" spans="1:4" ht="15" thickBot="1">
      <c r="A24" s="7" t="s">
        <v>40</v>
      </c>
      <c r="B24" s="8">
        <f>SUM(B21:B23)</f>
        <v>391056</v>
      </c>
      <c r="C24" s="8">
        <f>SUM(C21:C23)</f>
        <v>14</v>
      </c>
    </row>
    <row r="25" spans="1:4" ht="15" thickTop="1"/>
    <row r="26" spans="1:4" ht="15" thickBot="1">
      <c r="A26" s="3" t="s">
        <v>41</v>
      </c>
      <c r="B26" s="3" t="s">
        <v>32</v>
      </c>
      <c r="C26" s="3" t="s">
        <v>39</v>
      </c>
    </row>
    <row r="27" spans="1:4">
      <c r="A27" t="s">
        <v>34</v>
      </c>
      <c r="B27" s="6">
        <f>SUMIF($B$4:$B$17,A27,$C$4:$C$17)</f>
        <v>253587</v>
      </c>
      <c r="C27">
        <f>COUNTIF(B4:B17,A27)</f>
        <v>9</v>
      </c>
    </row>
    <row r="28" spans="1:4">
      <c r="A28" t="s">
        <v>37</v>
      </c>
      <c r="B28" s="6">
        <f>SUMIF($B$4:$B$17,A28,$C$4:$C$17)</f>
        <v>137469</v>
      </c>
      <c r="C28">
        <f>COUNTIF(B5:B17,A28)</f>
        <v>5</v>
      </c>
    </row>
    <row r="29" spans="1:4" ht="15" thickBot="1">
      <c r="A29" s="7" t="s">
        <v>40</v>
      </c>
      <c r="B29" s="8">
        <f>SUM(B27:B28)</f>
        <v>391056</v>
      </c>
      <c r="C29" s="8">
        <f>SUM(C27:C28)</f>
        <v>14</v>
      </c>
    </row>
    <row r="30" spans="1:4" ht="15" thickTop="1"/>
  </sheetData>
  <customSheetViews>
    <customSheetView guid="{F011003C-0AAF-4120-BCC6-CC1F4C99F09B}">
      <selection activeCell="A3" sqref="A3:XFD6"/>
      <pageMargins left="0" right="0" top="0" bottom="0" header="0" footer="0"/>
    </customSheetView>
    <customSheetView guid="{BD815B75-67A1-46DA-861E-4AC7030175AC}">
      <selection activeCell="A3" sqref="A3:XFD6"/>
      <pageMargins left="0" right="0" top="0" bottom="0" header="0" footer="0"/>
    </customSheetView>
    <customSheetView guid="{4DA2E968-3FFF-4EE8-980A-97CD64BBD562}">
      <selection activeCell="A3" sqref="A3:XFD6"/>
      <pageMargins left="0" right="0" top="0" bottom="0" header="0" footer="0"/>
    </customSheetView>
  </customSheetView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1013E2B786584DB70F2723EF4EAD43" ma:contentTypeVersion="7" ma:contentTypeDescription="Create a new document." ma:contentTypeScope="" ma:versionID="75b3c4ad9191ecb074e24894e2c7fa2b">
  <xsd:schema xmlns:xsd="http://www.w3.org/2001/XMLSchema" xmlns:xs="http://www.w3.org/2001/XMLSchema" xmlns:p="http://schemas.microsoft.com/office/2006/metadata/properties" xmlns:ns2="c63e1e20-65d7-4e97-9956-c577aab56495" xmlns:ns3="352485e8-ee27-4248-8679-a004f0bbc829" targetNamespace="http://schemas.microsoft.com/office/2006/metadata/properties" ma:root="true" ma:fieldsID="6da5f9100c518741c0cde1fe3631d2a8" ns2:_="" ns3:_="">
    <xsd:import namespace="c63e1e20-65d7-4e97-9956-c577aab56495"/>
    <xsd:import namespace="352485e8-ee27-4248-8679-a004f0bbc8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3e1e20-65d7-4e97-9956-c577aab564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2485e8-ee27-4248-8679-a004f0bbc82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0D510FE-B17E-497F-B9CD-7BCF9CCC5F6C}"/>
</file>

<file path=customXml/itemProps2.xml><?xml version="1.0" encoding="utf-8"?>
<ds:datastoreItem xmlns:ds="http://schemas.openxmlformats.org/officeDocument/2006/customXml" ds:itemID="{BE497070-7CE6-4398-97AA-DD2007B30680}"/>
</file>

<file path=customXml/itemProps3.xml><?xml version="1.0" encoding="utf-8"?>
<ds:datastoreItem xmlns:ds="http://schemas.openxmlformats.org/officeDocument/2006/customXml" ds:itemID="{BF97A402-9292-4694-B1FA-AFBF9F61F9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Smart</dc:creator>
  <cp:keywords/>
  <dc:description/>
  <cp:lastModifiedBy>Vidhisha Sinha</cp:lastModifiedBy>
  <cp:revision/>
  <dcterms:created xsi:type="dcterms:W3CDTF">2009-08-25T13:44:58Z</dcterms:created>
  <dcterms:modified xsi:type="dcterms:W3CDTF">2023-05-23T15:25:49Z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0x0101004D1013E2B786584DB70F2723EF4EAD43</vt:lpwstr>
  </property>
  <property fmtid="{D5CDD505-2E9C-101B-9397-08002B2CF9AE}" pid="3" name="MediaServiceImageTags">
    <vt:lpwstr/>
  </property>
</Properties>
</file>