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ata_vypocty\R&amp;D\Fiala\9 - PHD\3 - PŘEDMĚTY\XPMSU\"/>
    </mc:Choice>
  </mc:AlternateContent>
  <bookViews>
    <workbookView xWindow="0" yWindow="0" windowWidth="22635" windowHeight="10605"/>
  </bookViews>
  <sheets>
    <sheet name="Eval" sheetId="1" r:id="rId1"/>
    <sheet name="Setup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2" l="1"/>
  <c r="I11" i="2"/>
  <c r="I13" i="2" s="1"/>
  <c r="I10" i="2"/>
  <c r="B7" i="2"/>
  <c r="B4" i="2"/>
  <c r="I14" i="2" l="1"/>
</calcChain>
</file>

<file path=xl/sharedStrings.xml><?xml version="1.0" encoding="utf-8"?>
<sst xmlns="http://schemas.openxmlformats.org/spreadsheetml/2006/main" count="100" uniqueCount="62">
  <si>
    <t>CFD</t>
  </si>
  <si>
    <t>Tav(°C)</t>
  </si>
  <si>
    <t>dP(Pa)</t>
  </si>
  <si>
    <t>Parametr</t>
  </si>
  <si>
    <t>Constraints</t>
  </si>
  <si>
    <t>nk(-)</t>
  </si>
  <si>
    <t>dk(m)</t>
  </si>
  <si>
    <t>S_stator(m2)</t>
  </si>
  <si>
    <t>DX</t>
  </si>
  <si>
    <t>I</t>
  </si>
  <si>
    <t>II</t>
  </si>
  <si>
    <t>III</t>
  </si>
  <si>
    <t>Geometric</t>
  </si>
  <si>
    <t>Feasibility</t>
  </si>
  <si>
    <t>Pressure</t>
  </si>
  <si>
    <t>I + II</t>
  </si>
  <si>
    <t>I + II + III</t>
  </si>
  <si>
    <t>Ds(m)</t>
  </si>
  <si>
    <t>-</t>
  </si>
  <si>
    <t>Output parameters</t>
  </si>
  <si>
    <t>Input parameters</t>
  </si>
  <si>
    <t>Parameter range</t>
  </si>
  <si>
    <t>Artap</t>
  </si>
  <si>
    <t>Anylytical calculation</t>
  </si>
  <si>
    <t>Reference vaiant</t>
  </si>
  <si>
    <t>duct_gap</t>
  </si>
  <si>
    <t>edge_gap</t>
  </si>
  <si>
    <t>Feasibility check</t>
  </si>
  <si>
    <t>Pz</t>
  </si>
  <si>
    <t>Q</t>
  </si>
  <si>
    <t>m3/s</t>
  </si>
  <si>
    <t>S</t>
  </si>
  <si>
    <t>m2</t>
  </si>
  <si>
    <t>v</t>
  </si>
  <si>
    <t>m/s</t>
  </si>
  <si>
    <t>P</t>
  </si>
  <si>
    <t>W</t>
  </si>
  <si>
    <t>W/m2</t>
  </si>
  <si>
    <t>Density</t>
  </si>
  <si>
    <t>Viscosity</t>
  </si>
  <si>
    <t>Ref</t>
  </si>
  <si>
    <t>Optimized variant</t>
  </si>
  <si>
    <t>Input parameter</t>
  </si>
  <si>
    <t>Output parameter</t>
  </si>
  <si>
    <t>Constraints Type</t>
  </si>
  <si>
    <t>dP &lt; 1400 Pa</t>
  </si>
  <si>
    <t>Constrain description</t>
  </si>
  <si>
    <t>Maximize parameter S_stator (m2)</t>
  </si>
  <si>
    <t>Setup</t>
  </si>
  <si>
    <t>D1(m)</t>
  </si>
  <si>
    <t>D2(m)</t>
  </si>
  <si>
    <t>l(m)</t>
  </si>
  <si>
    <t>Pz(W)</t>
  </si>
  <si>
    <t>duct_gap(m)</t>
  </si>
  <si>
    <t>D1_gap(m)</t>
  </si>
  <si>
    <t>D2_gap(m)</t>
  </si>
  <si>
    <t>hj(m)</t>
  </si>
  <si>
    <t>const_gap(m)</t>
  </si>
  <si>
    <t>const_D(m)</t>
  </si>
  <si>
    <t>Method validation</t>
  </si>
  <si>
    <t>distance between ducts &gt; 5 mm, distance from inner diameter D1 &gt; 2 mm,  distance from outer diameter D2 &gt; 3 mm</t>
  </si>
  <si>
    <t>Analytical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</si>
</sst>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8" xfId="0" applyFont="1" applyBorder="1" applyAlignment="1">
      <alignment horizontal="center"/>
    </xf>
    <xf numFmtId="0" fontId="0" fillId="0" borderId="2" xfId="0" applyBorder="1" applyAlignment="1"/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/>
    <xf numFmtId="0" fontId="1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23" xfId="0" applyFont="1" applyBorder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/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28" xfId="0" applyBorder="1"/>
    <xf numFmtId="0" fontId="0" fillId="0" borderId="5" xfId="0" applyBorder="1"/>
    <xf numFmtId="11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2" fillId="0" borderId="24" xfId="0" applyFont="1" applyBorder="1"/>
    <xf numFmtId="0" fontId="2" fillId="0" borderId="21" xfId="0" applyFont="1" applyBorder="1"/>
    <xf numFmtId="0" fontId="2" fillId="0" borderId="23" xfId="0" applyFont="1" applyBorder="1"/>
    <xf numFmtId="0" fontId="2" fillId="0" borderId="22" xfId="0" applyFont="1" applyBorder="1"/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/>
    <xf numFmtId="0" fontId="1" fillId="0" borderId="32" xfId="0" applyFont="1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25" xfId="0" applyFont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2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21" sqref="G21"/>
    </sheetView>
  </sheetViews>
  <sheetFormatPr defaultRowHeight="15" x14ac:dyDescent="0.25"/>
  <cols>
    <col min="1" max="1" width="18.140625" bestFit="1" customWidth="1"/>
    <col min="2" max="2" width="12.85546875" customWidth="1"/>
    <col min="3" max="3" width="22.140625" customWidth="1"/>
    <col min="4" max="4" width="20" bestFit="1" customWidth="1"/>
    <col min="5" max="5" width="7" bestFit="1" customWidth="1"/>
    <col min="6" max="6" width="9.140625" customWidth="1"/>
    <col min="7" max="7" width="12.5703125" customWidth="1"/>
    <col min="8" max="8" width="10.85546875" customWidth="1"/>
  </cols>
  <sheetData>
    <row r="1" spans="1:7" x14ac:dyDescent="0.25">
      <c r="A1" s="14"/>
      <c r="B1" s="15" t="s">
        <v>8</v>
      </c>
      <c r="C1" s="12" t="s">
        <v>22</v>
      </c>
      <c r="D1" s="15" t="s">
        <v>8</v>
      </c>
      <c r="E1" s="12" t="s">
        <v>22</v>
      </c>
      <c r="F1" s="15" t="s">
        <v>8</v>
      </c>
      <c r="G1" s="12" t="s">
        <v>22</v>
      </c>
    </row>
    <row r="2" spans="1:7" ht="15.75" thickBot="1" x14ac:dyDescent="0.3">
      <c r="A2" s="25" t="s">
        <v>4</v>
      </c>
      <c r="B2" s="76" t="s">
        <v>9</v>
      </c>
      <c r="C2" s="77"/>
      <c r="D2" s="74" t="s">
        <v>15</v>
      </c>
      <c r="E2" s="75"/>
      <c r="F2" s="74" t="s">
        <v>16</v>
      </c>
      <c r="G2" s="75"/>
    </row>
    <row r="3" spans="1:7" ht="15.75" thickBot="1" x14ac:dyDescent="0.3">
      <c r="A3" s="11" t="s">
        <v>20</v>
      </c>
      <c r="B3" s="63"/>
      <c r="C3" s="64"/>
      <c r="D3" s="64"/>
      <c r="E3" s="64"/>
      <c r="F3" s="64"/>
      <c r="G3" s="65"/>
    </row>
    <row r="4" spans="1:7" x14ac:dyDescent="0.25">
      <c r="A4" s="43" t="s">
        <v>5</v>
      </c>
      <c r="B4" s="56">
        <v>60</v>
      </c>
      <c r="C4" s="21">
        <v>60</v>
      </c>
      <c r="D4" s="56">
        <v>60</v>
      </c>
      <c r="E4" s="21">
        <v>60</v>
      </c>
      <c r="F4" s="56" t="s">
        <v>18</v>
      </c>
      <c r="G4" s="21">
        <v>55</v>
      </c>
    </row>
    <row r="5" spans="1:7" x14ac:dyDescent="0.25">
      <c r="A5" s="44" t="s">
        <v>6</v>
      </c>
      <c r="B5" s="16">
        <v>1.3599999999999999E-2</v>
      </c>
      <c r="C5" s="13">
        <v>1.37E-2</v>
      </c>
      <c r="D5" s="16">
        <v>1.37E-2</v>
      </c>
      <c r="E5" s="13">
        <v>1.37E-2</v>
      </c>
      <c r="F5" s="16" t="s">
        <v>18</v>
      </c>
      <c r="G5" s="13">
        <v>1.43E-2</v>
      </c>
    </row>
    <row r="6" spans="1:7" ht="15.75" thickBot="1" x14ac:dyDescent="0.3">
      <c r="A6" s="45" t="s">
        <v>17</v>
      </c>
      <c r="B6" s="57" t="s">
        <v>18</v>
      </c>
      <c r="C6" s="58" t="s">
        <v>18</v>
      </c>
      <c r="D6" s="57" t="s">
        <v>18</v>
      </c>
      <c r="E6" s="58" t="s">
        <v>18</v>
      </c>
      <c r="F6" s="57" t="s">
        <v>18</v>
      </c>
      <c r="G6" s="58">
        <v>0.35699999999999998</v>
      </c>
    </row>
    <row r="7" spans="1:7" ht="15.75" thickBot="1" x14ac:dyDescent="0.3">
      <c r="A7" s="11" t="s">
        <v>19</v>
      </c>
      <c r="B7" s="63"/>
      <c r="C7" s="64"/>
      <c r="D7" s="64"/>
      <c r="E7" s="64"/>
      <c r="F7" s="64"/>
      <c r="G7" s="65"/>
    </row>
    <row r="8" spans="1:7" x14ac:dyDescent="0.25">
      <c r="A8" s="43" t="s">
        <v>7</v>
      </c>
      <c r="B8" s="56" t="s">
        <v>18</v>
      </c>
      <c r="C8" s="21" t="s">
        <v>18</v>
      </c>
      <c r="D8" s="56">
        <v>4.8000000000000001E-2</v>
      </c>
      <c r="E8" s="21">
        <v>4.8000000000000001E-2</v>
      </c>
      <c r="F8" s="56" t="s">
        <v>18</v>
      </c>
      <c r="G8" s="21">
        <v>4.8399999999999999E-2</v>
      </c>
    </row>
    <row r="9" spans="1:7" x14ac:dyDescent="0.25">
      <c r="A9" s="44" t="s">
        <v>1</v>
      </c>
      <c r="B9" s="16">
        <v>87</v>
      </c>
      <c r="C9" s="13">
        <v>87.1</v>
      </c>
      <c r="D9" s="16">
        <v>87.14</v>
      </c>
      <c r="E9" s="13">
        <v>87.11</v>
      </c>
      <c r="F9" s="16" t="s">
        <v>18</v>
      </c>
      <c r="G9" s="13">
        <v>90.4</v>
      </c>
    </row>
    <row r="10" spans="1:7" ht="15.75" thickBot="1" x14ac:dyDescent="0.3">
      <c r="A10" s="46" t="s">
        <v>2</v>
      </c>
      <c r="B10" s="17">
        <v>1359</v>
      </c>
      <c r="C10" s="18">
        <v>1286</v>
      </c>
      <c r="D10" s="17">
        <v>1347</v>
      </c>
      <c r="E10" s="18">
        <v>1286</v>
      </c>
      <c r="F10" s="17" t="s">
        <v>18</v>
      </c>
      <c r="G10" s="18">
        <v>1250</v>
      </c>
    </row>
    <row r="12" spans="1:7" ht="15.75" thickBot="1" x14ac:dyDescent="0.3"/>
    <row r="13" spans="1:7" ht="15.75" thickBot="1" x14ac:dyDescent="0.3">
      <c r="A13" s="66" t="s">
        <v>44</v>
      </c>
      <c r="B13" s="67"/>
      <c r="C13" s="52" t="s">
        <v>46</v>
      </c>
      <c r="E13" s="22" t="s">
        <v>21</v>
      </c>
      <c r="F13" s="23"/>
      <c r="G13" s="24"/>
    </row>
    <row r="14" spans="1:7" x14ac:dyDescent="0.25">
      <c r="A14" s="19" t="s">
        <v>9</v>
      </c>
      <c r="B14" s="20" t="s">
        <v>14</v>
      </c>
      <c r="C14" s="51" t="s">
        <v>45</v>
      </c>
      <c r="E14" s="59" t="s">
        <v>5</v>
      </c>
      <c r="F14" s="60">
        <v>20</v>
      </c>
      <c r="G14" s="61">
        <v>60</v>
      </c>
    </row>
    <row r="15" spans="1:7" ht="30.75" thickBot="1" x14ac:dyDescent="0.3">
      <c r="A15" s="53" t="s">
        <v>10</v>
      </c>
      <c r="B15" s="49" t="s">
        <v>12</v>
      </c>
      <c r="C15" s="54" t="s">
        <v>47</v>
      </c>
      <c r="E15" s="62" t="s">
        <v>6</v>
      </c>
      <c r="F15" s="50">
        <v>0.01</v>
      </c>
      <c r="G15" s="48">
        <v>0.03</v>
      </c>
    </row>
    <row r="16" spans="1:7" ht="90.75" thickBot="1" x14ac:dyDescent="0.3">
      <c r="A16" s="47" t="s">
        <v>11</v>
      </c>
      <c r="B16" s="50" t="s">
        <v>13</v>
      </c>
      <c r="C16" s="55" t="s">
        <v>60</v>
      </c>
    </row>
    <row r="18" spans="1:5" ht="15.75" thickBot="1" x14ac:dyDescent="0.3"/>
    <row r="19" spans="1:5" ht="15.75" thickBot="1" x14ac:dyDescent="0.3">
      <c r="A19" s="81" t="s">
        <v>59</v>
      </c>
      <c r="B19" s="82"/>
      <c r="C19" s="82"/>
      <c r="D19" s="82"/>
      <c r="E19" s="83"/>
    </row>
    <row r="20" spans="1:5" ht="15.75" thickBot="1" x14ac:dyDescent="0.3">
      <c r="A20" s="1"/>
      <c r="B20" s="78" t="s">
        <v>24</v>
      </c>
      <c r="C20" s="79"/>
      <c r="D20" s="80" t="s">
        <v>41</v>
      </c>
      <c r="E20" s="79"/>
    </row>
    <row r="21" spans="1:5" ht="30.75" thickBot="1" x14ac:dyDescent="0.3">
      <c r="A21" s="8" t="s">
        <v>3</v>
      </c>
      <c r="B21" s="6" t="s">
        <v>23</v>
      </c>
      <c r="C21" s="7" t="s">
        <v>0</v>
      </c>
      <c r="D21" s="6" t="s">
        <v>61</v>
      </c>
      <c r="E21" s="7" t="s">
        <v>0</v>
      </c>
    </row>
    <row r="22" spans="1:5" ht="15.75" thickBot="1" x14ac:dyDescent="0.3">
      <c r="A22" s="8" t="s">
        <v>43</v>
      </c>
      <c r="B22" s="63"/>
      <c r="C22" s="64"/>
      <c r="D22" s="64"/>
      <c r="E22" s="65"/>
    </row>
    <row r="23" spans="1:5" x14ac:dyDescent="0.25">
      <c r="A23" s="38" t="s">
        <v>2</v>
      </c>
      <c r="B23" s="4">
        <v>578.92999999999995</v>
      </c>
      <c r="C23" s="2">
        <v>587.4</v>
      </c>
      <c r="D23" s="4">
        <v>1250</v>
      </c>
      <c r="E23" s="2">
        <v>1209</v>
      </c>
    </row>
    <row r="24" spans="1:5" ht="15.75" thickBot="1" x14ac:dyDescent="0.3">
      <c r="A24" s="39" t="s">
        <v>1</v>
      </c>
      <c r="B24" s="5">
        <v>103.3</v>
      </c>
      <c r="C24" s="3">
        <v>103.4</v>
      </c>
      <c r="D24" s="5">
        <v>90</v>
      </c>
      <c r="E24" s="3">
        <v>92.3</v>
      </c>
    </row>
    <row r="25" spans="1:5" ht="15.75" thickBot="1" x14ac:dyDescent="0.3">
      <c r="A25" s="40" t="s">
        <v>42</v>
      </c>
      <c r="B25" s="63"/>
      <c r="C25" s="64"/>
      <c r="D25" s="64"/>
      <c r="E25" s="65"/>
    </row>
    <row r="26" spans="1:5" x14ac:dyDescent="0.25">
      <c r="A26" s="41" t="s">
        <v>5</v>
      </c>
      <c r="B26" s="68">
        <v>48</v>
      </c>
      <c r="C26" s="69"/>
      <c r="D26" s="68">
        <v>55</v>
      </c>
      <c r="E26" s="69"/>
    </row>
    <row r="27" spans="1:5" x14ac:dyDescent="0.25">
      <c r="A27" s="41" t="s">
        <v>6</v>
      </c>
      <c r="B27" s="70">
        <v>1.7999999999999999E-2</v>
      </c>
      <c r="C27" s="71"/>
      <c r="D27" s="70">
        <v>1.43E-2</v>
      </c>
      <c r="E27" s="71"/>
    </row>
    <row r="28" spans="1:5" ht="15.75" thickBot="1" x14ac:dyDescent="0.3">
      <c r="A28" s="42" t="s">
        <v>17</v>
      </c>
      <c r="B28" s="72">
        <v>0.37242999999999998</v>
      </c>
      <c r="C28" s="73"/>
      <c r="D28" s="72">
        <v>0.35699999999999998</v>
      </c>
      <c r="E28" s="73"/>
    </row>
    <row r="33" spans="1:2" x14ac:dyDescent="0.25">
      <c r="A33" s="31"/>
      <c r="B33" s="31"/>
    </row>
    <row r="34" spans="1:2" x14ac:dyDescent="0.25">
      <c r="A34" s="31"/>
      <c r="B34" s="31"/>
    </row>
    <row r="35" spans="1:2" x14ac:dyDescent="0.25">
      <c r="A35" s="31"/>
      <c r="B35" s="31"/>
    </row>
    <row r="36" spans="1:2" x14ac:dyDescent="0.25">
      <c r="A36" s="31"/>
      <c r="B36" s="31"/>
    </row>
  </sheetData>
  <mergeCells count="17">
    <mergeCell ref="D2:E2"/>
    <mergeCell ref="F2:G2"/>
    <mergeCell ref="B2:C2"/>
    <mergeCell ref="B20:C20"/>
    <mergeCell ref="D20:E20"/>
    <mergeCell ref="A19:E19"/>
    <mergeCell ref="B26:C26"/>
    <mergeCell ref="B27:C27"/>
    <mergeCell ref="B28:C28"/>
    <mergeCell ref="D26:E26"/>
    <mergeCell ref="D27:E27"/>
    <mergeCell ref="D28:E28"/>
    <mergeCell ref="B22:E22"/>
    <mergeCell ref="A13:B13"/>
    <mergeCell ref="B3:G3"/>
    <mergeCell ref="B7:G7"/>
    <mergeCell ref="B25:E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7" sqref="E17"/>
    </sheetView>
  </sheetViews>
  <sheetFormatPr defaultRowHeight="15" x14ac:dyDescent="0.25"/>
  <cols>
    <col min="8" max="8" width="13.140625" bestFit="1" customWidth="1"/>
  </cols>
  <sheetData>
    <row r="1" spans="1:9" ht="15.75" thickBot="1" x14ac:dyDescent="0.3">
      <c r="A1" s="81" t="s">
        <v>48</v>
      </c>
      <c r="B1" s="82"/>
      <c r="C1" s="83"/>
      <c r="E1" s="66" t="s">
        <v>40</v>
      </c>
      <c r="F1" s="84"/>
      <c r="H1" s="81" t="s">
        <v>27</v>
      </c>
      <c r="I1" s="83"/>
    </row>
    <row r="2" spans="1:9" ht="15.75" thickBot="1" x14ac:dyDescent="0.3">
      <c r="A2" s="1" t="s">
        <v>29</v>
      </c>
      <c r="B2" s="32">
        <v>0.3</v>
      </c>
      <c r="C2" s="33" t="s">
        <v>30</v>
      </c>
      <c r="E2" s="81" t="s">
        <v>20</v>
      </c>
      <c r="F2" s="83"/>
      <c r="H2" s="26" t="s">
        <v>5</v>
      </c>
      <c r="I2" s="27">
        <v>55</v>
      </c>
    </row>
    <row r="3" spans="1:9" x14ac:dyDescent="0.25">
      <c r="A3" s="1" t="s">
        <v>31</v>
      </c>
      <c r="B3" s="32">
        <v>5.6384519500000001E-2</v>
      </c>
      <c r="C3" s="33" t="s">
        <v>32</v>
      </c>
      <c r="E3" s="56" t="s">
        <v>5</v>
      </c>
      <c r="F3" s="21">
        <v>48</v>
      </c>
      <c r="H3" s="10" t="s">
        <v>6</v>
      </c>
      <c r="I3" s="2">
        <v>1.4253134732865E-2</v>
      </c>
    </row>
    <row r="4" spans="1:9" x14ac:dyDescent="0.25">
      <c r="A4" s="1" t="s">
        <v>33</v>
      </c>
      <c r="B4" s="32">
        <f>B2/B3</f>
        <v>5.3206093207906111</v>
      </c>
      <c r="C4" s="33" t="s">
        <v>34</v>
      </c>
      <c r="E4" s="16" t="s">
        <v>6</v>
      </c>
      <c r="F4" s="13">
        <v>1.7999999999999999E-2</v>
      </c>
      <c r="H4" s="10" t="s">
        <v>49</v>
      </c>
      <c r="I4" s="2">
        <v>0.29699999999999999</v>
      </c>
    </row>
    <row r="5" spans="1:9" x14ac:dyDescent="0.25">
      <c r="A5" s="1" t="s">
        <v>35</v>
      </c>
      <c r="B5" s="32">
        <v>5000</v>
      </c>
      <c r="C5" s="33" t="s">
        <v>36</v>
      </c>
      <c r="E5" s="16" t="s">
        <v>17</v>
      </c>
      <c r="F5" s="13">
        <v>0.37242999999999998</v>
      </c>
      <c r="H5" s="10" t="s">
        <v>50</v>
      </c>
      <c r="I5" s="2">
        <v>0.4</v>
      </c>
    </row>
    <row r="6" spans="1:9" x14ac:dyDescent="0.25">
      <c r="A6" s="1" t="s">
        <v>31</v>
      </c>
      <c r="B6" s="32">
        <v>0.21460219419999998</v>
      </c>
      <c r="C6" s="33" t="s">
        <v>32</v>
      </c>
      <c r="E6" s="16" t="s">
        <v>49</v>
      </c>
      <c r="F6" s="13">
        <v>0.29699999999999999</v>
      </c>
      <c r="H6" s="10" t="s">
        <v>17</v>
      </c>
      <c r="I6" s="2">
        <v>0.35699999999999998</v>
      </c>
    </row>
    <row r="7" spans="1:9" ht="15.75" thickBot="1" x14ac:dyDescent="0.3">
      <c r="A7" s="34" t="s">
        <v>28</v>
      </c>
      <c r="B7" s="35">
        <f>B5/B6</f>
        <v>23298.92300793633</v>
      </c>
      <c r="C7" s="36" t="s">
        <v>37</v>
      </c>
      <c r="E7" s="16" t="s">
        <v>50</v>
      </c>
      <c r="F7" s="13">
        <v>0.4</v>
      </c>
      <c r="H7" s="10" t="s">
        <v>53</v>
      </c>
      <c r="I7" s="2">
        <v>5.0000000000000001E-3</v>
      </c>
    </row>
    <row r="8" spans="1:9" x14ac:dyDescent="0.25">
      <c r="E8" s="16" t="s">
        <v>51</v>
      </c>
      <c r="F8" s="13">
        <v>0.23</v>
      </c>
      <c r="H8" s="10" t="s">
        <v>54</v>
      </c>
      <c r="I8" s="2">
        <v>2E-3</v>
      </c>
    </row>
    <row r="9" spans="1:9" ht="15.75" thickBot="1" x14ac:dyDescent="0.3">
      <c r="A9" t="s">
        <v>38</v>
      </c>
      <c r="B9">
        <v>1.1080000000000001</v>
      </c>
      <c r="E9" s="57" t="s">
        <v>52</v>
      </c>
      <c r="F9" s="58">
        <v>5000</v>
      </c>
      <c r="H9" s="10" t="s">
        <v>55</v>
      </c>
      <c r="I9" s="2">
        <v>3.0000000000000001E-3</v>
      </c>
    </row>
    <row r="10" spans="1:9" ht="15.75" thickBot="1" x14ac:dyDescent="0.3">
      <c r="A10" t="s">
        <v>39</v>
      </c>
      <c r="B10" s="37">
        <v>1.6697999999999998E-5</v>
      </c>
      <c r="E10" s="81" t="s">
        <v>19</v>
      </c>
      <c r="F10" s="83"/>
      <c r="H10" s="10" t="s">
        <v>56</v>
      </c>
      <c r="I10" s="2">
        <f>(I5-I4)/2</f>
        <v>5.1500000000000018E-2</v>
      </c>
    </row>
    <row r="11" spans="1:9" x14ac:dyDescent="0.25">
      <c r="E11" s="56" t="s">
        <v>2</v>
      </c>
      <c r="F11" s="21">
        <v>578.92999999999995</v>
      </c>
      <c r="H11" s="10" t="s">
        <v>57</v>
      </c>
      <c r="I11" s="2">
        <f>I2*(I3+I7)/PI()</f>
        <v>0.33706547190246949</v>
      </c>
    </row>
    <row r="12" spans="1:9" ht="15.75" thickBot="1" x14ac:dyDescent="0.3">
      <c r="E12" s="17" t="s">
        <v>1</v>
      </c>
      <c r="F12" s="18">
        <v>103.3</v>
      </c>
      <c r="H12" s="10" t="s">
        <v>58</v>
      </c>
      <c r="I12" s="2">
        <f>I3+I8+I9</f>
        <v>1.9253134732864999E-2</v>
      </c>
    </row>
    <row r="13" spans="1:9" x14ac:dyDescent="0.25">
      <c r="H13" s="30" t="s">
        <v>25</v>
      </c>
      <c r="I13" s="9">
        <f>I11-I6</f>
        <v>-1.9934528097530491E-2</v>
      </c>
    </row>
    <row r="14" spans="1:9" ht="15.75" thickBot="1" x14ac:dyDescent="0.3">
      <c r="H14" s="28" t="s">
        <v>26</v>
      </c>
      <c r="I14" s="29">
        <f>I12-I10</f>
        <v>-3.2246865267135022E-2</v>
      </c>
    </row>
  </sheetData>
  <mergeCells count="5">
    <mergeCell ref="E10:F10"/>
    <mergeCell ref="A1:C1"/>
    <mergeCell ref="H1:I1"/>
    <mergeCell ref="E1:F1"/>
    <mergeCell ref="E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Eval</vt:lpstr>
      <vt:lpstr>Setup</vt:lpstr>
    </vt:vector>
  </TitlesOfParts>
  <Company>SKODA ICT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Fiala Václav</dc:creator>
  <cp:lastModifiedBy>Fiala Václav</cp:lastModifiedBy>
  <dcterms:created xsi:type="dcterms:W3CDTF">2021-12-07T13:55:21Z</dcterms:created>
  <dcterms:modified xsi:type="dcterms:W3CDTF">2022-01-25T09:38:24Z</dcterms:modified>
</cp:coreProperties>
</file>