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.bilgic\Desktop\00_Onur_Bilgiç\08_Education\08_Optimization\OptimizationStudyGroup\optimization_study\Doğrusal Modellemeye Giriş\"/>
    </mc:Choice>
  </mc:AlternateContent>
  <xr:revisionPtr revIDLastSave="0" documentId="13_ncr:1_{808A9E91-F0E1-44DB-BB39-5E1C4AC52322}" xr6:coauthVersionLast="36" xr6:coauthVersionMax="36" xr10:uidLastSave="{00000000-0000-0000-0000-000000000000}"/>
  <bookViews>
    <workbookView xWindow="0" yWindow="0" windowWidth="23040" windowHeight="9060" xr2:uid="{0A657B8E-1978-41E3-9C56-C4304CCBE8B5}"/>
  </bookViews>
  <sheets>
    <sheet name="Sheet2 (2)" sheetId="5" r:id="rId1"/>
    <sheet name="Sheet2" sheetId="4" r:id="rId2"/>
    <sheet name="Sheet1" sheetId="1" r:id="rId3"/>
    <sheet name="Sheet1 (3)" sheetId="3" r:id="rId4"/>
    <sheet name="Sheet1 (2)" sheetId="2" r:id="rId5"/>
  </sheets>
  <definedNames>
    <definedName name="solver_adj" localSheetId="2" hidden="1">Sheet1!$E$6:$K$7</definedName>
    <definedName name="solver_adj" localSheetId="4" hidden="1">'Sheet1 (2)'!$H$6:$N$8</definedName>
    <definedName name="solver_adj" localSheetId="3" hidden="1">'Sheet1 (3)'!$H$6:$N$6</definedName>
    <definedName name="solver_cvg" localSheetId="2" hidden="1">0.0001</definedName>
    <definedName name="solver_cvg" localSheetId="4" hidden="1">0.0001</definedName>
    <definedName name="solver_cvg" localSheetId="3" hidden="1">0.0001</definedName>
    <definedName name="solver_drv" localSheetId="2" hidden="1">1</definedName>
    <definedName name="solver_drv" localSheetId="4" hidden="1">1</definedName>
    <definedName name="solver_drv" localSheetId="3" hidden="1">1</definedName>
    <definedName name="solver_eng" localSheetId="2" hidden="1">2</definedName>
    <definedName name="solver_eng" localSheetId="4" hidden="1">2</definedName>
    <definedName name="solver_eng" localSheetId="3" hidden="1">2</definedName>
    <definedName name="solver_est" localSheetId="2" hidden="1">1</definedName>
    <definedName name="solver_est" localSheetId="4" hidden="1">1</definedName>
    <definedName name="solver_est" localSheetId="3" hidden="1">1</definedName>
    <definedName name="solver_itr" localSheetId="2" hidden="1">2147483647</definedName>
    <definedName name="solver_itr" localSheetId="4" hidden="1">2147483647</definedName>
    <definedName name="solver_itr" localSheetId="3" hidden="1">2147483647</definedName>
    <definedName name="solver_lhs0" localSheetId="4" hidden="1">'Sheet1 (2)'!$K$13:$K$19</definedName>
    <definedName name="solver_lhs0" localSheetId="3" hidden="1">'Sheet1 (3)'!$K$13:$K$19</definedName>
    <definedName name="solver_lhs1" localSheetId="2" hidden="1">Sheet1!$E$6:$K$7</definedName>
    <definedName name="solver_lhs1" localSheetId="4" hidden="1">'Sheet1 (2)'!$C$13:$C$19</definedName>
    <definedName name="solver_lhs1" localSheetId="3" hidden="1">'Sheet1 (3)'!$C$13:$C$19</definedName>
    <definedName name="solver_lhs10" localSheetId="2" hidden="1">Sheet1!$E$11</definedName>
    <definedName name="solver_lhs10" localSheetId="4" hidden="1">'Sheet1 (2)'!$H$14</definedName>
    <definedName name="solver_lhs10" localSheetId="3" hidden="1">'Sheet1 (3)'!$H$14</definedName>
    <definedName name="solver_lhs11" localSheetId="2" hidden="1">Sheet1!$E$11</definedName>
    <definedName name="solver_lhs11" localSheetId="4" hidden="1">'Sheet1 (2)'!$H$14</definedName>
    <definedName name="solver_lhs11" localSheetId="3" hidden="1">'Sheet1 (3)'!$H$14</definedName>
    <definedName name="solver_lhs12" localSheetId="2" hidden="1">Sheet1!$E$12</definedName>
    <definedName name="solver_lhs12" localSheetId="4" hidden="1">'Sheet1 (2)'!$H$15</definedName>
    <definedName name="solver_lhs12" localSheetId="3" hidden="1">'Sheet1 (3)'!$H$15</definedName>
    <definedName name="solver_lhs13" localSheetId="2" hidden="1">Sheet1!$E$13</definedName>
    <definedName name="solver_lhs13" localSheetId="4" hidden="1">'Sheet1 (2)'!$H$16</definedName>
    <definedName name="solver_lhs13" localSheetId="3" hidden="1">'Sheet1 (3)'!$H$16</definedName>
    <definedName name="solver_lhs14" localSheetId="2" hidden="1">Sheet1!$E$13</definedName>
    <definedName name="solver_lhs14" localSheetId="4" hidden="1">'Sheet1 (2)'!$H$16</definedName>
    <definedName name="solver_lhs14" localSheetId="3" hidden="1">'Sheet1 (3)'!$H$16</definedName>
    <definedName name="solver_lhs15" localSheetId="2" hidden="1">Sheet1!$E$13</definedName>
    <definedName name="solver_lhs15" localSheetId="4" hidden="1">'Sheet1 (2)'!$H$16</definedName>
    <definedName name="solver_lhs15" localSheetId="3" hidden="1">'Sheet1 (3)'!$H$16</definedName>
    <definedName name="solver_lhs16" localSheetId="2" hidden="1">Sheet1!$E$14</definedName>
    <definedName name="solver_lhs16" localSheetId="4" hidden="1">'Sheet1 (2)'!$H$17</definedName>
    <definedName name="solver_lhs16" localSheetId="3" hidden="1">'Sheet1 (3)'!$H$17</definedName>
    <definedName name="solver_lhs17" localSheetId="2" hidden="1">Sheet1!$E$14</definedName>
    <definedName name="solver_lhs17" localSheetId="4" hidden="1">'Sheet1 (2)'!$H$17</definedName>
    <definedName name="solver_lhs17" localSheetId="3" hidden="1">'Sheet1 (3)'!$H$17</definedName>
    <definedName name="solver_lhs18" localSheetId="2" hidden="1">Sheet1!$E$14</definedName>
    <definedName name="solver_lhs18" localSheetId="4" hidden="1">'Sheet1 (2)'!$H$17</definedName>
    <definedName name="solver_lhs18" localSheetId="3" hidden="1">'Sheet1 (3)'!$H$17</definedName>
    <definedName name="solver_lhs19" localSheetId="2" hidden="1">Sheet1!$H$15</definedName>
    <definedName name="solver_lhs19" localSheetId="4" hidden="1">'Sheet1 (2)'!$K$18</definedName>
    <definedName name="solver_lhs19" localSheetId="3" hidden="1">'Sheet1 (3)'!$K$18</definedName>
    <definedName name="solver_lhs2" localSheetId="2" hidden="1">Sheet1!$H$10:$H$16</definedName>
    <definedName name="solver_lhs2" localSheetId="4" hidden="1">'Sheet1 (2)'!$H$6:$N$6</definedName>
    <definedName name="solver_lhs2" localSheetId="3" hidden="1">'Sheet1 (3)'!$O$6</definedName>
    <definedName name="solver_lhs20" localSheetId="2" hidden="1">Sheet1!$H$16</definedName>
    <definedName name="solver_lhs20" localSheetId="4" hidden="1">'Sheet1 (2)'!$K$19</definedName>
    <definedName name="solver_lhs20" localSheetId="3" hidden="1">'Sheet1 (3)'!$K$19</definedName>
    <definedName name="solver_lhs21" localSheetId="2" hidden="1">Sheet1!$H$10</definedName>
    <definedName name="solver_lhs21" localSheetId="4" hidden="1">'Sheet1 (2)'!$K$13</definedName>
    <definedName name="solver_lhs21" localSheetId="3" hidden="1">'Sheet1 (3)'!$K$13</definedName>
    <definedName name="solver_lhs22" localSheetId="2" hidden="1">Sheet1!$H$11</definedName>
    <definedName name="solver_lhs22" localSheetId="4" hidden="1">'Sheet1 (2)'!$K$14</definedName>
    <definedName name="solver_lhs22" localSheetId="3" hidden="1">'Sheet1 (3)'!$K$14</definedName>
    <definedName name="solver_lhs23" localSheetId="2" hidden="1">Sheet1!$H$12</definedName>
    <definedName name="solver_lhs23" localSheetId="4" hidden="1">'Sheet1 (2)'!$K$15</definedName>
    <definedName name="solver_lhs23" localSheetId="3" hidden="1">'Sheet1 (3)'!$K$15</definedName>
    <definedName name="solver_lhs24" localSheetId="2" hidden="1">Sheet1!$H$13</definedName>
    <definedName name="solver_lhs24" localSheetId="4" hidden="1">'Sheet1 (2)'!$K$16</definedName>
    <definedName name="solver_lhs24" localSheetId="3" hidden="1">'Sheet1 (3)'!$K$16</definedName>
    <definedName name="solver_lhs3" localSheetId="2" hidden="1">Sheet1!$M$7</definedName>
    <definedName name="solver_lhs3" localSheetId="4" hidden="1">'Sheet1 (2)'!$H$6:$N$6</definedName>
    <definedName name="solver_lhs3" localSheetId="3" hidden="1">'Sheet1 (3)'!$H$6:$N$6</definedName>
    <definedName name="solver_lhs4" localSheetId="2" hidden="1">Sheet1!$E$16</definedName>
    <definedName name="solver_lhs4" localSheetId="4" hidden="1">'Sheet1 (2)'!$H$6:$N$8</definedName>
    <definedName name="solver_lhs4" localSheetId="3" hidden="1">'Sheet1 (3)'!$H$6:$N$8</definedName>
    <definedName name="solver_lhs5" localSheetId="2" hidden="1">Sheet1!$E$10</definedName>
    <definedName name="solver_lhs5" localSheetId="4" hidden="1">'Sheet1 (2)'!$H$13</definedName>
    <definedName name="solver_lhs5" localSheetId="3" hidden="1">'Sheet1 (3)'!$H$13</definedName>
    <definedName name="solver_lhs6" localSheetId="2" hidden="1">Sheet1!$E$10</definedName>
    <definedName name="solver_lhs6" localSheetId="4" hidden="1">'Sheet1 (2)'!$H$13</definedName>
    <definedName name="solver_lhs6" localSheetId="3" hidden="1">'Sheet1 (3)'!$H$13</definedName>
    <definedName name="solver_lhs7" localSheetId="2" hidden="1">Sheet1!$E$10</definedName>
    <definedName name="solver_lhs7" localSheetId="4" hidden="1">'Sheet1 (2)'!$H$13</definedName>
    <definedName name="solver_lhs7" localSheetId="3" hidden="1">'Sheet1 (3)'!$H$13</definedName>
    <definedName name="solver_lhs8" localSheetId="2" hidden="1">Sheet1!$E$10:$E$16</definedName>
    <definedName name="solver_lhs8" localSheetId="4" hidden="1">'Sheet1 (2)'!$H$13:$H$19</definedName>
    <definedName name="solver_lhs8" localSheetId="3" hidden="1">'Sheet1 (3)'!$H$13:$H$19</definedName>
    <definedName name="solver_lhs9" localSheetId="2" hidden="1">Sheet1!$E$11</definedName>
    <definedName name="solver_lhs9" localSheetId="4" hidden="1">'Sheet1 (2)'!$H$14</definedName>
    <definedName name="solver_lhs9" localSheetId="3" hidden="1">'Sheet1 (3)'!$H$14</definedName>
    <definedName name="solver_mip" localSheetId="2" hidden="1">2147483647</definedName>
    <definedName name="solver_mip" localSheetId="4" hidden="1">2147483647</definedName>
    <definedName name="solver_mip" localSheetId="3" hidden="1">2147483647</definedName>
    <definedName name="solver_mni" localSheetId="2" hidden="1">30</definedName>
    <definedName name="solver_mni" localSheetId="4" hidden="1">30</definedName>
    <definedName name="solver_mni" localSheetId="3" hidden="1">30</definedName>
    <definedName name="solver_mrt" localSheetId="2" hidden="1">0.075</definedName>
    <definedName name="solver_mrt" localSheetId="4" hidden="1">0.075</definedName>
    <definedName name="solver_mrt" localSheetId="3" hidden="1">0.075</definedName>
    <definedName name="solver_msl" localSheetId="2" hidden="1">2</definedName>
    <definedName name="solver_msl" localSheetId="4" hidden="1">2</definedName>
    <definedName name="solver_msl" localSheetId="3" hidden="1">2</definedName>
    <definedName name="solver_neg" localSheetId="2" hidden="1">1</definedName>
    <definedName name="solver_neg" localSheetId="4" hidden="1">1</definedName>
    <definedName name="solver_neg" localSheetId="3" hidden="1">1</definedName>
    <definedName name="solver_nod" localSheetId="2" hidden="1">2147483647</definedName>
    <definedName name="solver_nod" localSheetId="4" hidden="1">2147483647</definedName>
    <definedName name="solver_nod" localSheetId="3" hidden="1">2147483647</definedName>
    <definedName name="solver_num" localSheetId="2" hidden="1">3</definedName>
    <definedName name="solver_num" localSheetId="4" hidden="1">4</definedName>
    <definedName name="solver_num" localSheetId="3" hidden="1">2</definedName>
    <definedName name="solver_nwt" localSheetId="2" hidden="1">1</definedName>
    <definedName name="solver_nwt" localSheetId="4" hidden="1">1</definedName>
    <definedName name="solver_nwt" localSheetId="3" hidden="1">1</definedName>
    <definedName name="solver_opt" localSheetId="2" hidden="1">Sheet1!$E$2</definedName>
    <definedName name="solver_opt" localSheetId="4" hidden="1">'Sheet1 (2)'!$H$2</definedName>
    <definedName name="solver_opt" localSheetId="3" hidden="1">'Sheet1 (3)'!$H$2</definedName>
    <definedName name="solver_pre" localSheetId="2" hidden="1">0.000001</definedName>
    <definedName name="solver_pre" localSheetId="4" hidden="1">0.000001</definedName>
    <definedName name="solver_pre" localSheetId="3" hidden="1">0.000001</definedName>
    <definedName name="solver_rbv" localSheetId="2" hidden="1">1</definedName>
    <definedName name="solver_rbv" localSheetId="4" hidden="1">1</definedName>
    <definedName name="solver_rbv" localSheetId="3" hidden="1">1</definedName>
    <definedName name="solver_rel0" localSheetId="4" hidden="1">3</definedName>
    <definedName name="solver_rel0" localSheetId="3" hidden="1">3</definedName>
    <definedName name="solver_rel1" localSheetId="2" hidden="1">4</definedName>
    <definedName name="solver_rel1" localSheetId="4" hidden="1">1</definedName>
    <definedName name="solver_rel1" localSheetId="3" hidden="1">1</definedName>
    <definedName name="solver_rel10" localSheetId="2" hidden="1">1</definedName>
    <definedName name="solver_rel10" localSheetId="4" hidden="1">1</definedName>
    <definedName name="solver_rel10" localSheetId="3" hidden="1">1</definedName>
    <definedName name="solver_rel11" localSheetId="2" hidden="1">1</definedName>
    <definedName name="solver_rel11" localSheetId="4" hidden="1">1</definedName>
    <definedName name="solver_rel11" localSheetId="3" hidden="1">1</definedName>
    <definedName name="solver_rel12" localSheetId="2" hidden="1">1</definedName>
    <definedName name="solver_rel12" localSheetId="4" hidden="1">1</definedName>
    <definedName name="solver_rel12" localSheetId="3" hidden="1">1</definedName>
    <definedName name="solver_rel13" localSheetId="2" hidden="1">1</definedName>
    <definedName name="solver_rel13" localSheetId="4" hidden="1">1</definedName>
    <definedName name="solver_rel13" localSheetId="3" hidden="1">1</definedName>
    <definedName name="solver_rel14" localSheetId="2" hidden="1">1</definedName>
    <definedName name="solver_rel14" localSheetId="4" hidden="1">1</definedName>
    <definedName name="solver_rel14" localSheetId="3" hidden="1">1</definedName>
    <definedName name="solver_rel15" localSheetId="2" hidden="1">1</definedName>
    <definedName name="solver_rel15" localSheetId="4" hidden="1">1</definedName>
    <definedName name="solver_rel15" localSheetId="3" hidden="1">1</definedName>
    <definedName name="solver_rel16" localSheetId="2" hidden="1">1</definedName>
    <definedName name="solver_rel16" localSheetId="4" hidden="1">1</definedName>
    <definedName name="solver_rel16" localSheetId="3" hidden="1">1</definedName>
    <definedName name="solver_rel17" localSheetId="2" hidden="1">1</definedName>
    <definedName name="solver_rel17" localSheetId="4" hidden="1">1</definedName>
    <definedName name="solver_rel17" localSheetId="3" hidden="1">1</definedName>
    <definedName name="solver_rel18" localSheetId="2" hidden="1">1</definedName>
    <definedName name="solver_rel18" localSheetId="4" hidden="1">1</definedName>
    <definedName name="solver_rel18" localSheetId="3" hidden="1">1</definedName>
    <definedName name="solver_rel19" localSheetId="2" hidden="1">2</definedName>
    <definedName name="solver_rel19" localSheetId="4" hidden="1">2</definedName>
    <definedName name="solver_rel19" localSheetId="3" hidden="1">2</definedName>
    <definedName name="solver_rel2" localSheetId="2" hidden="1">3</definedName>
    <definedName name="solver_rel2" localSheetId="4" hidden="1">3</definedName>
    <definedName name="solver_rel2" localSheetId="3" hidden="1">2</definedName>
    <definedName name="solver_rel20" localSheetId="2" hidden="1">2</definedName>
    <definedName name="solver_rel20" localSheetId="4" hidden="1">2</definedName>
    <definedName name="solver_rel20" localSheetId="3" hidden="1">2</definedName>
    <definedName name="solver_rel21" localSheetId="2" hidden="1">2</definedName>
    <definedName name="solver_rel21" localSheetId="4" hidden="1">2</definedName>
    <definedName name="solver_rel21" localSheetId="3" hidden="1">2</definedName>
    <definedName name="solver_rel22" localSheetId="2" hidden="1">2</definedName>
    <definedName name="solver_rel22" localSheetId="4" hidden="1">2</definedName>
    <definedName name="solver_rel22" localSheetId="3" hidden="1">2</definedName>
    <definedName name="solver_rel23" localSheetId="2" hidden="1">2</definedName>
    <definedName name="solver_rel23" localSheetId="4" hidden="1">2</definedName>
    <definedName name="solver_rel23" localSheetId="3" hidden="1">2</definedName>
    <definedName name="solver_rel24" localSheetId="2" hidden="1">2</definedName>
    <definedName name="solver_rel24" localSheetId="4" hidden="1">2</definedName>
    <definedName name="solver_rel24" localSheetId="3" hidden="1">2</definedName>
    <definedName name="solver_rel3" localSheetId="2" hidden="1">3</definedName>
    <definedName name="solver_rel3" localSheetId="4" hidden="1">3</definedName>
    <definedName name="solver_rel3" localSheetId="3" hidden="1">3</definedName>
    <definedName name="solver_rel4" localSheetId="2" hidden="1">1</definedName>
    <definedName name="solver_rel4" localSheetId="4" hidden="1">4</definedName>
    <definedName name="solver_rel4" localSheetId="3" hidden="1">4</definedName>
    <definedName name="solver_rel5" localSheetId="2" hidden="1">1</definedName>
    <definedName name="solver_rel5" localSheetId="4" hidden="1">1</definedName>
    <definedName name="solver_rel5" localSheetId="3" hidden="1">1</definedName>
    <definedName name="solver_rel6" localSheetId="2" hidden="1">1</definedName>
    <definedName name="solver_rel6" localSheetId="4" hidden="1">1</definedName>
    <definedName name="solver_rel6" localSheetId="3" hidden="1">1</definedName>
    <definedName name="solver_rel7" localSheetId="2" hidden="1">1</definedName>
    <definedName name="solver_rel7" localSheetId="4" hidden="1">1</definedName>
    <definedName name="solver_rel7" localSheetId="3" hidden="1">1</definedName>
    <definedName name="solver_rel8" localSheetId="2" hidden="1">3</definedName>
    <definedName name="solver_rel8" localSheetId="4" hidden="1">3</definedName>
    <definedName name="solver_rel8" localSheetId="3" hidden="1">3</definedName>
    <definedName name="solver_rel9" localSheetId="2" hidden="1">1</definedName>
    <definedName name="solver_rel9" localSheetId="4" hidden="1">1</definedName>
    <definedName name="solver_rel9" localSheetId="3" hidden="1">1</definedName>
    <definedName name="solver_rhs0" localSheetId="4" hidden="1">'Sheet1 (2)'!$G$13:$G$19</definedName>
    <definedName name="solver_rhs0" localSheetId="3" hidden="1">'Sheet1 (3)'!$G$13:$G$19</definedName>
    <definedName name="solver_rhs1" localSheetId="2" hidden="1">integer</definedName>
    <definedName name="solver_rhs1" localSheetId="4" hidden="1">'Sheet1 (2)'!$D$13:$D$19</definedName>
    <definedName name="solver_rhs1" localSheetId="3" hidden="1">'Sheet1 (3)'!$D$13:$D$19</definedName>
    <definedName name="solver_rhs10" localSheetId="2" hidden="1">Sheet1!$F$16</definedName>
    <definedName name="solver_rhs10" localSheetId="4" hidden="1">'Sheet1 (2)'!$I$19</definedName>
    <definedName name="solver_rhs10" localSheetId="3" hidden="1">'Sheet1 (3)'!$I$19</definedName>
    <definedName name="solver_rhs11" localSheetId="2" hidden="1">Sheet1!$F$10</definedName>
    <definedName name="solver_rhs11" localSheetId="4" hidden="1">'Sheet1 (2)'!$I$13</definedName>
    <definedName name="solver_rhs11" localSheetId="3" hidden="1">'Sheet1 (3)'!$I$13</definedName>
    <definedName name="solver_rhs12" localSheetId="2" hidden="1">Sheet1!$F$10</definedName>
    <definedName name="solver_rhs12" localSheetId="4" hidden="1">'Sheet1 (2)'!$I$13</definedName>
    <definedName name="solver_rhs12" localSheetId="3" hidden="1">'Sheet1 (3)'!$I$13</definedName>
    <definedName name="solver_rhs13" localSheetId="2" hidden="1">Sheet1!$E$14</definedName>
    <definedName name="solver_rhs13" localSheetId="4" hidden="1">'Sheet1 (2)'!$H$17</definedName>
    <definedName name="solver_rhs13" localSheetId="3" hidden="1">'Sheet1 (3)'!$H$17</definedName>
    <definedName name="solver_rhs14" localSheetId="2" hidden="1">Sheet1!$F$11</definedName>
    <definedName name="solver_rhs14" localSheetId="4" hidden="1">'Sheet1 (2)'!$I$14</definedName>
    <definedName name="solver_rhs14" localSheetId="3" hidden="1">'Sheet1 (3)'!$I$14</definedName>
    <definedName name="solver_rhs15" localSheetId="2" hidden="1">Sheet1!$F$12</definedName>
    <definedName name="solver_rhs15" localSheetId="4" hidden="1">'Sheet1 (2)'!$I$15</definedName>
    <definedName name="solver_rhs15" localSheetId="3" hidden="1">'Sheet1 (3)'!$I$15</definedName>
    <definedName name="solver_rhs16" localSheetId="2" hidden="1">Sheet1!$E$15</definedName>
    <definedName name="solver_rhs16" localSheetId="4" hidden="1">'Sheet1 (2)'!$H$18</definedName>
    <definedName name="solver_rhs16" localSheetId="3" hidden="1">'Sheet1 (3)'!$H$18</definedName>
    <definedName name="solver_rhs17" localSheetId="2" hidden="1">Sheet1!$F$12</definedName>
    <definedName name="solver_rhs17" localSheetId="4" hidden="1">'Sheet1 (2)'!$I$15</definedName>
    <definedName name="solver_rhs17" localSheetId="3" hidden="1">'Sheet1 (3)'!$I$15</definedName>
    <definedName name="solver_rhs18" localSheetId="2" hidden="1">Sheet1!$F$13</definedName>
    <definedName name="solver_rhs18" localSheetId="4" hidden="1">'Sheet1 (2)'!$I$16</definedName>
    <definedName name="solver_rhs18" localSheetId="3" hidden="1">'Sheet1 (3)'!$I$16</definedName>
    <definedName name="solver_rhs19" localSheetId="2" hidden="1">Sheet1!$H$16</definedName>
    <definedName name="solver_rhs19" localSheetId="4" hidden="1">'Sheet1 (2)'!$K$19</definedName>
    <definedName name="solver_rhs19" localSheetId="3" hidden="1">'Sheet1 (3)'!$K$19</definedName>
    <definedName name="solver_rhs2" localSheetId="2" hidden="1">Sheet1!$D$10:$D$16</definedName>
    <definedName name="solver_rhs2" localSheetId="4" hidden="1">'Sheet1 (2)'!$H$7:$N$7</definedName>
    <definedName name="solver_rhs2" localSheetId="3" hidden="1">'Sheet1 (3)'!$P$6</definedName>
    <definedName name="solver_rhs20" localSheetId="2" hidden="1">Sheet1!$H$10</definedName>
    <definedName name="solver_rhs20" localSheetId="4" hidden="1">'Sheet1 (2)'!$K$13</definedName>
    <definedName name="solver_rhs20" localSheetId="3" hidden="1">'Sheet1 (3)'!$K$13</definedName>
    <definedName name="solver_rhs21" localSheetId="2" hidden="1">Sheet1!$H$11</definedName>
    <definedName name="solver_rhs21" localSheetId="4" hidden="1">'Sheet1 (2)'!$K$14</definedName>
    <definedName name="solver_rhs21" localSheetId="3" hidden="1">'Sheet1 (3)'!$K$14</definedName>
    <definedName name="solver_rhs22" localSheetId="2" hidden="1">Sheet1!$H$12</definedName>
    <definedName name="solver_rhs22" localSheetId="4" hidden="1">'Sheet1 (2)'!$K$15</definedName>
    <definedName name="solver_rhs22" localSheetId="3" hidden="1">'Sheet1 (3)'!$K$15</definedName>
    <definedName name="solver_rhs23" localSheetId="2" hidden="1">Sheet1!$H$13</definedName>
    <definedName name="solver_rhs23" localSheetId="4" hidden="1">'Sheet1 (2)'!$K$16</definedName>
    <definedName name="solver_rhs23" localSheetId="3" hidden="1">'Sheet1 (3)'!$K$16</definedName>
    <definedName name="solver_rhs24" localSheetId="2" hidden="1">Sheet1!$H$14</definedName>
    <definedName name="solver_rhs24" localSheetId="4" hidden="1">'Sheet1 (2)'!$K$17</definedName>
    <definedName name="solver_rhs24" localSheetId="3" hidden="1">'Sheet1 (3)'!$K$17</definedName>
    <definedName name="solver_rhs3" localSheetId="2" hidden="1">Sheet1!$N$6</definedName>
    <definedName name="solver_rhs3" localSheetId="4" hidden="1">'Sheet1 (2)'!$H$8:$N$8</definedName>
    <definedName name="solver_rhs3" localSheetId="3" hidden="1">'Sheet1 (3)'!$H$8:$N$8</definedName>
    <definedName name="solver_rhs4" localSheetId="2" hidden="1">Sheet1!$F$14</definedName>
    <definedName name="solver_rhs4" localSheetId="4" hidden="1">integer</definedName>
    <definedName name="solver_rhs4" localSheetId="3" hidden="1">integer</definedName>
    <definedName name="solver_rhs5" localSheetId="2" hidden="1">Sheet1!$E$11</definedName>
    <definedName name="solver_rhs5" localSheetId="4" hidden="1">'Sheet1 (2)'!$H$14</definedName>
    <definedName name="solver_rhs5" localSheetId="3" hidden="1">'Sheet1 (3)'!$H$14</definedName>
    <definedName name="solver_rhs6" localSheetId="2" hidden="1">Sheet1!$F$15</definedName>
    <definedName name="solver_rhs6" localSheetId="4" hidden="1">'Sheet1 (2)'!$I$18</definedName>
    <definedName name="solver_rhs6" localSheetId="3" hidden="1">'Sheet1 (3)'!$I$18</definedName>
    <definedName name="solver_rhs7" localSheetId="2" hidden="1">Sheet1!$F$16</definedName>
    <definedName name="solver_rhs7" localSheetId="4" hidden="1">'Sheet1 (2)'!$I$19</definedName>
    <definedName name="solver_rhs7" localSheetId="3" hidden="1">'Sheet1 (3)'!$I$19</definedName>
    <definedName name="solver_rhs8" localSheetId="2" hidden="1">Sheet1!$C$10:$C$16</definedName>
    <definedName name="solver_rhs8" localSheetId="4" hidden="1">'Sheet1 (2)'!$C$13:$C$19</definedName>
    <definedName name="solver_rhs8" localSheetId="3" hidden="1">'Sheet1 (3)'!$C$13:$C$19</definedName>
    <definedName name="solver_rhs9" localSheetId="2" hidden="1">Sheet1!$E$12</definedName>
    <definedName name="solver_rhs9" localSheetId="4" hidden="1">'Sheet1 (2)'!$H$15</definedName>
    <definedName name="solver_rhs9" localSheetId="3" hidden="1">'Sheet1 (3)'!$H$15</definedName>
    <definedName name="solver_rlx" localSheetId="2" hidden="1">2</definedName>
    <definedName name="solver_rlx" localSheetId="4" hidden="1">2</definedName>
    <definedName name="solver_rlx" localSheetId="3" hidden="1">2</definedName>
    <definedName name="solver_rsd" localSheetId="2" hidden="1">0</definedName>
    <definedName name="solver_rsd" localSheetId="4" hidden="1">0</definedName>
    <definedName name="solver_rsd" localSheetId="3" hidden="1">0</definedName>
    <definedName name="solver_scl" localSheetId="2" hidden="1">1</definedName>
    <definedName name="solver_scl" localSheetId="4" hidden="1">1</definedName>
    <definedName name="solver_scl" localSheetId="3" hidden="1">1</definedName>
    <definedName name="solver_sho" localSheetId="2" hidden="1">2</definedName>
    <definedName name="solver_sho" localSheetId="4" hidden="1">2</definedName>
    <definedName name="solver_sho" localSheetId="3" hidden="1">2</definedName>
    <definedName name="solver_ssz" localSheetId="2" hidden="1">100</definedName>
    <definedName name="solver_ssz" localSheetId="4" hidden="1">100</definedName>
    <definedName name="solver_ssz" localSheetId="3" hidden="1">100</definedName>
    <definedName name="solver_tim" localSheetId="2" hidden="1">2147483647</definedName>
    <definedName name="solver_tim" localSheetId="4" hidden="1">2147483647</definedName>
    <definedName name="solver_tim" localSheetId="3" hidden="1">2147483647</definedName>
    <definedName name="solver_tol" localSheetId="2" hidden="1">0.01</definedName>
    <definedName name="solver_tol" localSheetId="4" hidden="1">0.01</definedName>
    <definedName name="solver_tol" localSheetId="3" hidden="1">0.01</definedName>
    <definedName name="solver_typ" localSheetId="2" hidden="1">2</definedName>
    <definedName name="solver_typ" localSheetId="4" hidden="1">2</definedName>
    <definedName name="solver_typ" localSheetId="3" hidden="1">1</definedName>
    <definedName name="solver_val" localSheetId="2" hidden="1">0</definedName>
    <definedName name="solver_val" localSheetId="4" hidden="1">0</definedName>
    <definedName name="solver_val" localSheetId="3" hidden="1">0</definedName>
    <definedName name="solver_ver" localSheetId="2" hidden="1">3</definedName>
    <definedName name="solver_ver" localSheetId="4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" i="5" l="1"/>
  <c r="E15" i="4" l="1"/>
  <c r="F15" i="4"/>
  <c r="G15" i="4"/>
  <c r="H15" i="4"/>
  <c r="I15" i="4"/>
  <c r="J15" i="4"/>
  <c r="D15" i="4"/>
  <c r="D10" i="4"/>
  <c r="D8" i="4"/>
  <c r="H2" i="3" l="1"/>
  <c r="D19" i="3"/>
  <c r="D18" i="3"/>
  <c r="D17" i="3"/>
  <c r="D16" i="3"/>
  <c r="D15" i="3"/>
  <c r="D14" i="3"/>
  <c r="D13" i="3"/>
  <c r="O6" i="3"/>
  <c r="P6" i="2" l="1"/>
  <c r="N10" i="2"/>
  <c r="H10" i="2"/>
  <c r="H4" i="2"/>
  <c r="O6" i="2" l="1"/>
  <c r="I4" i="2"/>
  <c r="J4" i="2"/>
  <c r="K4" i="2"/>
  <c r="L4" i="2"/>
  <c r="M4" i="2"/>
  <c r="N4" i="2"/>
  <c r="M15" i="2"/>
  <c r="L15" i="2"/>
  <c r="L14" i="2"/>
  <c r="K14" i="2"/>
  <c r="K13" i="2"/>
  <c r="J13" i="2"/>
  <c r="J12" i="2"/>
  <c r="I12" i="2"/>
  <c r="I11" i="2"/>
  <c r="H11" i="2"/>
  <c r="H16" i="2" s="1"/>
  <c r="N9" i="2"/>
  <c r="M9" i="2"/>
  <c r="N16" i="2" l="1"/>
  <c r="L16" i="2"/>
  <c r="O12" i="2"/>
  <c r="O11" i="2"/>
  <c r="P9" i="2"/>
  <c r="I16" i="2"/>
  <c r="M16" i="2"/>
  <c r="J16" i="2"/>
  <c r="K16" i="2"/>
  <c r="O9" i="2"/>
  <c r="P14" i="2"/>
  <c r="P15" i="2"/>
  <c r="O15" i="2"/>
  <c r="O14" i="2"/>
  <c r="O13" i="2"/>
  <c r="P13" i="2"/>
  <c r="P12" i="2"/>
  <c r="P11" i="2"/>
  <c r="O10" i="2"/>
  <c r="P10" i="2"/>
  <c r="F15" i="1"/>
  <c r="M6" i="1"/>
  <c r="N6" i="1" s="1"/>
  <c r="F10" i="1"/>
  <c r="F11" i="1"/>
  <c r="F12" i="1"/>
  <c r="F13" i="1"/>
  <c r="F14" i="1"/>
  <c r="F16" i="1"/>
  <c r="G16" i="1"/>
  <c r="G14" i="1"/>
  <c r="G15" i="1"/>
  <c r="G12" i="1"/>
  <c r="G13" i="1"/>
  <c r="G11" i="1"/>
  <c r="G10" i="1"/>
  <c r="M7" i="1"/>
  <c r="D11" i="1"/>
  <c r="D12" i="1"/>
  <c r="D13" i="1"/>
  <c r="D14" i="1"/>
  <c r="D15" i="1"/>
  <c r="D16" i="1"/>
  <c r="D10" i="1"/>
  <c r="D19" i="2" l="1"/>
  <c r="D18" i="2"/>
  <c r="D13" i="2"/>
  <c r="H2" i="2"/>
  <c r="D14" i="2"/>
  <c r="D16" i="2"/>
  <c r="D17" i="2"/>
  <c r="D15" i="2"/>
  <c r="H13" i="1"/>
  <c r="H16" i="1"/>
  <c r="H12" i="1"/>
  <c r="H14" i="1"/>
  <c r="H11" i="1"/>
  <c r="E2" i="1"/>
  <c r="H15" i="1"/>
  <c r="H10" i="1"/>
</calcChain>
</file>

<file path=xl/sharedStrings.xml><?xml version="1.0" encoding="utf-8"?>
<sst xmlns="http://schemas.openxmlformats.org/spreadsheetml/2006/main" count="63" uniqueCount="14">
  <si>
    <t>Gün</t>
  </si>
  <si>
    <t>Çalışan İhtiyacı</t>
  </si>
  <si>
    <t>Pazartesi</t>
  </si>
  <si>
    <t>Salı</t>
  </si>
  <si>
    <t>Çarşamba</t>
  </si>
  <si>
    <t>Perşembe</t>
  </si>
  <si>
    <t>Cuma</t>
  </si>
  <si>
    <t>Cumartesi</t>
  </si>
  <si>
    <t>Pazar</t>
  </si>
  <si>
    <t>Goal</t>
  </si>
  <si>
    <t>F</t>
  </si>
  <si>
    <t>P</t>
  </si>
  <si>
    <t>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</si>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</sst>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top" wrapText="1"/>
    </xf>
    <xf numFmtId="0" fontId="3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top" wrapText="1"/>
    </xf>
    <xf numFmtId="0" fontId="0" fillId="3" borderId="3" xfId="0" applyFill="1" applyBorder="1"/>
    <xf numFmtId="0" fontId="0" fillId="3" borderId="0" xfId="0" applyFill="1"/>
    <xf numFmtId="0" fontId="0" fillId="0" borderId="0" xfId="0" applyAlignment="1">
      <alignment horizontal="center"/>
    </xf>
    <xf numFmtId="8" fontId="0" fillId="0" borderId="0" xfId="0" applyNumberFormat="1"/>
    <xf numFmtId="43" fontId="0" fillId="0" borderId="0" xfId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670E-EFB2-40A9-A1C1-E829336FCF4C}">
  <dimension ref="A2:J16"/>
  <sheetViews>
    <sheetView tabSelected="1" topLeftCell="A16" workbookViewId="0">
      <selection activeCell="N23" sqref="N23"/>
    </sheetView>
  </sheetViews>
  <sheetFormatPr defaultRowHeight="14.4" x14ac:dyDescent="0.3"/>
  <cols>
    <col min="1" max="1" width="13.109375" bestFit="1" customWidth="1"/>
  </cols>
  <sheetData>
    <row r="2" spans="1:10" x14ac:dyDescent="0.3">
      <c r="A2" s="13">
        <v>36989</v>
      </c>
      <c r="B2">
        <v>0</v>
      </c>
    </row>
    <row r="3" spans="1:10" x14ac:dyDescent="0.3">
      <c r="A3" s="13">
        <v>37118</v>
      </c>
      <c r="B3">
        <v>300</v>
      </c>
    </row>
    <row r="4" spans="1:10" x14ac:dyDescent="0.3">
      <c r="A4" s="13">
        <v>37271</v>
      </c>
      <c r="B4">
        <v>400</v>
      </c>
    </row>
    <row r="5" spans="1:10" x14ac:dyDescent="0.3">
      <c r="A5" s="13">
        <v>37432</v>
      </c>
      <c r="B5">
        <v>200</v>
      </c>
    </row>
    <row r="6" spans="1:10" x14ac:dyDescent="0.3">
      <c r="A6" s="13">
        <v>37805</v>
      </c>
      <c r="B6">
        <v>100</v>
      </c>
    </row>
    <row r="7" spans="1:10" x14ac:dyDescent="0.3">
      <c r="E7">
        <f>+XNPV(0.1,B2:B6,A2:A6)</f>
        <v>920.62821695709704</v>
      </c>
    </row>
    <row r="9" spans="1:10" x14ac:dyDescent="0.3">
      <c r="D9" s="11"/>
    </row>
    <row r="11" spans="1:10" x14ac:dyDescent="0.3">
      <c r="D11" s="11"/>
    </row>
    <row r="16" spans="1:10" x14ac:dyDescent="0.3">
      <c r="D16" s="12"/>
      <c r="E16" s="12"/>
      <c r="F16" s="12"/>
      <c r="G16" s="12"/>
      <c r="H16" s="12"/>
      <c r="I16" s="12"/>
      <c r="J1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F60F-19CF-4207-995C-10962A4E1F18}">
  <dimension ref="C1:J15"/>
  <sheetViews>
    <sheetView workbookViewId="0">
      <selection activeCell="N10" sqref="N10"/>
    </sheetView>
  </sheetViews>
  <sheetFormatPr defaultRowHeight="14.4" x14ac:dyDescent="0.3"/>
  <sheetData>
    <row r="1" spans="3:10" x14ac:dyDescent="0.3">
      <c r="D1">
        <v>0.15</v>
      </c>
    </row>
    <row r="3" spans="3:10" x14ac:dyDescent="0.3">
      <c r="C3" t="s">
        <v>13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</row>
    <row r="4" spans="3:10" x14ac:dyDescent="0.3">
      <c r="D4">
        <v>-400</v>
      </c>
      <c r="E4">
        <v>200</v>
      </c>
      <c r="F4">
        <v>600</v>
      </c>
      <c r="G4">
        <v>-900</v>
      </c>
      <c r="H4">
        <v>1000</v>
      </c>
      <c r="I4">
        <v>250</v>
      </c>
      <c r="J4">
        <v>230</v>
      </c>
    </row>
    <row r="8" spans="3:10" x14ac:dyDescent="0.3">
      <c r="D8" s="11">
        <f>+NPV(D1,D4:J4)</f>
        <v>375.05861838678885</v>
      </c>
    </row>
    <row r="10" spans="3:10" x14ac:dyDescent="0.3">
      <c r="D10" s="11">
        <f>+NPV(D1,D4)</f>
        <v>-347.82608695652175</v>
      </c>
    </row>
    <row r="15" spans="3:10" x14ac:dyDescent="0.3">
      <c r="D15" s="12">
        <f>D4/(1+0.15)^D3</f>
        <v>-347.82608695652175</v>
      </c>
      <c r="E15" s="12">
        <f t="shared" ref="E15:J15" si="0">E4/(1+0.15)^E3</f>
        <v>151.2287334593573</v>
      </c>
      <c r="F15" s="12">
        <f t="shared" si="0"/>
        <v>394.50973945919304</v>
      </c>
      <c r="G15" s="12">
        <f t="shared" si="0"/>
        <v>-514.57792103373004</v>
      </c>
      <c r="H15" s="12">
        <f t="shared" si="0"/>
        <v>497.17673529828988</v>
      </c>
      <c r="I15" s="12">
        <f t="shared" si="0"/>
        <v>108.08189897788911</v>
      </c>
      <c r="J15" s="12">
        <f t="shared" si="0"/>
        <v>86.465519182311311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B829-6076-4FD9-95DB-2E247C909AD9}">
  <dimension ref="A2:N16"/>
  <sheetViews>
    <sheetView zoomScaleNormal="100" workbookViewId="0">
      <selection activeCell="F10" sqref="F10:F16"/>
    </sheetView>
  </sheetViews>
  <sheetFormatPr defaultRowHeight="14.4" x14ac:dyDescent="0.3"/>
  <sheetData>
    <row r="2" spans="1:14" x14ac:dyDescent="0.3">
      <c r="D2" t="s">
        <v>9</v>
      </c>
      <c r="E2">
        <f>M6*15+M7*10</f>
        <v>350</v>
      </c>
    </row>
    <row r="4" spans="1:14" ht="15" thickBot="1" x14ac:dyDescent="0.35"/>
    <row r="5" spans="1:14" x14ac:dyDescent="0.3">
      <c r="A5" s="1"/>
      <c r="E5" s="5" t="s">
        <v>2</v>
      </c>
      <c r="F5" s="7" t="s">
        <v>3</v>
      </c>
      <c r="G5" s="5" t="s">
        <v>4</v>
      </c>
      <c r="H5" s="7" t="s">
        <v>5</v>
      </c>
      <c r="I5" s="5" t="s">
        <v>6</v>
      </c>
      <c r="J5" s="7" t="s">
        <v>7</v>
      </c>
      <c r="K5" s="5" t="s">
        <v>8</v>
      </c>
    </row>
    <row r="6" spans="1:14" x14ac:dyDescent="0.3">
      <c r="A6" s="1"/>
      <c r="D6" t="s">
        <v>10</v>
      </c>
      <c r="E6" s="8">
        <v>1</v>
      </c>
      <c r="F6" s="8">
        <v>3</v>
      </c>
      <c r="G6" s="8">
        <v>2</v>
      </c>
      <c r="H6" s="8">
        <v>7</v>
      </c>
      <c r="I6" s="8">
        <v>0</v>
      </c>
      <c r="J6" s="8">
        <v>3</v>
      </c>
      <c r="K6" s="8">
        <v>4</v>
      </c>
      <c r="M6">
        <f>SUM(E6:K6)</f>
        <v>20</v>
      </c>
      <c r="N6">
        <f>+M6/4</f>
        <v>5</v>
      </c>
    </row>
    <row r="7" spans="1:14" x14ac:dyDescent="0.3">
      <c r="A7" s="1"/>
      <c r="D7" t="s">
        <v>11</v>
      </c>
      <c r="E7" s="8">
        <v>1</v>
      </c>
      <c r="F7" s="8">
        <v>1</v>
      </c>
      <c r="G7" s="8">
        <v>0</v>
      </c>
      <c r="H7" s="8">
        <v>1</v>
      </c>
      <c r="I7" s="8">
        <v>0</v>
      </c>
      <c r="J7" s="8">
        <v>0</v>
      </c>
      <c r="K7" s="8">
        <v>2</v>
      </c>
      <c r="M7">
        <f>SUM(E7:K7)</f>
        <v>5</v>
      </c>
    </row>
    <row r="8" spans="1:14" x14ac:dyDescent="0.3">
      <c r="A8" s="1"/>
    </row>
    <row r="9" spans="1:14" ht="19.8" thickBot="1" x14ac:dyDescent="0.35">
      <c r="A9" s="2"/>
      <c r="B9" s="3" t="s">
        <v>0</v>
      </c>
      <c r="C9" s="3" t="s">
        <v>1</v>
      </c>
    </row>
    <row r="10" spans="1:14" ht="15" thickBot="1" x14ac:dyDescent="0.35">
      <c r="A10" s="4">
        <v>0</v>
      </c>
      <c r="B10" s="5" t="s">
        <v>2</v>
      </c>
      <c r="C10" s="5">
        <v>17</v>
      </c>
      <c r="D10">
        <f>+C10*8</f>
        <v>136</v>
      </c>
      <c r="F10">
        <f>+(E6+SUM(H6:K6))*8</f>
        <v>120</v>
      </c>
      <c r="G10">
        <f>+(E7+SUM(H7:K7))*4</f>
        <v>16</v>
      </c>
      <c r="H10">
        <f>+SUM(F10:G10)</f>
        <v>136</v>
      </c>
    </row>
    <row r="11" spans="1:14" ht="15" thickBot="1" x14ac:dyDescent="0.35">
      <c r="A11" s="6">
        <v>1</v>
      </c>
      <c r="B11" s="7" t="s">
        <v>3</v>
      </c>
      <c r="C11" s="7">
        <v>13</v>
      </c>
      <c r="D11">
        <f t="shared" ref="D11:D16" si="0">+C11*8</f>
        <v>104</v>
      </c>
      <c r="F11">
        <f>+(SUM(E6:F6)+SUM(I6:K6))*8</f>
        <v>88</v>
      </c>
      <c r="G11">
        <f>+(SUM(E7:F7)+SUM(I7:K7))*4</f>
        <v>16</v>
      </c>
      <c r="H11">
        <f t="shared" ref="H11:H16" si="1">+SUM(F11:G11)</f>
        <v>104</v>
      </c>
    </row>
    <row r="12" spans="1:14" ht="15" thickBot="1" x14ac:dyDescent="0.35">
      <c r="A12" s="4">
        <v>2</v>
      </c>
      <c r="B12" s="5" t="s">
        <v>4</v>
      </c>
      <c r="C12" s="5">
        <v>15</v>
      </c>
      <c r="D12">
        <f t="shared" si="0"/>
        <v>120</v>
      </c>
      <c r="F12">
        <f>+(SUM(E6:G6)+SUM(J6:K6))*8</f>
        <v>104</v>
      </c>
      <c r="G12">
        <f>+(SUM(E7:G7)+SUM(J7:K7))*4</f>
        <v>16</v>
      </c>
      <c r="H12">
        <f t="shared" si="1"/>
        <v>120</v>
      </c>
    </row>
    <row r="13" spans="1:14" ht="15" thickBot="1" x14ac:dyDescent="0.35">
      <c r="A13" s="6">
        <v>3</v>
      </c>
      <c r="B13" s="7" t="s">
        <v>5</v>
      </c>
      <c r="C13" s="7">
        <v>19</v>
      </c>
      <c r="D13">
        <f t="shared" si="0"/>
        <v>152</v>
      </c>
      <c r="F13">
        <f>+(K6+SUM(E6:H6))*8</f>
        <v>136</v>
      </c>
      <c r="G13">
        <f>+(K7+SUM(E7:H7))*4</f>
        <v>20</v>
      </c>
      <c r="H13">
        <f t="shared" si="1"/>
        <v>156</v>
      </c>
    </row>
    <row r="14" spans="1:14" ht="15" thickBot="1" x14ac:dyDescent="0.35">
      <c r="A14" s="4">
        <v>4</v>
      </c>
      <c r="B14" s="5" t="s">
        <v>6</v>
      </c>
      <c r="C14" s="5">
        <v>14</v>
      </c>
      <c r="D14">
        <f t="shared" si="0"/>
        <v>112</v>
      </c>
      <c r="F14">
        <f>+(SUM(E6:I6))*8</f>
        <v>104</v>
      </c>
      <c r="G14">
        <f>+(SUM(E7:I7))*4</f>
        <v>12</v>
      </c>
      <c r="H14">
        <f t="shared" si="1"/>
        <v>116</v>
      </c>
    </row>
    <row r="15" spans="1:14" ht="15" thickBot="1" x14ac:dyDescent="0.35">
      <c r="A15" s="6">
        <v>5</v>
      </c>
      <c r="B15" s="7" t="s">
        <v>7</v>
      </c>
      <c r="C15" s="7">
        <v>16</v>
      </c>
      <c r="D15">
        <f t="shared" si="0"/>
        <v>128</v>
      </c>
      <c r="F15">
        <f>+(SUM(F6:J6))*8</f>
        <v>120</v>
      </c>
      <c r="G15">
        <f>+(SUM(F7:J7))*4</f>
        <v>8</v>
      </c>
      <c r="H15">
        <f t="shared" si="1"/>
        <v>128</v>
      </c>
    </row>
    <row r="16" spans="1:14" x14ac:dyDescent="0.3">
      <c r="A16" s="4">
        <v>6</v>
      </c>
      <c r="B16" s="5" t="s">
        <v>8</v>
      </c>
      <c r="C16" s="5">
        <v>11</v>
      </c>
      <c r="D16">
        <f t="shared" si="0"/>
        <v>88</v>
      </c>
      <c r="F16">
        <f>+(SUM(G6:K6))*8</f>
        <v>128</v>
      </c>
      <c r="G16">
        <f>+(SUM(G7:K7))*4</f>
        <v>12</v>
      </c>
      <c r="H16">
        <f t="shared" si="1"/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3B4B-3997-4589-AFD1-86C4C745A8CB}">
  <dimension ref="A2:R23"/>
  <sheetViews>
    <sheetView zoomScaleNormal="100" workbookViewId="0">
      <selection activeCell="P14" sqref="P14"/>
    </sheetView>
  </sheetViews>
  <sheetFormatPr defaultRowHeight="14.4" x14ac:dyDescent="0.3"/>
  <sheetData>
    <row r="2" spans="1:18" x14ac:dyDescent="0.3">
      <c r="G2" t="s">
        <v>9</v>
      </c>
      <c r="H2">
        <f>+H6+I6+N6</f>
        <v>17</v>
      </c>
    </row>
    <row r="4" spans="1:18" ht="15" thickBot="1" x14ac:dyDescent="0.35"/>
    <row r="5" spans="1:18" x14ac:dyDescent="0.3">
      <c r="A5" s="1"/>
      <c r="H5" s="5" t="s">
        <v>2</v>
      </c>
      <c r="I5" s="7" t="s">
        <v>3</v>
      </c>
      <c r="J5" s="5" t="s">
        <v>4</v>
      </c>
      <c r="K5" s="7" t="s">
        <v>5</v>
      </c>
      <c r="L5" s="5" t="s">
        <v>6</v>
      </c>
      <c r="M5" s="7" t="s">
        <v>7</v>
      </c>
      <c r="N5" s="5" t="s">
        <v>8</v>
      </c>
    </row>
    <row r="6" spans="1:18" x14ac:dyDescent="0.3">
      <c r="A6" s="1"/>
      <c r="G6" s="10" t="s">
        <v>12</v>
      </c>
      <c r="H6" s="9">
        <v>6</v>
      </c>
      <c r="I6" s="9">
        <v>8</v>
      </c>
      <c r="J6" s="9">
        <v>0</v>
      </c>
      <c r="K6" s="9">
        <v>2</v>
      </c>
      <c r="L6" s="9">
        <v>6</v>
      </c>
      <c r="M6" s="9">
        <v>0</v>
      </c>
      <c r="N6" s="9">
        <v>3</v>
      </c>
      <c r="O6">
        <f>SUM(H6:N6)</f>
        <v>25</v>
      </c>
      <c r="P6">
        <v>25</v>
      </c>
    </row>
    <row r="7" spans="1:18" x14ac:dyDescent="0.3">
      <c r="A7" s="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3">
      <c r="A8" s="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3">
      <c r="A9" s="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x14ac:dyDescent="0.3">
      <c r="A10" s="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3">
      <c r="A11" s="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9.8" thickBot="1" x14ac:dyDescent="0.35">
      <c r="A12" s="2"/>
      <c r="B12" s="3" t="s">
        <v>0</v>
      </c>
      <c r="C12" s="3" t="s">
        <v>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15" thickBot="1" x14ac:dyDescent="0.35">
      <c r="A13" s="4">
        <v>0</v>
      </c>
      <c r="B13" s="5" t="s">
        <v>2</v>
      </c>
      <c r="C13" s="5">
        <v>17</v>
      </c>
      <c r="D13">
        <f>+(H6+SUM(K6:N6))</f>
        <v>17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15" thickBot="1" x14ac:dyDescent="0.35">
      <c r="A14" s="6">
        <v>1</v>
      </c>
      <c r="B14" s="7" t="s">
        <v>3</v>
      </c>
      <c r="C14" s="7">
        <v>13</v>
      </c>
      <c r="D14">
        <f>+(SUM(H6:I6)+SUM(L6:N6))</f>
        <v>23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15" thickBot="1" x14ac:dyDescent="0.35">
      <c r="A15" s="4">
        <v>2</v>
      </c>
      <c r="B15" s="5" t="s">
        <v>4</v>
      </c>
      <c r="C15" s="5">
        <v>15</v>
      </c>
      <c r="D15">
        <f>+(SUM(H6:J6)+SUM(M6:N6))</f>
        <v>17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15" thickBot="1" x14ac:dyDescent="0.35">
      <c r="A16" s="6">
        <v>3</v>
      </c>
      <c r="B16" s="7" t="s">
        <v>5</v>
      </c>
      <c r="C16" s="7">
        <v>19</v>
      </c>
      <c r="D16">
        <f>+(N6+SUM(H6:K6))</f>
        <v>19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15" thickBot="1" x14ac:dyDescent="0.35">
      <c r="A17" s="4">
        <v>4</v>
      </c>
      <c r="B17" s="5" t="s">
        <v>6</v>
      </c>
      <c r="C17" s="5">
        <v>14</v>
      </c>
      <c r="D17">
        <f>+(SUM(H6:L6))</f>
        <v>22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15" thickBot="1" x14ac:dyDescent="0.35">
      <c r="A18" s="6">
        <v>5</v>
      </c>
      <c r="B18" s="7" t="s">
        <v>7</v>
      </c>
      <c r="C18" s="7">
        <v>16</v>
      </c>
      <c r="D18">
        <f>+(SUM(I6:M6))</f>
        <v>16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x14ac:dyDescent="0.3">
      <c r="A19" s="4">
        <v>6</v>
      </c>
      <c r="B19" s="5" t="s">
        <v>8</v>
      </c>
      <c r="C19" s="5">
        <v>11</v>
      </c>
      <c r="D19">
        <f>+(SUM(J6:N6))</f>
        <v>11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3"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3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535B-E06A-41F4-B7A1-18496F9FB6D3}">
  <dimension ref="A2:P19"/>
  <sheetViews>
    <sheetView zoomScaleNormal="100" workbookViewId="0">
      <selection activeCell="F21" sqref="F21"/>
    </sheetView>
  </sheetViews>
  <sheetFormatPr defaultRowHeight="14.4" x14ac:dyDescent="0.3"/>
  <sheetData>
    <row r="2" spans="1:16" x14ac:dyDescent="0.3">
      <c r="G2" t="s">
        <v>9</v>
      </c>
      <c r="H2">
        <f>SUM(P6:P15)</f>
        <v>2992</v>
      </c>
    </row>
    <row r="4" spans="1:16" ht="15" thickBot="1" x14ac:dyDescent="0.35">
      <c r="H4">
        <f>H7+H8</f>
        <v>8</v>
      </c>
      <c r="I4">
        <f t="shared" ref="I4:N4" si="0">I7+I8</f>
        <v>0</v>
      </c>
      <c r="J4">
        <f t="shared" si="0"/>
        <v>0</v>
      </c>
      <c r="K4">
        <f t="shared" si="0"/>
        <v>6</v>
      </c>
      <c r="L4">
        <f t="shared" si="0"/>
        <v>2</v>
      </c>
      <c r="M4">
        <f t="shared" si="0"/>
        <v>0</v>
      </c>
      <c r="N4">
        <f t="shared" si="0"/>
        <v>0</v>
      </c>
    </row>
    <row r="5" spans="1:16" x14ac:dyDescent="0.3">
      <c r="A5" s="1"/>
      <c r="H5" s="5" t="s">
        <v>2</v>
      </c>
      <c r="I5" s="7" t="s">
        <v>3</v>
      </c>
      <c r="J5" s="5" t="s">
        <v>4</v>
      </c>
      <c r="K5" s="7" t="s">
        <v>5</v>
      </c>
      <c r="L5" s="5" t="s">
        <v>6</v>
      </c>
      <c r="M5" s="7" t="s">
        <v>7</v>
      </c>
      <c r="N5" s="5" t="s">
        <v>8</v>
      </c>
    </row>
    <row r="6" spans="1:16" x14ac:dyDescent="0.3">
      <c r="A6" s="1"/>
      <c r="G6" s="10" t="s">
        <v>12</v>
      </c>
      <c r="H6" s="9">
        <v>4</v>
      </c>
      <c r="I6" s="9">
        <v>0</v>
      </c>
      <c r="J6" s="9">
        <v>0</v>
      </c>
      <c r="K6" s="9">
        <v>3</v>
      </c>
      <c r="L6" s="9">
        <v>1</v>
      </c>
      <c r="M6" s="9">
        <v>0</v>
      </c>
      <c r="N6" s="9">
        <v>0</v>
      </c>
      <c r="O6">
        <f>SUM(H6:N6)</f>
        <v>8</v>
      </c>
      <c r="P6">
        <f>+SUM(H6:N6)*250</f>
        <v>2000</v>
      </c>
    </row>
    <row r="7" spans="1:16" x14ac:dyDescent="0.3">
      <c r="A7" s="1"/>
      <c r="G7" s="10"/>
      <c r="H7" s="8">
        <v>4</v>
      </c>
      <c r="I7" s="8">
        <v>0</v>
      </c>
      <c r="J7" s="8">
        <v>0</v>
      </c>
      <c r="K7" s="8">
        <v>3</v>
      </c>
      <c r="L7" s="8">
        <v>1</v>
      </c>
      <c r="M7" s="8">
        <v>0</v>
      </c>
      <c r="N7" s="8">
        <v>0</v>
      </c>
    </row>
    <row r="8" spans="1:16" ht="15" thickBot="1" x14ac:dyDescent="0.35">
      <c r="A8" s="1"/>
      <c r="G8" s="10"/>
      <c r="H8" s="8">
        <v>4</v>
      </c>
      <c r="I8" s="8">
        <v>0</v>
      </c>
      <c r="J8" s="8">
        <v>0</v>
      </c>
      <c r="K8" s="8">
        <v>3</v>
      </c>
      <c r="L8" s="8">
        <v>1</v>
      </c>
      <c r="M8" s="8">
        <v>0</v>
      </c>
      <c r="N8" s="8">
        <v>0</v>
      </c>
    </row>
    <row r="9" spans="1:16" ht="15" thickBot="1" x14ac:dyDescent="0.35">
      <c r="A9" s="1"/>
      <c r="G9" s="5" t="s">
        <v>2</v>
      </c>
      <c r="M9" s="9">
        <f>H7</f>
        <v>4</v>
      </c>
      <c r="N9" s="9">
        <f>H8</f>
        <v>4</v>
      </c>
      <c r="O9">
        <f>SUM(H9:N9)</f>
        <v>8</v>
      </c>
      <c r="P9">
        <f>+SUM(H9:N9)*62</f>
        <v>496</v>
      </c>
    </row>
    <row r="10" spans="1:16" ht="15" thickBot="1" x14ac:dyDescent="0.35">
      <c r="A10" s="1"/>
      <c r="G10" s="7" t="s">
        <v>3</v>
      </c>
      <c r="H10" s="9">
        <f>I8</f>
        <v>0</v>
      </c>
      <c r="N10" s="9">
        <f>I7</f>
        <v>0</v>
      </c>
      <c r="O10">
        <f t="shared" ref="O10:O15" si="1">SUM(H10:N10)</f>
        <v>0</v>
      </c>
      <c r="P10">
        <f t="shared" ref="P10:P15" si="2">+SUM(H10:N10)*62</f>
        <v>0</v>
      </c>
    </row>
    <row r="11" spans="1:16" ht="15" thickBot="1" x14ac:dyDescent="0.35">
      <c r="A11" s="1"/>
      <c r="G11" s="5" t="s">
        <v>4</v>
      </c>
      <c r="H11" s="9">
        <f>J7</f>
        <v>0</v>
      </c>
      <c r="I11" s="9">
        <f>J8</f>
        <v>0</v>
      </c>
      <c r="O11">
        <f t="shared" si="1"/>
        <v>0</v>
      </c>
      <c r="P11">
        <f t="shared" si="2"/>
        <v>0</v>
      </c>
    </row>
    <row r="12" spans="1:16" ht="19.8" thickBot="1" x14ac:dyDescent="0.35">
      <c r="A12" s="2"/>
      <c r="B12" s="3" t="s">
        <v>0</v>
      </c>
      <c r="C12" s="3" t="s">
        <v>1</v>
      </c>
      <c r="G12" s="7" t="s">
        <v>5</v>
      </c>
      <c r="I12" s="9">
        <f>K7</f>
        <v>3</v>
      </c>
      <c r="J12" s="9">
        <f>K8</f>
        <v>3</v>
      </c>
      <c r="O12">
        <f t="shared" si="1"/>
        <v>6</v>
      </c>
      <c r="P12">
        <f t="shared" si="2"/>
        <v>372</v>
      </c>
    </row>
    <row r="13" spans="1:16" ht="15" thickBot="1" x14ac:dyDescent="0.35">
      <c r="A13" s="4">
        <v>0</v>
      </c>
      <c r="B13" s="5" t="s">
        <v>2</v>
      </c>
      <c r="C13" s="5">
        <v>17</v>
      </c>
      <c r="D13">
        <f>+(H16+SUM(K16:N16))</f>
        <v>17</v>
      </c>
      <c r="G13" s="5" t="s">
        <v>6</v>
      </c>
      <c r="J13" s="9">
        <f>L7</f>
        <v>1</v>
      </c>
      <c r="K13" s="9">
        <f>L8</f>
        <v>1</v>
      </c>
      <c r="O13">
        <f t="shared" si="1"/>
        <v>2</v>
      </c>
      <c r="P13">
        <f t="shared" si="2"/>
        <v>124</v>
      </c>
    </row>
    <row r="14" spans="1:16" ht="15" thickBot="1" x14ac:dyDescent="0.35">
      <c r="A14" s="6">
        <v>1</v>
      </c>
      <c r="B14" s="7" t="s">
        <v>3</v>
      </c>
      <c r="C14" s="7">
        <v>13</v>
      </c>
      <c r="D14">
        <f>+(SUM(H16:I16)+SUM(L16:N16))</f>
        <v>16</v>
      </c>
      <c r="G14" s="7" t="s">
        <v>7</v>
      </c>
      <c r="K14" s="9">
        <f>M7</f>
        <v>0</v>
      </c>
      <c r="L14" s="9">
        <f>M8</f>
        <v>0</v>
      </c>
      <c r="O14">
        <f t="shared" si="1"/>
        <v>0</v>
      </c>
      <c r="P14">
        <f t="shared" si="2"/>
        <v>0</v>
      </c>
    </row>
    <row r="15" spans="1:16" ht="15" thickBot="1" x14ac:dyDescent="0.35">
      <c r="A15" s="4">
        <v>2</v>
      </c>
      <c r="B15" s="5" t="s">
        <v>4</v>
      </c>
      <c r="C15" s="5">
        <v>15</v>
      </c>
      <c r="D15">
        <f>+(SUM(H16:J16)+SUM(M16:N16))</f>
        <v>19</v>
      </c>
      <c r="G15" s="5" t="s">
        <v>8</v>
      </c>
      <c r="L15" s="9">
        <f>N7</f>
        <v>0</v>
      </c>
      <c r="M15" s="9">
        <f>N8</f>
        <v>0</v>
      </c>
      <c r="O15">
        <f t="shared" si="1"/>
        <v>0</v>
      </c>
      <c r="P15">
        <f t="shared" si="2"/>
        <v>0</v>
      </c>
    </row>
    <row r="16" spans="1:16" ht="15" thickBot="1" x14ac:dyDescent="0.35">
      <c r="A16" s="6">
        <v>3</v>
      </c>
      <c r="B16" s="7" t="s">
        <v>5</v>
      </c>
      <c r="C16" s="7">
        <v>19</v>
      </c>
      <c r="D16">
        <f>+(N16+SUM(H16:K16))</f>
        <v>19</v>
      </c>
      <c r="H16" s="10">
        <f>SUM(H9:H15)+H6</f>
        <v>4</v>
      </c>
      <c r="I16" s="10">
        <f t="shared" ref="I16:N16" si="3">SUM(I9:I15)+I6</f>
        <v>3</v>
      </c>
      <c r="J16" s="10">
        <f t="shared" si="3"/>
        <v>4</v>
      </c>
      <c r="K16" s="10">
        <f t="shared" si="3"/>
        <v>4</v>
      </c>
      <c r="L16" s="10">
        <f t="shared" si="3"/>
        <v>1</v>
      </c>
      <c r="M16" s="10">
        <f t="shared" si="3"/>
        <v>4</v>
      </c>
      <c r="N16" s="10">
        <f t="shared" si="3"/>
        <v>4</v>
      </c>
    </row>
    <row r="17" spans="1:4" ht="15" thickBot="1" x14ac:dyDescent="0.35">
      <c r="A17" s="4">
        <v>4</v>
      </c>
      <c r="B17" s="5" t="s">
        <v>6</v>
      </c>
      <c r="C17" s="5">
        <v>14</v>
      </c>
      <c r="D17">
        <f>+(SUM(H16:L16))</f>
        <v>16</v>
      </c>
    </row>
    <row r="18" spans="1:4" ht="15" thickBot="1" x14ac:dyDescent="0.35">
      <c r="A18" s="6">
        <v>5</v>
      </c>
      <c r="B18" s="7" t="s">
        <v>7</v>
      </c>
      <c r="C18" s="7">
        <v>16</v>
      </c>
      <c r="D18">
        <f>+(SUM(I16:M16))</f>
        <v>16</v>
      </c>
    </row>
    <row r="19" spans="1:4" x14ac:dyDescent="0.3">
      <c r="A19" s="4">
        <v>6</v>
      </c>
      <c r="B19" s="5" t="s">
        <v>8</v>
      </c>
      <c r="C19" s="5">
        <v>11</v>
      </c>
      <c r="D19">
        <f>+(SUM(J16:N16))</f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 (2)</vt:lpstr>
      <vt:lpstr>Sheet2</vt:lpstr>
      <vt:lpstr>Sheet1</vt:lpstr>
      <vt:lpstr>Sheet1 (3)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BILGIC, Onur</dc:creator>
  <cp:lastModifiedBy>BILGIC, Onur</cp:lastModifiedBy>
  <dcterms:created xsi:type="dcterms:W3CDTF">2020-06-13T19:25:40Z</dcterms:created>
  <dcterms:modified xsi:type="dcterms:W3CDTF">2020-06-25T04:41:31Z</dcterms:modified>
</cp:coreProperties>
</file>