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2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Desktop\"/>
    </mc:Choice>
  </mc:AlternateContent>
  <bookViews>
    <workbookView xWindow="-120" yWindow="-120" windowWidth="19440" windowHeight="11640" activeTab="1"/>
  </bookViews>
  <sheets>
    <sheet name="Version" sheetId="8" r:id="rId1"/>
    <sheet name="Ext. LDO Circuit Check Lis " sheetId="10" r:id="rId2"/>
    <sheet name="Layout Check List" sheetId="6" r:id="rId3"/>
    <sheet name="Ref_Power_Circuit" sheetId="2" r:id="rId4"/>
    <sheet name="Ref" sheetId="5" r:id="rId5"/>
    <sheet name="分壓計算" sheetId="7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F21" i="10" l="1"/>
  <c r="F20" i="10"/>
  <c r="F15" i="10"/>
  <c r="F18" i="10"/>
  <c r="F16" i="10"/>
  <c r="F11" i="10"/>
  <c r="F10" i="10"/>
  <c r="F54" i="10" l="1"/>
  <c r="F53" i="10"/>
  <c r="F52" i="10"/>
  <c r="F51" i="10"/>
  <c r="F50" i="6" l="1"/>
  <c r="F47" i="6"/>
  <c r="F45" i="6"/>
  <c r="F44" i="6"/>
  <c r="F36" i="6"/>
  <c r="F38" i="6"/>
  <c r="F35" i="6"/>
  <c r="F33" i="6"/>
  <c r="F30" i="6"/>
  <c r="F29" i="6"/>
  <c r="F23" i="6"/>
  <c r="F22" i="6"/>
  <c r="F21" i="6"/>
  <c r="F20" i="6"/>
  <c r="F19" i="6"/>
  <c r="F14" i="6"/>
  <c r="F10" i="6"/>
  <c r="F8" i="6"/>
  <c r="F6" i="6"/>
  <c r="F5" i="6"/>
  <c r="F70" i="10"/>
  <c r="F69" i="10"/>
  <c r="F66" i="10"/>
  <c r="F64" i="10"/>
  <c r="F59" i="10"/>
  <c r="F58" i="10"/>
  <c r="F57" i="10"/>
  <c r="F48" i="10"/>
  <c r="F47" i="10"/>
  <c r="F46" i="10"/>
  <c r="F45" i="10"/>
  <c r="F29" i="10"/>
  <c r="F28" i="10"/>
  <c r="F25" i="10"/>
  <c r="F24" i="10"/>
  <c r="F13" i="10"/>
  <c r="K19" i="7"/>
  <c r="J19" i="7"/>
  <c r="K18" i="7"/>
  <c r="J18" i="7"/>
  <c r="J13" i="7"/>
  <c r="K9" i="7"/>
  <c r="J9" i="7"/>
  <c r="K8" i="7"/>
  <c r="J8" i="7"/>
  <c r="J4" i="7" s="1"/>
  <c r="J3" i="7"/>
  <c r="J2" i="7" l="1"/>
  <c r="J12" i="7"/>
  <c r="J14" i="7"/>
  <c r="C19" i="7" l="1"/>
  <c r="B19" i="7"/>
  <c r="C18" i="7"/>
  <c r="B18" i="7"/>
  <c r="B13" i="7"/>
  <c r="C9" i="7"/>
  <c r="B9" i="7"/>
  <c r="C8" i="7"/>
  <c r="B8" i="7"/>
  <c r="B3" i="7"/>
  <c r="B2" i="7" l="1"/>
  <c r="B14" i="7"/>
  <c r="B12" i="7"/>
  <c r="B4" i="7"/>
</calcChain>
</file>

<file path=xl/sharedStrings.xml><?xml version="1.0" encoding="utf-8"?>
<sst xmlns="http://schemas.openxmlformats.org/spreadsheetml/2006/main" count="350" uniqueCount="303">
  <si>
    <t>3. GPIOs</t>
    <phoneticPr fontId="1" type="noConversion"/>
  </si>
  <si>
    <t>4. ADC</t>
    <phoneticPr fontId="1" type="noConversion"/>
  </si>
  <si>
    <t>Check Lists</t>
    <phoneticPr fontId="1" type="noConversion"/>
  </si>
  <si>
    <t>Check Items</t>
    <phoneticPr fontId="1" type="noConversion"/>
  </si>
  <si>
    <t xml:space="preserve">5. RF matching </t>
    <phoneticPr fontId="1" type="noConversion"/>
  </si>
  <si>
    <t>External crystals</t>
  </si>
  <si>
    <t>1.1.1</t>
    <phoneticPr fontId="1" type="noConversion"/>
  </si>
  <si>
    <t>1.2.1</t>
    <phoneticPr fontId="1" type="noConversion"/>
  </si>
  <si>
    <t>1.3.1</t>
    <phoneticPr fontId="1" type="noConversion"/>
  </si>
  <si>
    <t>1.3.2</t>
    <phoneticPr fontId="1" type="noConversion"/>
  </si>
  <si>
    <t>2.1.1</t>
    <phoneticPr fontId="1" type="noConversion"/>
  </si>
  <si>
    <t>2.1.2</t>
    <phoneticPr fontId="1" type="noConversion"/>
  </si>
  <si>
    <t>2.2.1</t>
    <phoneticPr fontId="1" type="noConversion"/>
  </si>
  <si>
    <t>Links/Notes</t>
    <phoneticPr fontId="1" type="noConversion"/>
  </si>
  <si>
    <t>3.1.1</t>
    <phoneticPr fontId="1" type="noConversion"/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</si>
  <si>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</si>
  <si>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</si>
  <si>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</si>
  <si>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</si>
  <si>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</si>
  <si>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</si>
  <si>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</si>
  <si>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</si>
  <si>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</si>
  <si>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</si>
  <si>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</si>
  <si>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</si>
  <si>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</si>
  <si>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</si>
  <si>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</si>
  <si>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</si>
  <si>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3.1.18</t>
  </si>
  <si>
    <t>3.1.19</t>
  </si>
  <si>
    <t>3.1.20</t>
  </si>
  <si>
    <t>3.1.21</t>
  </si>
  <si>
    <t>3.1.22</t>
  </si>
  <si>
    <t>3.1.23</t>
  </si>
  <si>
    <t>3.1.24</t>
  </si>
  <si>
    <t>3.1.25</t>
  </si>
  <si>
    <t>Ground</t>
    <phoneticPr fontId="1" type="noConversion"/>
  </si>
  <si>
    <t>Comments / Ref</t>
    <phoneticPr fontId="1" type="noConversion"/>
  </si>
  <si>
    <t>VBAT</t>
    <phoneticPr fontId="1" type="noConversion"/>
  </si>
  <si>
    <t>Ref 1</t>
    <phoneticPr fontId="1" type="noConversion"/>
  </si>
  <si>
    <t>1.2.2</t>
    <phoneticPr fontId="1" type="noConversion"/>
  </si>
  <si>
    <t>1.1.2</t>
    <phoneticPr fontId="1" type="noConversion"/>
  </si>
  <si>
    <t>VDD_PA</t>
    <phoneticPr fontId="1" type="noConversion"/>
  </si>
  <si>
    <t>Ref 5</t>
    <phoneticPr fontId="1" type="noConversion"/>
  </si>
  <si>
    <t>Ref 6</t>
    <phoneticPr fontId="1" type="noConversion"/>
  </si>
  <si>
    <t>Ref 7</t>
    <phoneticPr fontId="1" type="noConversion"/>
  </si>
  <si>
    <t>Ref 9</t>
    <phoneticPr fontId="1" type="noConversion"/>
  </si>
  <si>
    <t xml:space="preserve"> VDDO (VDDIO)</t>
    <phoneticPr fontId="1" type="noConversion"/>
  </si>
  <si>
    <t>2. Enable, Reset and Clcok</t>
    <phoneticPr fontId="1" type="noConversion"/>
  </si>
  <si>
    <t>如產品無特殊溫度需求，溫度選用“商規”即可</t>
    <phoneticPr fontId="1" type="noConversion"/>
  </si>
  <si>
    <t>5.1.2</t>
    <phoneticPr fontId="1" type="noConversion"/>
  </si>
  <si>
    <t>QFN</t>
    <phoneticPr fontId="1" type="noConversion"/>
  </si>
  <si>
    <t>I-PEX</t>
    <phoneticPr fontId="1" type="noConversion"/>
  </si>
  <si>
    <t>Module outline</t>
    <phoneticPr fontId="1" type="noConversion"/>
  </si>
  <si>
    <t>屏蔽殼</t>
    <phoneticPr fontId="1" type="noConversion"/>
  </si>
  <si>
    <t>電源</t>
    <phoneticPr fontId="1" type="noConversion"/>
  </si>
  <si>
    <t>Check</t>
    <phoneticPr fontId="1" type="noConversion"/>
  </si>
  <si>
    <t>QFN包裝，在芯片的底下有 e-PAD，在這區域的 TOP 層與 Bottom 層皆需打開防焊層</t>
    <phoneticPr fontId="1" type="noConversion"/>
  </si>
  <si>
    <t>e-Pad 需增加貫穿孔，可讓多餘的錫引流避免芯片短路，也可增加散熱</t>
    <phoneticPr fontId="1" type="noConversion"/>
  </si>
  <si>
    <t>I-PEX 連接器，所有層面都禁止鋪銅</t>
    <phoneticPr fontId="1" type="noConversion"/>
  </si>
  <si>
    <t>模組腳位在 Bottom 層需加大，以利在生產測試時，方便頂針連接測試與燒錄</t>
    <phoneticPr fontId="1" type="noConversion"/>
  </si>
  <si>
    <t>Bottom PAD 大小與選用之頂針相關</t>
    <phoneticPr fontId="1" type="noConversion"/>
  </si>
  <si>
    <t>除了 Antenna match 所需之元件外，其餘元件皆應受屏蔽罩保護</t>
    <phoneticPr fontId="1" type="noConversion"/>
  </si>
  <si>
    <t>Shielding cover 需增加 GND via，增強其屏蔽能力</t>
    <phoneticPr fontId="1" type="noConversion"/>
  </si>
  <si>
    <t>銅泊厚度 1oz，電源線寬 15mil，其耐電流約 500mA</t>
    <phoneticPr fontId="1" type="noConversion"/>
  </si>
  <si>
    <t>2.1.3</t>
    <phoneticPr fontId="1" type="noConversion"/>
  </si>
  <si>
    <t>電源走線以樹枝狀為最佳，將負載大與負載小的電源分開</t>
  </si>
  <si>
    <t>Power Plane 必須比 GND Plane 面積小</t>
    <phoneticPr fontId="1" type="noConversion"/>
  </si>
  <si>
    <t>接地</t>
    <phoneticPr fontId="1" type="noConversion"/>
  </si>
  <si>
    <t>2.1.4</t>
    <phoneticPr fontId="1" type="noConversion"/>
  </si>
  <si>
    <t>去耦電容必須靠近 IC，並且注意電源行進的順序，要先經過電容，再由電容供給 IC</t>
  </si>
  <si>
    <t>2.1.5</t>
    <phoneticPr fontId="1" type="noConversion"/>
  </si>
  <si>
    <t>2.1.6</t>
    <phoneticPr fontId="1" type="noConversion"/>
  </si>
  <si>
    <r>
      <t>電源走線，請用</t>
    </r>
    <r>
      <rPr>
        <sz val="12"/>
        <color rgb="FFFF0000"/>
        <rFont val="新細明體"/>
        <family val="1"/>
        <charset val="136"/>
        <scheme val="minor"/>
      </rPr>
      <t>樹枝狀</t>
    </r>
    <r>
      <rPr>
        <sz val="12"/>
        <color theme="1"/>
        <rFont val="新細明體"/>
        <family val="1"/>
        <charset val="136"/>
        <scheme val="minor"/>
      </rPr>
      <t>方式，</t>
    </r>
    <r>
      <rPr>
        <sz val="12"/>
        <rFont val="新細明體"/>
        <family val="1"/>
        <charset val="136"/>
        <scheme val="minor"/>
      </rPr>
      <t>不要用</t>
    </r>
    <r>
      <rPr>
        <sz val="12"/>
        <color rgb="FFFF0000"/>
        <rFont val="新細明體"/>
        <family val="1"/>
        <charset val="136"/>
        <scheme val="minor"/>
      </rPr>
      <t>串接</t>
    </r>
    <r>
      <rPr>
        <sz val="12"/>
        <color theme="1"/>
        <rFont val="新細明體"/>
        <family val="1"/>
        <charset val="136"/>
        <scheme val="minor"/>
      </rPr>
      <t>方式</t>
    </r>
    <phoneticPr fontId="1" type="noConversion"/>
  </si>
  <si>
    <t>適用於電源轉換後，至各芯片或裝置之電源 (主電源)</t>
    <phoneticPr fontId="1" type="noConversion"/>
  </si>
  <si>
    <t>適用於芯片或裝置內部之電源 (分支電源)</t>
    <phoneticPr fontId="1" type="noConversion"/>
  </si>
  <si>
    <r>
      <t>電源源頭至各分支電源，請使用</t>
    </r>
    <r>
      <rPr>
        <sz val="12"/>
        <color rgb="FFFF0000"/>
        <rFont val="新細明體"/>
        <family val="1"/>
        <charset val="136"/>
        <scheme val="minor"/>
      </rPr>
      <t>星狀</t>
    </r>
    <r>
      <rPr>
        <sz val="12"/>
        <color theme="1"/>
        <rFont val="新細明體"/>
        <family val="1"/>
        <charset val="136"/>
        <scheme val="minor"/>
      </rPr>
      <t>分散各電源，可避免各路電源互相干擾</t>
    </r>
    <phoneticPr fontId="1" type="noConversion"/>
  </si>
  <si>
    <t>芯片底下不鋪銅 (GND Plane)</t>
    <phoneticPr fontId="1" type="noConversion"/>
  </si>
  <si>
    <t>2.2.2</t>
    <phoneticPr fontId="1" type="noConversion"/>
  </si>
  <si>
    <t>1. Power and Ground</t>
    <phoneticPr fontId="1" type="noConversion"/>
  </si>
  <si>
    <t>Antenna match and RF match</t>
    <phoneticPr fontId="1" type="noConversion"/>
  </si>
  <si>
    <t>6. Module</t>
    <phoneticPr fontId="1" type="noConversion"/>
  </si>
  <si>
    <t>6.1.1</t>
    <phoneticPr fontId="1" type="noConversion"/>
  </si>
  <si>
    <t>模組腳位規劃</t>
    <phoneticPr fontId="1" type="noConversion"/>
  </si>
  <si>
    <t>數位與類比信號應分開，避免類比信號被干擾</t>
  </si>
  <si>
    <t>6.1.2</t>
    <phoneticPr fontId="1" type="noConversion"/>
  </si>
  <si>
    <t>6.1.3</t>
    <phoneticPr fontId="1" type="noConversion"/>
  </si>
  <si>
    <t>ADC for voltage monitoring</t>
    <phoneticPr fontId="1" type="noConversion"/>
  </si>
  <si>
    <t>4.1.1</t>
    <phoneticPr fontId="1" type="noConversion"/>
  </si>
  <si>
    <t>4.1.2</t>
    <phoneticPr fontId="1" type="noConversion"/>
  </si>
  <si>
    <t>4.2.1</t>
    <phoneticPr fontId="1" type="noConversion"/>
  </si>
  <si>
    <t>5.1.1</t>
    <phoneticPr fontId="1" type="noConversion"/>
  </si>
  <si>
    <t>VDD_PA 與 VBAT 同電壓，二者短路即可</t>
    <phoneticPr fontId="1" type="noConversion"/>
  </si>
  <si>
    <t>EPAD 連接至 Ground</t>
    <phoneticPr fontId="1" type="noConversion"/>
  </si>
  <si>
    <t>晶振 32.768kHz 的規格與電路，參考 Ref 9</t>
    <phoneticPr fontId="1" type="noConversion"/>
  </si>
  <si>
    <t>Antenna match 參考電路</t>
    <phoneticPr fontId="1" type="noConversion"/>
  </si>
  <si>
    <t>靠近 RF 天線的位置，請規劃 GND PIN</t>
    <phoneticPr fontId="1" type="noConversion"/>
  </si>
  <si>
    <t>靠近天線的位置，不應規劃高頻信號，如PWM、SPI…..等等</t>
  </si>
  <si>
    <t>2.2.3</t>
    <phoneticPr fontId="1" type="noConversion"/>
  </si>
  <si>
    <t>1. Footprint</t>
    <phoneticPr fontId="1" type="noConversion"/>
  </si>
  <si>
    <t>2. Shielding</t>
    <phoneticPr fontId="1" type="noConversion"/>
  </si>
  <si>
    <t>3. Power and Ground</t>
    <phoneticPr fontId="1" type="noConversion"/>
  </si>
  <si>
    <t>4. RF signal</t>
    <phoneticPr fontId="1" type="noConversion"/>
  </si>
  <si>
    <t>4.1.3</t>
  </si>
  <si>
    <t>4.1.4</t>
  </si>
  <si>
    <t>4.1.5</t>
  </si>
  <si>
    <t>4.1.6</t>
  </si>
  <si>
    <t>RF 信號在第一層，第二層則必須是GND層，且GND Plane需保持完整</t>
    <phoneticPr fontId="1" type="noConversion"/>
  </si>
  <si>
    <t>RF信線如有彎角必須是圓弧，都在同一層面</t>
  </si>
  <si>
    <t>負載大之電源及高頻訊須遠離RF信號與天線</t>
  </si>
  <si>
    <t>RF 信號週圍，佈置大量 GND VIA</t>
    <phoneticPr fontId="1" type="noConversion"/>
  </si>
  <si>
    <t>RF and Antenna</t>
    <phoneticPr fontId="1" type="noConversion"/>
  </si>
  <si>
    <t>PCB 天線需對應相同的 GND 信號</t>
    <phoneticPr fontId="1" type="noConversion"/>
  </si>
  <si>
    <t>晶振</t>
    <phoneticPr fontId="1" type="noConversion"/>
  </si>
  <si>
    <t>晶振底下，不可以走線，晶振信號除外</t>
    <phoneticPr fontId="1" type="noConversion"/>
  </si>
  <si>
    <t>晶振儘量靠近IC，並遠離大電流電源及高頻訊號</t>
    <phoneticPr fontId="1" type="noConversion"/>
  </si>
  <si>
    <t>5. Other</t>
    <phoneticPr fontId="1" type="noConversion"/>
  </si>
  <si>
    <t>5.2.1</t>
    <phoneticPr fontId="1" type="noConversion"/>
  </si>
  <si>
    <t>走線</t>
  </si>
  <si>
    <t>7. Other</t>
    <phoneticPr fontId="1" type="noConversion"/>
  </si>
  <si>
    <t>連接器</t>
    <phoneticPr fontId="1" type="noConversion"/>
  </si>
  <si>
    <t>7.1.1</t>
    <phoneticPr fontId="1" type="noConversion"/>
  </si>
  <si>
    <t>連接器的接腳，若有腳位沒使用，請連接 GND，避免雜散電容產生</t>
    <phoneticPr fontId="1" type="noConversion"/>
  </si>
  <si>
    <t>走線時，不可有銳角</t>
    <phoneticPr fontId="1" type="noConversion"/>
  </si>
  <si>
    <t>5.2.2</t>
    <phoneticPr fontId="1" type="noConversion"/>
  </si>
  <si>
    <t>相鄰的二層走線時，不可平行與重疊，如空間不足，則需拉開間距，避免互相干預</t>
  </si>
  <si>
    <t>5.2.3</t>
    <phoneticPr fontId="1" type="noConversion"/>
  </si>
  <si>
    <t>類比信號應遠離高頻與大電流之信號</t>
    <phoneticPr fontId="1" type="noConversion"/>
  </si>
  <si>
    <t>5.2.4</t>
    <phoneticPr fontId="1" type="noConversion"/>
  </si>
  <si>
    <t>重要信號需包覆 GND 並在兩側佈置大量的 GND VIA</t>
    <phoneticPr fontId="1" type="noConversion"/>
  </si>
  <si>
    <t>5.2.5</t>
    <phoneticPr fontId="1" type="noConversion"/>
  </si>
  <si>
    <t>Layout 完成，要修整走線，可增加 GND Plane 面積</t>
    <phoneticPr fontId="1" type="noConversion"/>
  </si>
  <si>
    <t>元件擺放</t>
    <phoneticPr fontId="1" type="noConversion"/>
  </si>
  <si>
    <t>5.3.1</t>
    <phoneticPr fontId="1" type="noConversion"/>
  </si>
  <si>
    <t>元件位置要標齊對正，XY座標不要有小數點 (單位 mil)，除了機構件之外，最好以 5mil 為格點，來擺放元件</t>
    <phoneticPr fontId="1" type="noConversion"/>
  </si>
  <si>
    <t>可增加電子開關，用來關閉分壓電阻造成的功秏</t>
    <phoneticPr fontId="1" type="noConversion"/>
  </si>
  <si>
    <t xml:space="preserve">Vout = </t>
    <phoneticPr fontId="1" type="noConversion"/>
  </si>
  <si>
    <t>[ Vin / ( R1+R2 ) ] * R1</t>
    <phoneticPr fontId="1" type="noConversion"/>
  </si>
  <si>
    <t>Vin</t>
    <phoneticPr fontId="1" type="noConversion"/>
  </si>
  <si>
    <t>MAX</t>
    <phoneticPr fontId="1" type="noConversion"/>
  </si>
  <si>
    <t>TYP</t>
    <phoneticPr fontId="1" type="noConversion"/>
  </si>
  <si>
    <t>MIN</t>
    <phoneticPr fontId="1" type="noConversion"/>
  </si>
  <si>
    <t>Values</t>
    <phoneticPr fontId="1" type="noConversion"/>
  </si>
  <si>
    <t>R1</t>
    <phoneticPr fontId="1" type="noConversion"/>
  </si>
  <si>
    <t>R2</t>
    <phoneticPr fontId="1" type="noConversion"/>
  </si>
  <si>
    <t>k ohm</t>
    <phoneticPr fontId="1" type="noConversion"/>
  </si>
  <si>
    <t>ADC for sensor</t>
    <phoneticPr fontId="1" type="noConversion"/>
  </si>
  <si>
    <t>芯片在生產時已校準</t>
  </si>
  <si>
    <t>電容</t>
    <phoneticPr fontId="1" type="noConversion"/>
  </si>
  <si>
    <t>7.2.1</t>
    <phoneticPr fontId="1" type="noConversion"/>
  </si>
  <si>
    <t>電阻</t>
    <phoneticPr fontId="1" type="noConversion"/>
  </si>
  <si>
    <t>7.3.1</t>
    <phoneticPr fontId="1" type="noConversion"/>
  </si>
  <si>
    <t>確認各電容的耐壓值是否足夠</t>
    <phoneticPr fontId="1" type="noConversion"/>
  </si>
  <si>
    <t>7.3.2</t>
    <phoneticPr fontId="1" type="noConversion"/>
  </si>
  <si>
    <t>功率大的電路，需確認電阻包裝大小</t>
    <phoneticPr fontId="1" type="noConversion"/>
  </si>
  <si>
    <t>磁珠</t>
    <phoneticPr fontId="1" type="noConversion"/>
  </si>
  <si>
    <t>7.4.1</t>
    <phoneticPr fontId="1" type="noConversion"/>
  </si>
  <si>
    <t>7.5.1</t>
    <phoneticPr fontId="1" type="noConversion"/>
  </si>
  <si>
    <t>磁珠的挑選，應以電流為主，阻抗為輔</t>
    <phoneticPr fontId="1" type="noConversion"/>
  </si>
  <si>
    <t>電源所需的電阻，請選用誤差值  1% 之電阻，如調整 LDO 輸出電壓之電阻</t>
    <phoneticPr fontId="1" type="noConversion"/>
  </si>
  <si>
    <t>LDO / DC-DC</t>
    <phoneticPr fontId="1" type="noConversion"/>
  </si>
  <si>
    <t>7.5.2</t>
    <phoneticPr fontId="1" type="noConversion"/>
  </si>
  <si>
    <t>請查閱各芯片之規格書</t>
    <phoneticPr fontId="1" type="noConversion"/>
  </si>
  <si>
    <r>
      <rPr>
        <sz val="12"/>
        <color theme="1"/>
        <rFont val="細明體"/>
        <family val="3"/>
        <charset val="136"/>
      </rPr>
      <t>因</t>
    </r>
    <r>
      <rPr>
        <sz val="12"/>
        <color theme="1"/>
        <rFont val="Calibri"/>
        <family val="2"/>
      </rPr>
      <t xml:space="preserve"> RF hopping </t>
    </r>
    <r>
      <rPr>
        <sz val="12"/>
        <color theme="1"/>
        <rFont val="細明體"/>
        <family val="3"/>
        <charset val="136"/>
      </rPr>
      <t>的關係，</t>
    </r>
    <r>
      <rPr>
        <sz val="12"/>
        <color theme="1"/>
        <rFont val="Calibri"/>
        <family val="2"/>
      </rPr>
      <t xml:space="preserve">RF_TX </t>
    </r>
    <r>
      <rPr>
        <sz val="12"/>
        <color theme="1"/>
        <rFont val="細明體"/>
        <family val="3"/>
        <charset val="136"/>
      </rPr>
      <t>開關頻繁，在</t>
    </r>
    <r>
      <rPr>
        <sz val="12"/>
        <color theme="1"/>
        <rFont val="Calibri"/>
        <family val="2"/>
      </rPr>
      <t xml:space="preserve"> TX </t>
    </r>
    <r>
      <rPr>
        <sz val="12"/>
        <color theme="1"/>
        <rFont val="細明體"/>
        <family val="3"/>
        <charset val="136"/>
      </rPr>
      <t>打開的時候，瞬間電流較大，因而需要選用大於系統電流之芯片</t>
    </r>
    <phoneticPr fontId="1" type="noConversion"/>
  </si>
  <si>
    <t>VDD_RF</t>
    <phoneticPr fontId="1" type="noConversion"/>
  </si>
  <si>
    <t>VDD_RF 需要二顆去耦電容 ( 4.7uF + 0.1uF)</t>
    <phoneticPr fontId="1" type="noConversion"/>
  </si>
  <si>
    <t>RF match 參考電路</t>
    <phoneticPr fontId="1" type="noConversion"/>
  </si>
  <si>
    <t>磁珠的過電流應為電路電流的1.5~2倍</t>
    <phoneticPr fontId="1" type="noConversion"/>
  </si>
  <si>
    <t>分壓計算</t>
    <phoneticPr fontId="1" type="noConversion"/>
  </si>
  <si>
    <t>1. PCB天線與 I-PEX 連接器，只能二選一，不可同時使用
2. 外置天線的性能，請天線廠處理，電路上無法提供協助</t>
    <phoneticPr fontId="1" type="noConversion"/>
  </si>
  <si>
    <t>日期</t>
    <phoneticPr fontId="1" type="noConversion"/>
  </si>
  <si>
    <t>描述</t>
    <phoneticPr fontId="1" type="noConversion"/>
  </si>
  <si>
    <t>版本</t>
    <phoneticPr fontId="1" type="noConversion"/>
  </si>
  <si>
    <t>新建立</t>
    <phoneticPr fontId="1" type="noConversion"/>
  </si>
  <si>
    <t>V1.0</t>
    <phoneticPr fontId="1" type="noConversion"/>
  </si>
  <si>
    <t>VDDO1, VDDO2 與 VBAT 同電壓</t>
    <phoneticPr fontId="1" type="noConversion"/>
  </si>
  <si>
    <t>VDDO1 需一顆去耦電容 ( up to 0.1uF )</t>
    <phoneticPr fontId="1" type="noConversion"/>
  </si>
  <si>
    <t>1.3.2</t>
    <phoneticPr fontId="1" type="noConversion"/>
  </si>
  <si>
    <t>1.3.3</t>
    <phoneticPr fontId="1" type="noConversion"/>
  </si>
  <si>
    <t>1.3.4</t>
    <phoneticPr fontId="1" type="noConversion"/>
  </si>
  <si>
    <t>VDDO2 需一顆去耦電容 ( up to 4.7uF )</t>
    <phoneticPr fontId="1" type="noConversion"/>
  </si>
  <si>
    <t>如與其它裝置工作電壓不同，VDDO1, VDDO2 可與其它裝置同電壓，讓雙方 GPIO 有相同電壓位準</t>
    <phoneticPr fontId="1" type="noConversion"/>
  </si>
  <si>
    <t>Ref 3</t>
    <phoneticPr fontId="1" type="noConversion"/>
  </si>
  <si>
    <t>Ref 4</t>
    <phoneticPr fontId="1" type="noConversion"/>
  </si>
  <si>
    <t>Ref 8</t>
    <phoneticPr fontId="1" type="noConversion"/>
  </si>
  <si>
    <t>Ref 10</t>
    <phoneticPr fontId="1" type="noConversion"/>
  </si>
  <si>
    <t>Ref 12</t>
    <phoneticPr fontId="1" type="noConversion"/>
  </si>
  <si>
    <t>Ref 11</t>
    <phoneticPr fontId="1" type="noConversion"/>
  </si>
  <si>
    <t>Ref 13</t>
    <phoneticPr fontId="1" type="noConversion"/>
  </si>
  <si>
    <t>Ref14</t>
    <phoneticPr fontId="1" type="noConversion"/>
  </si>
  <si>
    <t>Ref 15</t>
    <phoneticPr fontId="1" type="noConversion"/>
  </si>
  <si>
    <t>Ref 16</t>
    <phoneticPr fontId="1" type="noConversion"/>
  </si>
  <si>
    <t>Ref 17</t>
    <phoneticPr fontId="1" type="noConversion"/>
  </si>
  <si>
    <t>Ref 18</t>
    <phoneticPr fontId="1" type="noConversion"/>
  </si>
  <si>
    <t>Ref 19</t>
    <phoneticPr fontId="1" type="noConversion"/>
  </si>
  <si>
    <t>Ref 20</t>
    <phoneticPr fontId="1" type="noConversion"/>
  </si>
  <si>
    <t>Ref 21</t>
    <phoneticPr fontId="1" type="noConversion"/>
  </si>
  <si>
    <t>Ref 22</t>
    <phoneticPr fontId="1" type="noConversion"/>
  </si>
  <si>
    <t>Ref 23</t>
    <phoneticPr fontId="1" type="noConversion"/>
  </si>
  <si>
    <t>Ref 24</t>
    <phoneticPr fontId="1" type="noConversion"/>
  </si>
  <si>
    <t>Ref 25</t>
    <phoneticPr fontId="1" type="noConversion"/>
  </si>
  <si>
    <t>Ref 26</t>
    <phoneticPr fontId="1" type="noConversion"/>
  </si>
  <si>
    <t>Ref 27</t>
    <phoneticPr fontId="1" type="noConversion"/>
  </si>
  <si>
    <t>Ref 28</t>
    <phoneticPr fontId="1" type="noConversion"/>
  </si>
  <si>
    <t>Ref 29</t>
    <phoneticPr fontId="1" type="noConversion"/>
  </si>
  <si>
    <t>Ref 30</t>
    <phoneticPr fontId="1" type="noConversion"/>
  </si>
  <si>
    <t>Ref 31</t>
    <phoneticPr fontId="1" type="noConversion"/>
  </si>
  <si>
    <t>Ref 32</t>
    <phoneticPr fontId="1" type="noConversion"/>
  </si>
  <si>
    <t>Ref 33</t>
    <phoneticPr fontId="1" type="noConversion"/>
  </si>
  <si>
    <t>Ref 34</t>
    <phoneticPr fontId="1" type="noConversion"/>
  </si>
  <si>
    <t>Ref35</t>
    <phoneticPr fontId="1" type="noConversion"/>
  </si>
  <si>
    <t>Ref 36</t>
    <phoneticPr fontId="1" type="noConversion"/>
  </si>
  <si>
    <t>Ref 37</t>
    <phoneticPr fontId="1" type="noConversion"/>
  </si>
  <si>
    <t>Ref 38</t>
    <phoneticPr fontId="1" type="noConversion"/>
  </si>
  <si>
    <t>Ref 39</t>
    <phoneticPr fontId="1" type="noConversion"/>
  </si>
  <si>
    <t>Ref 40</t>
    <phoneticPr fontId="1" type="noConversion"/>
  </si>
  <si>
    <t>VSS_PMU 連接至 Ground</t>
    <phoneticPr fontId="1" type="noConversion"/>
  </si>
  <si>
    <t>VDD_PA 需要二顆去耦電容 ( 4.7uF + 0.1uF )</t>
    <phoneticPr fontId="1" type="noConversion"/>
  </si>
  <si>
    <t>RST_N / PWR_ONpin</t>
    <phoneticPr fontId="1" type="noConversion"/>
  </si>
  <si>
    <t>需 RC 來延遲開機時間，請參照 Ref 7</t>
    <phoneticPr fontId="1" type="noConversion"/>
  </si>
  <si>
    <t>可利用外部 GPIO 控制 PWR_ON 訊號，可降低功秏</t>
    <phoneticPr fontId="1" type="noConversion"/>
  </si>
  <si>
    <t>如使用乾電池直接供電，需避免電池彈跳所造成的異常，建議增加 RST 芯片</t>
    <phoneticPr fontId="1" type="noConversion"/>
  </si>
  <si>
    <t>usages of GPIO ( Check if GPIO can be in an undefined state - example, 訊迪單火線use one GPIO to control relay and LED; a voltage divider exists causing issue. )</t>
    <phoneticPr fontId="1" type="noConversion"/>
  </si>
  <si>
    <t>APS_DBG_UART_TX</t>
    <phoneticPr fontId="1" type="noConversion"/>
  </si>
  <si>
    <t>APS_DBG_UART_RX</t>
    <phoneticPr fontId="1" type="noConversion"/>
  </si>
  <si>
    <t>Functions of IO2, internal pull-up</t>
    <phoneticPr fontId="1" type="noConversion"/>
  </si>
  <si>
    <t>Functions of IO3, internal pull-down</t>
    <phoneticPr fontId="1" type="noConversion"/>
  </si>
  <si>
    <t>Functions of IO8, internal pull-down</t>
    <phoneticPr fontId="1" type="noConversion"/>
  </si>
  <si>
    <t>Functions of IO17, internal pull-down</t>
    <phoneticPr fontId="1" type="noConversion"/>
  </si>
  <si>
    <t>Functions of IO4, internal pull-up</t>
    <phoneticPr fontId="1" type="noConversion"/>
  </si>
  <si>
    <t>Functions of IO7, internal pull-up</t>
    <phoneticPr fontId="1" type="noConversion"/>
  </si>
  <si>
    <t>Functions of IO9, internal pull-up</t>
    <phoneticPr fontId="1" type="noConversion"/>
  </si>
  <si>
    <t>Functions of IO10, internal pull-up</t>
    <phoneticPr fontId="1" type="noConversion"/>
  </si>
  <si>
    <t>Functions of IO11, internal pull-up</t>
    <phoneticPr fontId="1" type="noConversion"/>
  </si>
  <si>
    <t>Functions of IO18, internal pull-up</t>
    <phoneticPr fontId="1" type="noConversion"/>
  </si>
  <si>
    <t>Functions of IO20, internal pull-up</t>
    <phoneticPr fontId="1" type="noConversion"/>
  </si>
  <si>
    <t>Functions of IO22, internal pull-up</t>
    <phoneticPr fontId="1" type="noConversion"/>
  </si>
  <si>
    <t>Functions of IO5, internal pull-up</t>
    <phoneticPr fontId="1" type="noConversion"/>
  </si>
  <si>
    <t>IO6 是設定芯片的腳位，禁止當輸入使用，internal pull-down</t>
    <phoneticPr fontId="1" type="noConversion"/>
  </si>
  <si>
    <t>使用此 IO，其初始硬件設定須為低電位</t>
    <phoneticPr fontId="1" type="noConversion"/>
  </si>
  <si>
    <t>3.1.26</t>
  </si>
  <si>
    <t>3.1.27</t>
  </si>
  <si>
    <t>Functions of IO12, 需一顆上拉電阻 4.7k ohm</t>
    <phoneticPr fontId="1" type="noConversion"/>
  </si>
  <si>
    <t>Functions of IO16, internal pull-up</t>
    <phoneticPr fontId="1" type="noConversion"/>
  </si>
  <si>
    <t>Functions of IO19, internal pull-down</t>
    <phoneticPr fontId="1" type="noConversion"/>
  </si>
  <si>
    <t>Functions of IO21, internal pull-down</t>
    <phoneticPr fontId="1" type="noConversion"/>
  </si>
  <si>
    <t>Functions of IO23, internal pull-down</t>
    <phoneticPr fontId="1" type="noConversion"/>
  </si>
  <si>
    <t>Functions of Flash_SCLK, connect to IO13</t>
    <phoneticPr fontId="1" type="noConversion"/>
  </si>
  <si>
    <t>Functions of Flash_MISO, connect to IO15</t>
    <phoneticPr fontId="1" type="noConversion"/>
  </si>
  <si>
    <t>Functions of Flash_MOSI, connect to IO14</t>
    <phoneticPr fontId="1" type="noConversion"/>
  </si>
  <si>
    <t>Functions of IO1, 燒錄腳位，請留測試點</t>
    <phoneticPr fontId="1" type="noConversion"/>
  </si>
  <si>
    <t>Functions of IO0, 燒錄腳位，請留測試點</t>
    <phoneticPr fontId="1" type="noConversion"/>
  </si>
  <si>
    <t>4.1.2</t>
  </si>
  <si>
    <t>如需準確的判讀電壓，在產品生產時，須要二次校準，以提高精準度，此時請留測試點，以利生產</t>
    <phoneticPr fontId="1" type="noConversion"/>
  </si>
  <si>
    <t>量測電池電壓，需選用高阻值且誤差值 1% 的電阻，以降低功秏 ( up to 500k ohm )</t>
    <phoneticPr fontId="1" type="noConversion"/>
  </si>
  <si>
    <t>External LDO</t>
    <phoneticPr fontId="1" type="noConversion"/>
  </si>
  <si>
    <t>1.4.1</t>
    <phoneticPr fontId="1" type="noConversion"/>
  </si>
  <si>
    <t>1.4.2</t>
    <phoneticPr fontId="1" type="noConversion"/>
  </si>
  <si>
    <t>1.5.1</t>
    <phoneticPr fontId="1" type="noConversion"/>
  </si>
  <si>
    <t>1.6.1</t>
    <phoneticPr fontId="1" type="noConversion"/>
  </si>
  <si>
    <t>1.6.2</t>
  </si>
  <si>
    <t>電源電路及 DC-DC switching regulator 相關路徑，必須考慮IC的迴路電流，線寬、鋪銅面積，及最短路徑接地</t>
    <phoneticPr fontId="1" type="noConversion"/>
  </si>
  <si>
    <t>RF信號皆要50Ω阻抗，可請PCB板廠協助計算，也可自行透過軟體計算，設定線寬與線距等等，進行Layout</t>
    <phoneticPr fontId="1" type="noConversion"/>
  </si>
  <si>
    <t>VSS_PMU 不可與 EPAD 直接連接，需經過 VIA 連接</t>
    <phoneticPr fontId="1" type="noConversion"/>
  </si>
  <si>
    <t>內層銅鉑須完整，禁止死銅（孤島）的情況產生，有斷銅的情況，皆是死銅（用 VIA 連接其它層面也算）</t>
    <phoneticPr fontId="1" type="noConversion"/>
  </si>
  <si>
    <t>VBAT 需二顆去耦電容 ( 4.7uF + 0.1uF )</t>
    <phoneticPr fontId="1" type="noConversion"/>
  </si>
  <si>
    <t>隨耦器用於阻抗隔離和擴大 ADC 動態偵測範圍</t>
    <phoneticPr fontId="1" type="noConversion"/>
  </si>
  <si>
    <t>SPI0_Master_CS</t>
    <phoneticPr fontId="1" type="noConversion"/>
  </si>
  <si>
    <t>SPI0_Master_CLK, can connect external flash in parallel</t>
    <phoneticPr fontId="1" type="noConversion"/>
  </si>
  <si>
    <t>SPI0_Master_MOSI, can connect external flash in parallel</t>
    <phoneticPr fontId="1" type="noConversion"/>
  </si>
  <si>
    <t>SPI0_Master_MISO, can connect external flash in parallel</t>
    <phoneticPr fontId="1" type="noConversion"/>
  </si>
  <si>
    <t>Functions of IO13, connect to Flash_SCLK</t>
    <phoneticPr fontId="1" type="noConversion"/>
  </si>
  <si>
    <t>Functions of IO14, connect to Flash_MOSI</t>
    <phoneticPr fontId="1" type="noConversion"/>
  </si>
  <si>
    <t>Functions of IO15, connect to Flash_MISO</t>
    <phoneticPr fontId="1" type="noConversion"/>
  </si>
  <si>
    <t>M3_ICE_DAT, Ref 33 for ICE ref circuit</t>
    <phoneticPr fontId="1" type="noConversion"/>
  </si>
  <si>
    <t>M0_ICE_CLK, Ref 33 for ICE ref circuit</t>
    <phoneticPr fontId="1" type="noConversion"/>
  </si>
  <si>
    <t>M0_ICE_DAT, Ref 33 for ICE ref circuit</t>
    <phoneticPr fontId="1" type="noConversion"/>
  </si>
  <si>
    <t>M3_ICE_CLK, Ref 33 for ICE ref circuit</t>
    <phoneticPr fontId="1" type="noConversion"/>
  </si>
  <si>
    <t>2.1.7</t>
  </si>
  <si>
    <t>2.1.8</t>
  </si>
  <si>
    <t>2.1.9</t>
  </si>
  <si>
    <t>銅厚 1 oz，且 VIA 孔徑 8 mil，此時 VIA 可流過的電流約為 300 mA 左右</t>
    <phoneticPr fontId="1" type="noConversion"/>
  </si>
  <si>
    <t>VBAT 最大瞬間電流為 500 mA</t>
    <phoneticPr fontId="1" type="noConversion"/>
  </si>
  <si>
    <t>OPL1xxx HW design check list</t>
    <phoneticPr fontId="1" type="noConversion"/>
  </si>
  <si>
    <t>SMPS_IND1 用於控制 LDO_EN，便於在睡眠模式下更省電</t>
    <phoneticPr fontId="1" type="noConversion"/>
  </si>
  <si>
    <t>2.2.2</t>
  </si>
  <si>
    <t>2.2.3</t>
  </si>
  <si>
    <t>2.1.2</t>
  </si>
  <si>
    <t>2.1.3</t>
  </si>
  <si>
    <t>晶振 22MHz 的規格與電路，參考 Ref 10</t>
    <phoneticPr fontId="1" type="noConversion"/>
  </si>
  <si>
    <t>建議線路請參照 Ref 1</t>
    <phoneticPr fontId="1" type="noConversion"/>
  </si>
  <si>
    <t>外部電源的挑選，電源芯片提供之電流，必須是系統電流的 1.5 ~ 2倍，建議使用 600mA 以上的電源芯片</t>
    <phoneticPr fontId="1" type="noConversion"/>
  </si>
  <si>
    <t>電源雜訊須小於 100mV ( RF 進入測試模式時 )</t>
    <phoneticPr fontId="1" type="noConversion"/>
  </si>
  <si>
    <t>OPL1xxx Layout check list</t>
    <phoneticPr fontId="1" type="noConversion"/>
  </si>
  <si>
    <t>internal flash pin, SPI_SLAVE_CLK</t>
    <phoneticPr fontId="1" type="noConversion"/>
  </si>
  <si>
    <t>internal flash pin, SPI_SLAVE_MISO</t>
    <phoneticPr fontId="1" type="noConversion"/>
  </si>
  <si>
    <t>internal flash pin, SPI_SLAVE_MOSI</t>
    <phoneticPr fontId="1" type="noConversion"/>
  </si>
  <si>
    <t>RF電路，請完全依照我司電路，以避免安規無法調適的問題</t>
    <phoneticPr fontId="1" type="noConversion"/>
  </si>
  <si>
    <t>1. TEF322T32K7680R
2. XTL721-S349-005</t>
    <phoneticPr fontId="1" type="noConversion"/>
  </si>
  <si>
    <t>1. S2520A-022000-T10-BCD-1AZA
2. SX25Y022000BA1TLWA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</si>
</sst>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_ "/>
  </numFmts>
  <fonts count="2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b/>
      <sz val="12"/>
      <color theme="4" tint="-0.499984740745262"/>
      <name val="Calibri"/>
      <family val="2"/>
    </font>
    <font>
      <u/>
      <sz val="12"/>
      <color theme="10"/>
      <name val="Calibri"/>
      <family val="2"/>
    </font>
    <font>
      <sz val="12"/>
      <color theme="0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2"/>
      <color theme="4" tint="-0.499984740745262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u/>
      <sz val="12"/>
      <color theme="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u/>
      <sz val="48"/>
      <color theme="10"/>
      <name val="新細明體"/>
      <family val="1"/>
      <charset val="136"/>
      <scheme val="minor"/>
    </font>
    <font>
      <sz val="9"/>
      <color rgb="FF000000"/>
      <name val="新細明體"/>
      <family val="1"/>
      <charset val="136"/>
    </font>
    <font>
      <sz val="12"/>
      <color theme="1"/>
      <name val="Calibri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 wrapText="1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10" fillId="4" borderId="0" xfId="0" applyFont="1" applyFill="1">
      <alignment vertical="center"/>
    </xf>
    <xf numFmtId="0" fontId="1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vertical="center" wrapText="1"/>
    </xf>
    <xf numFmtId="0" fontId="12" fillId="3" borderId="0" xfId="0" applyFont="1" applyFill="1">
      <alignment vertical="center"/>
    </xf>
    <xf numFmtId="0" fontId="12" fillId="3" borderId="0" xfId="0" applyFont="1" applyFill="1" applyAlignment="1">
      <alignment horizontal="righ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 wrapText="1"/>
    </xf>
    <xf numFmtId="0" fontId="12" fillId="3" borderId="0" xfId="0" applyFont="1" applyFill="1" applyAlignment="1">
      <alignment vertical="center" wrapText="1"/>
    </xf>
    <xf numFmtId="0" fontId="13" fillId="0" borderId="0" xfId="1" applyFont="1">
      <alignment vertical="center"/>
    </xf>
    <xf numFmtId="0" fontId="10" fillId="2" borderId="0" xfId="0" applyFont="1" applyFill="1">
      <alignment vertical="center"/>
    </xf>
    <xf numFmtId="0" fontId="16" fillId="0" borderId="0" xfId="1" applyFont="1">
      <alignment vertical="center"/>
    </xf>
    <xf numFmtId="0" fontId="12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0" fillId="0" borderId="0" xfId="0" applyFont="1">
      <alignment vertical="center"/>
    </xf>
    <xf numFmtId="0" fontId="15" fillId="0" borderId="0" xfId="0" applyFont="1" applyAlignment="1">
      <alignment vertical="center" wrapText="1"/>
    </xf>
    <xf numFmtId="0" fontId="5" fillId="0" borderId="0" xfId="1">
      <alignment vertical="center"/>
    </xf>
    <xf numFmtId="0" fontId="20" fillId="0" borderId="0" xfId="0" applyFont="1" applyAlignment="1">
      <alignment vertical="center" wrapText="1"/>
    </xf>
    <xf numFmtId="0" fontId="21" fillId="0" borderId="1" xfId="1" applyFont="1" applyBorder="1">
      <alignment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0" fontId="15" fillId="0" borderId="0" xfId="0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4" fillId="0" borderId="0" xfId="0" applyFont="1">
      <alignment vertical="center"/>
    </xf>
    <xf numFmtId="0" fontId="23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8" fillId="0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>
      <alignment vertical="center"/>
    </xf>
    <xf numFmtId="0" fontId="9" fillId="0" borderId="0" xfId="0" applyFont="1">
      <alignment vertical="center"/>
    </xf>
    <xf numFmtId="0" fontId="10" fillId="2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9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17" fillId="0" borderId="8" xfId="0" applyNumberFormat="1" applyFont="1" applyBorder="1" applyAlignment="1">
      <alignment horizontal="center" vertical="center"/>
    </xf>
    <xf numFmtId="176" fontId="17" fillId="0" borderId="9" xfId="0" applyNumberFormat="1" applyFont="1" applyBorder="1" applyAlignment="1">
      <alignment horizontal="center" vertical="center"/>
    </xf>
    <xf numFmtId="176" fontId="17" fillId="0" borderId="10" xfId="0" applyNumberFormat="1" applyFont="1" applyBorder="1" applyAlignment="1">
      <alignment horizontal="center" vertical="center"/>
    </xf>
    <xf numFmtId="176" fontId="18" fillId="0" borderId="12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176" fontId="17" fillId="0" borderId="16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17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</cellXfs>
  <cellStyles count="2">
    <cellStyle name="一般" xfId="0" builtinId="0"/>
    <cellStyle name="超連結" xfId="1" builtinId="8" customBuiltin="1"/>
  </cellStyles>
  <dxfs count="9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#REF!" lockText="1" noThreeD="1"/>
</file>

<file path=xl/ctrlProps/ctrlProp10.xml><?xml version="1.0" encoding="utf-8"?>
<formControlPr xmlns="http://schemas.microsoft.com/office/spreadsheetml/2009/9/main" objectType="CheckBox" fmlaLink="#REF!" lockText="1" noThreeD="1"/>
</file>

<file path=xl/ctrlProps/ctrlProp100.xml><?xml version="1.0" encoding="utf-8"?>
<formControlPr xmlns="http://schemas.microsoft.com/office/spreadsheetml/2009/9/main" objectType="CheckBox" fmlaLink="$H$30" lockText="1" noThreeD="1"/>
</file>

<file path=xl/ctrlProps/ctrlProp101.xml><?xml version="1.0" encoding="utf-8"?>
<formControlPr xmlns="http://schemas.microsoft.com/office/spreadsheetml/2009/9/main" objectType="CheckBox" fmlaLink="$H$35" lockText="1" noThreeD="1"/>
</file>

<file path=xl/ctrlProps/ctrlProp102.xml><?xml version="1.0" encoding="utf-8"?>
<formControlPr xmlns="http://schemas.microsoft.com/office/spreadsheetml/2009/9/main" objectType="CheckBox" fmlaLink="$H$36" lockText="1" noThreeD="1"/>
</file>

<file path=xl/ctrlProps/ctrlProp103.xml><?xml version="1.0" encoding="utf-8"?>
<formControlPr xmlns="http://schemas.microsoft.com/office/spreadsheetml/2009/9/main" objectType="CheckBox" fmlaLink="$H$38" lockText="1" noThreeD="1"/>
</file>

<file path=xl/ctrlProps/ctrlProp104.xml><?xml version="1.0" encoding="utf-8"?>
<formControlPr xmlns="http://schemas.microsoft.com/office/spreadsheetml/2009/9/main" objectType="CheckBox" fmlaLink="$H$37" lockText="1" noThreeD="1"/>
</file>

<file path=xl/ctrlProps/ctrlProp105.xml><?xml version="1.0" encoding="utf-8"?>
<formControlPr xmlns="http://schemas.microsoft.com/office/spreadsheetml/2009/9/main" objectType="CheckBox" fmlaLink="$H$41" lockText="1" noThreeD="1"/>
</file>

<file path=xl/ctrlProps/ctrlProp106.xml><?xml version="1.0" encoding="utf-8"?>
<formControlPr xmlns="http://schemas.microsoft.com/office/spreadsheetml/2009/9/main" objectType="CheckBox" fmlaLink="$H$42" lockText="1" noThreeD="1"/>
</file>

<file path=xl/ctrlProps/ctrlProp107.xml><?xml version="1.0" encoding="utf-8"?>
<formControlPr xmlns="http://schemas.microsoft.com/office/spreadsheetml/2009/9/main" objectType="CheckBox" fmlaLink="$H$44" lockText="1" noThreeD="1"/>
</file>

<file path=xl/ctrlProps/ctrlProp108.xml><?xml version="1.0" encoding="utf-8"?>
<formControlPr xmlns="http://schemas.microsoft.com/office/spreadsheetml/2009/9/main" objectType="CheckBox" fmlaLink="$H$46" lockText="1" noThreeD="1"/>
</file>

<file path=xl/ctrlProps/ctrlProp109.xml><?xml version="1.0" encoding="utf-8"?>
<formControlPr xmlns="http://schemas.microsoft.com/office/spreadsheetml/2009/9/main" objectType="CheckBox" fmlaLink="$H$47" lockText="1" noThreeD="1"/>
</file>

<file path=xl/ctrlProps/ctrlProp11.xml><?xml version="1.0" encoding="utf-8"?>
<formControlPr xmlns="http://schemas.microsoft.com/office/spreadsheetml/2009/9/main" objectType="CheckBox" fmlaLink="#REF!" lockText="1" noThreeD="1"/>
</file>

<file path=xl/ctrlProps/ctrlProp110.xml><?xml version="1.0" encoding="utf-8"?>
<formControlPr xmlns="http://schemas.microsoft.com/office/spreadsheetml/2009/9/main" objectType="CheckBox" fmlaLink="$H$34" lockText="1" noThreeD="1"/>
</file>

<file path=xl/ctrlProps/ctrlProp111.xml><?xml version="1.0" encoding="utf-8"?>
<formControlPr xmlns="http://schemas.microsoft.com/office/spreadsheetml/2009/9/main" objectType="CheckBox" fmlaLink="$H$33" lockText="1" noThreeD="1"/>
</file>

<file path=xl/ctrlProps/ctrlProp112.xml><?xml version="1.0" encoding="utf-8"?>
<formControlPr xmlns="http://schemas.microsoft.com/office/spreadsheetml/2009/9/main" objectType="CheckBox" fmlaLink="$H$45" lockText="1" noThreeD="1"/>
</file>

<file path=xl/ctrlProps/ctrlProp113.xml><?xml version="1.0" encoding="utf-8"?>
<formControlPr xmlns="http://schemas.microsoft.com/office/spreadsheetml/2009/9/main" objectType="CheckBox" fmlaLink="$H$48" lockText="1" noThreeD="1"/>
</file>

<file path=xl/ctrlProps/ctrlProp114.xml><?xml version="1.0" encoding="utf-8"?>
<formControlPr xmlns="http://schemas.microsoft.com/office/spreadsheetml/2009/9/main" objectType="CheckBox" fmlaLink="$H$50" lockText="1" noThreeD="1"/>
</file>

<file path=xl/ctrlProps/ctrlProp115.xml><?xml version="1.0" encoding="utf-8"?>
<formControlPr xmlns="http://schemas.microsoft.com/office/spreadsheetml/2009/9/main" objectType="CheckBox" fmlaLink="$H$18" lockText="1" noThreeD="1"/>
</file>

<file path=xl/ctrlProps/ctrlProp116.xml><?xml version="1.0" encoding="utf-8"?>
<formControlPr xmlns="http://schemas.microsoft.com/office/spreadsheetml/2009/9/main" objectType="CheckBox" fmlaLink="$H$25" lockText="1" noThreeD="1"/>
</file>

<file path=xl/ctrlProps/ctrlProp117.xml><?xml version="1.0" encoding="utf-8"?>
<formControlPr xmlns="http://schemas.microsoft.com/office/spreadsheetml/2009/9/main" objectType="CheckBox" fmlaLink="$H$26" lockText="1" noThreeD="1"/>
</file>

<file path=xl/ctrlProps/ctrlProp12.xml><?xml version="1.0" encoding="utf-8"?>
<formControlPr xmlns="http://schemas.microsoft.com/office/spreadsheetml/2009/9/main" objectType="CheckBox" fmlaLink="#REF!" lockText="1" noThreeD="1"/>
</file>

<file path=xl/ctrlProps/ctrlProp13.xml><?xml version="1.0" encoding="utf-8"?>
<formControlPr xmlns="http://schemas.microsoft.com/office/spreadsheetml/2009/9/main" objectType="CheckBox" fmlaLink="#REF!" lockText="1" noThreeD="1"/>
</file>

<file path=xl/ctrlProps/ctrlProp14.xml><?xml version="1.0" encoding="utf-8"?>
<formControlPr xmlns="http://schemas.microsoft.com/office/spreadsheetml/2009/9/main" objectType="CheckBox" fmlaLink="#REF!" lockText="1" noThreeD="1"/>
</file>

<file path=xl/ctrlProps/ctrlProp15.xml><?xml version="1.0" encoding="utf-8"?>
<formControlPr xmlns="http://schemas.microsoft.com/office/spreadsheetml/2009/9/main" objectType="CheckBox" fmlaLink="#REF!" lockText="1" noThreeD="1"/>
</file>

<file path=xl/ctrlProps/ctrlProp16.xml><?xml version="1.0" encoding="utf-8"?>
<formControlPr xmlns="http://schemas.microsoft.com/office/spreadsheetml/2009/9/main" objectType="CheckBox" fmlaLink="#REF!" lockText="1" noThreeD="1"/>
</file>

<file path=xl/ctrlProps/ctrlProp17.xml><?xml version="1.0" encoding="utf-8"?>
<formControlPr xmlns="http://schemas.microsoft.com/office/spreadsheetml/2009/9/main" objectType="CheckBox" fmlaLink="#REF!" lockText="1" noThreeD="1"/>
</file>

<file path=xl/ctrlProps/ctrlProp18.xml><?xml version="1.0" encoding="utf-8"?>
<formControlPr xmlns="http://schemas.microsoft.com/office/spreadsheetml/2009/9/main" objectType="CheckBox" fmlaLink="#REF!" lockText="1" noThreeD="1"/>
</file>

<file path=xl/ctrlProps/ctrlProp19.xml><?xml version="1.0" encoding="utf-8"?>
<formControlPr xmlns="http://schemas.microsoft.com/office/spreadsheetml/2009/9/main" objectType="CheckBox" fmlaLink="#REF!" lockText="1" noThreeD="1"/>
</file>

<file path=xl/ctrlProps/ctrlProp2.xml><?xml version="1.0" encoding="utf-8"?>
<formControlPr xmlns="http://schemas.microsoft.com/office/spreadsheetml/2009/9/main" objectType="CheckBox" fmlaLink="#REF!" lockText="1" noThreeD="1"/>
</file>

<file path=xl/ctrlProps/ctrlProp20.xml><?xml version="1.0" encoding="utf-8"?>
<formControlPr xmlns="http://schemas.microsoft.com/office/spreadsheetml/2009/9/main" objectType="CheckBox" fmlaLink="#REF!" lockText="1" noThreeD="1"/>
</file>

<file path=xl/ctrlProps/ctrlProp21.xml><?xml version="1.0" encoding="utf-8"?>
<formControlPr xmlns="http://schemas.microsoft.com/office/spreadsheetml/2009/9/main" objectType="CheckBox" fmlaLink="#REF!" lockText="1" noThreeD="1"/>
</file>

<file path=xl/ctrlProps/ctrlProp22.xml><?xml version="1.0" encoding="utf-8"?>
<formControlPr xmlns="http://schemas.microsoft.com/office/spreadsheetml/2009/9/main" objectType="CheckBox" fmlaLink="#REF!" lockText="1" noThreeD="1"/>
</file>

<file path=xl/ctrlProps/ctrlProp23.xml><?xml version="1.0" encoding="utf-8"?>
<formControlPr xmlns="http://schemas.microsoft.com/office/spreadsheetml/2009/9/main" objectType="CheckBox" fmlaLink="$H$5" lockText="1" noThreeD="1"/>
</file>

<file path=xl/ctrlProps/ctrlProp24.xml><?xml version="1.0" encoding="utf-8"?>
<formControlPr xmlns="http://schemas.microsoft.com/office/spreadsheetml/2009/9/main" objectType="CheckBox" fmlaLink="$H$33" lockText="1" noThreeD="1"/>
</file>

<file path=xl/ctrlProps/ctrlProp25.xml><?xml version="1.0" encoding="utf-8"?>
<formControlPr xmlns="http://schemas.microsoft.com/office/spreadsheetml/2009/9/main" objectType="CheckBox" fmlaLink="$H$34" lockText="1" noThreeD="1"/>
</file>

<file path=xl/ctrlProps/ctrlProp26.xml><?xml version="1.0" encoding="utf-8"?>
<formControlPr xmlns="http://schemas.microsoft.com/office/spreadsheetml/2009/9/main" objectType="CheckBox" fmlaLink="$H$35" lockText="1" noThreeD="1"/>
</file>

<file path=xl/ctrlProps/ctrlProp27.xml><?xml version="1.0" encoding="utf-8"?>
<formControlPr xmlns="http://schemas.microsoft.com/office/spreadsheetml/2009/9/main" objectType="CheckBox" fmlaLink="$H$36" lockText="1" noThreeD="1"/>
</file>

<file path=xl/ctrlProps/ctrlProp28.xml><?xml version="1.0" encoding="utf-8"?>
<formControlPr xmlns="http://schemas.microsoft.com/office/spreadsheetml/2009/9/main" objectType="CheckBox" fmlaLink="$H$37" lockText="1" noThreeD="1"/>
</file>

<file path=xl/ctrlProps/ctrlProp29.xml><?xml version="1.0" encoding="utf-8"?>
<formControlPr xmlns="http://schemas.microsoft.com/office/spreadsheetml/2009/9/main" objectType="CheckBox" fmlaLink="$H$38" lockText="1" noThreeD="1"/>
</file>

<file path=xl/ctrlProps/ctrlProp3.xml><?xml version="1.0" encoding="utf-8"?>
<formControlPr xmlns="http://schemas.microsoft.com/office/spreadsheetml/2009/9/main" objectType="CheckBox" fmlaLink="#REF!" lockText="1" noThreeD="1"/>
</file>

<file path=xl/ctrlProps/ctrlProp30.xml><?xml version="1.0" encoding="utf-8"?>
<formControlPr xmlns="http://schemas.microsoft.com/office/spreadsheetml/2009/9/main" objectType="CheckBox" fmlaLink="$H$39" lockText="1" noThreeD="1"/>
</file>

<file path=xl/ctrlProps/ctrlProp31.xml><?xml version="1.0" encoding="utf-8"?>
<formControlPr xmlns="http://schemas.microsoft.com/office/spreadsheetml/2009/9/main" objectType="CheckBox" fmlaLink="$H$41" lockText="1" noThreeD="1"/>
</file>

<file path=xl/ctrlProps/ctrlProp32.xml><?xml version="1.0" encoding="utf-8"?>
<formControlPr xmlns="http://schemas.microsoft.com/office/spreadsheetml/2009/9/main" objectType="CheckBox" fmlaLink="$H$42" lockText="1" noThreeD="1"/>
</file>

<file path=xl/ctrlProps/ctrlProp33.xml><?xml version="1.0" encoding="utf-8"?>
<formControlPr xmlns="http://schemas.microsoft.com/office/spreadsheetml/2009/9/main" objectType="CheckBox" fmlaLink="$H$43" lockText="1" noThreeD="1"/>
</file>

<file path=xl/ctrlProps/ctrlProp34.xml><?xml version="1.0" encoding="utf-8"?>
<formControlPr xmlns="http://schemas.microsoft.com/office/spreadsheetml/2009/9/main" objectType="CheckBox" fmlaLink="$H$44" lockText="1" noThreeD="1"/>
</file>

<file path=xl/ctrlProps/ctrlProp35.xml><?xml version="1.0" encoding="utf-8"?>
<formControlPr xmlns="http://schemas.microsoft.com/office/spreadsheetml/2009/9/main" objectType="CheckBox" fmlaLink="$H$47" lockText="1" noThreeD="1"/>
</file>

<file path=xl/ctrlProps/ctrlProp36.xml><?xml version="1.0" encoding="utf-8"?>
<formControlPr xmlns="http://schemas.microsoft.com/office/spreadsheetml/2009/9/main" objectType="CheckBox" fmlaLink="$H$48" lockText="1" noThreeD="1"/>
</file>

<file path=xl/ctrlProps/ctrlProp37.xml><?xml version="1.0" encoding="utf-8"?>
<formControlPr xmlns="http://schemas.microsoft.com/office/spreadsheetml/2009/9/main" objectType="CheckBox" fmlaLink="$H$49" lockText="1" noThreeD="1"/>
</file>

<file path=xl/ctrlProps/ctrlProp38.xml><?xml version="1.0" encoding="utf-8"?>
<formControlPr xmlns="http://schemas.microsoft.com/office/spreadsheetml/2009/9/main" objectType="CheckBox" fmlaLink="$H$50" lockText="1" noThreeD="1"/>
</file>

<file path=xl/ctrlProps/ctrlProp39.xml><?xml version="1.0" encoding="utf-8"?>
<formControlPr xmlns="http://schemas.microsoft.com/office/spreadsheetml/2009/9/main" objectType="CheckBox" fmlaLink="$H$51" lockText="1" noThreeD="1"/>
</file>

<file path=xl/ctrlProps/ctrlProp4.xml><?xml version="1.0" encoding="utf-8"?>
<formControlPr xmlns="http://schemas.microsoft.com/office/spreadsheetml/2009/9/main" objectType="CheckBox" fmlaLink="#REF!" lockText="1" noThreeD="1"/>
</file>

<file path=xl/ctrlProps/ctrlProp40.xml><?xml version="1.0" encoding="utf-8"?>
<formControlPr xmlns="http://schemas.microsoft.com/office/spreadsheetml/2009/9/main" objectType="CheckBox" fmlaLink="$H$52" lockText="1" noThreeD="1"/>
</file>

<file path=xl/ctrlProps/ctrlProp41.xml><?xml version="1.0" encoding="utf-8"?>
<formControlPr xmlns="http://schemas.microsoft.com/office/spreadsheetml/2009/9/main" objectType="CheckBox" fmlaLink="$H$53" lockText="1" noThreeD="1"/>
</file>

<file path=xl/ctrlProps/ctrlProp42.xml><?xml version="1.0" encoding="utf-8"?>
<formControlPr xmlns="http://schemas.microsoft.com/office/spreadsheetml/2009/9/main" objectType="CheckBox" fmlaLink="$H$54" lockText="1" noThreeD="1"/>
</file>

<file path=xl/ctrlProps/ctrlProp43.xml><?xml version="1.0" encoding="utf-8"?>
<formControlPr xmlns="http://schemas.microsoft.com/office/spreadsheetml/2009/9/main" objectType="CheckBox" fmlaLink="$H$55" lockText="1" noThreeD="1"/>
</file>

<file path=xl/ctrlProps/ctrlProp44.xml><?xml version="1.0" encoding="utf-8"?>
<formControlPr xmlns="http://schemas.microsoft.com/office/spreadsheetml/2009/9/main" objectType="CheckBox" fmlaLink="$H$66" lockText="1" noThreeD="1"/>
</file>

<file path=xl/ctrlProps/ctrlProp45.xml><?xml version="1.0" encoding="utf-8"?>
<formControlPr xmlns="http://schemas.microsoft.com/office/spreadsheetml/2009/9/main" objectType="CheckBox" fmlaLink="$H$69" lockText="1" noThreeD="1"/>
</file>

<file path=xl/ctrlProps/ctrlProp46.xml><?xml version="1.0" encoding="utf-8"?>
<formControlPr xmlns="http://schemas.microsoft.com/office/spreadsheetml/2009/9/main" objectType="CheckBox" fmlaLink="$H$70" lockText="1" noThreeD="1"/>
</file>

<file path=xl/ctrlProps/ctrlProp47.xml><?xml version="1.0" encoding="utf-8"?>
<formControlPr xmlns="http://schemas.microsoft.com/office/spreadsheetml/2009/9/main" objectType="CheckBox" fmlaLink="$H$7" lockText="1" noThreeD="1"/>
</file>

<file path=xl/ctrlProps/ctrlProp48.xml><?xml version="1.0" encoding="utf-8"?>
<formControlPr xmlns="http://schemas.microsoft.com/office/spreadsheetml/2009/9/main" objectType="CheckBox" fmlaLink="$H$8" lockText="1" noThreeD="1"/>
</file>

<file path=xl/ctrlProps/ctrlProp49.xml><?xml version="1.0" encoding="utf-8"?>
<formControlPr xmlns="http://schemas.microsoft.com/office/spreadsheetml/2009/9/main" objectType="CheckBox" fmlaLink="$H$10" lockText="1" noThreeD="1"/>
</file>

<file path=xl/ctrlProps/ctrlProp5.xml><?xml version="1.0" encoding="utf-8"?>
<formControlPr xmlns="http://schemas.microsoft.com/office/spreadsheetml/2009/9/main" objectType="CheckBox" fmlaLink="#REF!" lockText="1" noThreeD="1"/>
</file>

<file path=xl/ctrlProps/ctrlProp50.xml><?xml version="1.0" encoding="utf-8"?>
<formControlPr xmlns="http://schemas.microsoft.com/office/spreadsheetml/2009/9/main" objectType="CheckBox" fmlaLink="$H$12" lockText="1" noThreeD="1"/>
</file>

<file path=xl/ctrlProps/ctrlProp51.xml><?xml version="1.0" encoding="utf-8"?>
<formControlPr xmlns="http://schemas.microsoft.com/office/spreadsheetml/2009/9/main" objectType="CheckBox" fmlaLink="$H$13" lockText="1" noThreeD="1"/>
</file>

<file path=xl/ctrlProps/ctrlProp52.xml><?xml version="1.0" encoding="utf-8"?>
<formControlPr xmlns="http://schemas.microsoft.com/office/spreadsheetml/2009/9/main" objectType="CheckBox" fmlaLink="$H$15" lockText="1" noThreeD="1"/>
</file>

<file path=xl/ctrlProps/ctrlProp53.xml><?xml version="1.0" encoding="utf-8"?>
<formControlPr xmlns="http://schemas.microsoft.com/office/spreadsheetml/2009/9/main" objectType="CheckBox" fmlaLink="$H$16" lockText="1" noThreeD="1"/>
</file>

<file path=xl/ctrlProps/ctrlProp54.xml><?xml version="1.0" encoding="utf-8"?>
<formControlPr xmlns="http://schemas.microsoft.com/office/spreadsheetml/2009/9/main" objectType="CheckBox" fmlaLink="$H$20" lockText="1" noThreeD="1"/>
</file>

<file path=xl/ctrlProps/ctrlProp55.xml><?xml version="1.0" encoding="utf-8"?>
<formControlPr xmlns="http://schemas.microsoft.com/office/spreadsheetml/2009/9/main" objectType="CheckBox" fmlaLink="$H$21" lockText="1" noThreeD="1"/>
</file>

<file path=xl/ctrlProps/ctrlProp56.xml><?xml version="1.0" encoding="utf-8"?>
<formControlPr xmlns="http://schemas.microsoft.com/office/spreadsheetml/2009/9/main" objectType="CheckBox" fmlaLink="$H$25" lockText="1" noThreeD="1"/>
</file>

<file path=xl/ctrlProps/ctrlProp57.xml><?xml version="1.0" encoding="utf-8"?>
<formControlPr xmlns="http://schemas.microsoft.com/office/spreadsheetml/2009/9/main" objectType="CheckBox" fmlaLink="$H$28" lockText="1" noThreeD="1"/>
</file>

<file path=xl/ctrlProps/ctrlProp58.xml><?xml version="1.0" encoding="utf-8"?>
<formControlPr xmlns="http://schemas.microsoft.com/office/spreadsheetml/2009/9/main" objectType="CheckBox" fmlaLink="$H$29" lockText="1" noThreeD="1"/>
</file>

<file path=xl/ctrlProps/ctrlProp59.xml><?xml version="1.0" encoding="utf-8"?>
<formControlPr xmlns="http://schemas.microsoft.com/office/spreadsheetml/2009/9/main" objectType="CheckBox" fmlaLink="$H$30" lockText="1" noThreeD="1"/>
</file>

<file path=xl/ctrlProps/ctrlProp6.xml><?xml version="1.0" encoding="utf-8"?>
<formControlPr xmlns="http://schemas.microsoft.com/office/spreadsheetml/2009/9/main" objectType="CheckBox" fmlaLink="#REF!" lockText="1" noThreeD="1"/>
</file>

<file path=xl/ctrlProps/ctrlProp60.xml><?xml version="1.0" encoding="utf-8"?>
<formControlPr xmlns="http://schemas.microsoft.com/office/spreadsheetml/2009/9/main" objectType="CheckBox" fmlaLink="$H$46" lockText="1" noThreeD="1"/>
</file>

<file path=xl/ctrlProps/ctrlProp61.xml><?xml version="1.0" encoding="utf-8"?>
<formControlPr xmlns="http://schemas.microsoft.com/office/spreadsheetml/2009/9/main" objectType="CheckBox" fmlaLink="$H$59" lockText="1" noThreeD="1"/>
</file>

<file path=xl/ctrlProps/ctrlProp62.xml><?xml version="1.0" encoding="utf-8"?>
<formControlPr xmlns="http://schemas.microsoft.com/office/spreadsheetml/2009/9/main" objectType="CheckBox" fmlaLink="$H$71" lockText="1" noThreeD="1"/>
</file>

<file path=xl/ctrlProps/ctrlProp63.xml><?xml version="1.0" encoding="utf-8"?>
<formControlPr xmlns="http://schemas.microsoft.com/office/spreadsheetml/2009/9/main" objectType="CheckBox" fmlaLink="$H$40" lockText="1" noThreeD="1"/>
</file>

<file path=xl/ctrlProps/ctrlProp64.xml><?xml version="1.0" encoding="utf-8"?>
<formControlPr xmlns="http://schemas.microsoft.com/office/spreadsheetml/2009/9/main" objectType="CheckBox" fmlaLink="$H$76" lockText="1" noThreeD="1"/>
</file>

<file path=xl/ctrlProps/ctrlProp65.xml><?xml version="1.0" encoding="utf-8"?>
<formControlPr xmlns="http://schemas.microsoft.com/office/spreadsheetml/2009/9/main" objectType="CheckBox" fmlaLink="$H$75" lockText="1" noThreeD="1"/>
</file>

<file path=xl/ctrlProps/ctrlProp66.xml><?xml version="1.0" encoding="utf-8"?>
<formControlPr xmlns="http://schemas.microsoft.com/office/spreadsheetml/2009/9/main" objectType="CheckBox" fmlaLink="$H$74" lockText="1" noThreeD="1"/>
</file>

<file path=xl/ctrlProps/ctrlProp67.xml><?xml version="1.0" encoding="utf-8"?>
<formControlPr xmlns="http://schemas.microsoft.com/office/spreadsheetml/2009/9/main" objectType="CheckBox" fmlaLink="$H$79" lockText="1" noThreeD="1"/>
</file>

<file path=xl/ctrlProps/ctrlProp68.xml><?xml version="1.0" encoding="utf-8"?>
<formControlPr xmlns="http://schemas.microsoft.com/office/spreadsheetml/2009/9/main" objectType="CheckBox" fmlaLink="$H$24" lockText="1" noThreeD="1"/>
</file>

<file path=xl/ctrlProps/ctrlProp69.xml><?xml version="1.0" encoding="utf-8"?>
<formControlPr xmlns="http://schemas.microsoft.com/office/spreadsheetml/2009/9/main" objectType="CheckBox" fmlaLink="$H$81" lockText="1" noThreeD="1"/>
</file>

<file path=xl/ctrlProps/ctrlProp7.xml><?xml version="1.0" encoding="utf-8"?>
<formControlPr xmlns="http://schemas.microsoft.com/office/spreadsheetml/2009/9/main" objectType="CheckBox" fmlaLink="#REF!" lockText="1" noThreeD="1"/>
</file>

<file path=xl/ctrlProps/ctrlProp70.xml><?xml version="1.0" encoding="utf-8"?>
<formControlPr xmlns="http://schemas.microsoft.com/office/spreadsheetml/2009/9/main" objectType="CheckBox" fmlaLink="$H$64" lockText="1" noThreeD="1"/>
</file>

<file path=xl/ctrlProps/ctrlProp71.xml><?xml version="1.0" encoding="utf-8"?>
<formControlPr xmlns="http://schemas.microsoft.com/office/spreadsheetml/2009/9/main" objectType="CheckBox" fmlaLink="$H$83" lockText="1" noThreeD="1"/>
</file>

<file path=xl/ctrlProps/ctrlProp72.xml><?xml version="1.0" encoding="utf-8"?>
<formControlPr xmlns="http://schemas.microsoft.com/office/spreadsheetml/2009/9/main" objectType="CheckBox" fmlaLink="$H$84" lockText="1" noThreeD="1"/>
</file>

<file path=xl/ctrlProps/ctrlProp73.xml><?xml version="1.0" encoding="utf-8"?>
<formControlPr xmlns="http://schemas.microsoft.com/office/spreadsheetml/2009/9/main" objectType="CheckBox" fmlaLink="$H$86" lockText="1" noThreeD="1"/>
</file>

<file path=xl/ctrlProps/ctrlProp74.xml><?xml version="1.0" encoding="utf-8"?>
<formControlPr xmlns="http://schemas.microsoft.com/office/spreadsheetml/2009/9/main" objectType="CheckBox" fmlaLink="$H$88" lockText="1" noThreeD="1"/>
</file>

<file path=xl/ctrlProps/ctrlProp75.xml><?xml version="1.0" encoding="utf-8"?>
<formControlPr xmlns="http://schemas.microsoft.com/office/spreadsheetml/2009/9/main" objectType="CheckBox" fmlaLink="$H$89" lockText="1" noThreeD="1"/>
</file>

<file path=xl/ctrlProps/ctrlProp76.xml><?xml version="1.0" encoding="utf-8"?>
<formControlPr xmlns="http://schemas.microsoft.com/office/spreadsheetml/2009/9/main" objectType="CheckBox" fmlaLink="$H$18" lockText="1" noThreeD="1"/>
</file>

<file path=xl/ctrlProps/ctrlProp77.xml><?xml version="1.0" encoding="utf-8"?>
<formControlPr xmlns="http://schemas.microsoft.com/office/spreadsheetml/2009/9/main" objectType="CheckBox" fmlaLink="$H$11" lockText="1" noThreeD="1"/>
</file>

<file path=xl/ctrlProps/ctrlProp78.xml><?xml version="1.0" encoding="utf-8"?>
<formControlPr xmlns="http://schemas.microsoft.com/office/spreadsheetml/2009/9/main" objectType="CheckBox" fmlaLink="$H$26" lockText="1" noThreeD="1"/>
</file>

<file path=xl/ctrlProps/ctrlProp79.xml><?xml version="1.0" encoding="utf-8"?>
<formControlPr xmlns="http://schemas.microsoft.com/office/spreadsheetml/2009/9/main" objectType="CheckBox" fmlaLink="$H$45" lockText="1" noThreeD="1"/>
</file>

<file path=xl/ctrlProps/ctrlProp8.xml><?xml version="1.0" encoding="utf-8"?>
<formControlPr xmlns="http://schemas.microsoft.com/office/spreadsheetml/2009/9/main" objectType="CheckBox" fmlaLink="#REF!" lockText="1" noThreeD="1"/>
</file>

<file path=xl/ctrlProps/ctrlProp80.xml><?xml version="1.0" encoding="utf-8"?>
<formControlPr xmlns="http://schemas.microsoft.com/office/spreadsheetml/2009/9/main" objectType="CheckBox" fmlaLink="$H$56" lockText="1" noThreeD="1"/>
</file>

<file path=xl/ctrlProps/ctrlProp81.xml><?xml version="1.0" encoding="utf-8"?>
<formControlPr xmlns="http://schemas.microsoft.com/office/spreadsheetml/2009/9/main" objectType="CheckBox" fmlaLink="$H$57" lockText="1" noThreeD="1"/>
</file>

<file path=xl/ctrlProps/ctrlProp82.xml><?xml version="1.0" encoding="utf-8"?>
<formControlPr xmlns="http://schemas.microsoft.com/office/spreadsheetml/2009/9/main" objectType="CheckBox" fmlaLink="$H$58" lockText="1" noThreeD="1"/>
</file>

<file path=xl/ctrlProps/ctrlProp83.xml><?xml version="1.0" encoding="utf-8"?>
<formControlPr xmlns="http://schemas.microsoft.com/office/spreadsheetml/2009/9/main" objectType="CheckBox" fmlaLink="$H$62" lockText="1" noThreeD="1"/>
</file>

<file path=xl/ctrlProps/ctrlProp84.xml><?xml version="1.0" encoding="utf-8"?>
<formControlPr xmlns="http://schemas.microsoft.com/office/spreadsheetml/2009/9/main" objectType="CheckBox" fmlaLink="$H$63" lockText="1" noThreeD="1"/>
</file>

<file path=xl/ctrlProps/ctrlProp85.xml><?xml version="1.0" encoding="utf-8"?>
<formControlPr xmlns="http://schemas.microsoft.com/office/spreadsheetml/2009/9/main" objectType="CheckBox" fmlaLink="$H$8" lockText="1" noThreeD="1"/>
</file>

<file path=xl/ctrlProps/ctrlProp86.xml><?xml version="1.0" encoding="utf-8"?>
<formControlPr xmlns="http://schemas.microsoft.com/office/spreadsheetml/2009/9/main" objectType="CheckBox" fmlaLink="$H$5" lockText="1" noThreeD="1"/>
</file>

<file path=xl/ctrlProps/ctrlProp87.xml><?xml version="1.0" encoding="utf-8"?>
<formControlPr xmlns="http://schemas.microsoft.com/office/spreadsheetml/2009/9/main" objectType="CheckBox" fmlaLink="$H$6" lockText="1" noThreeD="1"/>
</file>

<file path=xl/ctrlProps/ctrlProp88.xml><?xml version="1.0" encoding="utf-8"?>
<formControlPr xmlns="http://schemas.microsoft.com/office/spreadsheetml/2009/9/main" objectType="CheckBox" fmlaLink="$H$10" lockText="1" noThreeD="1"/>
</file>

<file path=xl/ctrlProps/ctrlProp89.xml><?xml version="1.0" encoding="utf-8"?>
<formControlPr xmlns="http://schemas.microsoft.com/office/spreadsheetml/2009/9/main" objectType="CheckBox" fmlaLink="$H$11" lockText="1" noThreeD="1"/>
</file>

<file path=xl/ctrlProps/ctrlProp9.xml><?xml version="1.0" encoding="utf-8"?>
<formControlPr xmlns="http://schemas.microsoft.com/office/spreadsheetml/2009/9/main" objectType="CheckBox" fmlaLink="#REF!" lockText="1" noThreeD="1"/>
</file>

<file path=xl/ctrlProps/ctrlProp90.xml><?xml version="1.0" encoding="utf-8"?>
<formControlPr xmlns="http://schemas.microsoft.com/office/spreadsheetml/2009/9/main" objectType="CheckBox" fmlaLink="$H$15" lockText="1" noThreeD="1"/>
</file>

<file path=xl/ctrlProps/ctrlProp91.xml><?xml version="1.0" encoding="utf-8"?>
<formControlPr xmlns="http://schemas.microsoft.com/office/spreadsheetml/2009/9/main" objectType="CheckBox" fmlaLink="$H$19" lockText="1" noThreeD="1"/>
</file>

<file path=xl/ctrlProps/ctrlProp92.xml><?xml version="1.0" encoding="utf-8"?>
<formControlPr xmlns="http://schemas.microsoft.com/office/spreadsheetml/2009/9/main" objectType="CheckBox" fmlaLink="$H$14" lockText="1" noThreeD="1"/>
</file>

<file path=xl/ctrlProps/ctrlProp93.xml><?xml version="1.0" encoding="utf-8"?>
<formControlPr xmlns="http://schemas.microsoft.com/office/spreadsheetml/2009/9/main" objectType="CheckBox" fmlaLink="$H$20" lockText="1" noThreeD="1"/>
</file>

<file path=xl/ctrlProps/ctrlProp94.xml><?xml version="1.0" encoding="utf-8"?>
<formControlPr xmlns="http://schemas.microsoft.com/office/spreadsheetml/2009/9/main" objectType="CheckBox" fmlaLink="$H$21" lockText="1" noThreeD="1"/>
</file>

<file path=xl/ctrlProps/ctrlProp95.xml><?xml version="1.0" encoding="utf-8"?>
<formControlPr xmlns="http://schemas.microsoft.com/office/spreadsheetml/2009/9/main" objectType="CheckBox" fmlaLink="$H$22" lockText="1" noThreeD="1"/>
</file>

<file path=xl/ctrlProps/ctrlProp96.xml><?xml version="1.0" encoding="utf-8"?>
<formControlPr xmlns="http://schemas.microsoft.com/office/spreadsheetml/2009/9/main" objectType="CheckBox" fmlaLink="$H$23" lockText="1" noThreeD="1"/>
</file>

<file path=xl/ctrlProps/ctrlProp97.xml><?xml version="1.0" encoding="utf-8"?>
<formControlPr xmlns="http://schemas.microsoft.com/office/spreadsheetml/2009/9/main" objectType="CheckBox" fmlaLink="$H$28" lockText="1" noThreeD="1"/>
</file>

<file path=xl/ctrlProps/ctrlProp98.xml><?xml version="1.0" encoding="utf-8"?>
<formControlPr xmlns="http://schemas.microsoft.com/office/spreadsheetml/2009/9/main" objectType="CheckBox" fmlaLink="$H$29" lockText="1" noThreeD="1"/>
</file>

<file path=xl/ctrlProps/ctrlProp99.xml><?xml version="1.0" encoding="utf-8"?>
<formControlPr xmlns="http://schemas.microsoft.com/office/spreadsheetml/2009/9/main" objectType="CheckBox" fmlaLink="$H$24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13" Type="http://schemas.openxmlformats.org/officeDocument/2006/relationships/image" Target="../media/image16.jpeg"/><Relationship Id="rId18" Type="http://schemas.openxmlformats.org/officeDocument/2006/relationships/image" Target="../media/image21.jpeg"/><Relationship Id="rId26" Type="http://schemas.openxmlformats.org/officeDocument/2006/relationships/image" Target="../media/image29.png"/><Relationship Id="rId3" Type="http://schemas.openxmlformats.org/officeDocument/2006/relationships/image" Target="../media/image6.jpeg"/><Relationship Id="rId21" Type="http://schemas.openxmlformats.org/officeDocument/2006/relationships/image" Target="../media/image24.jpeg"/><Relationship Id="rId7" Type="http://schemas.openxmlformats.org/officeDocument/2006/relationships/image" Target="../media/image10.jpeg"/><Relationship Id="rId12" Type="http://schemas.openxmlformats.org/officeDocument/2006/relationships/image" Target="../media/image15.jpeg"/><Relationship Id="rId17" Type="http://schemas.openxmlformats.org/officeDocument/2006/relationships/image" Target="../media/image20.jpeg"/><Relationship Id="rId25" Type="http://schemas.openxmlformats.org/officeDocument/2006/relationships/image" Target="../media/image28.png"/><Relationship Id="rId2" Type="http://schemas.openxmlformats.org/officeDocument/2006/relationships/image" Target="../media/image5.png"/><Relationship Id="rId16" Type="http://schemas.openxmlformats.org/officeDocument/2006/relationships/image" Target="../media/image19.jpeg"/><Relationship Id="rId20" Type="http://schemas.openxmlformats.org/officeDocument/2006/relationships/image" Target="../media/image23.jpeg"/><Relationship Id="rId29" Type="http://schemas.openxmlformats.org/officeDocument/2006/relationships/image" Target="../media/image32.png"/><Relationship Id="rId1" Type="http://schemas.openxmlformats.org/officeDocument/2006/relationships/image" Target="../media/image4.jpeg"/><Relationship Id="rId6" Type="http://schemas.openxmlformats.org/officeDocument/2006/relationships/image" Target="../media/image9.jpeg"/><Relationship Id="rId11" Type="http://schemas.openxmlformats.org/officeDocument/2006/relationships/image" Target="../media/image14.jpeg"/><Relationship Id="rId24" Type="http://schemas.openxmlformats.org/officeDocument/2006/relationships/image" Target="../media/image27.jpeg"/><Relationship Id="rId5" Type="http://schemas.openxmlformats.org/officeDocument/2006/relationships/image" Target="../media/image8.jpeg"/><Relationship Id="rId15" Type="http://schemas.openxmlformats.org/officeDocument/2006/relationships/image" Target="../media/image18.jpeg"/><Relationship Id="rId23" Type="http://schemas.openxmlformats.org/officeDocument/2006/relationships/image" Target="../media/image26.jpeg"/><Relationship Id="rId28" Type="http://schemas.openxmlformats.org/officeDocument/2006/relationships/image" Target="../media/image31.png"/><Relationship Id="rId10" Type="http://schemas.openxmlformats.org/officeDocument/2006/relationships/image" Target="../media/image13.jpeg"/><Relationship Id="rId19" Type="http://schemas.openxmlformats.org/officeDocument/2006/relationships/image" Target="../media/image22.jpeg"/><Relationship Id="rId31" Type="http://schemas.openxmlformats.org/officeDocument/2006/relationships/image" Target="../media/image34.jpeg"/><Relationship Id="rId4" Type="http://schemas.openxmlformats.org/officeDocument/2006/relationships/image" Target="../media/image7.jpeg"/><Relationship Id="rId9" Type="http://schemas.openxmlformats.org/officeDocument/2006/relationships/image" Target="../media/image12.jpeg"/><Relationship Id="rId14" Type="http://schemas.openxmlformats.org/officeDocument/2006/relationships/image" Target="../media/image17.jpeg"/><Relationship Id="rId22" Type="http://schemas.openxmlformats.org/officeDocument/2006/relationships/image" Target="../media/image25.jpeg"/><Relationship Id="rId27" Type="http://schemas.openxmlformats.org/officeDocument/2006/relationships/image" Target="../media/image30.png"/><Relationship Id="rId30" Type="http://schemas.openxmlformats.org/officeDocument/2006/relationships/image" Target="../media/image3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17" name="Check Box 1" descr="checked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xmlns="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18" name="Check Box 2" descr="checked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xmlns="" id="{00000000-0008-0000-02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19" name="Check Box 3" descr="checked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xmlns="" id="{00000000-0008-0000-02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20" name="Check Box 4" descr="checked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xmlns="" id="{00000000-0008-0000-02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21" name="Check Box 5" descr="checked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xmlns="" id="{00000000-0008-0000-02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22" name="Check Box 6" descr="checked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xmlns="" id="{00000000-0008-0000-0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23" name="Check Box 7" descr="checked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xmlns="" id="{00000000-0008-0000-02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24" name="Check Box 8" descr="checked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xmlns="" id="{00000000-0008-0000-02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25" name="Check Box 9" descr="checked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xmlns="" id="{00000000-0008-0000-0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26" name="Check Box 10" descr="checked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xmlns="" id="{00000000-0008-0000-02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27" name="Check Box 11" descr="checked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xmlns="" id="{00000000-0008-0000-02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28" name="Check Box 12" descr="checked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xmlns="" id="{00000000-0008-0000-02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29" name="Check Box 13" descr="checked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xmlns="" id="{00000000-0008-0000-02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30" name="Check Box 14" descr="checked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xmlns="" id="{00000000-0008-0000-02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31" name="Check Box 15" descr="checked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xmlns="" id="{00000000-0008-0000-02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32" name="Check Box 16" descr="checked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xmlns="" id="{00000000-0008-0000-02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33" name="Check Box 17" descr="checked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xmlns="" id="{00000000-0008-0000-02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34" name="Check Box 18" descr="checked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xmlns="" id="{00000000-0008-0000-02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35" name="Check Box 19" descr="checked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xmlns="" id="{00000000-0008-0000-02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36" name="Check Box 20" descr="checked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xmlns="" id="{00000000-0008-0000-02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37" name="Check Box 21" descr="checked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xmlns="" id="{00000000-0008-0000-02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1821180</xdr:colOff>
          <xdr:row>124</xdr:row>
          <xdr:rowOff>0</xdr:rowOff>
        </xdr:from>
        <xdr:to>
          <xdr:col>6</xdr:col>
          <xdr:colOff>678180</xdr:colOff>
          <xdr:row>124</xdr:row>
          <xdr:rowOff>0</xdr:rowOff>
        </xdr:to>
        <xdr:sp macro="" textlink="">
          <xdr:nvSpPr>
            <xdr:cNvPr id="9238" name="Check Box 22" descr="checked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xmlns="" id="{00000000-0008-0000-02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</xdr:row>
          <xdr:rowOff>0</xdr:rowOff>
        </xdr:from>
        <xdr:to>
          <xdr:col>6</xdr:col>
          <xdr:colOff>723900</xdr:colOff>
          <xdr:row>5</xdr:row>
          <xdr:rowOff>0</xdr:rowOff>
        </xdr:to>
        <xdr:sp macro="" textlink="">
          <xdr:nvSpPr>
            <xdr:cNvPr id="9239" name="Check Box 23" descr=" Checked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xmlns="" id="{00000000-0008-0000-02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31</xdr:row>
          <xdr:rowOff>251460</xdr:rowOff>
        </xdr:from>
        <xdr:to>
          <xdr:col>6</xdr:col>
          <xdr:colOff>723900</xdr:colOff>
          <xdr:row>33</xdr:row>
          <xdr:rowOff>0</xdr:rowOff>
        </xdr:to>
        <xdr:sp macro="" textlink="">
          <xdr:nvSpPr>
            <xdr:cNvPr id="9240" name="Check Box 24" descr=" Checked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xmlns="" id="{00000000-0008-0000-02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33</xdr:row>
          <xdr:rowOff>0</xdr:rowOff>
        </xdr:from>
        <xdr:to>
          <xdr:col>6</xdr:col>
          <xdr:colOff>723900</xdr:colOff>
          <xdr:row>34</xdr:row>
          <xdr:rowOff>0</xdr:rowOff>
        </xdr:to>
        <xdr:sp macro="" textlink="">
          <xdr:nvSpPr>
            <xdr:cNvPr id="9241" name="Check Box 25" descr=" Checked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xmlns="" id="{00000000-0008-0000-02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34</xdr:row>
          <xdr:rowOff>0</xdr:rowOff>
        </xdr:from>
        <xdr:to>
          <xdr:col>6</xdr:col>
          <xdr:colOff>723900</xdr:colOff>
          <xdr:row>35</xdr:row>
          <xdr:rowOff>0</xdr:rowOff>
        </xdr:to>
        <xdr:sp macro="" textlink="">
          <xdr:nvSpPr>
            <xdr:cNvPr id="9242" name="Check Box 26" descr=" Checked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xmlns="" id="{00000000-0008-0000-02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35</xdr:row>
          <xdr:rowOff>7620</xdr:rowOff>
        </xdr:from>
        <xdr:to>
          <xdr:col>6</xdr:col>
          <xdr:colOff>723900</xdr:colOff>
          <xdr:row>36</xdr:row>
          <xdr:rowOff>7620</xdr:rowOff>
        </xdr:to>
        <xdr:sp macro="" textlink="">
          <xdr:nvSpPr>
            <xdr:cNvPr id="9243" name="Check Box 27" descr=" Checked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xmlns="" id="{00000000-0008-0000-02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36</xdr:row>
          <xdr:rowOff>0</xdr:rowOff>
        </xdr:from>
        <xdr:to>
          <xdr:col>6</xdr:col>
          <xdr:colOff>723900</xdr:colOff>
          <xdr:row>37</xdr:row>
          <xdr:rowOff>0</xdr:rowOff>
        </xdr:to>
        <xdr:sp macro="" textlink="">
          <xdr:nvSpPr>
            <xdr:cNvPr id="9244" name="Check Box 28" descr=" Checked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xmlns="" id="{00000000-0008-0000-02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37</xdr:row>
          <xdr:rowOff>0</xdr:rowOff>
        </xdr:from>
        <xdr:to>
          <xdr:col>6</xdr:col>
          <xdr:colOff>723900</xdr:colOff>
          <xdr:row>38</xdr:row>
          <xdr:rowOff>0</xdr:rowOff>
        </xdr:to>
        <xdr:sp macro="" textlink="">
          <xdr:nvSpPr>
            <xdr:cNvPr id="9245" name="Check Box 29" descr=" Checked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xmlns="" id="{00000000-0008-0000-02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38</xdr:row>
          <xdr:rowOff>0</xdr:rowOff>
        </xdr:from>
        <xdr:to>
          <xdr:col>6</xdr:col>
          <xdr:colOff>723900</xdr:colOff>
          <xdr:row>39</xdr:row>
          <xdr:rowOff>0</xdr:rowOff>
        </xdr:to>
        <xdr:sp macro="" textlink="">
          <xdr:nvSpPr>
            <xdr:cNvPr id="9246" name="Check Box 30" descr=" Checked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xmlns="" id="{00000000-0008-0000-02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40</xdr:row>
          <xdr:rowOff>0</xdr:rowOff>
        </xdr:from>
        <xdr:to>
          <xdr:col>6</xdr:col>
          <xdr:colOff>723900</xdr:colOff>
          <xdr:row>41</xdr:row>
          <xdr:rowOff>0</xdr:rowOff>
        </xdr:to>
        <xdr:sp macro="" textlink="">
          <xdr:nvSpPr>
            <xdr:cNvPr id="9247" name="Check Box 31" descr=" Checked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xmlns="" id="{00000000-0008-0000-02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41</xdr:row>
          <xdr:rowOff>0</xdr:rowOff>
        </xdr:from>
        <xdr:to>
          <xdr:col>6</xdr:col>
          <xdr:colOff>723900</xdr:colOff>
          <xdr:row>42</xdr:row>
          <xdr:rowOff>0</xdr:rowOff>
        </xdr:to>
        <xdr:sp macro="" textlink="">
          <xdr:nvSpPr>
            <xdr:cNvPr id="9248" name="Check Box 32" descr=" Checked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xmlns="" id="{00000000-0008-0000-02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42</xdr:row>
          <xdr:rowOff>0</xdr:rowOff>
        </xdr:from>
        <xdr:to>
          <xdr:col>6</xdr:col>
          <xdr:colOff>723900</xdr:colOff>
          <xdr:row>43</xdr:row>
          <xdr:rowOff>0</xdr:rowOff>
        </xdr:to>
        <xdr:sp macro="" textlink="">
          <xdr:nvSpPr>
            <xdr:cNvPr id="9249" name="Check Box 33" descr=" Checked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xmlns="" id="{00000000-0008-0000-02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43</xdr:row>
          <xdr:rowOff>0</xdr:rowOff>
        </xdr:from>
        <xdr:to>
          <xdr:col>6</xdr:col>
          <xdr:colOff>723900</xdr:colOff>
          <xdr:row>44</xdr:row>
          <xdr:rowOff>0</xdr:rowOff>
        </xdr:to>
        <xdr:sp macro="" textlink="">
          <xdr:nvSpPr>
            <xdr:cNvPr id="9250" name="Check Box 34" descr=" Checked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xmlns="" id="{00000000-0008-0000-02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46</xdr:row>
          <xdr:rowOff>0</xdr:rowOff>
        </xdr:from>
        <xdr:to>
          <xdr:col>6</xdr:col>
          <xdr:colOff>723900</xdr:colOff>
          <xdr:row>47</xdr:row>
          <xdr:rowOff>0</xdr:rowOff>
        </xdr:to>
        <xdr:sp macro="" textlink="">
          <xdr:nvSpPr>
            <xdr:cNvPr id="9251" name="Check Box 35" descr=" Checked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xmlns="" id="{00000000-0008-0000-02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47</xdr:row>
          <xdr:rowOff>0</xdr:rowOff>
        </xdr:from>
        <xdr:to>
          <xdr:col>6</xdr:col>
          <xdr:colOff>723900</xdr:colOff>
          <xdr:row>48</xdr:row>
          <xdr:rowOff>0</xdr:rowOff>
        </xdr:to>
        <xdr:sp macro="" textlink="">
          <xdr:nvSpPr>
            <xdr:cNvPr id="9252" name="Check Box 36" descr=" Checked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xmlns="" id="{00000000-0008-0000-02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48</xdr:row>
          <xdr:rowOff>0</xdr:rowOff>
        </xdr:from>
        <xdr:to>
          <xdr:col>6</xdr:col>
          <xdr:colOff>723900</xdr:colOff>
          <xdr:row>49</xdr:row>
          <xdr:rowOff>0</xdr:rowOff>
        </xdr:to>
        <xdr:sp macro="" textlink="">
          <xdr:nvSpPr>
            <xdr:cNvPr id="9253" name="Check Box 37" descr=" Checked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xmlns="" id="{00000000-0008-0000-02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49</xdr:row>
          <xdr:rowOff>0</xdr:rowOff>
        </xdr:from>
        <xdr:to>
          <xdr:col>6</xdr:col>
          <xdr:colOff>723900</xdr:colOff>
          <xdr:row>50</xdr:row>
          <xdr:rowOff>0</xdr:rowOff>
        </xdr:to>
        <xdr:sp macro="" textlink="">
          <xdr:nvSpPr>
            <xdr:cNvPr id="9254" name="Check Box 38" descr=" Checked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xmlns="" id="{00000000-0008-0000-02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50</xdr:row>
          <xdr:rowOff>0</xdr:rowOff>
        </xdr:from>
        <xdr:to>
          <xdr:col>6</xdr:col>
          <xdr:colOff>723900</xdr:colOff>
          <xdr:row>51</xdr:row>
          <xdr:rowOff>0</xdr:rowOff>
        </xdr:to>
        <xdr:sp macro="" textlink="">
          <xdr:nvSpPr>
            <xdr:cNvPr id="9255" name="Check Box 39" descr=" Checked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xmlns="" id="{00000000-0008-0000-02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51</xdr:row>
          <xdr:rowOff>0</xdr:rowOff>
        </xdr:from>
        <xdr:to>
          <xdr:col>6</xdr:col>
          <xdr:colOff>723900</xdr:colOff>
          <xdr:row>52</xdr:row>
          <xdr:rowOff>0</xdr:rowOff>
        </xdr:to>
        <xdr:sp macro="" textlink="">
          <xdr:nvSpPr>
            <xdr:cNvPr id="9256" name="Check Box 40" descr=" Checked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xmlns="" id="{00000000-0008-0000-02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52</xdr:row>
          <xdr:rowOff>0</xdr:rowOff>
        </xdr:from>
        <xdr:to>
          <xdr:col>6</xdr:col>
          <xdr:colOff>723900</xdr:colOff>
          <xdr:row>53</xdr:row>
          <xdr:rowOff>0</xdr:rowOff>
        </xdr:to>
        <xdr:sp macro="" textlink="">
          <xdr:nvSpPr>
            <xdr:cNvPr id="9257" name="Check Box 41" descr=" Checked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xmlns="" id="{00000000-0008-0000-02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53</xdr:row>
          <xdr:rowOff>0</xdr:rowOff>
        </xdr:from>
        <xdr:to>
          <xdr:col>6</xdr:col>
          <xdr:colOff>723900</xdr:colOff>
          <xdr:row>54</xdr:row>
          <xdr:rowOff>0</xdr:rowOff>
        </xdr:to>
        <xdr:sp macro="" textlink="">
          <xdr:nvSpPr>
            <xdr:cNvPr id="9258" name="Check Box 42" descr=" Checked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xmlns="" id="{00000000-0008-0000-02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54</xdr:row>
          <xdr:rowOff>0</xdr:rowOff>
        </xdr:from>
        <xdr:to>
          <xdr:col>6</xdr:col>
          <xdr:colOff>723900</xdr:colOff>
          <xdr:row>55</xdr:row>
          <xdr:rowOff>0</xdr:rowOff>
        </xdr:to>
        <xdr:sp macro="" textlink="">
          <xdr:nvSpPr>
            <xdr:cNvPr id="9259" name="Check Box 43" descr=" Checked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xmlns="" id="{00000000-0008-0000-02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65</xdr:row>
          <xdr:rowOff>0</xdr:rowOff>
        </xdr:from>
        <xdr:to>
          <xdr:col>6</xdr:col>
          <xdr:colOff>723900</xdr:colOff>
          <xdr:row>66</xdr:row>
          <xdr:rowOff>0</xdr:rowOff>
        </xdr:to>
        <xdr:sp macro="" textlink="">
          <xdr:nvSpPr>
            <xdr:cNvPr id="9260" name="Check Box 44" descr=" Checked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xmlns="" id="{00000000-0008-0000-02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68</xdr:row>
          <xdr:rowOff>0</xdr:rowOff>
        </xdr:from>
        <xdr:to>
          <xdr:col>6</xdr:col>
          <xdr:colOff>723900</xdr:colOff>
          <xdr:row>69</xdr:row>
          <xdr:rowOff>0</xdr:rowOff>
        </xdr:to>
        <xdr:sp macro="" textlink="">
          <xdr:nvSpPr>
            <xdr:cNvPr id="9261" name="Check Box 45" descr=" Checked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xmlns="" id="{00000000-0008-0000-02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69</xdr:row>
          <xdr:rowOff>0</xdr:rowOff>
        </xdr:from>
        <xdr:to>
          <xdr:col>6</xdr:col>
          <xdr:colOff>723900</xdr:colOff>
          <xdr:row>70</xdr:row>
          <xdr:rowOff>0</xdr:rowOff>
        </xdr:to>
        <xdr:sp macro="" textlink="">
          <xdr:nvSpPr>
            <xdr:cNvPr id="9262" name="Check Box 46" descr=" Checked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xmlns="" id="{00000000-0008-0000-02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</xdr:row>
          <xdr:rowOff>0</xdr:rowOff>
        </xdr:from>
        <xdr:to>
          <xdr:col>6</xdr:col>
          <xdr:colOff>723900</xdr:colOff>
          <xdr:row>7</xdr:row>
          <xdr:rowOff>0</xdr:rowOff>
        </xdr:to>
        <xdr:sp macro="" textlink="">
          <xdr:nvSpPr>
            <xdr:cNvPr id="9264" name="Check Box 48" descr=" Checked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xmlns="" id="{00000000-0008-0000-02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</xdr:row>
          <xdr:rowOff>22860</xdr:rowOff>
        </xdr:from>
        <xdr:to>
          <xdr:col>6</xdr:col>
          <xdr:colOff>723900</xdr:colOff>
          <xdr:row>8</xdr:row>
          <xdr:rowOff>22860</xdr:rowOff>
        </xdr:to>
        <xdr:sp macro="" textlink="">
          <xdr:nvSpPr>
            <xdr:cNvPr id="9265" name="Check Box 49" descr=" Checked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xmlns="" id="{00000000-0008-0000-02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9</xdr:row>
          <xdr:rowOff>0</xdr:rowOff>
        </xdr:from>
        <xdr:to>
          <xdr:col>6</xdr:col>
          <xdr:colOff>723900</xdr:colOff>
          <xdr:row>10</xdr:row>
          <xdr:rowOff>0</xdr:rowOff>
        </xdr:to>
        <xdr:sp macro="" textlink="">
          <xdr:nvSpPr>
            <xdr:cNvPr id="9267" name="Check Box 51" descr=" Checked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xmlns="" id="{00000000-0008-0000-02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11</xdr:row>
          <xdr:rowOff>0</xdr:rowOff>
        </xdr:from>
        <xdr:to>
          <xdr:col>6</xdr:col>
          <xdr:colOff>723900</xdr:colOff>
          <xdr:row>12</xdr:row>
          <xdr:rowOff>0</xdr:rowOff>
        </xdr:to>
        <xdr:sp macro="" textlink="">
          <xdr:nvSpPr>
            <xdr:cNvPr id="9268" name="Check Box 52" descr=" Checked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xmlns="" id="{00000000-0008-0000-02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12</xdr:row>
          <xdr:rowOff>0</xdr:rowOff>
        </xdr:from>
        <xdr:to>
          <xdr:col>6</xdr:col>
          <xdr:colOff>723900</xdr:colOff>
          <xdr:row>13</xdr:row>
          <xdr:rowOff>0</xdr:rowOff>
        </xdr:to>
        <xdr:sp macro="" textlink="">
          <xdr:nvSpPr>
            <xdr:cNvPr id="9269" name="Check Box 53" descr=" Checked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xmlns="" id="{00000000-0008-0000-02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14</xdr:row>
          <xdr:rowOff>0</xdr:rowOff>
        </xdr:from>
        <xdr:to>
          <xdr:col>6</xdr:col>
          <xdr:colOff>723900</xdr:colOff>
          <xdr:row>15</xdr:row>
          <xdr:rowOff>0</xdr:rowOff>
        </xdr:to>
        <xdr:sp macro="" textlink="">
          <xdr:nvSpPr>
            <xdr:cNvPr id="9270" name="Check Box 54" descr=" Checked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xmlns="" id="{00000000-0008-0000-02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15</xdr:row>
          <xdr:rowOff>0</xdr:rowOff>
        </xdr:from>
        <xdr:to>
          <xdr:col>6</xdr:col>
          <xdr:colOff>723900</xdr:colOff>
          <xdr:row>16</xdr:row>
          <xdr:rowOff>0</xdr:rowOff>
        </xdr:to>
        <xdr:sp macro="" textlink="">
          <xdr:nvSpPr>
            <xdr:cNvPr id="9271" name="Check Box 55" descr=" Checked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xmlns="" id="{00000000-0008-0000-02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19</xdr:row>
          <xdr:rowOff>0</xdr:rowOff>
        </xdr:from>
        <xdr:to>
          <xdr:col>6</xdr:col>
          <xdr:colOff>723900</xdr:colOff>
          <xdr:row>20</xdr:row>
          <xdr:rowOff>0</xdr:rowOff>
        </xdr:to>
        <xdr:sp macro="" textlink="">
          <xdr:nvSpPr>
            <xdr:cNvPr id="9275" name="Check Box 59" descr=" Checked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xmlns="" id="{00000000-0008-0000-02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20</xdr:row>
          <xdr:rowOff>0</xdr:rowOff>
        </xdr:from>
        <xdr:to>
          <xdr:col>6</xdr:col>
          <xdr:colOff>723900</xdr:colOff>
          <xdr:row>21</xdr:row>
          <xdr:rowOff>0</xdr:rowOff>
        </xdr:to>
        <xdr:sp macro="" textlink="">
          <xdr:nvSpPr>
            <xdr:cNvPr id="9276" name="Check Box 60" descr=" Checked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xmlns="" id="{00000000-0008-0000-02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24</xdr:row>
          <xdr:rowOff>0</xdr:rowOff>
        </xdr:from>
        <xdr:to>
          <xdr:col>6</xdr:col>
          <xdr:colOff>723900</xdr:colOff>
          <xdr:row>25</xdr:row>
          <xdr:rowOff>0</xdr:rowOff>
        </xdr:to>
        <xdr:sp macro="" textlink="">
          <xdr:nvSpPr>
            <xdr:cNvPr id="9277" name="Check Box 61" descr=" Checked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xmlns="" id="{00000000-0008-0000-02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27</xdr:row>
          <xdr:rowOff>0</xdr:rowOff>
        </xdr:from>
        <xdr:to>
          <xdr:col>6</xdr:col>
          <xdr:colOff>723900</xdr:colOff>
          <xdr:row>28</xdr:row>
          <xdr:rowOff>0</xdr:rowOff>
        </xdr:to>
        <xdr:sp macro="" textlink="">
          <xdr:nvSpPr>
            <xdr:cNvPr id="9278" name="Check Box 62" descr=" Checked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xmlns="" id="{00000000-0008-0000-02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28</xdr:row>
          <xdr:rowOff>0</xdr:rowOff>
        </xdr:from>
        <xdr:to>
          <xdr:col>6</xdr:col>
          <xdr:colOff>723900</xdr:colOff>
          <xdr:row>29</xdr:row>
          <xdr:rowOff>0</xdr:rowOff>
        </xdr:to>
        <xdr:sp macro="" textlink="">
          <xdr:nvSpPr>
            <xdr:cNvPr id="9279" name="Check Box 63" descr=" Checked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xmlns="" id="{00000000-0008-0000-02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29</xdr:row>
          <xdr:rowOff>0</xdr:rowOff>
        </xdr:from>
        <xdr:to>
          <xdr:col>6</xdr:col>
          <xdr:colOff>723900</xdr:colOff>
          <xdr:row>30</xdr:row>
          <xdr:rowOff>0</xdr:rowOff>
        </xdr:to>
        <xdr:sp macro="" textlink="">
          <xdr:nvSpPr>
            <xdr:cNvPr id="9280" name="Check Box 64" descr=" Checked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xmlns="" id="{00000000-0008-0000-02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44</xdr:row>
          <xdr:rowOff>251460</xdr:rowOff>
        </xdr:from>
        <xdr:to>
          <xdr:col>6</xdr:col>
          <xdr:colOff>723900</xdr:colOff>
          <xdr:row>46</xdr:row>
          <xdr:rowOff>0</xdr:rowOff>
        </xdr:to>
        <xdr:sp macro="" textlink="">
          <xdr:nvSpPr>
            <xdr:cNvPr id="9281" name="Check Box 65" descr=" Checked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xmlns="" id="{00000000-0008-0000-02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58</xdr:row>
          <xdr:rowOff>0</xdr:rowOff>
        </xdr:from>
        <xdr:to>
          <xdr:col>6</xdr:col>
          <xdr:colOff>723900</xdr:colOff>
          <xdr:row>59</xdr:row>
          <xdr:rowOff>0</xdr:rowOff>
        </xdr:to>
        <xdr:sp macro="" textlink="">
          <xdr:nvSpPr>
            <xdr:cNvPr id="9282" name="Check Box 66" descr=" Checked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xmlns="" id="{00000000-0008-0000-02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70</xdr:row>
          <xdr:rowOff>0</xdr:rowOff>
        </xdr:from>
        <xdr:to>
          <xdr:col>6</xdr:col>
          <xdr:colOff>723900</xdr:colOff>
          <xdr:row>71</xdr:row>
          <xdr:rowOff>0</xdr:rowOff>
        </xdr:to>
        <xdr:sp macro="" textlink="">
          <xdr:nvSpPr>
            <xdr:cNvPr id="9283" name="Check Box 67" descr=" Checked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xmlns="" id="{00000000-0008-0000-02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39</xdr:row>
          <xdr:rowOff>0</xdr:rowOff>
        </xdr:from>
        <xdr:to>
          <xdr:col>6</xdr:col>
          <xdr:colOff>723900</xdr:colOff>
          <xdr:row>40</xdr:row>
          <xdr:rowOff>0</xdr:rowOff>
        </xdr:to>
        <xdr:sp macro="" textlink="">
          <xdr:nvSpPr>
            <xdr:cNvPr id="9285" name="Check Box 69" descr=" Checked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xmlns="" id="{00000000-0008-0000-02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75</xdr:row>
          <xdr:rowOff>0</xdr:rowOff>
        </xdr:from>
        <xdr:to>
          <xdr:col>6</xdr:col>
          <xdr:colOff>723900</xdr:colOff>
          <xdr:row>76</xdr:row>
          <xdr:rowOff>0</xdr:rowOff>
        </xdr:to>
        <xdr:sp macro="" textlink="">
          <xdr:nvSpPr>
            <xdr:cNvPr id="9286" name="Check Box 70" descr=" Checked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xmlns="" id="{00000000-0008-0000-02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74</xdr:row>
          <xdr:rowOff>0</xdr:rowOff>
        </xdr:from>
        <xdr:to>
          <xdr:col>6</xdr:col>
          <xdr:colOff>723900</xdr:colOff>
          <xdr:row>75</xdr:row>
          <xdr:rowOff>0</xdr:rowOff>
        </xdr:to>
        <xdr:sp macro="" textlink="">
          <xdr:nvSpPr>
            <xdr:cNvPr id="9287" name="Check Box 71" descr=" Checked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xmlns="" id="{00000000-0008-0000-02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73</xdr:row>
          <xdr:rowOff>0</xdr:rowOff>
        </xdr:from>
        <xdr:to>
          <xdr:col>6</xdr:col>
          <xdr:colOff>723900</xdr:colOff>
          <xdr:row>74</xdr:row>
          <xdr:rowOff>0</xdr:rowOff>
        </xdr:to>
        <xdr:sp macro="" textlink="">
          <xdr:nvSpPr>
            <xdr:cNvPr id="9288" name="Check Box 72" descr=" Checked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xmlns="" id="{00000000-0008-0000-02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78</xdr:row>
          <xdr:rowOff>0</xdr:rowOff>
        </xdr:from>
        <xdr:to>
          <xdr:col>6</xdr:col>
          <xdr:colOff>723900</xdr:colOff>
          <xdr:row>79</xdr:row>
          <xdr:rowOff>0</xdr:rowOff>
        </xdr:to>
        <xdr:sp macro="" textlink="">
          <xdr:nvSpPr>
            <xdr:cNvPr id="9289" name="Check Box 73" descr=" Checked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xmlns="" id="{00000000-0008-0000-02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23</xdr:row>
          <xdr:rowOff>0</xdr:rowOff>
        </xdr:from>
        <xdr:to>
          <xdr:col>6</xdr:col>
          <xdr:colOff>723900</xdr:colOff>
          <xdr:row>24</xdr:row>
          <xdr:rowOff>0</xdr:rowOff>
        </xdr:to>
        <xdr:sp macro="" textlink="">
          <xdr:nvSpPr>
            <xdr:cNvPr id="9290" name="Check Box 74" descr=" Checked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xmlns="" id="{00000000-0008-0000-02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80</xdr:row>
          <xdr:rowOff>0</xdr:rowOff>
        </xdr:from>
        <xdr:to>
          <xdr:col>6</xdr:col>
          <xdr:colOff>723900</xdr:colOff>
          <xdr:row>81</xdr:row>
          <xdr:rowOff>0</xdr:rowOff>
        </xdr:to>
        <xdr:sp macro="" textlink="">
          <xdr:nvSpPr>
            <xdr:cNvPr id="9291" name="Check Box 75" descr=" Checked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xmlns="" id="{00000000-0008-0000-02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63</xdr:row>
          <xdr:rowOff>0</xdr:rowOff>
        </xdr:from>
        <xdr:to>
          <xdr:col>6</xdr:col>
          <xdr:colOff>723900</xdr:colOff>
          <xdr:row>64</xdr:row>
          <xdr:rowOff>0</xdr:rowOff>
        </xdr:to>
        <xdr:sp macro="" textlink="">
          <xdr:nvSpPr>
            <xdr:cNvPr id="9292" name="Check Box 76" descr=" Checked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xmlns="" id="{00000000-0008-0000-02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82</xdr:row>
          <xdr:rowOff>0</xdr:rowOff>
        </xdr:from>
        <xdr:to>
          <xdr:col>6</xdr:col>
          <xdr:colOff>731520</xdr:colOff>
          <xdr:row>83</xdr:row>
          <xdr:rowOff>0</xdr:rowOff>
        </xdr:to>
        <xdr:sp macro="" textlink="">
          <xdr:nvSpPr>
            <xdr:cNvPr id="9293" name="Check Box 77" descr=" Checked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xmlns="" id="{00000000-0008-0000-02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83</xdr:row>
          <xdr:rowOff>0</xdr:rowOff>
        </xdr:from>
        <xdr:to>
          <xdr:col>6</xdr:col>
          <xdr:colOff>731520</xdr:colOff>
          <xdr:row>84</xdr:row>
          <xdr:rowOff>0</xdr:rowOff>
        </xdr:to>
        <xdr:sp macro="" textlink="">
          <xdr:nvSpPr>
            <xdr:cNvPr id="9294" name="Check Box 78" descr=" Checked" hidden="1">
              <a:extLst>
                <a:ext uri="{63B3BB69-23CF-44E3-9099-C40C66FF867C}">
                  <a14:compatExt spid="_x0000_s9294"/>
                </a:ext>
                <a:ext uri="{FF2B5EF4-FFF2-40B4-BE49-F238E27FC236}">
                  <a16:creationId xmlns:a16="http://schemas.microsoft.com/office/drawing/2014/main" xmlns="" id="{00000000-0008-0000-0200-00004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85</xdr:row>
          <xdr:rowOff>0</xdr:rowOff>
        </xdr:from>
        <xdr:to>
          <xdr:col>6</xdr:col>
          <xdr:colOff>731520</xdr:colOff>
          <xdr:row>86</xdr:row>
          <xdr:rowOff>0</xdr:rowOff>
        </xdr:to>
        <xdr:sp macro="" textlink="">
          <xdr:nvSpPr>
            <xdr:cNvPr id="9295" name="Check Box 79" descr=" Checked" hidden="1">
              <a:extLst>
                <a:ext uri="{63B3BB69-23CF-44E3-9099-C40C66FF867C}">
                  <a14:compatExt spid="_x0000_s9295"/>
                </a:ext>
                <a:ext uri="{FF2B5EF4-FFF2-40B4-BE49-F238E27FC236}">
                  <a16:creationId xmlns:a16="http://schemas.microsoft.com/office/drawing/2014/main" xmlns="" id="{00000000-0008-0000-0200-00004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87</xdr:row>
          <xdr:rowOff>0</xdr:rowOff>
        </xdr:from>
        <xdr:to>
          <xdr:col>6</xdr:col>
          <xdr:colOff>723900</xdr:colOff>
          <xdr:row>87</xdr:row>
          <xdr:rowOff>502920</xdr:rowOff>
        </xdr:to>
        <xdr:sp macro="" textlink="">
          <xdr:nvSpPr>
            <xdr:cNvPr id="9296" name="Check Box 80" descr=" Checked" hidden="1">
              <a:extLst>
                <a:ext uri="{63B3BB69-23CF-44E3-9099-C40C66FF867C}">
                  <a14:compatExt spid="_x0000_s9296"/>
                </a:ext>
                <a:ext uri="{FF2B5EF4-FFF2-40B4-BE49-F238E27FC236}">
                  <a16:creationId xmlns:a16="http://schemas.microsoft.com/office/drawing/2014/main" xmlns="" id="{00000000-0008-0000-0200-00005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9297" name="Check Box 81" descr=" Checked" hidden="1">
              <a:extLst>
                <a:ext uri="{63B3BB69-23CF-44E3-9099-C40C66FF867C}">
                  <a14:compatExt spid="_x0000_s9297"/>
                </a:ext>
                <a:ext uri="{FF2B5EF4-FFF2-40B4-BE49-F238E27FC236}">
                  <a16:creationId xmlns:a16="http://schemas.microsoft.com/office/drawing/2014/main" xmlns="" id="{00000000-0008-0000-0200-00005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17</xdr:row>
          <xdr:rowOff>0</xdr:rowOff>
        </xdr:from>
        <xdr:to>
          <xdr:col>6</xdr:col>
          <xdr:colOff>723900</xdr:colOff>
          <xdr:row>18</xdr:row>
          <xdr:rowOff>0</xdr:rowOff>
        </xdr:to>
        <xdr:sp macro="" textlink="">
          <xdr:nvSpPr>
            <xdr:cNvPr id="9298" name="Check Box 82" descr=" Checked" hidden="1">
              <a:extLst>
                <a:ext uri="{63B3BB69-23CF-44E3-9099-C40C66FF867C}">
                  <a14:compatExt spid="_x0000_s9298"/>
                </a:ext>
                <a:ext uri="{FF2B5EF4-FFF2-40B4-BE49-F238E27FC236}">
                  <a16:creationId xmlns:a16="http://schemas.microsoft.com/office/drawing/2014/main" xmlns="" id="{00000000-0008-0000-0200-00005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10</xdr:row>
          <xdr:rowOff>0</xdr:rowOff>
        </xdr:from>
        <xdr:to>
          <xdr:col>6</xdr:col>
          <xdr:colOff>723900</xdr:colOff>
          <xdr:row>11</xdr:row>
          <xdr:rowOff>0</xdr:rowOff>
        </xdr:to>
        <xdr:sp macro="" textlink="">
          <xdr:nvSpPr>
            <xdr:cNvPr id="9299" name="Check Box 83" descr=" Checked" hidden="1">
              <a:extLst>
                <a:ext uri="{63B3BB69-23CF-44E3-9099-C40C66FF867C}">
                  <a14:compatExt spid="_x0000_s9299"/>
                </a:ext>
                <a:ext uri="{FF2B5EF4-FFF2-40B4-BE49-F238E27FC236}">
                  <a16:creationId xmlns:a16="http://schemas.microsoft.com/office/drawing/2014/main" xmlns="" id="{00000000-0008-0000-0200-00005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731520</xdr:colOff>
          <xdr:row>24</xdr:row>
          <xdr:rowOff>236220</xdr:rowOff>
        </xdr:from>
        <xdr:to>
          <xdr:col>6</xdr:col>
          <xdr:colOff>708660</xdr:colOff>
          <xdr:row>26</xdr:row>
          <xdr:rowOff>0</xdr:rowOff>
        </xdr:to>
        <xdr:sp macro="" textlink="">
          <xdr:nvSpPr>
            <xdr:cNvPr id="9301" name="Check Box 85" descr=" Checked" hidden="1">
              <a:extLst>
                <a:ext uri="{63B3BB69-23CF-44E3-9099-C40C66FF867C}">
                  <a14:compatExt spid="_x0000_s9301"/>
                </a:ext>
                <a:ext uri="{FF2B5EF4-FFF2-40B4-BE49-F238E27FC236}">
                  <a16:creationId xmlns:a16="http://schemas.microsoft.com/office/drawing/2014/main" xmlns="" id="{00000000-0008-0000-0200-00005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44</xdr:row>
          <xdr:rowOff>0</xdr:rowOff>
        </xdr:from>
        <xdr:to>
          <xdr:col>6</xdr:col>
          <xdr:colOff>723900</xdr:colOff>
          <xdr:row>45</xdr:row>
          <xdr:rowOff>0</xdr:rowOff>
        </xdr:to>
        <xdr:sp macro="" textlink="">
          <xdr:nvSpPr>
            <xdr:cNvPr id="9302" name="Check Box 86" descr=" Checked" hidden="1">
              <a:extLst>
                <a:ext uri="{63B3BB69-23CF-44E3-9099-C40C66FF867C}">
                  <a14:compatExt spid="_x0000_s9302"/>
                </a:ext>
                <a:ext uri="{FF2B5EF4-FFF2-40B4-BE49-F238E27FC236}">
                  <a16:creationId xmlns:a16="http://schemas.microsoft.com/office/drawing/2014/main" xmlns="" id="{00000000-0008-0000-0200-00005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55</xdr:row>
          <xdr:rowOff>0</xdr:rowOff>
        </xdr:from>
        <xdr:to>
          <xdr:col>6</xdr:col>
          <xdr:colOff>723900</xdr:colOff>
          <xdr:row>56</xdr:row>
          <xdr:rowOff>0</xdr:rowOff>
        </xdr:to>
        <xdr:sp macro="" textlink="">
          <xdr:nvSpPr>
            <xdr:cNvPr id="9303" name="Check Box 87" descr=" Checked" hidden="1">
              <a:extLst>
                <a:ext uri="{63B3BB69-23CF-44E3-9099-C40C66FF867C}">
                  <a14:compatExt spid="_x0000_s9303"/>
                </a:ext>
                <a:ext uri="{FF2B5EF4-FFF2-40B4-BE49-F238E27FC236}">
                  <a16:creationId xmlns:a16="http://schemas.microsoft.com/office/drawing/2014/main" xmlns="" id="{00000000-0008-0000-0200-00005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56</xdr:row>
          <xdr:rowOff>0</xdr:rowOff>
        </xdr:from>
        <xdr:to>
          <xdr:col>6</xdr:col>
          <xdr:colOff>723900</xdr:colOff>
          <xdr:row>57</xdr:row>
          <xdr:rowOff>0</xdr:rowOff>
        </xdr:to>
        <xdr:sp macro="" textlink="">
          <xdr:nvSpPr>
            <xdr:cNvPr id="9304" name="Check Box 88" descr=" Checked" hidden="1">
              <a:extLst>
                <a:ext uri="{63B3BB69-23CF-44E3-9099-C40C66FF867C}">
                  <a14:compatExt spid="_x0000_s9304"/>
                </a:ext>
                <a:ext uri="{FF2B5EF4-FFF2-40B4-BE49-F238E27FC236}">
                  <a16:creationId xmlns:a16="http://schemas.microsoft.com/office/drawing/2014/main" xmlns="" id="{00000000-0008-0000-0200-00005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57</xdr:row>
          <xdr:rowOff>0</xdr:rowOff>
        </xdr:from>
        <xdr:to>
          <xdr:col>6</xdr:col>
          <xdr:colOff>723900</xdr:colOff>
          <xdr:row>58</xdr:row>
          <xdr:rowOff>0</xdr:rowOff>
        </xdr:to>
        <xdr:sp macro="" textlink="">
          <xdr:nvSpPr>
            <xdr:cNvPr id="9305" name="Check Box 89" descr=" Checked" hidden="1">
              <a:extLst>
                <a:ext uri="{63B3BB69-23CF-44E3-9099-C40C66FF867C}">
                  <a14:compatExt spid="_x0000_s9305"/>
                </a:ext>
                <a:ext uri="{FF2B5EF4-FFF2-40B4-BE49-F238E27FC236}">
                  <a16:creationId xmlns:a16="http://schemas.microsoft.com/office/drawing/2014/main" xmlns="" id="{00000000-0008-0000-0200-00005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61</xdr:row>
          <xdr:rowOff>0</xdr:rowOff>
        </xdr:from>
        <xdr:to>
          <xdr:col>6</xdr:col>
          <xdr:colOff>723900</xdr:colOff>
          <xdr:row>62</xdr:row>
          <xdr:rowOff>0</xdr:rowOff>
        </xdr:to>
        <xdr:sp macro="" textlink="">
          <xdr:nvSpPr>
            <xdr:cNvPr id="9306" name="Check Box 90" descr=" Checked" hidden="1">
              <a:extLst>
                <a:ext uri="{63B3BB69-23CF-44E3-9099-C40C66FF867C}">
                  <a14:compatExt spid="_x0000_s9306"/>
                </a:ext>
                <a:ext uri="{FF2B5EF4-FFF2-40B4-BE49-F238E27FC236}">
                  <a16:creationId xmlns:a16="http://schemas.microsoft.com/office/drawing/2014/main" xmlns="" id="{00000000-0008-0000-0200-00005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62</xdr:row>
          <xdr:rowOff>0</xdr:rowOff>
        </xdr:from>
        <xdr:to>
          <xdr:col>6</xdr:col>
          <xdr:colOff>723900</xdr:colOff>
          <xdr:row>63</xdr:row>
          <xdr:rowOff>0</xdr:rowOff>
        </xdr:to>
        <xdr:sp macro="" textlink="">
          <xdr:nvSpPr>
            <xdr:cNvPr id="9307" name="Check Box 91" descr=" Checked" hidden="1">
              <a:extLst>
                <a:ext uri="{63B3BB69-23CF-44E3-9099-C40C66FF867C}">
                  <a14:compatExt spid="_x0000_s9307"/>
                </a:ext>
                <a:ext uri="{FF2B5EF4-FFF2-40B4-BE49-F238E27FC236}">
                  <a16:creationId xmlns:a16="http://schemas.microsoft.com/office/drawing/2014/main" xmlns="" id="{00000000-0008-0000-0200-00005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</xdr:row>
          <xdr:rowOff>0</xdr:rowOff>
        </xdr:from>
        <xdr:to>
          <xdr:col>6</xdr:col>
          <xdr:colOff>723900</xdr:colOff>
          <xdr:row>8</xdr:row>
          <xdr:rowOff>0</xdr:rowOff>
        </xdr:to>
        <xdr:sp macro="" textlink="">
          <xdr:nvSpPr>
            <xdr:cNvPr id="3075" name="Check Box 3" descr=" Checked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xmlns="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</xdr:row>
          <xdr:rowOff>0</xdr:rowOff>
        </xdr:from>
        <xdr:to>
          <xdr:col>6</xdr:col>
          <xdr:colOff>723900</xdr:colOff>
          <xdr:row>5</xdr:row>
          <xdr:rowOff>0</xdr:rowOff>
        </xdr:to>
        <xdr:sp macro="" textlink="">
          <xdr:nvSpPr>
            <xdr:cNvPr id="3076" name="Check Box 4" descr=" Checked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xmlns="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</xdr:row>
          <xdr:rowOff>0</xdr:rowOff>
        </xdr:from>
        <xdr:to>
          <xdr:col>6</xdr:col>
          <xdr:colOff>723900</xdr:colOff>
          <xdr:row>6</xdr:row>
          <xdr:rowOff>0</xdr:rowOff>
        </xdr:to>
        <xdr:sp macro="" textlink="">
          <xdr:nvSpPr>
            <xdr:cNvPr id="3079" name="Check Box 7" descr=" Checked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xmlns="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9</xdr:row>
          <xdr:rowOff>0</xdr:rowOff>
        </xdr:from>
        <xdr:to>
          <xdr:col>6</xdr:col>
          <xdr:colOff>723900</xdr:colOff>
          <xdr:row>10</xdr:row>
          <xdr:rowOff>0</xdr:rowOff>
        </xdr:to>
        <xdr:sp macro="" textlink="">
          <xdr:nvSpPr>
            <xdr:cNvPr id="3080" name="Check Box 8" descr=" Checked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xmlns="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10</xdr:row>
          <xdr:rowOff>0</xdr:rowOff>
        </xdr:from>
        <xdr:to>
          <xdr:col>6</xdr:col>
          <xdr:colOff>723900</xdr:colOff>
          <xdr:row>11</xdr:row>
          <xdr:rowOff>0</xdr:rowOff>
        </xdr:to>
        <xdr:sp macro="" textlink="">
          <xdr:nvSpPr>
            <xdr:cNvPr id="3081" name="Check Box 9" descr=" Checked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xmlns="" id="{00000000-0008-0000-03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14</xdr:row>
          <xdr:rowOff>0</xdr:rowOff>
        </xdr:from>
        <xdr:to>
          <xdr:col>6</xdr:col>
          <xdr:colOff>723900</xdr:colOff>
          <xdr:row>15</xdr:row>
          <xdr:rowOff>0</xdr:rowOff>
        </xdr:to>
        <xdr:sp macro="" textlink="">
          <xdr:nvSpPr>
            <xdr:cNvPr id="3084" name="Check Box 12" descr=" Checked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xmlns="" id="{00000000-0008-0000-03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18</xdr:row>
          <xdr:rowOff>0</xdr:rowOff>
        </xdr:from>
        <xdr:to>
          <xdr:col>6</xdr:col>
          <xdr:colOff>723900</xdr:colOff>
          <xdr:row>19</xdr:row>
          <xdr:rowOff>0</xdr:rowOff>
        </xdr:to>
        <xdr:sp macro="" textlink="">
          <xdr:nvSpPr>
            <xdr:cNvPr id="3085" name="Check Box 13" descr=" Checked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xmlns="" id="{00000000-0008-0000-03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13</xdr:row>
          <xdr:rowOff>0</xdr:rowOff>
        </xdr:from>
        <xdr:to>
          <xdr:col>6</xdr:col>
          <xdr:colOff>723900</xdr:colOff>
          <xdr:row>14</xdr:row>
          <xdr:rowOff>0</xdr:rowOff>
        </xdr:to>
        <xdr:sp macro="" textlink="">
          <xdr:nvSpPr>
            <xdr:cNvPr id="3086" name="Check Box 14" descr=" Checked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xmlns="" id="{00000000-0008-0000-03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19</xdr:row>
          <xdr:rowOff>0</xdr:rowOff>
        </xdr:from>
        <xdr:to>
          <xdr:col>6</xdr:col>
          <xdr:colOff>723900</xdr:colOff>
          <xdr:row>20</xdr:row>
          <xdr:rowOff>0</xdr:rowOff>
        </xdr:to>
        <xdr:sp macro="" textlink="">
          <xdr:nvSpPr>
            <xdr:cNvPr id="3087" name="Check Box 15" descr=" Checked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xmlns="" id="{00000000-0008-0000-03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20</xdr:row>
          <xdr:rowOff>0</xdr:rowOff>
        </xdr:from>
        <xdr:to>
          <xdr:col>6</xdr:col>
          <xdr:colOff>723900</xdr:colOff>
          <xdr:row>21</xdr:row>
          <xdr:rowOff>0</xdr:rowOff>
        </xdr:to>
        <xdr:sp macro="" textlink="">
          <xdr:nvSpPr>
            <xdr:cNvPr id="3088" name="Check Box 16" descr=" Checked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xmlns="" id="{00000000-0008-0000-03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21</xdr:row>
          <xdr:rowOff>0</xdr:rowOff>
        </xdr:from>
        <xdr:to>
          <xdr:col>6</xdr:col>
          <xdr:colOff>723900</xdr:colOff>
          <xdr:row>22</xdr:row>
          <xdr:rowOff>0</xdr:rowOff>
        </xdr:to>
        <xdr:sp macro="" textlink="">
          <xdr:nvSpPr>
            <xdr:cNvPr id="3089" name="Check Box 17" descr=" Checked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xmlns="" id="{00000000-0008-0000-03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22</xdr:row>
          <xdr:rowOff>0</xdr:rowOff>
        </xdr:from>
        <xdr:to>
          <xdr:col>6</xdr:col>
          <xdr:colOff>723900</xdr:colOff>
          <xdr:row>23</xdr:row>
          <xdr:rowOff>0</xdr:rowOff>
        </xdr:to>
        <xdr:sp macro="" textlink="">
          <xdr:nvSpPr>
            <xdr:cNvPr id="3090" name="Check Box 18" descr=" Checked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xmlns="" id="{00000000-0008-0000-03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27</xdr:row>
          <xdr:rowOff>0</xdr:rowOff>
        </xdr:from>
        <xdr:to>
          <xdr:col>6</xdr:col>
          <xdr:colOff>723900</xdr:colOff>
          <xdr:row>28</xdr:row>
          <xdr:rowOff>0</xdr:rowOff>
        </xdr:to>
        <xdr:sp macro="" textlink="">
          <xdr:nvSpPr>
            <xdr:cNvPr id="3092" name="Check Box 20" descr=" Checked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xmlns="" id="{00000000-0008-0000-03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28</xdr:row>
          <xdr:rowOff>0</xdr:rowOff>
        </xdr:from>
        <xdr:to>
          <xdr:col>6</xdr:col>
          <xdr:colOff>723900</xdr:colOff>
          <xdr:row>29</xdr:row>
          <xdr:rowOff>0</xdr:rowOff>
        </xdr:to>
        <xdr:sp macro="" textlink="">
          <xdr:nvSpPr>
            <xdr:cNvPr id="3093" name="Check Box 21" descr=" Checked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xmlns="" id="{00000000-0008-0000-03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23</xdr:row>
          <xdr:rowOff>0</xdr:rowOff>
        </xdr:from>
        <xdr:to>
          <xdr:col>6</xdr:col>
          <xdr:colOff>723900</xdr:colOff>
          <xdr:row>24</xdr:row>
          <xdr:rowOff>0</xdr:rowOff>
        </xdr:to>
        <xdr:sp macro="" textlink="">
          <xdr:nvSpPr>
            <xdr:cNvPr id="3094" name="Check Box 22" descr=" Checked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xmlns="" id="{00000000-0008-0000-03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29</xdr:row>
          <xdr:rowOff>0</xdr:rowOff>
        </xdr:from>
        <xdr:to>
          <xdr:col>6</xdr:col>
          <xdr:colOff>723900</xdr:colOff>
          <xdr:row>30</xdr:row>
          <xdr:rowOff>0</xdr:rowOff>
        </xdr:to>
        <xdr:sp macro="" textlink="">
          <xdr:nvSpPr>
            <xdr:cNvPr id="3095" name="Check Box 23" descr=" Checked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xmlns="" id="{00000000-0008-0000-03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34</xdr:row>
          <xdr:rowOff>0</xdr:rowOff>
        </xdr:from>
        <xdr:to>
          <xdr:col>6</xdr:col>
          <xdr:colOff>723900</xdr:colOff>
          <xdr:row>35</xdr:row>
          <xdr:rowOff>0</xdr:rowOff>
        </xdr:to>
        <xdr:sp macro="" textlink="">
          <xdr:nvSpPr>
            <xdr:cNvPr id="3096" name="Check Box 24" descr=" Checked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xmlns="" id="{00000000-0008-0000-03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35</xdr:row>
          <xdr:rowOff>0</xdr:rowOff>
        </xdr:from>
        <xdr:to>
          <xdr:col>6</xdr:col>
          <xdr:colOff>723900</xdr:colOff>
          <xdr:row>36</xdr:row>
          <xdr:rowOff>0</xdr:rowOff>
        </xdr:to>
        <xdr:sp macro="" textlink="">
          <xdr:nvSpPr>
            <xdr:cNvPr id="3097" name="Check Box 25" descr=" Checked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xmlns="" id="{00000000-0008-0000-03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37</xdr:row>
          <xdr:rowOff>0</xdr:rowOff>
        </xdr:from>
        <xdr:to>
          <xdr:col>6</xdr:col>
          <xdr:colOff>723900</xdr:colOff>
          <xdr:row>38</xdr:row>
          <xdr:rowOff>0</xdr:rowOff>
        </xdr:to>
        <xdr:sp macro="" textlink="">
          <xdr:nvSpPr>
            <xdr:cNvPr id="3098" name="Check Box 26" descr=" Checked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xmlns="" id="{00000000-0008-0000-03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36</xdr:row>
          <xdr:rowOff>0</xdr:rowOff>
        </xdr:from>
        <xdr:to>
          <xdr:col>6</xdr:col>
          <xdr:colOff>723900</xdr:colOff>
          <xdr:row>37</xdr:row>
          <xdr:rowOff>0</xdr:rowOff>
        </xdr:to>
        <xdr:sp macro="" textlink="">
          <xdr:nvSpPr>
            <xdr:cNvPr id="3099" name="Check Box 27" descr=" Checked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xmlns="" id="{00000000-0008-0000-03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40</xdr:row>
          <xdr:rowOff>0</xdr:rowOff>
        </xdr:from>
        <xdr:to>
          <xdr:col>6</xdr:col>
          <xdr:colOff>723900</xdr:colOff>
          <xdr:row>41</xdr:row>
          <xdr:rowOff>0</xdr:rowOff>
        </xdr:to>
        <xdr:sp macro="" textlink="">
          <xdr:nvSpPr>
            <xdr:cNvPr id="3100" name="Check Box 28" descr=" Checked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xmlns="" id="{00000000-0008-0000-03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41</xdr:row>
          <xdr:rowOff>0</xdr:rowOff>
        </xdr:from>
        <xdr:to>
          <xdr:col>6</xdr:col>
          <xdr:colOff>723900</xdr:colOff>
          <xdr:row>42</xdr:row>
          <xdr:rowOff>0</xdr:rowOff>
        </xdr:to>
        <xdr:sp macro="" textlink="">
          <xdr:nvSpPr>
            <xdr:cNvPr id="3101" name="Check Box 29" descr=" Checked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xmlns="" id="{00000000-0008-0000-03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43</xdr:row>
          <xdr:rowOff>0</xdr:rowOff>
        </xdr:from>
        <xdr:to>
          <xdr:col>6</xdr:col>
          <xdr:colOff>723900</xdr:colOff>
          <xdr:row>44</xdr:row>
          <xdr:rowOff>0</xdr:rowOff>
        </xdr:to>
        <xdr:sp macro="" textlink="">
          <xdr:nvSpPr>
            <xdr:cNvPr id="3102" name="Check Box 30" descr=" Checked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xmlns="" id="{00000000-0008-0000-03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45</xdr:row>
          <xdr:rowOff>0</xdr:rowOff>
        </xdr:from>
        <xdr:to>
          <xdr:col>6</xdr:col>
          <xdr:colOff>723900</xdr:colOff>
          <xdr:row>46</xdr:row>
          <xdr:rowOff>0</xdr:rowOff>
        </xdr:to>
        <xdr:sp macro="" textlink="">
          <xdr:nvSpPr>
            <xdr:cNvPr id="3103" name="Check Box 31" descr=" Checked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xmlns="" id="{00000000-0008-0000-03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46</xdr:row>
          <xdr:rowOff>0</xdr:rowOff>
        </xdr:from>
        <xdr:to>
          <xdr:col>6</xdr:col>
          <xdr:colOff>723900</xdr:colOff>
          <xdr:row>47</xdr:row>
          <xdr:rowOff>0</xdr:rowOff>
        </xdr:to>
        <xdr:sp macro="" textlink="">
          <xdr:nvSpPr>
            <xdr:cNvPr id="3104" name="Check Box 32" descr=" Checked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xmlns="" id="{00000000-0008-0000-03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33</xdr:row>
          <xdr:rowOff>0</xdr:rowOff>
        </xdr:from>
        <xdr:to>
          <xdr:col>6</xdr:col>
          <xdr:colOff>723900</xdr:colOff>
          <xdr:row>34</xdr:row>
          <xdr:rowOff>0</xdr:rowOff>
        </xdr:to>
        <xdr:sp macro="" textlink="">
          <xdr:nvSpPr>
            <xdr:cNvPr id="3105" name="Check Box 33" descr=" Checked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xmlns="" id="{00000000-0008-0000-03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32</xdr:row>
          <xdr:rowOff>0</xdr:rowOff>
        </xdr:from>
        <xdr:to>
          <xdr:col>6</xdr:col>
          <xdr:colOff>723900</xdr:colOff>
          <xdr:row>33</xdr:row>
          <xdr:rowOff>0</xdr:rowOff>
        </xdr:to>
        <xdr:sp macro="" textlink="">
          <xdr:nvSpPr>
            <xdr:cNvPr id="3106" name="Check Box 34" descr=" Checked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xmlns="" id="{00000000-0008-0000-03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44</xdr:row>
          <xdr:rowOff>0</xdr:rowOff>
        </xdr:from>
        <xdr:to>
          <xdr:col>6</xdr:col>
          <xdr:colOff>723900</xdr:colOff>
          <xdr:row>45</xdr:row>
          <xdr:rowOff>0</xdr:rowOff>
        </xdr:to>
        <xdr:sp macro="" textlink="">
          <xdr:nvSpPr>
            <xdr:cNvPr id="3107" name="Check Box 35" descr=" Checked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xmlns="" id="{00000000-0008-0000-03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47</xdr:row>
          <xdr:rowOff>0</xdr:rowOff>
        </xdr:from>
        <xdr:to>
          <xdr:col>6</xdr:col>
          <xdr:colOff>723900</xdr:colOff>
          <xdr:row>48</xdr:row>
          <xdr:rowOff>0</xdr:rowOff>
        </xdr:to>
        <xdr:sp macro="" textlink="">
          <xdr:nvSpPr>
            <xdr:cNvPr id="3108" name="Check Box 36" descr=" Checked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xmlns="" id="{00000000-0008-0000-03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49</xdr:row>
          <xdr:rowOff>0</xdr:rowOff>
        </xdr:from>
        <xdr:to>
          <xdr:col>6</xdr:col>
          <xdr:colOff>723900</xdr:colOff>
          <xdr:row>50</xdr:row>
          <xdr:rowOff>0</xdr:rowOff>
        </xdr:to>
        <xdr:sp macro="" textlink="">
          <xdr:nvSpPr>
            <xdr:cNvPr id="3109" name="Check Box 37" descr=" Checked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xmlns="" id="{00000000-0008-0000-03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17</xdr:row>
          <xdr:rowOff>0</xdr:rowOff>
        </xdr:from>
        <xdr:to>
          <xdr:col>6</xdr:col>
          <xdr:colOff>723900</xdr:colOff>
          <xdr:row>18</xdr:row>
          <xdr:rowOff>0</xdr:rowOff>
        </xdr:to>
        <xdr:sp macro="" textlink="">
          <xdr:nvSpPr>
            <xdr:cNvPr id="3110" name="Check Box 38" descr=" Checked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xmlns="" id="{00000000-0008-0000-03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24</xdr:row>
          <xdr:rowOff>0</xdr:rowOff>
        </xdr:from>
        <xdr:to>
          <xdr:col>6</xdr:col>
          <xdr:colOff>723900</xdr:colOff>
          <xdr:row>25</xdr:row>
          <xdr:rowOff>0</xdr:rowOff>
        </xdr:to>
        <xdr:sp macro="" textlink="">
          <xdr:nvSpPr>
            <xdr:cNvPr id="3111" name="Check Box 39" descr=" Checked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xmlns="" id="{00000000-0008-0000-03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25</xdr:row>
          <xdr:rowOff>0</xdr:rowOff>
        </xdr:from>
        <xdr:to>
          <xdr:col>6</xdr:col>
          <xdr:colOff>723900</xdr:colOff>
          <xdr:row>26</xdr:row>
          <xdr:rowOff>0</xdr:rowOff>
        </xdr:to>
        <xdr:sp macro="" textlink="">
          <xdr:nvSpPr>
            <xdr:cNvPr id="3112" name="Check Box 40" descr=" Checked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xmlns="" id="{00000000-0008-0000-03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 Checked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539262</xdr:colOff>
      <xdr:row>49</xdr:row>
      <xdr:rowOff>147571</xdr:rowOff>
    </xdr:from>
    <xdr:to>
      <xdr:col>21</xdr:col>
      <xdr:colOff>203191</xdr:colOff>
      <xdr:row>93</xdr:row>
      <xdr:rowOff>75289</xdr:rowOff>
    </xdr:to>
    <xdr:pic>
      <xdr:nvPicPr>
        <xdr:cNvPr id="2" name="圖片 1"/>
        <xdr:cNvPicPr preferRelativeResize="0"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262" y="1788802"/>
          <a:ext cx="12600344" cy="89544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0</xdr:row>
      <xdr:rowOff>121920</xdr:rowOff>
    </xdr:from>
    <xdr:to>
      <xdr:col>1</xdr:col>
      <xdr:colOff>3774140</xdr:colOff>
      <xdr:row>0</xdr:row>
      <xdr:rowOff>2423160</xdr:rowOff>
    </xdr:to>
    <xdr:pic>
      <xdr:nvPicPr>
        <xdr:cNvPr id="2" name="圖片 1" descr="123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5799" y="121920"/>
          <a:ext cx="3697941" cy="2301240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9</xdr:row>
      <xdr:rowOff>152399</xdr:rowOff>
    </xdr:from>
    <xdr:to>
      <xdr:col>1</xdr:col>
      <xdr:colOff>4141694</xdr:colOff>
      <xdr:row>9</xdr:row>
      <xdr:rowOff>2407676</xdr:rowOff>
    </xdr:to>
    <xdr:pic>
      <xdr:nvPicPr>
        <xdr:cNvPr id="20" name="圖片 19" descr="下載.png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6141" y="22985505"/>
          <a:ext cx="4025153" cy="2255277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107576</xdr:colOff>
      <xdr:row>12</xdr:row>
      <xdr:rowOff>89646</xdr:rowOff>
    </xdr:from>
    <xdr:to>
      <xdr:col>1</xdr:col>
      <xdr:colOff>2627576</xdr:colOff>
      <xdr:row>12</xdr:row>
      <xdr:rowOff>2447365</xdr:rowOff>
    </xdr:to>
    <xdr:pic>
      <xdr:nvPicPr>
        <xdr:cNvPr id="16" name="圖片 15" descr="螢幕擷取畫面 2022-06-22 142401.jpg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7176" y="30533787"/>
          <a:ext cx="2520000" cy="2357719"/>
        </a:xfrm>
        <a:prstGeom prst="rect">
          <a:avLst/>
        </a:prstGeom>
      </xdr:spPr>
    </xdr:pic>
    <xdr:clientData/>
  </xdr:twoCellAnchor>
  <xdr:twoCellAnchor editAs="oneCell">
    <xdr:from>
      <xdr:col>1</xdr:col>
      <xdr:colOff>35859</xdr:colOff>
      <xdr:row>11</xdr:row>
      <xdr:rowOff>53789</xdr:rowOff>
    </xdr:from>
    <xdr:to>
      <xdr:col>1</xdr:col>
      <xdr:colOff>6091070</xdr:colOff>
      <xdr:row>11</xdr:row>
      <xdr:rowOff>2465295</xdr:rowOff>
    </xdr:to>
    <xdr:pic>
      <xdr:nvPicPr>
        <xdr:cNvPr id="18" name="圖片 17" descr="螢幕擷取畫面 2022-08-26 090229.jpg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45459" y="27960918"/>
          <a:ext cx="6055211" cy="2411506"/>
        </a:xfrm>
        <a:prstGeom prst="rect">
          <a:avLst/>
        </a:prstGeom>
      </xdr:spPr>
    </xdr:pic>
    <xdr:clientData/>
  </xdr:twoCellAnchor>
  <xdr:twoCellAnchor editAs="oneCell">
    <xdr:from>
      <xdr:col>1</xdr:col>
      <xdr:colOff>96983</xdr:colOff>
      <xdr:row>13</xdr:row>
      <xdr:rowOff>110836</xdr:rowOff>
    </xdr:from>
    <xdr:to>
      <xdr:col>1</xdr:col>
      <xdr:colOff>3241965</xdr:colOff>
      <xdr:row>13</xdr:row>
      <xdr:rowOff>2424545</xdr:rowOff>
    </xdr:to>
    <xdr:pic>
      <xdr:nvPicPr>
        <xdr:cNvPr id="22" name="圖片 21" descr="螢幕擷取畫面 2022-08-26 090836.jpg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06583" y="33070800"/>
          <a:ext cx="3144982" cy="2313709"/>
        </a:xfrm>
        <a:prstGeom prst="rect">
          <a:avLst/>
        </a:prstGeom>
      </xdr:spPr>
    </xdr:pic>
    <xdr:clientData/>
  </xdr:twoCellAnchor>
  <xdr:twoCellAnchor editAs="oneCell">
    <xdr:from>
      <xdr:col>1</xdr:col>
      <xdr:colOff>33338</xdr:colOff>
      <xdr:row>14</xdr:row>
      <xdr:rowOff>42863</xdr:rowOff>
    </xdr:from>
    <xdr:to>
      <xdr:col>1</xdr:col>
      <xdr:colOff>4391978</xdr:colOff>
      <xdr:row>14</xdr:row>
      <xdr:rowOff>2528888</xdr:rowOff>
    </xdr:to>
    <xdr:pic>
      <xdr:nvPicPr>
        <xdr:cNvPr id="23" name="圖片 22" descr="螢幕擷取畫面 2022-08-26 091856.jpg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42938" y="35580638"/>
          <a:ext cx="4358640" cy="2486025"/>
        </a:xfrm>
        <a:prstGeom prst="rect">
          <a:avLst/>
        </a:prstGeom>
      </xdr:spPr>
    </xdr:pic>
    <xdr:clientData/>
  </xdr:twoCellAnchor>
  <xdr:twoCellAnchor editAs="oneCell">
    <xdr:from>
      <xdr:col>1</xdr:col>
      <xdr:colOff>105508</xdr:colOff>
      <xdr:row>15</xdr:row>
      <xdr:rowOff>63061</xdr:rowOff>
    </xdr:from>
    <xdr:to>
      <xdr:col>1</xdr:col>
      <xdr:colOff>3773421</xdr:colOff>
      <xdr:row>15</xdr:row>
      <xdr:rowOff>2498060</xdr:rowOff>
    </xdr:to>
    <xdr:pic>
      <xdr:nvPicPr>
        <xdr:cNvPr id="24" name="圖片 23" descr="螢幕擷取畫面 2022-07-19 172715.jpg">
          <a:extLst>
            <a:ext uri="{FF2B5EF4-FFF2-40B4-BE49-F238E27FC236}">
              <a16:creationId xmlns:a16="http://schemas.microsoft.com/office/drawing/2014/main" xmlns="" id="{00000000-0008-0000-0500-00001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15108" y="38133753"/>
          <a:ext cx="3667913" cy="2434999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17</xdr:row>
      <xdr:rowOff>53340</xdr:rowOff>
    </xdr:from>
    <xdr:to>
      <xdr:col>1</xdr:col>
      <xdr:colOff>3413760</xdr:colOff>
      <xdr:row>17</xdr:row>
      <xdr:rowOff>2430780</xdr:rowOff>
    </xdr:to>
    <xdr:pic>
      <xdr:nvPicPr>
        <xdr:cNvPr id="25" name="圖片 24" descr="螢幕擷取畫面 2022-07-14 091711.jpg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670560" y="43190160"/>
          <a:ext cx="3352800" cy="2377440"/>
        </a:xfrm>
        <a:prstGeom prst="rect">
          <a:avLst/>
        </a:prstGeom>
      </xdr:spPr>
    </xdr:pic>
    <xdr:clientData/>
  </xdr:twoCellAnchor>
  <xdr:twoCellAnchor editAs="oneCell">
    <xdr:from>
      <xdr:col>1</xdr:col>
      <xdr:colOff>110835</xdr:colOff>
      <xdr:row>16</xdr:row>
      <xdr:rowOff>96982</xdr:rowOff>
    </xdr:from>
    <xdr:to>
      <xdr:col>1</xdr:col>
      <xdr:colOff>4059382</xdr:colOff>
      <xdr:row>16</xdr:row>
      <xdr:rowOff>2438400</xdr:rowOff>
    </xdr:to>
    <xdr:pic>
      <xdr:nvPicPr>
        <xdr:cNvPr id="26" name="圖片 25" descr="螢幕擷取畫面 2022-08-26 100235.jpg">
          <a:extLst>
            <a:ext uri="{FF2B5EF4-FFF2-40B4-BE49-F238E27FC236}">
              <a16:creationId xmlns:a16="http://schemas.microsoft.com/office/drawing/2014/main" xmlns="" id="{00000000-0008-0000-0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20435" y="40663091"/>
          <a:ext cx="3948547" cy="2341418"/>
        </a:xfrm>
        <a:prstGeom prst="rect">
          <a:avLst/>
        </a:prstGeom>
      </xdr:spPr>
    </xdr:pic>
    <xdr:clientData/>
  </xdr:twoCellAnchor>
  <xdr:twoCellAnchor editAs="oneCell">
    <xdr:from>
      <xdr:col>1</xdr:col>
      <xdr:colOff>110836</xdr:colOff>
      <xdr:row>18</xdr:row>
      <xdr:rowOff>138545</xdr:rowOff>
    </xdr:from>
    <xdr:to>
      <xdr:col>1</xdr:col>
      <xdr:colOff>3616036</xdr:colOff>
      <xdr:row>18</xdr:row>
      <xdr:rowOff>2451163</xdr:rowOff>
    </xdr:to>
    <xdr:pic>
      <xdr:nvPicPr>
        <xdr:cNvPr id="27" name="圖片 26" descr="螢幕擷取畫面 2022-06-23 092028.jpg">
          <a:extLst>
            <a:ext uri="{FF2B5EF4-FFF2-40B4-BE49-F238E27FC236}">
              <a16:creationId xmlns:a16="http://schemas.microsoft.com/office/drawing/2014/main" xmlns="" id="{00000000-0008-0000-0500-00001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20436" y="45775418"/>
          <a:ext cx="3505200" cy="2312618"/>
        </a:xfrm>
        <a:prstGeom prst="rect">
          <a:avLst/>
        </a:prstGeom>
      </xdr:spPr>
    </xdr:pic>
    <xdr:clientData/>
  </xdr:twoCellAnchor>
  <xdr:twoCellAnchor editAs="oneCell">
    <xdr:from>
      <xdr:col>1</xdr:col>
      <xdr:colOff>53789</xdr:colOff>
      <xdr:row>20</xdr:row>
      <xdr:rowOff>80682</xdr:rowOff>
    </xdr:from>
    <xdr:to>
      <xdr:col>1</xdr:col>
      <xdr:colOff>4540217</xdr:colOff>
      <xdr:row>20</xdr:row>
      <xdr:rowOff>2449810</xdr:rowOff>
    </xdr:to>
    <xdr:pic>
      <xdr:nvPicPr>
        <xdr:cNvPr id="29" name="圖片 28" descr="螢幕擷取畫面 2022-08-26 101004.jpg">
          <a:extLst>
            <a:ext uri="{FF2B5EF4-FFF2-40B4-BE49-F238E27FC236}">
              <a16:creationId xmlns:a16="http://schemas.microsoft.com/office/drawing/2014/main" xmlns="" id="{00000000-0008-0000-0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663389" y="50820917"/>
          <a:ext cx="4486428" cy="2369128"/>
        </a:xfrm>
        <a:prstGeom prst="rect">
          <a:avLst/>
        </a:prstGeom>
      </xdr:spPr>
    </xdr:pic>
    <xdr:clientData/>
  </xdr:twoCellAnchor>
  <xdr:twoCellAnchor>
    <xdr:from>
      <xdr:col>1</xdr:col>
      <xdr:colOff>80683</xdr:colOff>
      <xdr:row>19</xdr:row>
      <xdr:rowOff>44823</xdr:rowOff>
    </xdr:from>
    <xdr:to>
      <xdr:col>1</xdr:col>
      <xdr:colOff>4760259</xdr:colOff>
      <xdr:row>19</xdr:row>
      <xdr:rowOff>2483224</xdr:rowOff>
    </xdr:to>
    <xdr:pic>
      <xdr:nvPicPr>
        <xdr:cNvPr id="4097" name="Picture 1" descr="2">
          <a:extLst>
            <a:ext uri="{FF2B5EF4-FFF2-40B4-BE49-F238E27FC236}">
              <a16:creationId xmlns:a16="http://schemas.microsoft.com/office/drawing/2014/main" xmlns="" id="{00000000-0008-0000-0500-0000011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690283" y="48248047"/>
          <a:ext cx="4679576" cy="24384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53789</xdr:colOff>
      <xdr:row>21</xdr:row>
      <xdr:rowOff>26894</xdr:rowOff>
    </xdr:from>
    <xdr:to>
      <xdr:col>1</xdr:col>
      <xdr:colOff>6203577</xdr:colOff>
      <xdr:row>21</xdr:row>
      <xdr:rowOff>2501153</xdr:rowOff>
    </xdr:to>
    <xdr:pic>
      <xdr:nvPicPr>
        <xdr:cNvPr id="30" name="圖片 29" descr="螢幕擷取畫面 2022-08-26 104722.jpg">
          <a:extLst>
            <a:ext uri="{FF2B5EF4-FFF2-40B4-BE49-F238E27FC236}">
              <a16:creationId xmlns:a16="http://schemas.microsoft.com/office/drawing/2014/main" xmlns="" id="{00000000-0008-0000-0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63389" y="53304141"/>
          <a:ext cx="6149788" cy="2474259"/>
        </a:xfrm>
        <a:prstGeom prst="rect">
          <a:avLst/>
        </a:prstGeom>
      </xdr:spPr>
    </xdr:pic>
    <xdr:clientData/>
  </xdr:twoCellAnchor>
  <xdr:twoCellAnchor editAs="oneCell">
    <xdr:from>
      <xdr:col>1</xdr:col>
      <xdr:colOff>116541</xdr:colOff>
      <xdr:row>22</xdr:row>
      <xdr:rowOff>116540</xdr:rowOff>
    </xdr:from>
    <xdr:to>
      <xdr:col>1</xdr:col>
      <xdr:colOff>4589929</xdr:colOff>
      <xdr:row>22</xdr:row>
      <xdr:rowOff>2411505</xdr:rowOff>
    </xdr:to>
    <xdr:pic>
      <xdr:nvPicPr>
        <xdr:cNvPr id="31" name="圖片 30" descr="螢幕擷取畫面 2022-08-26 112551.jpg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26141" y="55930799"/>
          <a:ext cx="4473388" cy="2294965"/>
        </a:xfrm>
        <a:prstGeom prst="rect">
          <a:avLst/>
        </a:prstGeom>
      </xdr:spPr>
    </xdr:pic>
    <xdr:clientData/>
  </xdr:twoCellAnchor>
  <xdr:twoCellAnchor editAs="oneCell">
    <xdr:from>
      <xdr:col>1</xdr:col>
      <xdr:colOff>34836</xdr:colOff>
      <xdr:row>23</xdr:row>
      <xdr:rowOff>28303</xdr:rowOff>
    </xdr:from>
    <xdr:to>
      <xdr:col>1</xdr:col>
      <xdr:colOff>6207034</xdr:colOff>
      <xdr:row>23</xdr:row>
      <xdr:rowOff>2493919</xdr:rowOff>
    </xdr:to>
    <xdr:pic>
      <xdr:nvPicPr>
        <xdr:cNvPr id="32" name="圖片 31" descr="螢幕擷取畫面 2022-08-26 115816.jpg">
          <a:extLst>
            <a:ext uri="{FF2B5EF4-FFF2-40B4-BE49-F238E27FC236}">
              <a16:creationId xmlns:a16="http://schemas.microsoft.com/office/drawing/2014/main" xmlns="" id="{00000000-0008-0000-05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644436" y="58389883"/>
          <a:ext cx="6172198" cy="2465616"/>
        </a:xfrm>
        <a:prstGeom prst="rect">
          <a:avLst/>
        </a:prstGeom>
      </xdr:spPr>
    </xdr:pic>
    <xdr:clientData/>
  </xdr:twoCellAnchor>
  <xdr:twoCellAnchor editAs="oneCell">
    <xdr:from>
      <xdr:col>1</xdr:col>
      <xdr:colOff>54429</xdr:colOff>
      <xdr:row>24</xdr:row>
      <xdr:rowOff>87086</xdr:rowOff>
    </xdr:from>
    <xdr:to>
      <xdr:col>1</xdr:col>
      <xdr:colOff>3603171</xdr:colOff>
      <xdr:row>24</xdr:row>
      <xdr:rowOff>2520043</xdr:rowOff>
    </xdr:to>
    <xdr:pic>
      <xdr:nvPicPr>
        <xdr:cNvPr id="33" name="圖片 32" descr="螢幕擷取畫面 2022-08-26 130036.jpg">
          <a:extLst>
            <a:ext uri="{FF2B5EF4-FFF2-40B4-BE49-F238E27FC236}">
              <a16:creationId xmlns:a16="http://schemas.microsoft.com/office/drawing/2014/main" xmlns="" id="{00000000-0008-0000-05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664029" y="60960000"/>
          <a:ext cx="3548742" cy="243295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25</xdr:row>
      <xdr:rowOff>15240</xdr:rowOff>
    </xdr:from>
    <xdr:to>
      <xdr:col>1</xdr:col>
      <xdr:colOff>10142220</xdr:colOff>
      <xdr:row>25</xdr:row>
      <xdr:rowOff>2529841</xdr:rowOff>
    </xdr:to>
    <xdr:pic>
      <xdr:nvPicPr>
        <xdr:cNvPr id="34" name="圖片 33" descr="螢幕擷取畫面 2022-08-26 130726.jpg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47700" y="63451740"/>
          <a:ext cx="10104120" cy="2514601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</xdr:colOff>
      <xdr:row>26</xdr:row>
      <xdr:rowOff>80010</xdr:rowOff>
    </xdr:from>
    <xdr:to>
      <xdr:col>1</xdr:col>
      <xdr:colOff>3634740</xdr:colOff>
      <xdr:row>26</xdr:row>
      <xdr:rowOff>2453640</xdr:rowOff>
    </xdr:to>
    <xdr:pic>
      <xdr:nvPicPr>
        <xdr:cNvPr id="35" name="圖片 34" descr="螢幕擷取畫面 2022-08-26 132324.jpg">
          <a:extLst>
            <a:ext uri="{FF2B5EF4-FFF2-40B4-BE49-F238E27FC236}">
              <a16:creationId xmlns:a16="http://schemas.microsoft.com/office/drawing/2014/main" xmlns="" id="{00000000-0008-0000-05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97230" y="66053970"/>
          <a:ext cx="3547110" cy="2373630"/>
        </a:xfrm>
        <a:prstGeom prst="rect">
          <a:avLst/>
        </a:prstGeom>
      </xdr:spPr>
    </xdr:pic>
    <xdr:clientData/>
  </xdr:twoCellAnchor>
  <xdr:twoCellAnchor editAs="oneCell">
    <xdr:from>
      <xdr:col>1</xdr:col>
      <xdr:colOff>5306290</xdr:colOff>
      <xdr:row>26</xdr:row>
      <xdr:rowOff>110836</xdr:rowOff>
    </xdr:from>
    <xdr:to>
      <xdr:col>1</xdr:col>
      <xdr:colOff>9975273</xdr:colOff>
      <xdr:row>26</xdr:row>
      <xdr:rowOff>2438400</xdr:rowOff>
    </xdr:to>
    <xdr:pic>
      <xdr:nvPicPr>
        <xdr:cNvPr id="36" name="圖片 35" descr="螢幕擷取畫面 2022-08-26 132648.jpg">
          <a:extLst>
            <a:ext uri="{FF2B5EF4-FFF2-40B4-BE49-F238E27FC236}">
              <a16:creationId xmlns:a16="http://schemas.microsoft.com/office/drawing/2014/main" xmlns="" id="{00000000-0008-0000-05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5915890" y="66030763"/>
          <a:ext cx="4668983" cy="2327564"/>
        </a:xfrm>
        <a:prstGeom prst="rect">
          <a:avLst/>
        </a:prstGeom>
      </xdr:spPr>
    </xdr:pic>
    <xdr:clientData/>
  </xdr:twoCellAnchor>
  <xdr:twoCellAnchor editAs="oneCell">
    <xdr:from>
      <xdr:col>1</xdr:col>
      <xdr:colOff>27708</xdr:colOff>
      <xdr:row>27</xdr:row>
      <xdr:rowOff>27709</xdr:rowOff>
    </xdr:from>
    <xdr:to>
      <xdr:col>1</xdr:col>
      <xdr:colOff>10266217</xdr:colOff>
      <xdr:row>27</xdr:row>
      <xdr:rowOff>2452255</xdr:rowOff>
    </xdr:to>
    <xdr:pic>
      <xdr:nvPicPr>
        <xdr:cNvPr id="37" name="圖片 36" descr="螢幕擷取畫面 2022-08-26 132840.jpg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637308" y="68483018"/>
          <a:ext cx="10238509" cy="2424546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107576</xdr:colOff>
      <xdr:row>28</xdr:row>
      <xdr:rowOff>53789</xdr:rowOff>
    </xdr:from>
    <xdr:to>
      <xdr:col>1</xdr:col>
      <xdr:colOff>5522259</xdr:colOff>
      <xdr:row>28</xdr:row>
      <xdr:rowOff>2456328</xdr:rowOff>
    </xdr:to>
    <xdr:pic>
      <xdr:nvPicPr>
        <xdr:cNvPr id="38" name="圖片 37" descr="螢幕擷取畫面 2022-08-26 134005.jpg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 rot="16200000">
          <a:off x="2223248" y="69584046"/>
          <a:ext cx="2402539" cy="5414683"/>
        </a:xfrm>
        <a:prstGeom prst="rect">
          <a:avLst/>
        </a:prstGeom>
      </xdr:spPr>
    </xdr:pic>
    <xdr:clientData/>
  </xdr:twoCellAnchor>
  <xdr:twoCellAnchor editAs="oneCell">
    <xdr:from>
      <xdr:col>1</xdr:col>
      <xdr:colOff>215152</xdr:colOff>
      <xdr:row>29</xdr:row>
      <xdr:rowOff>143435</xdr:rowOff>
    </xdr:from>
    <xdr:to>
      <xdr:col>1</xdr:col>
      <xdr:colOff>9700259</xdr:colOff>
      <xdr:row>29</xdr:row>
      <xdr:rowOff>2393576</xdr:rowOff>
    </xdr:to>
    <xdr:pic>
      <xdr:nvPicPr>
        <xdr:cNvPr id="39" name="圖片 38" descr="螢幕擷取畫面 2022-08-26 143715.jpg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824752" y="73716776"/>
          <a:ext cx="9485107" cy="2250141"/>
        </a:xfrm>
        <a:prstGeom prst="rect">
          <a:avLst/>
        </a:prstGeom>
      </xdr:spPr>
    </xdr:pic>
    <xdr:clientData/>
  </xdr:twoCellAnchor>
  <xdr:twoCellAnchor editAs="oneCell">
    <xdr:from>
      <xdr:col>1</xdr:col>
      <xdr:colOff>65314</xdr:colOff>
      <xdr:row>10</xdr:row>
      <xdr:rowOff>99891</xdr:rowOff>
    </xdr:from>
    <xdr:to>
      <xdr:col>1</xdr:col>
      <xdr:colOff>6030686</xdr:colOff>
      <xdr:row>10</xdr:row>
      <xdr:rowOff>2440320</xdr:rowOff>
    </xdr:to>
    <xdr:pic>
      <xdr:nvPicPr>
        <xdr:cNvPr id="40" name="圖片 39" descr="螢幕擷取畫面 2022-09-14 081806.jpg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674914" y="25470009"/>
          <a:ext cx="5965372" cy="2340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144780</xdr:colOff>
          <xdr:row>2</xdr:row>
          <xdr:rowOff>137160</xdr:rowOff>
        </xdr:from>
        <xdr:to>
          <xdr:col>1</xdr:col>
          <xdr:colOff>4038600</xdr:colOff>
          <xdr:row>2</xdr:row>
          <xdr:rowOff>2438400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xmlns="" id="{00000000-0008-0000-05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152400</xdr:colOff>
      <xdr:row>3</xdr:row>
      <xdr:rowOff>130628</xdr:rowOff>
    </xdr:from>
    <xdr:to>
      <xdr:col>1</xdr:col>
      <xdr:colOff>4614454</xdr:colOff>
      <xdr:row>3</xdr:row>
      <xdr:rowOff>2438400</xdr:rowOff>
    </xdr:to>
    <xdr:pic>
      <xdr:nvPicPr>
        <xdr:cNvPr id="47" name="圖片 46" descr="螢幕擷取畫面 2023-07-17 145319.jpg">
          <a:extLst>
            <a:ext uri="{FF2B5EF4-FFF2-40B4-BE49-F238E27FC236}">
              <a16:creationId xmlns:a16="http://schemas.microsoft.com/office/drawing/2014/main" xmlns="" id="{00000000-0008-0000-05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762000" y="7739742"/>
          <a:ext cx="4462054" cy="2307772"/>
        </a:xfrm>
        <a:prstGeom prst="rect">
          <a:avLst/>
        </a:prstGeom>
      </xdr:spPr>
    </xdr:pic>
    <xdr:clientData/>
  </xdr:twoCellAnchor>
  <xdr:twoCellAnchor editAs="oneCell">
    <xdr:from>
      <xdr:col>1</xdr:col>
      <xdr:colOff>139592</xdr:colOff>
      <xdr:row>4</xdr:row>
      <xdr:rowOff>60191</xdr:rowOff>
    </xdr:from>
    <xdr:to>
      <xdr:col>1</xdr:col>
      <xdr:colOff>5560677</xdr:colOff>
      <xdr:row>4</xdr:row>
      <xdr:rowOff>2455049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192" y="10208238"/>
          <a:ext cx="5421085" cy="2394858"/>
        </a:xfrm>
        <a:prstGeom prst="rect">
          <a:avLst/>
        </a:prstGeom>
      </xdr:spPr>
    </xdr:pic>
    <xdr:clientData/>
  </xdr:twoCellAnchor>
  <xdr:twoCellAnchor editAs="oneCell">
    <xdr:from>
      <xdr:col>1</xdr:col>
      <xdr:colOff>4625788</xdr:colOff>
      <xdr:row>5</xdr:row>
      <xdr:rowOff>179295</xdr:rowOff>
    </xdr:from>
    <xdr:to>
      <xdr:col>1</xdr:col>
      <xdr:colOff>10157012</xdr:colOff>
      <xdr:row>5</xdr:row>
      <xdr:rowOff>2384613</xdr:rowOff>
    </xdr:to>
    <xdr:pic>
      <xdr:nvPicPr>
        <xdr:cNvPr id="19" name="圖片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5388" y="12864354"/>
          <a:ext cx="5531224" cy="2205318"/>
        </a:xfrm>
        <a:prstGeom prst="rect">
          <a:avLst/>
        </a:prstGeom>
      </xdr:spPr>
    </xdr:pic>
    <xdr:clientData/>
  </xdr:twoCellAnchor>
  <xdr:twoCellAnchor editAs="oneCell">
    <xdr:from>
      <xdr:col>1</xdr:col>
      <xdr:colOff>170330</xdr:colOff>
      <xdr:row>5</xdr:row>
      <xdr:rowOff>295835</xdr:rowOff>
    </xdr:from>
    <xdr:to>
      <xdr:col>1</xdr:col>
      <xdr:colOff>4527176</xdr:colOff>
      <xdr:row>5</xdr:row>
      <xdr:rowOff>2248460</xdr:rowOff>
    </xdr:to>
    <xdr:pic>
      <xdr:nvPicPr>
        <xdr:cNvPr id="21" name="圖片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930" y="12980894"/>
          <a:ext cx="4356846" cy="1952625"/>
        </a:xfrm>
        <a:prstGeom prst="rect">
          <a:avLst/>
        </a:prstGeom>
      </xdr:spPr>
    </xdr:pic>
    <xdr:clientData/>
  </xdr:twoCellAnchor>
  <xdr:twoCellAnchor editAs="oneCell">
    <xdr:from>
      <xdr:col>1</xdr:col>
      <xdr:colOff>107577</xdr:colOff>
      <xdr:row>6</xdr:row>
      <xdr:rowOff>89645</xdr:rowOff>
    </xdr:from>
    <xdr:to>
      <xdr:col>1</xdr:col>
      <xdr:colOff>4688541</xdr:colOff>
      <xdr:row>6</xdr:row>
      <xdr:rowOff>2438400</xdr:rowOff>
    </xdr:to>
    <xdr:pic>
      <xdr:nvPicPr>
        <xdr:cNvPr id="28" name="圖片 27">
          <a:extLst>
            <a:ext uri="{FF2B5EF4-FFF2-40B4-BE49-F238E27FC236}">
              <a16:creationId xmlns:a16="http://schemas.microsoft.com/office/drawing/2014/main" xmlns="" id="{00000000-0008-0000-05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61"/>
        <a:stretch/>
      </xdr:blipFill>
      <xdr:spPr>
        <a:xfrm>
          <a:off x="717177" y="15311716"/>
          <a:ext cx="4580964" cy="2348755"/>
        </a:xfrm>
        <a:prstGeom prst="rect">
          <a:avLst/>
        </a:prstGeom>
      </xdr:spPr>
    </xdr:pic>
    <xdr:clientData/>
  </xdr:twoCellAnchor>
  <xdr:twoCellAnchor editAs="oneCell">
    <xdr:from>
      <xdr:col>1</xdr:col>
      <xdr:colOff>4661647</xdr:colOff>
      <xdr:row>6</xdr:row>
      <xdr:rowOff>188260</xdr:rowOff>
    </xdr:from>
    <xdr:to>
      <xdr:col>1</xdr:col>
      <xdr:colOff>10148047</xdr:colOff>
      <xdr:row>6</xdr:row>
      <xdr:rowOff>2366682</xdr:rowOff>
    </xdr:to>
    <xdr:pic>
      <xdr:nvPicPr>
        <xdr:cNvPr id="42" name="圖片 41">
          <a:extLst>
            <a:ext uri="{FF2B5EF4-FFF2-40B4-BE49-F238E27FC236}">
              <a16:creationId xmlns:a16="http://schemas.microsoft.com/office/drawing/2014/main" xmlns="" id="{00000000-0008-0000-05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1247" y="15410331"/>
          <a:ext cx="5486400" cy="2178422"/>
        </a:xfrm>
        <a:prstGeom prst="rect">
          <a:avLst/>
        </a:prstGeom>
      </xdr:spPr>
    </xdr:pic>
    <xdr:clientData/>
  </xdr:twoCellAnchor>
  <xdr:twoCellAnchor editAs="oneCell">
    <xdr:from>
      <xdr:col>1</xdr:col>
      <xdr:colOff>286872</xdr:colOff>
      <xdr:row>7</xdr:row>
      <xdr:rowOff>197222</xdr:rowOff>
    </xdr:from>
    <xdr:to>
      <xdr:col>1</xdr:col>
      <xdr:colOff>3083860</xdr:colOff>
      <xdr:row>7</xdr:row>
      <xdr:rowOff>2368025</xdr:rowOff>
    </xdr:to>
    <xdr:pic>
      <xdr:nvPicPr>
        <xdr:cNvPr id="46" name="圖片 45">
          <a:extLst>
            <a:ext uri="{FF2B5EF4-FFF2-40B4-BE49-F238E27FC236}">
              <a16:creationId xmlns:a16="http://schemas.microsoft.com/office/drawing/2014/main" xmlns="" id="{00000000-0008-0000-05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2" y="17956304"/>
          <a:ext cx="2796988" cy="2170803"/>
        </a:xfrm>
        <a:prstGeom prst="rect">
          <a:avLst/>
        </a:prstGeom>
      </xdr:spPr>
    </xdr:pic>
    <xdr:clientData/>
  </xdr:twoCellAnchor>
  <xdr:oneCellAnchor>
    <xdr:from>
      <xdr:col>1</xdr:col>
      <xdr:colOff>3777344</xdr:colOff>
      <xdr:row>8</xdr:row>
      <xdr:rowOff>152399</xdr:rowOff>
    </xdr:from>
    <xdr:ext cx="4484914" cy="2286001"/>
    <xdr:pic>
      <xdr:nvPicPr>
        <xdr:cNvPr id="57" name="圖片 56" descr="螢幕擷取畫面 2022-08-31 093452.jpg">
          <a:extLst>
            <a:ext uri="{FF2B5EF4-FFF2-40B4-BE49-F238E27FC236}">
              <a16:creationId xmlns:a16="http://schemas.microsoft.com/office/drawing/2014/main" xmlns="" id="{00000000-0008-0000-05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4386944" y="76262752"/>
          <a:ext cx="4484914" cy="2286001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</xdr:colOff>
          <xdr:row>30</xdr:row>
          <xdr:rowOff>121920</xdr:rowOff>
        </xdr:from>
        <xdr:to>
          <xdr:col>1</xdr:col>
          <xdr:colOff>4328160</xdr:colOff>
          <xdr:row>30</xdr:row>
          <xdr:rowOff>2423160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xmlns="" id="{00000000-0008-0000-05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6" Type="http://schemas.openxmlformats.org/officeDocument/2006/relationships/ctrlProp" Target="../ctrlProps/ctrlProp73.xml"/><Relationship Id="rId84" Type="http://schemas.openxmlformats.org/officeDocument/2006/relationships/ctrlProp" Target="../ctrlProps/ctrlProp8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87" Type="http://schemas.openxmlformats.org/officeDocument/2006/relationships/ctrlProp" Target="../ctrlProps/ctrlProp84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0.xml"/><Relationship Id="rId13" Type="http://schemas.openxmlformats.org/officeDocument/2006/relationships/ctrlProp" Target="../ctrlProps/ctrlProp95.xml"/><Relationship Id="rId18" Type="http://schemas.openxmlformats.org/officeDocument/2006/relationships/ctrlProp" Target="../ctrlProps/ctrlProp100.xml"/><Relationship Id="rId26" Type="http://schemas.openxmlformats.org/officeDocument/2006/relationships/ctrlProp" Target="../ctrlProps/ctrlProp108.xml"/><Relationship Id="rId3" Type="http://schemas.openxmlformats.org/officeDocument/2006/relationships/ctrlProp" Target="../ctrlProps/ctrlProp85.xml"/><Relationship Id="rId21" Type="http://schemas.openxmlformats.org/officeDocument/2006/relationships/ctrlProp" Target="../ctrlProps/ctrlProp103.xml"/><Relationship Id="rId34" Type="http://schemas.openxmlformats.org/officeDocument/2006/relationships/ctrlProp" Target="../ctrlProps/ctrlProp116.xml"/><Relationship Id="rId7" Type="http://schemas.openxmlformats.org/officeDocument/2006/relationships/ctrlProp" Target="../ctrlProps/ctrlProp89.xml"/><Relationship Id="rId12" Type="http://schemas.openxmlformats.org/officeDocument/2006/relationships/ctrlProp" Target="../ctrlProps/ctrlProp94.xml"/><Relationship Id="rId17" Type="http://schemas.openxmlformats.org/officeDocument/2006/relationships/ctrlProp" Target="../ctrlProps/ctrlProp99.xml"/><Relationship Id="rId25" Type="http://schemas.openxmlformats.org/officeDocument/2006/relationships/ctrlProp" Target="../ctrlProps/ctrlProp107.xml"/><Relationship Id="rId33" Type="http://schemas.openxmlformats.org/officeDocument/2006/relationships/ctrlProp" Target="../ctrlProps/ctrlProp115.xml"/><Relationship Id="rId2" Type="http://schemas.openxmlformats.org/officeDocument/2006/relationships/vmlDrawing" Target="../drawings/vmlDrawing2.vml"/><Relationship Id="rId16" Type="http://schemas.openxmlformats.org/officeDocument/2006/relationships/ctrlProp" Target="../ctrlProps/ctrlProp98.xml"/><Relationship Id="rId20" Type="http://schemas.openxmlformats.org/officeDocument/2006/relationships/ctrlProp" Target="../ctrlProps/ctrlProp102.xml"/><Relationship Id="rId29" Type="http://schemas.openxmlformats.org/officeDocument/2006/relationships/ctrlProp" Target="../ctrlProps/ctrlProp111.x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88.xml"/><Relationship Id="rId11" Type="http://schemas.openxmlformats.org/officeDocument/2006/relationships/ctrlProp" Target="../ctrlProps/ctrlProp93.xml"/><Relationship Id="rId24" Type="http://schemas.openxmlformats.org/officeDocument/2006/relationships/ctrlProp" Target="../ctrlProps/ctrlProp106.xml"/><Relationship Id="rId32" Type="http://schemas.openxmlformats.org/officeDocument/2006/relationships/ctrlProp" Target="../ctrlProps/ctrlProp114.xml"/><Relationship Id="rId5" Type="http://schemas.openxmlformats.org/officeDocument/2006/relationships/ctrlProp" Target="../ctrlProps/ctrlProp87.xml"/><Relationship Id="rId15" Type="http://schemas.openxmlformats.org/officeDocument/2006/relationships/ctrlProp" Target="../ctrlProps/ctrlProp97.xml"/><Relationship Id="rId23" Type="http://schemas.openxmlformats.org/officeDocument/2006/relationships/ctrlProp" Target="../ctrlProps/ctrlProp105.xml"/><Relationship Id="rId28" Type="http://schemas.openxmlformats.org/officeDocument/2006/relationships/ctrlProp" Target="../ctrlProps/ctrlProp110.xml"/><Relationship Id="rId10" Type="http://schemas.openxmlformats.org/officeDocument/2006/relationships/ctrlProp" Target="../ctrlProps/ctrlProp92.xml"/><Relationship Id="rId19" Type="http://schemas.openxmlformats.org/officeDocument/2006/relationships/ctrlProp" Target="../ctrlProps/ctrlProp101.xml"/><Relationship Id="rId31" Type="http://schemas.openxmlformats.org/officeDocument/2006/relationships/ctrlProp" Target="../ctrlProps/ctrlProp113.xml"/><Relationship Id="rId4" Type="http://schemas.openxmlformats.org/officeDocument/2006/relationships/ctrlProp" Target="../ctrlProps/ctrlProp86.xml"/><Relationship Id="rId9" Type="http://schemas.openxmlformats.org/officeDocument/2006/relationships/ctrlProp" Target="../ctrlProps/ctrlProp91.xml"/><Relationship Id="rId14" Type="http://schemas.openxmlformats.org/officeDocument/2006/relationships/ctrlProp" Target="../ctrlProps/ctrlProp96.xml"/><Relationship Id="rId22" Type="http://schemas.openxmlformats.org/officeDocument/2006/relationships/ctrlProp" Target="../ctrlProps/ctrlProp104.xml"/><Relationship Id="rId27" Type="http://schemas.openxmlformats.org/officeDocument/2006/relationships/ctrlProp" Target="../ctrlProps/ctrlProp109.xml"/><Relationship Id="rId30" Type="http://schemas.openxmlformats.org/officeDocument/2006/relationships/ctrlProp" Target="../ctrlProps/ctrlProp112.xml"/><Relationship Id="rId35" Type="http://schemas.openxmlformats.org/officeDocument/2006/relationships/ctrlProp" Target="../ctrlProps/ctrlProp11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3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5" sqref="B5"/>
    </sheetView>
  </sheetViews>
  <sheetFormatPr defaultRowHeight="16.2"/>
  <cols>
    <col min="1" max="1" width="18.21875" customWidth="1"/>
    <col min="2" max="2" width="113.77734375" customWidth="1"/>
    <col min="3" max="3" width="11.77734375" customWidth="1"/>
  </cols>
  <sheetData>
    <row r="1" spans="1:3">
      <c r="A1" s="62" t="s">
        <v>173</v>
      </c>
      <c r="B1" s="62" t="s">
        <v>174</v>
      </c>
      <c r="C1" s="62" t="s">
        <v>175</v>
      </c>
    </row>
    <row r="2" spans="1:3">
      <c r="A2" s="61">
        <v>45441</v>
      </c>
      <c r="B2" t="s">
        <v>176</v>
      </c>
      <c r="C2" s="45" t="s">
        <v>177</v>
      </c>
    </row>
    <row r="3" spans="1:3">
      <c r="C3" s="45"/>
    </row>
    <row r="4" spans="1:3">
      <c r="C4" s="45"/>
    </row>
    <row r="5" spans="1:3">
      <c r="C5" s="45"/>
    </row>
    <row r="6" spans="1:3">
      <c r="C6" s="45"/>
    </row>
    <row r="7" spans="1:3">
      <c r="C7" s="45"/>
    </row>
    <row r="8" spans="1:3">
      <c r="C8" s="45"/>
    </row>
    <row r="9" spans="1:3">
      <c r="C9" s="45"/>
    </row>
    <row r="10" spans="1:3">
      <c r="C10" s="45"/>
    </row>
    <row r="11" spans="1:3">
      <c r="C11" s="45"/>
    </row>
    <row r="12" spans="1:3">
      <c r="C12" s="45"/>
    </row>
    <row r="13" spans="1:3">
      <c r="C13" s="45"/>
    </row>
    <row r="14" spans="1:3">
      <c r="C14" s="45"/>
    </row>
    <row r="15" spans="1:3">
      <c r="C15" s="45"/>
    </row>
    <row r="16" spans="1:3">
      <c r="C16" s="45"/>
    </row>
    <row r="17" spans="3:3">
      <c r="C17" s="45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I91"/>
  <sheetViews>
    <sheetView tabSelected="1" topLeftCell="A28" zoomScaleNormal="100" workbookViewId="0">
      <selection activeCell="I36" sqref="I36"/>
    </sheetView>
  </sheetViews>
  <sheetFormatPr defaultColWidth="9" defaultRowHeight="15.6"/>
  <cols>
    <col min="1" max="1" width="5.77734375" style="1" customWidth="1"/>
    <col min="2" max="2" width="5.77734375" style="5" customWidth="1"/>
    <col min="3" max="3" width="5.77734375" style="7" customWidth="1"/>
    <col min="4" max="4" width="8.33203125" style="8" customWidth="1"/>
    <col min="5" max="5" width="60.77734375" style="2" customWidth="1"/>
    <col min="6" max="7" width="10.77734375" style="1" customWidth="1"/>
    <col min="8" max="8" width="8.33203125" style="1" hidden="1" customWidth="1"/>
    <col min="9" max="9" width="60.77734375" style="1" customWidth="1"/>
    <col min="10" max="16384" width="9" style="1"/>
  </cols>
  <sheetData>
    <row r="1" spans="1:9" ht="27.75" customHeight="1">
      <c r="A1" s="20" t="s">
        <v>286</v>
      </c>
      <c r="B1" s="21"/>
      <c r="C1" s="22"/>
      <c r="D1" s="23"/>
      <c r="E1" s="24"/>
      <c r="F1" s="17"/>
      <c r="G1" s="17"/>
      <c r="H1" s="17"/>
      <c r="I1" s="17"/>
    </row>
    <row r="2" spans="1:9" s="3" customFormat="1" ht="19.95" customHeight="1">
      <c r="A2" s="70" t="s">
        <v>3</v>
      </c>
      <c r="B2" s="71"/>
      <c r="C2" s="71"/>
      <c r="D2" s="72" t="s">
        <v>2</v>
      </c>
      <c r="E2" s="71"/>
      <c r="F2" s="34" t="s">
        <v>40</v>
      </c>
      <c r="G2" s="34" t="s">
        <v>59</v>
      </c>
      <c r="H2" s="34"/>
      <c r="I2" s="34" t="s">
        <v>13</v>
      </c>
    </row>
    <row r="3" spans="1:9" s="4" customFormat="1" ht="19.95" customHeight="1">
      <c r="A3" s="28" t="s">
        <v>82</v>
      </c>
      <c r="B3" s="29"/>
      <c r="C3" s="30"/>
      <c r="D3" s="31"/>
      <c r="E3" s="32"/>
      <c r="F3" s="28"/>
      <c r="G3" s="28"/>
      <c r="H3" s="28"/>
      <c r="I3" s="28"/>
    </row>
    <row r="4" spans="1:9" ht="16.2">
      <c r="A4" s="17"/>
      <c r="B4" s="23">
        <v>1.1000000000000001</v>
      </c>
      <c r="C4" s="69" t="s">
        <v>41</v>
      </c>
      <c r="D4" s="69"/>
      <c r="E4" s="69"/>
      <c r="F4" s="69"/>
      <c r="G4" s="69"/>
      <c r="H4" s="69"/>
      <c r="I4" s="69"/>
    </row>
    <row r="5" spans="1:9" ht="19.95" customHeight="1">
      <c r="A5" s="17"/>
      <c r="B5" s="19"/>
      <c r="C5" s="22"/>
      <c r="D5" s="23" t="s">
        <v>6</v>
      </c>
      <c r="E5" s="24" t="s">
        <v>268</v>
      </c>
      <c r="F5" s="58" t="str">
        <f>HYPERLINK("[OPL1xxx HW Design check list_V1.0.xlsx]Ref_Power_Circuit!A43","Ref 1")</f>
        <v>Ref 1</v>
      </c>
      <c r="G5" s="19"/>
      <c r="H5" s="18" t="b">
        <v>0</v>
      </c>
      <c r="I5" s="17"/>
    </row>
    <row r="6" spans="1:9" ht="16.2">
      <c r="A6" s="17"/>
      <c r="B6" s="23">
        <v>1.2</v>
      </c>
      <c r="C6" s="69" t="s">
        <v>45</v>
      </c>
      <c r="D6" s="69"/>
      <c r="E6" s="69"/>
      <c r="F6" s="69"/>
      <c r="G6" s="69"/>
      <c r="H6" s="69"/>
      <c r="I6" s="69"/>
    </row>
    <row r="7" spans="1:9" ht="19.95" customHeight="1">
      <c r="A7" s="17"/>
      <c r="B7" s="19"/>
      <c r="C7" s="22"/>
      <c r="D7" s="23" t="s">
        <v>7</v>
      </c>
      <c r="E7" s="24" t="s">
        <v>220</v>
      </c>
      <c r="F7" s="58"/>
      <c r="G7" s="19"/>
      <c r="H7" s="18" t="b">
        <v>0</v>
      </c>
      <c r="I7" s="17"/>
    </row>
    <row r="8" spans="1:9" ht="19.95" customHeight="1">
      <c r="A8" s="17"/>
      <c r="B8" s="19"/>
      <c r="C8" s="22"/>
      <c r="D8" s="23" t="s">
        <v>43</v>
      </c>
      <c r="E8" s="24" t="s">
        <v>95</v>
      </c>
      <c r="F8" s="58"/>
      <c r="G8" s="19"/>
      <c r="H8" s="18" t="b">
        <v>0</v>
      </c>
      <c r="I8" s="17"/>
    </row>
    <row r="9" spans="1:9" ht="16.2">
      <c r="A9" s="17"/>
      <c r="B9" s="23">
        <v>1.3</v>
      </c>
      <c r="C9" s="69" t="s">
        <v>50</v>
      </c>
      <c r="D9" s="69"/>
      <c r="E9" s="69"/>
      <c r="F9" s="69"/>
      <c r="G9" s="69"/>
      <c r="H9" s="69"/>
      <c r="I9" s="69"/>
    </row>
    <row r="10" spans="1:9" ht="19.95" customHeight="1">
      <c r="A10" s="17"/>
      <c r="B10" s="19"/>
      <c r="C10" s="22"/>
      <c r="D10" s="23" t="s">
        <v>8</v>
      </c>
      <c r="E10" s="24" t="s">
        <v>179</v>
      </c>
      <c r="F10" s="58" t="str">
        <f>HYPERLINK("[OPL1xxx HW Design check list_V1.0.xlsx]Ref_Power_Circuit!A43","Ref 1")</f>
        <v>Ref 1</v>
      </c>
      <c r="G10" s="19"/>
      <c r="H10" s="18" t="b">
        <v>0</v>
      </c>
      <c r="I10" s="17"/>
    </row>
    <row r="11" spans="1:9" ht="19.95" customHeight="1">
      <c r="A11" s="17"/>
      <c r="B11" s="19"/>
      <c r="C11" s="22"/>
      <c r="D11" s="23" t="s">
        <v>180</v>
      </c>
      <c r="E11" s="24" t="s">
        <v>183</v>
      </c>
      <c r="F11" s="58" t="str">
        <f>HYPERLINK("[OPL1xxx HW Design check list_V1.0.xlsx]Ref_Power_Circuit!A43","Ref 1")</f>
        <v>Ref 1</v>
      </c>
      <c r="G11" s="19"/>
      <c r="H11" s="18" t="b">
        <v>0</v>
      </c>
      <c r="I11" s="17"/>
    </row>
    <row r="12" spans="1:9" ht="19.95" customHeight="1">
      <c r="A12" s="17"/>
      <c r="B12" s="19"/>
      <c r="C12" s="22"/>
      <c r="D12" s="23" t="s">
        <v>181</v>
      </c>
      <c r="E12" s="24" t="s">
        <v>178</v>
      </c>
      <c r="F12" s="58"/>
      <c r="G12" s="19"/>
      <c r="H12" s="18" t="b">
        <v>0</v>
      </c>
      <c r="I12" s="17"/>
    </row>
    <row r="13" spans="1:9" ht="40.200000000000003" customHeight="1">
      <c r="A13" s="17"/>
      <c r="B13" s="19"/>
      <c r="C13" s="22"/>
      <c r="D13" s="23" t="s">
        <v>182</v>
      </c>
      <c r="E13" s="24" t="s">
        <v>184</v>
      </c>
      <c r="F13" s="58" t="str">
        <f>HYPERLINK("[OPL1xxx HW Design check list_V1.0.xlsx]Ref!A3","Ref 5")</f>
        <v>Ref 5</v>
      </c>
      <c r="G13" s="19"/>
      <c r="H13" s="18" t="b">
        <v>0</v>
      </c>
      <c r="I13" s="17"/>
    </row>
    <row r="14" spans="1:9" ht="16.2">
      <c r="A14" s="17"/>
      <c r="B14" s="23">
        <v>1.4</v>
      </c>
      <c r="C14" s="69" t="s">
        <v>258</v>
      </c>
      <c r="D14" s="69"/>
      <c r="E14" s="69"/>
      <c r="F14" s="69"/>
      <c r="G14" s="69"/>
      <c r="H14" s="69"/>
      <c r="I14" s="69"/>
    </row>
    <row r="15" spans="1:9" ht="19.95" customHeight="1">
      <c r="A15" s="17"/>
      <c r="B15" s="19"/>
      <c r="C15" s="22"/>
      <c r="D15" s="23" t="s">
        <v>259</v>
      </c>
      <c r="E15" s="24" t="s">
        <v>293</v>
      </c>
      <c r="F15" s="58" t="str">
        <f>HYPERLINK("[OPL1xxx HW Design check list_V1.0.xlsx]Ref_Power_Circuit!A43","Ref 1")</f>
        <v>Ref 1</v>
      </c>
      <c r="G15" s="19"/>
      <c r="H15" s="18" t="b">
        <v>0</v>
      </c>
      <c r="I15" s="17"/>
    </row>
    <row r="16" spans="1:9" ht="19.95" customHeight="1">
      <c r="A16" s="17"/>
      <c r="B16" s="19"/>
      <c r="C16" s="22"/>
      <c r="D16" s="23" t="s">
        <v>260</v>
      </c>
      <c r="E16" s="24" t="s">
        <v>287</v>
      </c>
      <c r="F16" s="58" t="str">
        <f>HYPERLINK("[OPL1xxx HW Design check list_V1.0.xlsx]Ref_Power_Circuit!A43","Ref 1")</f>
        <v>Ref 1</v>
      </c>
      <c r="G16" s="19"/>
      <c r="H16" s="18" t="b">
        <v>0</v>
      </c>
      <c r="I16" s="17"/>
    </row>
    <row r="17" spans="1:9" ht="16.2">
      <c r="A17" s="17"/>
      <c r="B17" s="19">
        <v>1.5</v>
      </c>
      <c r="C17" s="69" t="s">
        <v>167</v>
      </c>
      <c r="D17" s="69"/>
      <c r="E17" s="69"/>
      <c r="F17" s="69"/>
      <c r="G17" s="69"/>
      <c r="H17" s="69"/>
      <c r="I17" s="69"/>
    </row>
    <row r="18" spans="1:9" ht="19.95" customHeight="1">
      <c r="A18" s="17"/>
      <c r="B18" s="19"/>
      <c r="C18" s="22"/>
      <c r="D18" s="23" t="s">
        <v>261</v>
      </c>
      <c r="E18" s="24" t="s">
        <v>168</v>
      </c>
      <c r="F18" s="58" t="str">
        <f>HYPERLINK("[OPL1xxx HW Design check list_V1.0.xlsx]Ref_Power_Circuit!A43","Ref 1")</f>
        <v>Ref 1</v>
      </c>
      <c r="G18" s="19"/>
      <c r="H18" s="18" t="b">
        <v>0</v>
      </c>
      <c r="I18" s="17"/>
    </row>
    <row r="19" spans="1:9" ht="16.2">
      <c r="A19" s="17"/>
      <c r="B19" s="19">
        <v>1.6</v>
      </c>
      <c r="C19" s="69" t="s">
        <v>39</v>
      </c>
      <c r="D19" s="69"/>
      <c r="E19" s="69"/>
      <c r="F19" s="69"/>
      <c r="G19" s="69"/>
      <c r="H19" s="69"/>
      <c r="I19" s="69"/>
    </row>
    <row r="20" spans="1:9" ht="19.95" customHeight="1">
      <c r="A20" s="17"/>
      <c r="B20" s="19"/>
      <c r="C20" s="22"/>
      <c r="D20" s="23" t="s">
        <v>262</v>
      </c>
      <c r="E20" s="24" t="s">
        <v>96</v>
      </c>
      <c r="F20" s="58" t="str">
        <f>HYPERLINK("[OPL1xxx HW Design check list_V1.0.xlsx]Ref_Power_Circuit!A43","Ref 1")</f>
        <v>Ref 1</v>
      </c>
      <c r="G20" s="19"/>
      <c r="H20" s="18" t="b">
        <v>0</v>
      </c>
      <c r="I20" s="17"/>
    </row>
    <row r="21" spans="1:9" ht="19.95" customHeight="1">
      <c r="A21" s="17"/>
      <c r="B21" s="19"/>
      <c r="C21" s="22"/>
      <c r="D21" s="23" t="s">
        <v>263</v>
      </c>
      <c r="E21" s="24" t="s">
        <v>219</v>
      </c>
      <c r="F21" s="58" t="str">
        <f>HYPERLINK("[OPL1xxx HW Design check list_V1.0.xlsx]Ref_Power_Circuit!A43","Ref 1")</f>
        <v>Ref 1</v>
      </c>
      <c r="G21" s="19"/>
      <c r="H21" s="18" t="b">
        <v>0</v>
      </c>
      <c r="I21" s="17"/>
    </row>
    <row r="22" spans="1:9" s="4" customFormat="1" ht="19.95" customHeight="1">
      <c r="A22" s="28" t="s">
        <v>51</v>
      </c>
      <c r="B22" s="29"/>
      <c r="C22" s="30"/>
      <c r="D22" s="31"/>
      <c r="E22" s="32"/>
      <c r="F22" s="28"/>
      <c r="G22" s="28"/>
      <c r="H22" s="28"/>
      <c r="I22" s="28"/>
    </row>
    <row r="23" spans="1:9" ht="16.2">
      <c r="A23" s="17"/>
      <c r="B23" s="23">
        <v>2.1</v>
      </c>
      <c r="C23" s="69" t="s">
        <v>221</v>
      </c>
      <c r="D23" s="69"/>
      <c r="E23" s="69"/>
      <c r="F23" s="69"/>
      <c r="G23" s="69"/>
      <c r="H23" s="69"/>
      <c r="I23" s="69"/>
    </row>
    <row r="24" spans="1:9" ht="19.95" customHeight="1">
      <c r="A24" s="17"/>
      <c r="B24" s="23"/>
      <c r="C24" s="22"/>
      <c r="D24" s="23" t="s">
        <v>10</v>
      </c>
      <c r="E24" s="24" t="s">
        <v>222</v>
      </c>
      <c r="F24" s="58" t="str">
        <f>HYPERLINK("[OPL1xxx HW Design check list_V1.0.xlsx]Ref!A5","Ref 7")</f>
        <v>Ref 7</v>
      </c>
      <c r="G24" s="19"/>
      <c r="H24" s="18" t="b">
        <v>0</v>
      </c>
      <c r="I24" s="37"/>
    </row>
    <row r="25" spans="1:9" ht="19.95" customHeight="1">
      <c r="A25" s="17"/>
      <c r="B25" s="19"/>
      <c r="C25" s="22"/>
      <c r="D25" s="23" t="s">
        <v>290</v>
      </c>
      <c r="E25" s="24" t="s">
        <v>223</v>
      </c>
      <c r="F25" s="58" t="str">
        <f>HYPERLINK("[OPL1xxx HW Design check list_V1.0.xlsx]Ref!A5","Ref 7")</f>
        <v>Ref 7</v>
      </c>
      <c r="G25" s="17"/>
      <c r="H25" s="18" t="b">
        <v>0</v>
      </c>
      <c r="I25" s="24"/>
    </row>
    <row r="26" spans="1:9" ht="40.200000000000003" customHeight="1">
      <c r="A26" s="17"/>
      <c r="B26" s="19"/>
      <c r="C26" s="22"/>
      <c r="D26" s="23" t="s">
        <v>291</v>
      </c>
      <c r="E26" s="24" t="s">
        <v>224</v>
      </c>
      <c r="F26" s="58"/>
      <c r="G26" s="17"/>
      <c r="H26" s="18" t="b">
        <v>0</v>
      </c>
      <c r="I26" s="24"/>
    </row>
    <row r="27" spans="1:9" ht="16.2">
      <c r="A27" s="17"/>
      <c r="B27" s="23">
        <v>2.2000000000000002</v>
      </c>
      <c r="C27" s="69" t="s">
        <v>5</v>
      </c>
      <c r="D27" s="69"/>
      <c r="E27" s="69"/>
      <c r="F27" s="69"/>
      <c r="G27" s="69"/>
      <c r="H27" s="69"/>
      <c r="I27" s="69"/>
    </row>
    <row r="28" spans="1:9" ht="40.049999999999997" customHeight="1">
      <c r="A28" s="17"/>
      <c r="B28" s="19"/>
      <c r="C28" s="22"/>
      <c r="D28" s="23" t="s">
        <v>12</v>
      </c>
      <c r="E28" s="24" t="s">
        <v>97</v>
      </c>
      <c r="F28" s="58" t="str">
        <f>HYPERLINK("[OPL1xxx HW Design check list_V1.0.xlsx]Ref!A6","Ref 8")</f>
        <v>Ref 8</v>
      </c>
      <c r="G28" s="19"/>
      <c r="H28" s="18" t="b">
        <v>0</v>
      </c>
      <c r="I28" s="57" t="s">
        <v>301</v>
      </c>
    </row>
    <row r="29" spans="1:9" ht="40.049999999999997" customHeight="1">
      <c r="A29" s="17"/>
      <c r="B29" s="19"/>
      <c r="C29" s="22"/>
      <c r="D29" s="23" t="s">
        <v>288</v>
      </c>
      <c r="E29" s="24" t="s">
        <v>292</v>
      </c>
      <c r="F29" s="58" t="str">
        <f>HYPERLINK("[OPL1xxx HW Design check list_V1.0.xlsx]Ref!A7","Ref 9")</f>
        <v>Ref 9</v>
      </c>
      <c r="G29" s="19"/>
      <c r="H29" s="18" t="b">
        <v>0</v>
      </c>
      <c r="I29" s="90" t="s">
        <v>302</v>
      </c>
    </row>
    <row r="30" spans="1:9" ht="19.95" customHeight="1">
      <c r="A30" s="17"/>
      <c r="B30" s="19"/>
      <c r="C30" s="22"/>
      <c r="D30" s="23" t="s">
        <v>289</v>
      </c>
      <c r="E30" s="24" t="s">
        <v>52</v>
      </c>
      <c r="F30" s="17"/>
      <c r="G30" s="19"/>
      <c r="H30" s="18" t="b">
        <v>0</v>
      </c>
      <c r="I30" s="17"/>
    </row>
    <row r="31" spans="1:9" s="4" customFormat="1" ht="19.95" customHeight="1">
      <c r="A31" s="28" t="s">
        <v>0</v>
      </c>
      <c r="B31" s="29"/>
      <c r="C31" s="30"/>
      <c r="D31" s="31"/>
      <c r="E31" s="32"/>
      <c r="F31" s="28"/>
      <c r="G31" s="28"/>
      <c r="H31" s="28"/>
      <c r="I31" s="28"/>
    </row>
    <row r="32" spans="1:9" ht="19.95" customHeight="1">
      <c r="A32" s="17"/>
      <c r="B32" s="23">
        <v>3.1</v>
      </c>
      <c r="C32" s="69" t="s">
        <v>225</v>
      </c>
      <c r="D32" s="69"/>
      <c r="E32" s="69"/>
      <c r="F32" s="69"/>
      <c r="G32" s="69"/>
      <c r="H32" s="69"/>
      <c r="I32" s="69"/>
    </row>
    <row r="33" spans="1:9" ht="19.95" customHeight="1">
      <c r="A33" s="17"/>
      <c r="B33" s="19"/>
      <c r="C33" s="22"/>
      <c r="D33" s="38" t="s">
        <v>14</v>
      </c>
      <c r="E33" s="37" t="s">
        <v>254</v>
      </c>
      <c r="F33" s="17"/>
      <c r="G33" s="17"/>
      <c r="H33" s="18" t="b">
        <v>0</v>
      </c>
      <c r="I33" s="17" t="s">
        <v>226</v>
      </c>
    </row>
    <row r="34" spans="1:9" ht="19.95" customHeight="1">
      <c r="A34" s="17"/>
      <c r="B34" s="19"/>
      <c r="C34" s="22"/>
      <c r="D34" s="38" t="s">
        <v>15</v>
      </c>
      <c r="E34" s="37" t="s">
        <v>253</v>
      </c>
      <c r="F34" s="17"/>
      <c r="G34" s="17"/>
      <c r="H34" s="18" t="b">
        <v>0</v>
      </c>
      <c r="I34" s="17" t="s">
        <v>227</v>
      </c>
    </row>
    <row r="35" spans="1:9" ht="19.95" customHeight="1">
      <c r="A35" s="17"/>
      <c r="B35" s="19"/>
      <c r="C35" s="22"/>
      <c r="D35" s="63" t="s">
        <v>16</v>
      </c>
      <c r="E35" s="64" t="s">
        <v>228</v>
      </c>
      <c r="F35" s="17"/>
      <c r="G35" s="17"/>
      <c r="H35" s="18" t="b">
        <v>0</v>
      </c>
      <c r="I35" s="17"/>
    </row>
    <row r="36" spans="1:9" ht="19.95" customHeight="1">
      <c r="A36" s="17"/>
      <c r="B36" s="19"/>
      <c r="C36" s="22"/>
      <c r="D36" s="23" t="s">
        <v>17</v>
      </c>
      <c r="E36" s="64" t="s">
        <v>229</v>
      </c>
      <c r="F36" s="17"/>
      <c r="G36" s="17"/>
      <c r="H36" s="18" t="b">
        <v>0</v>
      </c>
      <c r="I36" s="17"/>
    </row>
    <row r="37" spans="1:9" ht="19.95" customHeight="1">
      <c r="A37" s="17"/>
      <c r="B37" s="19"/>
      <c r="C37" s="22"/>
      <c r="D37" s="23" t="s">
        <v>18</v>
      </c>
      <c r="E37" s="24" t="s">
        <v>232</v>
      </c>
      <c r="F37" s="17"/>
      <c r="G37" s="17"/>
      <c r="H37" s="18" t="b">
        <v>0</v>
      </c>
      <c r="I37" s="17"/>
    </row>
    <row r="38" spans="1:9" ht="19.95" customHeight="1">
      <c r="A38" s="17"/>
      <c r="B38" s="19"/>
      <c r="C38" s="22"/>
      <c r="D38" s="23" t="s">
        <v>19</v>
      </c>
      <c r="E38" s="24" t="s">
        <v>240</v>
      </c>
      <c r="F38" s="17"/>
      <c r="G38" s="17"/>
      <c r="H38" s="18" t="b">
        <v>0</v>
      </c>
      <c r="I38" s="17"/>
    </row>
    <row r="39" spans="1:9" ht="19.95" customHeight="1">
      <c r="A39" s="17"/>
      <c r="B39" s="19"/>
      <c r="C39" s="22"/>
      <c r="D39" s="38" t="s">
        <v>20</v>
      </c>
      <c r="E39" s="37" t="s">
        <v>241</v>
      </c>
      <c r="F39" s="17"/>
      <c r="G39" s="17"/>
      <c r="H39" s="18" t="b">
        <v>0</v>
      </c>
      <c r="I39" s="17" t="s">
        <v>242</v>
      </c>
    </row>
    <row r="40" spans="1:9" ht="19.95" customHeight="1">
      <c r="A40" s="17"/>
      <c r="B40" s="19"/>
      <c r="C40" s="22"/>
      <c r="D40" s="23" t="s">
        <v>21</v>
      </c>
      <c r="E40" s="24" t="s">
        <v>233</v>
      </c>
      <c r="F40" s="17"/>
      <c r="G40" s="17"/>
      <c r="H40" s="18" t="b">
        <v>0</v>
      </c>
      <c r="I40" s="17"/>
    </row>
    <row r="41" spans="1:9" ht="19.95" customHeight="1">
      <c r="A41" s="17"/>
      <c r="B41" s="19"/>
      <c r="C41" s="22"/>
      <c r="D41" s="23" t="s">
        <v>22</v>
      </c>
      <c r="E41" s="24" t="s">
        <v>230</v>
      </c>
      <c r="F41" s="17"/>
      <c r="G41" s="17"/>
      <c r="H41" s="18" t="b">
        <v>0</v>
      </c>
      <c r="I41" s="17"/>
    </row>
    <row r="42" spans="1:9" ht="19.95" customHeight="1">
      <c r="A42" s="17"/>
      <c r="B42" s="19"/>
      <c r="C42" s="22"/>
      <c r="D42" s="23" t="s">
        <v>23</v>
      </c>
      <c r="E42" s="24" t="s">
        <v>234</v>
      </c>
      <c r="F42" s="17"/>
      <c r="G42" s="17"/>
      <c r="H42" s="18" t="b">
        <v>0</v>
      </c>
      <c r="I42" s="17"/>
    </row>
    <row r="43" spans="1:9" ht="19.95" customHeight="1">
      <c r="A43" s="17"/>
      <c r="B43" s="19"/>
      <c r="C43" s="22"/>
      <c r="D43" s="63" t="s">
        <v>24</v>
      </c>
      <c r="E43" s="57" t="s">
        <v>235</v>
      </c>
      <c r="F43" s="17"/>
      <c r="G43" s="17"/>
      <c r="H43" s="18" t="b">
        <v>0</v>
      </c>
      <c r="I43" s="17"/>
    </row>
    <row r="44" spans="1:9" ht="19.95" customHeight="1">
      <c r="A44" s="17"/>
      <c r="B44" s="19"/>
      <c r="C44" s="22"/>
      <c r="D44" s="63" t="s">
        <v>25</v>
      </c>
      <c r="E44" s="57" t="s">
        <v>236</v>
      </c>
      <c r="F44" s="17"/>
      <c r="G44" s="17"/>
      <c r="H44" s="18" t="b">
        <v>0</v>
      </c>
      <c r="I44" s="17"/>
    </row>
    <row r="45" spans="1:9" ht="19.95" customHeight="1">
      <c r="A45" s="17"/>
      <c r="B45" s="19"/>
      <c r="C45" s="22"/>
      <c r="D45" s="38" t="s">
        <v>26</v>
      </c>
      <c r="E45" s="37" t="s">
        <v>245</v>
      </c>
      <c r="F45" s="58" t="str">
        <f>HYPERLINK("[OPL1xxx HW Design check list_V1.0.xlsx]Ref!A8","Ref 10")</f>
        <v>Ref 10</v>
      </c>
      <c r="G45" s="17"/>
      <c r="H45" s="18" t="b">
        <v>0</v>
      </c>
      <c r="I45" s="17" t="s">
        <v>270</v>
      </c>
    </row>
    <row r="46" spans="1:9" ht="19.95" customHeight="1">
      <c r="A46" s="17"/>
      <c r="B46" s="19"/>
      <c r="C46" s="22"/>
      <c r="D46" s="38" t="s">
        <v>27</v>
      </c>
      <c r="E46" s="37" t="s">
        <v>274</v>
      </c>
      <c r="F46" s="58" t="str">
        <f>HYPERLINK("[OPL1xxx HW Design check list_V1.0.xlsx]Ref!A8","Ref 10")</f>
        <v>Ref 10</v>
      </c>
      <c r="G46" s="17"/>
      <c r="H46" s="18" t="b">
        <v>0</v>
      </c>
      <c r="I46" s="17" t="s">
        <v>271</v>
      </c>
    </row>
    <row r="47" spans="1:9" ht="19.95" customHeight="1">
      <c r="A47" s="17"/>
      <c r="B47" s="19"/>
      <c r="C47" s="22"/>
      <c r="D47" s="38" t="s">
        <v>28</v>
      </c>
      <c r="E47" s="37" t="s">
        <v>275</v>
      </c>
      <c r="F47" s="58" t="str">
        <f>HYPERLINK("[OPL1xxx HW Design check list_V1.0.xlsx]Ref!A8","Ref 10")</f>
        <v>Ref 10</v>
      </c>
      <c r="G47" s="17"/>
      <c r="H47" s="18" t="b">
        <v>0</v>
      </c>
      <c r="I47" s="17" t="s">
        <v>272</v>
      </c>
    </row>
    <row r="48" spans="1:9" ht="19.95" customHeight="1">
      <c r="A48" s="17"/>
      <c r="B48" s="19"/>
      <c r="C48" s="22"/>
      <c r="D48" s="38" t="s">
        <v>29</v>
      </c>
      <c r="E48" s="37" t="s">
        <v>276</v>
      </c>
      <c r="F48" s="58" t="str">
        <f>HYPERLINK("[OPL1xxx HW Design check list_V1.0.xlsx]Ref!A8","Ref 10")</f>
        <v>Ref 10</v>
      </c>
      <c r="G48" s="17"/>
      <c r="H48" s="18" t="b">
        <v>0</v>
      </c>
      <c r="I48" s="17" t="s">
        <v>273</v>
      </c>
    </row>
    <row r="49" spans="1:9" ht="19.95" customHeight="1">
      <c r="A49" s="17"/>
      <c r="B49" s="19"/>
      <c r="C49" s="22"/>
      <c r="D49" s="23" t="s">
        <v>30</v>
      </c>
      <c r="E49" s="24" t="s">
        <v>246</v>
      </c>
      <c r="F49" s="17"/>
      <c r="G49" s="17"/>
      <c r="H49" s="18" t="b">
        <v>0</v>
      </c>
      <c r="I49" s="17"/>
    </row>
    <row r="50" spans="1:9" ht="19.95" customHeight="1">
      <c r="A50" s="17"/>
      <c r="B50" s="19"/>
      <c r="C50" s="22"/>
      <c r="D50" s="23" t="s">
        <v>31</v>
      </c>
      <c r="E50" s="24" t="s">
        <v>231</v>
      </c>
      <c r="F50" s="17"/>
      <c r="G50" s="17"/>
      <c r="H50" s="18" t="b">
        <v>0</v>
      </c>
      <c r="I50" s="17"/>
    </row>
    <row r="51" spans="1:9" ht="19.95" customHeight="1">
      <c r="A51" s="17"/>
      <c r="B51" s="19"/>
      <c r="C51" s="22"/>
      <c r="D51" s="23" t="s">
        <v>32</v>
      </c>
      <c r="E51" s="24" t="s">
        <v>237</v>
      </c>
      <c r="F51" s="58" t="str">
        <f>HYPERLINK("[OPL1xxx HW Design check list_V1.0.xlsx]Ref!A31","Ref 33")</f>
        <v>Ref 33</v>
      </c>
      <c r="G51" s="17"/>
      <c r="H51" s="18" t="b">
        <v>0</v>
      </c>
      <c r="I51" s="65" t="s">
        <v>278</v>
      </c>
    </row>
    <row r="52" spans="1:9" ht="19.95" customHeight="1">
      <c r="A52" s="17"/>
      <c r="B52" s="19"/>
      <c r="C52" s="22"/>
      <c r="D52" s="23" t="s">
        <v>33</v>
      </c>
      <c r="E52" s="24" t="s">
        <v>247</v>
      </c>
      <c r="F52" s="58" t="str">
        <f>HYPERLINK("[OPL1xxx HW Design check list_V1.0.xlsx]Ref!A31","Ref 33")</f>
        <v>Ref 33</v>
      </c>
      <c r="G52" s="17"/>
      <c r="H52" s="18" t="b">
        <v>0</v>
      </c>
      <c r="I52" s="65" t="s">
        <v>279</v>
      </c>
    </row>
    <row r="53" spans="1:9" ht="19.95" customHeight="1">
      <c r="A53" s="17"/>
      <c r="B53" s="19"/>
      <c r="C53" s="22"/>
      <c r="D53" s="23" t="s">
        <v>34</v>
      </c>
      <c r="E53" s="24" t="s">
        <v>238</v>
      </c>
      <c r="F53" s="58" t="str">
        <f>HYPERLINK("[OPL1xxx HW Design check list_V1.0.xlsx]Ref!A31","Ref 33")</f>
        <v>Ref 33</v>
      </c>
      <c r="G53" s="17"/>
      <c r="H53" s="18" t="b">
        <v>0</v>
      </c>
      <c r="I53" s="65" t="s">
        <v>277</v>
      </c>
    </row>
    <row r="54" spans="1:9" ht="19.95" customHeight="1">
      <c r="A54" s="17"/>
      <c r="B54" s="19"/>
      <c r="C54" s="22"/>
      <c r="D54" s="23" t="s">
        <v>35</v>
      </c>
      <c r="E54" s="24" t="s">
        <v>248</v>
      </c>
      <c r="F54" s="58" t="str">
        <f>HYPERLINK("[OPL1xxx HW Design check list_V1.0.xlsx]Ref!A31","Ref 33")</f>
        <v>Ref 33</v>
      </c>
      <c r="G54" s="17"/>
      <c r="H54" s="18" t="b">
        <v>0</v>
      </c>
      <c r="I54" s="65" t="s">
        <v>280</v>
      </c>
    </row>
    <row r="55" spans="1:9" ht="19.95" customHeight="1">
      <c r="A55" s="17"/>
      <c r="B55" s="19"/>
      <c r="C55" s="22"/>
      <c r="D55" s="23" t="s">
        <v>36</v>
      </c>
      <c r="E55" s="24" t="s">
        <v>239</v>
      </c>
      <c r="F55" s="17"/>
      <c r="G55" s="17"/>
      <c r="H55" s="18" t="b">
        <v>0</v>
      </c>
      <c r="I55" s="17"/>
    </row>
    <row r="56" spans="1:9" ht="19.95" customHeight="1">
      <c r="A56" s="17"/>
      <c r="B56" s="19"/>
      <c r="C56" s="22"/>
      <c r="D56" s="23" t="s">
        <v>37</v>
      </c>
      <c r="E56" s="24" t="s">
        <v>249</v>
      </c>
      <c r="F56" s="17"/>
      <c r="G56" s="17"/>
      <c r="H56" s="18" t="b">
        <v>0</v>
      </c>
    </row>
    <row r="57" spans="1:9" ht="19.95" customHeight="1">
      <c r="A57" s="17"/>
      <c r="B57" s="19"/>
      <c r="C57" s="22"/>
      <c r="D57" s="23" t="s">
        <v>38</v>
      </c>
      <c r="E57" s="37" t="s">
        <v>250</v>
      </c>
      <c r="F57" s="58" t="str">
        <f>HYPERLINK("[OPL1xxx HW Design check list_V1.0.xlsx]Ref!A8","Ref 10")</f>
        <v>Ref 10</v>
      </c>
      <c r="G57" s="17"/>
      <c r="H57" s="18" t="b">
        <v>0</v>
      </c>
      <c r="I57" s="17" t="s">
        <v>297</v>
      </c>
    </row>
    <row r="58" spans="1:9" ht="19.95" customHeight="1">
      <c r="A58" s="17"/>
      <c r="B58" s="19"/>
      <c r="C58" s="22"/>
      <c r="D58" s="23" t="s">
        <v>243</v>
      </c>
      <c r="E58" s="37" t="s">
        <v>251</v>
      </c>
      <c r="F58" s="58" t="str">
        <f>HYPERLINK("[OPL1xxx HW Design check list_V1.0.xlsx]Ref!A8","Ref 10")</f>
        <v>Ref 10</v>
      </c>
      <c r="G58" s="17"/>
      <c r="H58" s="18" t="b">
        <v>0</v>
      </c>
      <c r="I58" s="17" t="s">
        <v>298</v>
      </c>
    </row>
    <row r="59" spans="1:9" ht="19.95" customHeight="1">
      <c r="A59" s="17"/>
      <c r="B59" s="19"/>
      <c r="C59" s="22"/>
      <c r="D59" s="23" t="s">
        <v>244</v>
      </c>
      <c r="E59" s="37" t="s">
        <v>252</v>
      </c>
      <c r="F59" s="58" t="str">
        <f>HYPERLINK("[OPL1xxx HW Design check list_V1.0.xlsx]Ref!A8","Ref 10")</f>
        <v>Ref 10</v>
      </c>
      <c r="G59" s="17"/>
      <c r="H59" s="18" t="b">
        <v>0</v>
      </c>
      <c r="I59" s="17" t="s">
        <v>299</v>
      </c>
    </row>
    <row r="60" spans="1:9" s="4" customFormat="1" ht="19.95" customHeight="1">
      <c r="A60" s="28" t="s">
        <v>1</v>
      </c>
      <c r="B60" s="29"/>
      <c r="C60" s="30"/>
      <c r="D60" s="31"/>
      <c r="E60" s="32"/>
      <c r="F60" s="28"/>
      <c r="G60" s="28"/>
      <c r="H60" s="28"/>
      <c r="I60" s="28"/>
    </row>
    <row r="61" spans="1:9" ht="16.2">
      <c r="A61" s="17"/>
      <c r="B61" s="19">
        <v>4.0999999999999996</v>
      </c>
      <c r="C61" s="69" t="s">
        <v>90</v>
      </c>
      <c r="D61" s="69"/>
      <c r="E61" s="69"/>
      <c r="F61" s="69"/>
      <c r="G61" s="69"/>
      <c r="H61" s="69"/>
      <c r="I61" s="69"/>
    </row>
    <row r="62" spans="1:9" ht="40.200000000000003" customHeight="1">
      <c r="A62" s="17"/>
      <c r="B62" s="19"/>
      <c r="C62" s="22"/>
      <c r="D62" s="23" t="s">
        <v>91</v>
      </c>
      <c r="E62" s="24" t="s">
        <v>256</v>
      </c>
      <c r="F62" s="17"/>
      <c r="G62" s="17"/>
      <c r="H62" s="18" t="b">
        <v>0</v>
      </c>
      <c r="I62" s="17" t="s">
        <v>150</v>
      </c>
    </row>
    <row r="63" spans="1:9" ht="40.200000000000003" customHeight="1">
      <c r="A63" s="17"/>
      <c r="B63" s="19"/>
      <c r="C63" s="22"/>
      <c r="D63" s="23" t="s">
        <v>255</v>
      </c>
      <c r="E63" s="24" t="s">
        <v>257</v>
      </c>
      <c r="F63" s="17"/>
      <c r="G63" s="17"/>
      <c r="H63" s="18" t="b">
        <v>0</v>
      </c>
      <c r="I63" s="17"/>
    </row>
    <row r="64" spans="1:9" ht="19.95" customHeight="1">
      <c r="A64" s="17"/>
      <c r="B64" s="19"/>
      <c r="C64" s="22"/>
      <c r="D64" s="23" t="s">
        <v>106</v>
      </c>
      <c r="E64" s="24" t="s">
        <v>138</v>
      </c>
      <c r="F64" s="58" t="str">
        <f>HYPERLINK("[OPL1xxx HW Design check list_V1.0.xlsx]Ref!A9","Ref 11")</f>
        <v>Ref 11</v>
      </c>
      <c r="G64" s="17"/>
      <c r="H64" s="35" t="b">
        <v>0</v>
      </c>
      <c r="I64" s="17"/>
    </row>
    <row r="65" spans="1:9" ht="16.2">
      <c r="A65" s="17"/>
      <c r="B65" s="19">
        <v>4.2</v>
      </c>
      <c r="C65" s="69" t="s">
        <v>149</v>
      </c>
      <c r="D65" s="69"/>
      <c r="E65" s="69"/>
      <c r="F65" s="69"/>
      <c r="G65" s="69"/>
      <c r="H65" s="69"/>
      <c r="I65" s="69"/>
    </row>
    <row r="66" spans="1:9" ht="19.95" customHeight="1">
      <c r="A66" s="17"/>
      <c r="B66" s="19"/>
      <c r="C66" s="22"/>
      <c r="D66" s="23" t="s">
        <v>93</v>
      </c>
      <c r="E66" s="24" t="s">
        <v>269</v>
      </c>
      <c r="F66" s="58" t="str">
        <f>HYPERLINK("[OPL1xxx HW Design check list_V1.0.xlsx]Ref!A10","Ref 12")</f>
        <v>Ref 12</v>
      </c>
      <c r="G66" s="17"/>
      <c r="H66" s="18" t="b">
        <v>0</v>
      </c>
      <c r="I66" s="17"/>
    </row>
    <row r="67" spans="1:9" s="4" customFormat="1" ht="19.95" customHeight="1">
      <c r="A67" s="28" t="s">
        <v>4</v>
      </c>
      <c r="B67" s="29"/>
      <c r="C67" s="30"/>
      <c r="D67" s="31"/>
      <c r="E67" s="32"/>
      <c r="F67" s="28"/>
      <c r="G67" s="28"/>
      <c r="H67" s="28"/>
      <c r="I67" s="28"/>
    </row>
    <row r="68" spans="1:9" ht="19.95" customHeight="1">
      <c r="A68" s="17"/>
      <c r="B68" s="19">
        <v>5.0999999999999996</v>
      </c>
      <c r="C68" s="69" t="s">
        <v>83</v>
      </c>
      <c r="D68" s="69"/>
      <c r="E68" s="69"/>
      <c r="F68" s="69"/>
      <c r="G68" s="69"/>
      <c r="H68" s="69"/>
      <c r="I68" s="69"/>
    </row>
    <row r="69" spans="1:9" ht="19.95" customHeight="1">
      <c r="A69" s="17"/>
      <c r="B69" s="19"/>
      <c r="C69" s="22"/>
      <c r="D69" s="23" t="s">
        <v>94</v>
      </c>
      <c r="E69" s="24" t="s">
        <v>169</v>
      </c>
      <c r="F69" s="58" t="str">
        <f>HYPERLINK("[OPL1xxx HW Design check list_V1.0.xlsx]Ref!A11","Ref 13")</f>
        <v>Ref 13</v>
      </c>
      <c r="G69" s="17"/>
      <c r="H69" s="18" t="b">
        <v>0</v>
      </c>
    </row>
    <row r="70" spans="1:9" s="6" customFormat="1" ht="40.200000000000003" customHeight="1">
      <c r="A70" s="17"/>
      <c r="B70" s="19"/>
      <c r="C70" s="22"/>
      <c r="D70" s="23" t="s">
        <v>53</v>
      </c>
      <c r="E70" s="24" t="s">
        <v>98</v>
      </c>
      <c r="F70" s="58" t="str">
        <f>HYPERLINK("[OPL1xxx HW Design check list_V1.0.xlsx]Ref!A11","Ref 13")</f>
        <v>Ref 13</v>
      </c>
      <c r="G70" s="36"/>
      <c r="H70" s="18" t="b">
        <v>0</v>
      </c>
      <c r="I70" s="57" t="s">
        <v>172</v>
      </c>
    </row>
    <row r="71" spans="1:9" ht="19.95" customHeight="1">
      <c r="A71" s="17"/>
      <c r="B71" s="19"/>
      <c r="C71" s="22"/>
      <c r="D71" s="23" t="s">
        <v>53</v>
      </c>
      <c r="E71" s="67" t="s">
        <v>300</v>
      </c>
      <c r="F71" s="17"/>
      <c r="G71" s="36"/>
      <c r="H71" s="18" t="b">
        <v>0</v>
      </c>
      <c r="I71" s="18"/>
    </row>
    <row r="72" spans="1:9" s="4" customFormat="1" ht="19.95" customHeight="1">
      <c r="A72" s="28" t="s">
        <v>84</v>
      </c>
      <c r="B72" s="29"/>
      <c r="C72" s="30"/>
      <c r="D72" s="31"/>
      <c r="E72" s="32"/>
      <c r="F72" s="28"/>
      <c r="G72" s="28"/>
      <c r="H72" s="28"/>
      <c r="I72" s="28"/>
    </row>
    <row r="73" spans="1:9" ht="19.95" customHeight="1">
      <c r="A73" s="17"/>
      <c r="B73" s="19">
        <v>6.1</v>
      </c>
      <c r="C73" s="69" t="s">
        <v>86</v>
      </c>
      <c r="D73" s="69"/>
      <c r="E73" s="69"/>
      <c r="F73" s="69"/>
      <c r="G73" s="69"/>
      <c r="H73" s="69"/>
      <c r="I73" s="69"/>
    </row>
    <row r="74" spans="1:9" ht="19.95" customHeight="1">
      <c r="A74" s="17"/>
      <c r="B74" s="19"/>
      <c r="C74" s="22"/>
      <c r="D74" s="23" t="s">
        <v>85</v>
      </c>
      <c r="E74" s="24" t="s">
        <v>99</v>
      </c>
      <c r="F74" s="17"/>
      <c r="G74" s="17"/>
      <c r="H74" s="18" t="b">
        <v>0</v>
      </c>
      <c r="I74" s="17"/>
    </row>
    <row r="75" spans="1:9" ht="19.95" customHeight="1">
      <c r="A75" s="17"/>
      <c r="B75" s="19"/>
      <c r="C75" s="22"/>
      <c r="D75" s="23" t="s">
        <v>88</v>
      </c>
      <c r="E75" s="17" t="s">
        <v>100</v>
      </c>
      <c r="F75" s="17"/>
      <c r="G75" s="17"/>
      <c r="H75" s="18" t="b">
        <v>0</v>
      </c>
      <c r="I75" s="17"/>
    </row>
    <row r="76" spans="1:9" ht="19.95" customHeight="1">
      <c r="A76" s="17"/>
      <c r="B76" s="19"/>
      <c r="C76" s="22"/>
      <c r="D76" s="23" t="s">
        <v>89</v>
      </c>
      <c r="E76" s="17" t="s">
        <v>87</v>
      </c>
      <c r="F76" s="17"/>
      <c r="G76" s="17"/>
      <c r="H76" s="18" t="b">
        <v>0</v>
      </c>
      <c r="I76" s="17"/>
    </row>
    <row r="77" spans="1:9" s="4" customFormat="1" ht="19.95" customHeight="1">
      <c r="A77" s="28" t="s">
        <v>122</v>
      </c>
      <c r="B77" s="29"/>
      <c r="C77" s="30"/>
      <c r="D77" s="31"/>
      <c r="E77" s="32"/>
      <c r="F77" s="28"/>
      <c r="G77" s="28"/>
      <c r="H77" s="28"/>
      <c r="I77" s="28"/>
    </row>
    <row r="78" spans="1:9" ht="19.95" customHeight="1">
      <c r="A78" s="17"/>
      <c r="B78" s="19">
        <v>7.1</v>
      </c>
      <c r="C78" s="69" t="s">
        <v>123</v>
      </c>
      <c r="D78" s="69"/>
      <c r="E78" s="69"/>
      <c r="F78" s="69"/>
      <c r="G78" s="69"/>
      <c r="H78" s="69"/>
      <c r="I78" s="69"/>
    </row>
    <row r="79" spans="1:9" ht="40.200000000000003" customHeight="1">
      <c r="A79" s="17"/>
      <c r="B79" s="19"/>
      <c r="C79" s="22"/>
      <c r="D79" s="23" t="s">
        <v>124</v>
      </c>
      <c r="E79" s="24" t="s">
        <v>125</v>
      </c>
      <c r="F79" s="17"/>
      <c r="G79" s="17"/>
      <c r="H79" s="18" t="b">
        <v>0</v>
      </c>
    </row>
    <row r="80" spans="1:9" ht="19.95" customHeight="1">
      <c r="A80" s="17"/>
      <c r="B80" s="19">
        <v>7.2</v>
      </c>
      <c r="C80" s="69" t="s">
        <v>151</v>
      </c>
      <c r="D80" s="69"/>
      <c r="E80" s="69"/>
      <c r="F80" s="69"/>
      <c r="G80" s="69"/>
      <c r="H80" s="69"/>
      <c r="I80" s="69"/>
    </row>
    <row r="81" spans="1:9" ht="19.95" customHeight="1">
      <c r="A81" s="17"/>
      <c r="B81" s="1"/>
      <c r="C81" s="1"/>
      <c r="D81" s="23" t="s">
        <v>152</v>
      </c>
      <c r="E81" s="24" t="s">
        <v>155</v>
      </c>
      <c r="F81" s="17"/>
      <c r="G81" s="17"/>
      <c r="H81" s="18" t="b">
        <v>0</v>
      </c>
    </row>
    <row r="82" spans="1:9" ht="19.95" customHeight="1">
      <c r="A82" s="17"/>
      <c r="B82" s="19">
        <v>7.3</v>
      </c>
      <c r="C82" s="69" t="s">
        <v>153</v>
      </c>
      <c r="D82" s="69"/>
      <c r="E82" s="69"/>
      <c r="F82" s="69"/>
      <c r="G82" s="69"/>
      <c r="H82" s="69"/>
      <c r="I82" s="69"/>
    </row>
    <row r="83" spans="1:9" ht="40.200000000000003" customHeight="1">
      <c r="A83" s="17"/>
      <c r="B83" s="19"/>
      <c r="C83" s="22"/>
      <c r="D83" s="23" t="s">
        <v>154</v>
      </c>
      <c r="E83" s="24" t="s">
        <v>162</v>
      </c>
      <c r="F83" s="17"/>
      <c r="G83" s="17"/>
      <c r="H83" s="18" t="b">
        <v>0</v>
      </c>
    </row>
    <row r="84" spans="1:9" ht="19.95" customHeight="1">
      <c r="A84" s="17"/>
      <c r="B84" s="19"/>
      <c r="C84" s="22"/>
      <c r="D84" s="23" t="s">
        <v>156</v>
      </c>
      <c r="E84" s="24" t="s">
        <v>157</v>
      </c>
      <c r="F84" s="17"/>
      <c r="G84" s="17"/>
      <c r="H84" s="18" t="b">
        <v>0</v>
      </c>
    </row>
    <row r="85" spans="1:9" ht="19.95" customHeight="1">
      <c r="A85" s="17"/>
      <c r="B85" s="19">
        <v>7.4</v>
      </c>
      <c r="C85" s="22" t="s">
        <v>158</v>
      </c>
      <c r="D85" s="23"/>
      <c r="E85" s="24"/>
      <c r="F85" s="17"/>
      <c r="G85" s="17"/>
      <c r="H85" s="17"/>
    </row>
    <row r="86" spans="1:9" ht="19.95" customHeight="1">
      <c r="A86" s="17"/>
      <c r="B86" s="19"/>
      <c r="C86" s="22"/>
      <c r="D86" s="23" t="s">
        <v>159</v>
      </c>
      <c r="E86" s="24" t="s">
        <v>161</v>
      </c>
      <c r="F86" s="17"/>
      <c r="G86" s="17"/>
      <c r="H86" s="18" t="b">
        <v>0</v>
      </c>
      <c r="I86" s="59" t="s">
        <v>170</v>
      </c>
    </row>
    <row r="87" spans="1:9" ht="19.95" customHeight="1">
      <c r="A87" s="17"/>
      <c r="B87" s="19">
        <v>7.5</v>
      </c>
      <c r="C87" s="22" t="s">
        <v>163</v>
      </c>
      <c r="D87" s="23"/>
      <c r="E87" s="24"/>
      <c r="F87" s="17"/>
      <c r="G87" s="17"/>
      <c r="H87" s="17"/>
    </row>
    <row r="88" spans="1:9" ht="40.200000000000003" customHeight="1">
      <c r="A88" s="17"/>
      <c r="B88" s="19"/>
      <c r="C88" s="22"/>
      <c r="D88" s="38" t="s">
        <v>160</v>
      </c>
      <c r="E88" s="67" t="s">
        <v>294</v>
      </c>
      <c r="F88" s="17"/>
      <c r="G88" s="17"/>
      <c r="H88" s="18" t="b">
        <v>0</v>
      </c>
      <c r="I88" s="66" t="s">
        <v>166</v>
      </c>
    </row>
    <row r="89" spans="1:9" ht="19.95" customHeight="1">
      <c r="A89" s="17"/>
      <c r="B89" s="19"/>
      <c r="C89" s="22"/>
      <c r="D89" s="38" t="s">
        <v>164</v>
      </c>
      <c r="E89" s="67" t="s">
        <v>295</v>
      </c>
      <c r="F89" s="17"/>
      <c r="G89" s="17"/>
      <c r="H89" s="18" t="b">
        <v>0</v>
      </c>
      <c r="I89" s="56" t="s">
        <v>165</v>
      </c>
    </row>
    <row r="90" spans="1:9" ht="16.2">
      <c r="A90" s="17"/>
      <c r="B90" s="19"/>
      <c r="C90" s="22"/>
      <c r="D90" s="23"/>
      <c r="E90" s="24"/>
      <c r="F90" s="17"/>
      <c r="G90" s="17"/>
      <c r="H90" s="17"/>
    </row>
    <row r="91" spans="1:9" ht="16.2">
      <c r="A91" s="17"/>
      <c r="B91" s="19"/>
      <c r="C91" s="22"/>
      <c r="D91" s="23"/>
      <c r="E91" s="24"/>
      <c r="F91" s="17"/>
      <c r="G91" s="17"/>
      <c r="H91" s="17"/>
    </row>
  </sheetData>
  <mergeCells count="18">
    <mergeCell ref="C17:I17"/>
    <mergeCell ref="C19:I19"/>
    <mergeCell ref="C23:I23"/>
    <mergeCell ref="C27:I27"/>
    <mergeCell ref="A2:C2"/>
    <mergeCell ref="D2:E2"/>
    <mergeCell ref="C4:I4"/>
    <mergeCell ref="C6:I6"/>
    <mergeCell ref="C9:I9"/>
    <mergeCell ref="C14:I14"/>
    <mergeCell ref="C80:I80"/>
    <mergeCell ref="C82:I82"/>
    <mergeCell ref="C32:I32"/>
    <mergeCell ref="C61:I61"/>
    <mergeCell ref="C65:I65"/>
    <mergeCell ref="C68:I68"/>
    <mergeCell ref="C73:I73"/>
    <mergeCell ref="C78:I78"/>
  </mergeCells>
  <phoneticPr fontId="1" type="noConversion"/>
  <conditionalFormatting sqref="G5">
    <cfRule type="expression" dxfId="95" priority="75">
      <formula>$H$5</formula>
    </cfRule>
  </conditionalFormatting>
  <conditionalFormatting sqref="G7">
    <cfRule type="expression" dxfId="94" priority="73">
      <formula>$H$7</formula>
    </cfRule>
  </conditionalFormatting>
  <conditionalFormatting sqref="G8">
    <cfRule type="expression" dxfId="93" priority="72">
      <formula>$H$8</formula>
    </cfRule>
  </conditionalFormatting>
  <conditionalFormatting sqref="G10">
    <cfRule type="expression" dxfId="92" priority="70">
      <formula>$H$10</formula>
    </cfRule>
  </conditionalFormatting>
  <conditionalFormatting sqref="G11">
    <cfRule type="expression" dxfId="91" priority="5">
      <formula>$H$11</formula>
    </cfRule>
  </conditionalFormatting>
  <conditionalFormatting sqref="G12">
    <cfRule type="expression" dxfId="90" priority="69">
      <formula>$H$12</formula>
    </cfRule>
  </conditionalFormatting>
  <conditionalFormatting sqref="G13">
    <cfRule type="expression" dxfId="89" priority="68">
      <formula>$H$13</formula>
    </cfRule>
  </conditionalFormatting>
  <conditionalFormatting sqref="G15">
    <cfRule type="expression" dxfId="88" priority="67">
      <formula>$H$15</formula>
    </cfRule>
  </conditionalFormatting>
  <conditionalFormatting sqref="G16">
    <cfRule type="expression" dxfId="87" priority="66">
      <formula>$H$16</formula>
    </cfRule>
  </conditionalFormatting>
  <conditionalFormatting sqref="G18">
    <cfRule type="expression" dxfId="86" priority="6">
      <formula>$H$18</formula>
    </cfRule>
    <cfRule type="expression" dxfId="85" priority="7">
      <formula>$I$18</formula>
    </cfRule>
  </conditionalFormatting>
  <conditionalFormatting sqref="G20">
    <cfRule type="expression" dxfId="84" priority="62">
      <formula>$H$20</formula>
    </cfRule>
  </conditionalFormatting>
  <conditionalFormatting sqref="G21">
    <cfRule type="expression" dxfId="83" priority="61">
      <formula>$H$21</formula>
    </cfRule>
  </conditionalFormatting>
  <conditionalFormatting sqref="G24">
    <cfRule type="expression" dxfId="82" priority="16">
      <formula>$H$24</formula>
    </cfRule>
  </conditionalFormatting>
  <conditionalFormatting sqref="G26">
    <cfRule type="expression" dxfId="81" priority="59">
      <formula>$H$26</formula>
    </cfRule>
  </conditionalFormatting>
  <conditionalFormatting sqref="G28">
    <cfRule type="expression" dxfId="80" priority="58">
      <formula>$H$28</formula>
    </cfRule>
  </conditionalFormatting>
  <conditionalFormatting sqref="G29">
    <cfRule type="expression" dxfId="79" priority="57">
      <formula>$H$29</formula>
    </cfRule>
  </conditionalFormatting>
  <conditionalFormatting sqref="G30">
    <cfRule type="expression" dxfId="78" priority="56">
      <formula>$H$30</formula>
    </cfRule>
  </conditionalFormatting>
  <conditionalFormatting sqref="G33">
    <cfRule type="expression" dxfId="77" priority="55">
      <formula>$H$33</formula>
    </cfRule>
  </conditionalFormatting>
  <conditionalFormatting sqref="G34">
    <cfRule type="expression" dxfId="76" priority="54">
      <formula>$H$34</formula>
    </cfRule>
  </conditionalFormatting>
  <conditionalFormatting sqref="G35">
    <cfRule type="expression" dxfId="75" priority="53">
      <formula>$H$35</formula>
    </cfRule>
  </conditionalFormatting>
  <conditionalFormatting sqref="G36">
    <cfRule type="expression" dxfId="74" priority="52">
      <formula>$H$36</formula>
    </cfRule>
  </conditionalFormatting>
  <conditionalFormatting sqref="G37">
    <cfRule type="expression" dxfId="73" priority="51">
      <formula>$H$37</formula>
    </cfRule>
  </conditionalFormatting>
  <conditionalFormatting sqref="G38">
    <cfRule type="expression" dxfId="72" priority="50">
      <formula>$H$38</formula>
    </cfRule>
  </conditionalFormatting>
  <conditionalFormatting sqref="G39">
    <cfRule type="expression" dxfId="71" priority="49">
      <formula>$H$39</formula>
    </cfRule>
  </conditionalFormatting>
  <conditionalFormatting sqref="G40">
    <cfRule type="expression" dxfId="70" priority="22">
      <formula>$H$40</formula>
    </cfRule>
  </conditionalFormatting>
  <conditionalFormatting sqref="G41">
    <cfRule type="expression" dxfId="69" priority="47">
      <formula>$H$41</formula>
    </cfRule>
  </conditionalFormatting>
  <conditionalFormatting sqref="G42">
    <cfRule type="expression" dxfId="68" priority="46">
      <formula>$H$42</formula>
    </cfRule>
  </conditionalFormatting>
  <conditionalFormatting sqref="G43">
    <cfRule type="expression" dxfId="67" priority="45">
      <formula>$H$43</formula>
    </cfRule>
  </conditionalFormatting>
  <conditionalFormatting sqref="G44">
    <cfRule type="expression" dxfId="66" priority="44">
      <formula>$H$44</formula>
    </cfRule>
  </conditionalFormatting>
  <conditionalFormatting sqref="G45">
    <cfRule type="expression" dxfId="65" priority="43">
      <formula>$H$45</formula>
    </cfRule>
  </conditionalFormatting>
  <conditionalFormatting sqref="G46">
    <cfRule type="expression" dxfId="64" priority="42">
      <formula>$H$46</formula>
    </cfRule>
  </conditionalFormatting>
  <conditionalFormatting sqref="G47">
    <cfRule type="expression" dxfId="63" priority="39">
      <formula>$H$47</formula>
    </cfRule>
    <cfRule type="expression" priority="40">
      <formula>$H$47</formula>
    </cfRule>
    <cfRule type="colorScale" priority="41">
      <colorScale>
        <cfvo type="min"/>
        <cfvo type="max"/>
        <color rgb="FFFF7128"/>
        <color rgb="FFFFEF9C"/>
      </colorScale>
    </cfRule>
  </conditionalFormatting>
  <conditionalFormatting sqref="G48">
    <cfRule type="expression" dxfId="62" priority="37">
      <formula>$H$48</formula>
    </cfRule>
    <cfRule type="expression" priority="38">
      <formula>$H$48</formula>
    </cfRule>
  </conditionalFormatting>
  <conditionalFormatting sqref="G49">
    <cfRule type="expression" dxfId="61" priority="36">
      <formula>$H$49</formula>
    </cfRule>
  </conditionalFormatting>
  <conditionalFormatting sqref="G50">
    <cfRule type="expression" dxfId="60" priority="35">
      <formula>$H$50</formula>
    </cfRule>
  </conditionalFormatting>
  <conditionalFormatting sqref="G51">
    <cfRule type="expression" dxfId="59" priority="34">
      <formula>$H$51</formula>
    </cfRule>
  </conditionalFormatting>
  <conditionalFormatting sqref="G52">
    <cfRule type="expression" dxfId="58" priority="33">
      <formula>$H$52</formula>
    </cfRule>
  </conditionalFormatting>
  <conditionalFormatting sqref="G53">
    <cfRule type="expression" dxfId="57" priority="32">
      <formula>$H$53</formula>
    </cfRule>
  </conditionalFormatting>
  <conditionalFormatting sqref="G54">
    <cfRule type="expression" dxfId="56" priority="31">
      <formula>$H$54</formula>
    </cfRule>
  </conditionalFormatting>
  <conditionalFormatting sqref="G55">
    <cfRule type="expression" dxfId="55" priority="1">
      <formula>$H$55</formula>
    </cfRule>
  </conditionalFormatting>
  <conditionalFormatting sqref="G56">
    <cfRule type="expression" dxfId="54" priority="30">
      <formula>$H$56</formula>
    </cfRule>
  </conditionalFormatting>
  <conditionalFormatting sqref="G57">
    <cfRule type="expression" dxfId="53" priority="3">
      <formula>$H$57</formula>
    </cfRule>
  </conditionalFormatting>
  <conditionalFormatting sqref="G58">
    <cfRule type="expression" dxfId="52" priority="2">
      <formula>$H$58</formula>
    </cfRule>
  </conditionalFormatting>
  <conditionalFormatting sqref="G59">
    <cfRule type="expression" dxfId="51" priority="29">
      <formula>$H$59</formula>
    </cfRule>
  </conditionalFormatting>
  <conditionalFormatting sqref="G62">
    <cfRule type="expression" dxfId="50" priority="13">
      <formula>$H$62</formula>
    </cfRule>
  </conditionalFormatting>
  <conditionalFormatting sqref="G63">
    <cfRule type="expression" dxfId="49" priority="25">
      <formula>$H$63</formula>
    </cfRule>
  </conditionalFormatting>
  <conditionalFormatting sqref="G64">
    <cfRule type="expression" dxfId="48" priority="14">
      <formula>$H$64</formula>
    </cfRule>
    <cfRule type="expression" priority="15">
      <formula>$H$64</formula>
    </cfRule>
  </conditionalFormatting>
  <conditionalFormatting sqref="G66">
    <cfRule type="expression" dxfId="47" priority="24">
      <formula>$H$66</formula>
    </cfRule>
  </conditionalFormatting>
  <conditionalFormatting sqref="G69">
    <cfRule type="expression" dxfId="46" priority="26">
      <formula>$H$69</formula>
    </cfRule>
  </conditionalFormatting>
  <conditionalFormatting sqref="G70">
    <cfRule type="expression" dxfId="45" priority="27">
      <formula>$H$70</formula>
    </cfRule>
  </conditionalFormatting>
  <conditionalFormatting sqref="G71">
    <cfRule type="expression" dxfId="44" priority="28">
      <formula>$H$71</formula>
    </cfRule>
  </conditionalFormatting>
  <conditionalFormatting sqref="G74">
    <cfRule type="expression" dxfId="43" priority="20">
      <formula>$H$74</formula>
    </cfRule>
  </conditionalFormatting>
  <conditionalFormatting sqref="G75">
    <cfRule type="expression" dxfId="42" priority="19">
      <formula>$H$75</formula>
    </cfRule>
  </conditionalFormatting>
  <conditionalFormatting sqref="G76">
    <cfRule type="expression" dxfId="41" priority="21">
      <formula>$H$76</formula>
    </cfRule>
  </conditionalFormatting>
  <conditionalFormatting sqref="G79">
    <cfRule type="expression" dxfId="40" priority="18">
      <formula>$H$79</formula>
    </cfRule>
  </conditionalFormatting>
  <conditionalFormatting sqref="G81">
    <cfRule type="expression" dxfId="39" priority="17">
      <formula>$H$81</formula>
    </cfRule>
  </conditionalFormatting>
  <conditionalFormatting sqref="G83">
    <cfRule type="expression" dxfId="38" priority="12">
      <formula>$H$83</formula>
    </cfRule>
  </conditionalFormatting>
  <conditionalFormatting sqref="G84">
    <cfRule type="expression" dxfId="37" priority="11">
      <formula>$H$84</formula>
    </cfRule>
  </conditionalFormatting>
  <conditionalFormatting sqref="G86">
    <cfRule type="expression" dxfId="36" priority="10">
      <formula>$H$86</formula>
    </cfRule>
  </conditionalFormatting>
  <conditionalFormatting sqref="G88">
    <cfRule type="expression" dxfId="35" priority="9">
      <formula>$H$88</formula>
    </cfRule>
  </conditionalFormatting>
  <conditionalFormatting sqref="G89">
    <cfRule type="expression" dxfId="34" priority="8">
      <formula>$H$89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 altText="checked">
                <anchor moveWithCells="1">
                  <from>
                    <xdr:col>5</xdr:col>
                    <xdr:colOff>1821180</xdr:colOff>
                    <xdr:row>124</xdr:row>
                    <xdr:rowOff>0</xdr:rowOff>
                  </from>
                  <to>
                    <xdr:col>6</xdr:col>
                    <xdr:colOff>678180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</xdr:row>
                    <xdr:rowOff>0</xdr:rowOff>
                  </from>
                  <to>
                    <xdr:col>6</xdr:col>
                    <xdr:colOff>723900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31</xdr:row>
                    <xdr:rowOff>251460</xdr:rowOff>
                  </from>
                  <to>
                    <xdr:col>6</xdr:col>
                    <xdr:colOff>723900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33</xdr:row>
                    <xdr:rowOff>0</xdr:rowOff>
                  </from>
                  <to>
                    <xdr:col>6</xdr:col>
                    <xdr:colOff>723900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34</xdr:row>
                    <xdr:rowOff>0</xdr:rowOff>
                  </from>
                  <to>
                    <xdr:col>6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35</xdr:row>
                    <xdr:rowOff>7620</xdr:rowOff>
                  </from>
                  <to>
                    <xdr:col>6</xdr:col>
                    <xdr:colOff>723900</xdr:colOff>
                    <xdr:row>36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36</xdr:row>
                    <xdr:rowOff>0</xdr:rowOff>
                  </from>
                  <to>
                    <xdr:col>6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37</xdr:row>
                    <xdr:rowOff>0</xdr:rowOff>
                  </from>
                  <to>
                    <xdr:col>6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38</xdr:row>
                    <xdr:rowOff>0</xdr:rowOff>
                  </from>
                  <to>
                    <xdr:col>6</xdr:col>
                    <xdr:colOff>723900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40</xdr:row>
                    <xdr:rowOff>0</xdr:rowOff>
                  </from>
                  <to>
                    <xdr:col>6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5" name="Check Box 32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41</xdr:row>
                    <xdr:rowOff>0</xdr:rowOff>
                  </from>
                  <to>
                    <xdr:col>6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6" name="Check Box 33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42</xdr:row>
                    <xdr:rowOff>0</xdr:rowOff>
                  </from>
                  <to>
                    <xdr:col>6</xdr:col>
                    <xdr:colOff>723900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7" name="Check Box 34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43</xdr:row>
                    <xdr:rowOff>0</xdr:rowOff>
                  </from>
                  <to>
                    <xdr:col>6</xdr:col>
                    <xdr:colOff>723900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8" name="Check Box 35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46</xdr:row>
                    <xdr:rowOff>0</xdr:rowOff>
                  </from>
                  <to>
                    <xdr:col>6</xdr:col>
                    <xdr:colOff>723900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9" name="Check Box 36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47</xdr:row>
                    <xdr:rowOff>0</xdr:rowOff>
                  </from>
                  <to>
                    <xdr:col>6</xdr:col>
                    <xdr:colOff>723900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40" name="Check Box 37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48</xdr:row>
                    <xdr:rowOff>0</xdr:rowOff>
                  </from>
                  <to>
                    <xdr:col>6</xdr:col>
                    <xdr:colOff>723900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41" name="Check Box 38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49</xdr:row>
                    <xdr:rowOff>0</xdr:rowOff>
                  </from>
                  <to>
                    <xdr:col>6</xdr:col>
                    <xdr:colOff>723900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42" name="Check Box 39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50</xdr:row>
                    <xdr:rowOff>0</xdr:rowOff>
                  </from>
                  <to>
                    <xdr:col>6</xdr:col>
                    <xdr:colOff>723900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43" name="Check Box 40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51</xdr:row>
                    <xdr:rowOff>0</xdr:rowOff>
                  </from>
                  <to>
                    <xdr:col>6</xdr:col>
                    <xdr:colOff>723900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4" name="Check Box 41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52</xdr:row>
                    <xdr:rowOff>0</xdr:rowOff>
                  </from>
                  <to>
                    <xdr:col>6</xdr:col>
                    <xdr:colOff>723900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5" name="Check Box 42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53</xdr:row>
                    <xdr:rowOff>0</xdr:rowOff>
                  </from>
                  <to>
                    <xdr:col>6</xdr:col>
                    <xdr:colOff>723900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6" name="Check Box 43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54</xdr:row>
                    <xdr:rowOff>0</xdr:rowOff>
                  </from>
                  <to>
                    <xdr:col>6</xdr:col>
                    <xdr:colOff>723900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7" name="Check Box 44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65</xdr:row>
                    <xdr:rowOff>0</xdr:rowOff>
                  </from>
                  <to>
                    <xdr:col>6</xdr:col>
                    <xdr:colOff>723900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8" name="Check Box 45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68</xdr:row>
                    <xdr:rowOff>0</xdr:rowOff>
                  </from>
                  <to>
                    <xdr:col>6</xdr:col>
                    <xdr:colOff>723900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9" name="Check Box 46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69</xdr:row>
                    <xdr:rowOff>0</xdr:rowOff>
                  </from>
                  <to>
                    <xdr:col>6</xdr:col>
                    <xdr:colOff>723900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50" name="Check Box 48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6</xdr:row>
                    <xdr:rowOff>0</xdr:rowOff>
                  </from>
                  <to>
                    <xdr:col>6</xdr:col>
                    <xdr:colOff>723900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51" name="Check Box 49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7</xdr:row>
                    <xdr:rowOff>22860</xdr:rowOff>
                  </from>
                  <to>
                    <xdr:col>6</xdr:col>
                    <xdr:colOff>723900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2" name="Check Box 51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9</xdr:row>
                    <xdr:rowOff>0</xdr:rowOff>
                  </from>
                  <to>
                    <xdr:col>6</xdr:col>
                    <xdr:colOff>723900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3" name="Check Box 52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11</xdr:row>
                    <xdr:rowOff>0</xdr:rowOff>
                  </from>
                  <to>
                    <xdr:col>6</xdr:col>
                    <xdr:colOff>723900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4" name="Check Box 53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12</xdr:row>
                    <xdr:rowOff>0</xdr:rowOff>
                  </from>
                  <to>
                    <xdr:col>6</xdr:col>
                    <xdr:colOff>723900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5" name="Check Box 54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14</xdr:row>
                    <xdr:rowOff>0</xdr:rowOff>
                  </from>
                  <to>
                    <xdr:col>6</xdr:col>
                    <xdr:colOff>723900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56" name="Check Box 55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15</xdr:row>
                    <xdr:rowOff>0</xdr:rowOff>
                  </from>
                  <to>
                    <xdr:col>6</xdr:col>
                    <xdr:colOff>723900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57" name="Check Box 59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19</xdr:row>
                    <xdr:rowOff>0</xdr:rowOff>
                  </from>
                  <to>
                    <xdr:col>6</xdr:col>
                    <xdr:colOff>723900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58" name="Check Box 60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20</xdr:row>
                    <xdr:rowOff>0</xdr:rowOff>
                  </from>
                  <to>
                    <xdr:col>6</xdr:col>
                    <xdr:colOff>723900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59" name="Check Box 61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24</xdr:row>
                    <xdr:rowOff>0</xdr:rowOff>
                  </from>
                  <to>
                    <xdr:col>6</xdr:col>
                    <xdr:colOff>723900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60" name="Check Box 62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27</xdr:row>
                    <xdr:rowOff>0</xdr:rowOff>
                  </from>
                  <to>
                    <xdr:col>6</xdr:col>
                    <xdr:colOff>723900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61" name="Check Box 63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28</xdr:row>
                    <xdr:rowOff>0</xdr:rowOff>
                  </from>
                  <to>
                    <xdr:col>6</xdr:col>
                    <xdr:colOff>723900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62" name="Check Box 64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29</xdr:row>
                    <xdr:rowOff>0</xdr:rowOff>
                  </from>
                  <to>
                    <xdr:col>6</xdr:col>
                    <xdr:colOff>723900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63" name="Check Box 65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44</xdr:row>
                    <xdr:rowOff>251460</xdr:rowOff>
                  </from>
                  <to>
                    <xdr:col>6</xdr:col>
                    <xdr:colOff>723900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64" name="Check Box 66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58</xdr:row>
                    <xdr:rowOff>0</xdr:rowOff>
                  </from>
                  <to>
                    <xdr:col>6</xdr:col>
                    <xdr:colOff>723900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65" name="Check Box 67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70</xdr:row>
                    <xdr:rowOff>0</xdr:rowOff>
                  </from>
                  <to>
                    <xdr:col>6</xdr:col>
                    <xdr:colOff>723900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66" name="Check Box 69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39</xdr:row>
                    <xdr:rowOff>0</xdr:rowOff>
                  </from>
                  <to>
                    <xdr:col>6</xdr:col>
                    <xdr:colOff>723900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67" name="Check Box 70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75</xdr:row>
                    <xdr:rowOff>0</xdr:rowOff>
                  </from>
                  <to>
                    <xdr:col>6</xdr:col>
                    <xdr:colOff>723900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68" name="Check Box 71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74</xdr:row>
                    <xdr:rowOff>0</xdr:rowOff>
                  </from>
                  <to>
                    <xdr:col>6</xdr:col>
                    <xdr:colOff>723900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69" name="Check Box 72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73</xdr:row>
                    <xdr:rowOff>0</xdr:rowOff>
                  </from>
                  <to>
                    <xdr:col>6</xdr:col>
                    <xdr:colOff>723900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70" name="Check Box 73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78</xdr:row>
                    <xdr:rowOff>0</xdr:rowOff>
                  </from>
                  <to>
                    <xdr:col>6</xdr:col>
                    <xdr:colOff>723900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71" name="Check Box 74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23</xdr:row>
                    <xdr:rowOff>0</xdr:rowOff>
                  </from>
                  <to>
                    <xdr:col>6</xdr:col>
                    <xdr:colOff>723900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72" name="Check Box 75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80</xdr:row>
                    <xdr:rowOff>0</xdr:rowOff>
                  </from>
                  <to>
                    <xdr:col>6</xdr:col>
                    <xdr:colOff>723900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73" name="Check Box 76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63</xdr:row>
                    <xdr:rowOff>0</xdr:rowOff>
                  </from>
                  <to>
                    <xdr:col>6</xdr:col>
                    <xdr:colOff>723900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74" name="Check Box 77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82</xdr:row>
                    <xdr:rowOff>0</xdr:rowOff>
                  </from>
                  <to>
                    <xdr:col>6</xdr:col>
                    <xdr:colOff>731520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4" r:id="rId75" name="Check Box 78">
              <controlPr defaultSize="0" autoFill="0" autoLine="0" autoPict="0" altText=" Checked">
                <anchor moveWithCells="1">
                  <from>
                    <xdr:col>6</xdr:col>
                    <xdr:colOff>22860</xdr:colOff>
                    <xdr:row>83</xdr:row>
                    <xdr:rowOff>0</xdr:rowOff>
                  </from>
                  <to>
                    <xdr:col>6</xdr:col>
                    <xdr:colOff>731520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5" r:id="rId76" name="Check Box 79">
              <controlPr defaultSize="0" autoFill="0" autoLine="0" autoPict="0" altText=" Checked">
                <anchor moveWithCells="1">
                  <from>
                    <xdr:col>6</xdr:col>
                    <xdr:colOff>22860</xdr:colOff>
                    <xdr:row>85</xdr:row>
                    <xdr:rowOff>0</xdr:rowOff>
                  </from>
                  <to>
                    <xdr:col>6</xdr:col>
                    <xdr:colOff>731520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6" r:id="rId77" name="Check Box 80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87</xdr:row>
                    <xdr:rowOff>0</xdr:rowOff>
                  </from>
                  <to>
                    <xdr:col>6</xdr:col>
                    <xdr:colOff>723900</xdr:colOff>
                    <xdr:row>87</xdr:row>
                    <xdr:rowOff>502920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7" r:id="rId78" name="Check Box 81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8" r:id="rId79" name="Check Box 82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17</xdr:row>
                    <xdr:rowOff>0</xdr:rowOff>
                  </from>
                  <to>
                    <xdr:col>6</xdr:col>
                    <xdr:colOff>723900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9" r:id="rId80" name="Check Box 83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10</xdr:row>
                    <xdr:rowOff>0</xdr:rowOff>
                  </from>
                  <to>
                    <xdr:col>6</xdr:col>
                    <xdr:colOff>723900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1" r:id="rId81" name="Check Box 85">
              <controlPr defaultSize="0" autoFill="0" autoLine="0" autoPict="0" altText=" Checked">
                <anchor moveWithCells="1">
                  <from>
                    <xdr:col>5</xdr:col>
                    <xdr:colOff>731520</xdr:colOff>
                    <xdr:row>24</xdr:row>
                    <xdr:rowOff>236220</xdr:rowOff>
                  </from>
                  <to>
                    <xdr:col>6</xdr:col>
                    <xdr:colOff>708660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2" r:id="rId82" name="Check Box 86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44</xdr:row>
                    <xdr:rowOff>0</xdr:rowOff>
                  </from>
                  <to>
                    <xdr:col>6</xdr:col>
                    <xdr:colOff>723900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3" r:id="rId83" name="Check Box 87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55</xdr:row>
                    <xdr:rowOff>0</xdr:rowOff>
                  </from>
                  <to>
                    <xdr:col>6</xdr:col>
                    <xdr:colOff>723900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4" r:id="rId84" name="Check Box 88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56</xdr:row>
                    <xdr:rowOff>0</xdr:rowOff>
                  </from>
                  <to>
                    <xdr:col>6</xdr:col>
                    <xdr:colOff>723900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5" r:id="rId85" name="Check Box 89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57</xdr:row>
                    <xdr:rowOff>0</xdr:rowOff>
                  </from>
                  <to>
                    <xdr:col>6</xdr:col>
                    <xdr:colOff>723900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6" r:id="rId86" name="Check Box 90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61</xdr:row>
                    <xdr:rowOff>0</xdr:rowOff>
                  </from>
                  <to>
                    <xdr:col>6</xdr:col>
                    <xdr:colOff>723900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07" r:id="rId87" name="Check Box 91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62</xdr:row>
                    <xdr:rowOff>0</xdr:rowOff>
                  </from>
                  <to>
                    <xdr:col>6</xdr:col>
                    <xdr:colOff>723900</xdr:colOff>
                    <xdr:row>63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"/>
  <sheetViews>
    <sheetView zoomScaleNormal="100" workbookViewId="0">
      <selection activeCell="I41" sqref="I41"/>
    </sheetView>
  </sheetViews>
  <sheetFormatPr defaultRowHeight="16.2"/>
  <cols>
    <col min="1" max="2" width="5.77734375" customWidth="1"/>
    <col min="3" max="3" width="11.77734375" customWidth="1"/>
    <col min="4" max="4" width="8.88671875" style="14"/>
    <col min="5" max="5" width="54" customWidth="1"/>
    <col min="6" max="6" width="15.77734375" customWidth="1"/>
    <col min="7" max="7" width="10.77734375" customWidth="1"/>
    <col min="8" max="8" width="8.44140625" customWidth="1"/>
    <col min="9" max="9" width="54.77734375" customWidth="1"/>
  </cols>
  <sheetData>
    <row r="1" spans="1:9" ht="19.8">
      <c r="A1" s="20" t="s">
        <v>296</v>
      </c>
      <c r="B1" s="21"/>
      <c r="C1" s="22"/>
      <c r="D1" s="23"/>
      <c r="E1" s="24"/>
      <c r="F1" s="17"/>
      <c r="G1" s="17"/>
      <c r="H1" s="17"/>
      <c r="I1" s="17"/>
    </row>
    <row r="2" spans="1:9" s="15" customFormat="1" ht="19.95" customHeight="1">
      <c r="A2" s="25" t="s">
        <v>3</v>
      </c>
      <c r="B2" s="26"/>
      <c r="C2" s="27"/>
      <c r="D2" s="73" t="s">
        <v>2</v>
      </c>
      <c r="E2" s="74"/>
      <c r="F2" s="25" t="s">
        <v>40</v>
      </c>
      <c r="G2" s="25" t="s">
        <v>59</v>
      </c>
      <c r="H2" s="25"/>
      <c r="I2" s="25" t="s">
        <v>13</v>
      </c>
    </row>
    <row r="3" spans="1:9" s="16" customFormat="1" ht="19.95" customHeight="1">
      <c r="A3" s="28" t="s">
        <v>102</v>
      </c>
      <c r="B3" s="29"/>
      <c r="C3" s="30"/>
      <c r="D3" s="31"/>
      <c r="E3" s="32"/>
      <c r="F3" s="28"/>
      <c r="G3" s="28"/>
      <c r="H3" s="28"/>
      <c r="I3" s="28"/>
    </row>
    <row r="4" spans="1:9" ht="19.95" customHeight="1">
      <c r="A4" s="17"/>
      <c r="B4" s="17">
        <v>1.1000000000000001</v>
      </c>
      <c r="C4" s="17" t="s">
        <v>54</v>
      </c>
      <c r="D4" s="19"/>
      <c r="E4" s="17"/>
      <c r="F4" s="17"/>
      <c r="G4" s="17"/>
      <c r="H4" s="17"/>
      <c r="I4" s="17"/>
    </row>
    <row r="5" spans="1:9" ht="40.200000000000003" customHeight="1">
      <c r="A5" s="17"/>
      <c r="B5" s="17"/>
      <c r="C5" s="17"/>
      <c r="D5" s="19" t="s">
        <v>6</v>
      </c>
      <c r="E5" s="24" t="s">
        <v>60</v>
      </c>
      <c r="F5" s="58" t="str">
        <f>HYPERLINK("[OPL1xxx HW Design check list_V1.0.xlsx]Ref!A12","Ref 14")</f>
        <v>Ref 14</v>
      </c>
      <c r="G5" s="17"/>
      <c r="H5" s="18" t="b">
        <v>0</v>
      </c>
      <c r="I5" s="17"/>
    </row>
    <row r="6" spans="1:9" ht="40.200000000000003" customHeight="1">
      <c r="A6" s="17"/>
      <c r="B6" s="17"/>
      <c r="C6" s="17"/>
      <c r="D6" s="19" t="s">
        <v>44</v>
      </c>
      <c r="E6" s="24" t="s">
        <v>61</v>
      </c>
      <c r="F6" s="58" t="str">
        <f>HYPERLINK("[OPL1xxx HW Design check list_V1.0.xlsx]Ref!A13","Ref 15")</f>
        <v>Ref 15</v>
      </c>
      <c r="G6" s="17"/>
      <c r="H6" s="18" t="b">
        <v>0</v>
      </c>
      <c r="I6" s="17"/>
    </row>
    <row r="7" spans="1:9" ht="19.95" customHeight="1">
      <c r="A7" s="17"/>
      <c r="B7" s="17">
        <v>1.2</v>
      </c>
      <c r="C7" s="17" t="s">
        <v>55</v>
      </c>
      <c r="D7" s="19"/>
      <c r="E7" s="17"/>
      <c r="F7" s="33"/>
      <c r="G7" s="17"/>
      <c r="H7" s="18"/>
      <c r="I7" s="17"/>
    </row>
    <row r="8" spans="1:9" ht="19.95" customHeight="1">
      <c r="A8" s="17"/>
      <c r="B8" s="17"/>
      <c r="C8" s="17"/>
      <c r="D8" s="19" t="s">
        <v>7</v>
      </c>
      <c r="E8" s="24" t="s">
        <v>62</v>
      </c>
      <c r="F8" s="58" t="str">
        <f>HYPERLINK("[OPL1xxx HW Design check list_V1.0.xlsx]Ref!A14","Ref 16")</f>
        <v>Ref 16</v>
      </c>
      <c r="G8" s="17"/>
      <c r="H8" s="18" t="b">
        <v>0</v>
      </c>
      <c r="I8" s="17"/>
    </row>
    <row r="9" spans="1:9">
      <c r="A9" s="17"/>
      <c r="B9" s="17">
        <v>1.3</v>
      </c>
      <c r="C9" s="17" t="s">
        <v>56</v>
      </c>
      <c r="D9" s="19"/>
      <c r="E9" s="24"/>
      <c r="F9" s="33"/>
      <c r="G9" s="17"/>
      <c r="H9" s="18"/>
      <c r="I9" s="17"/>
    </row>
    <row r="10" spans="1:9" ht="40.200000000000003" customHeight="1">
      <c r="A10" s="17"/>
      <c r="B10" s="17"/>
      <c r="C10" s="17"/>
      <c r="D10" s="19" t="s">
        <v>8</v>
      </c>
      <c r="E10" s="24" t="s">
        <v>63</v>
      </c>
      <c r="F10" s="58" t="str">
        <f>HYPERLINK("[OPL1xxx HW Design check list_V1.0.xlsx]Ref!A15","Ref 17")</f>
        <v>Ref 17</v>
      </c>
      <c r="G10" s="17"/>
      <c r="H10" s="18" t="b">
        <v>0</v>
      </c>
      <c r="I10" s="17"/>
    </row>
    <row r="11" spans="1:9" ht="19.95" customHeight="1">
      <c r="A11" s="17"/>
      <c r="B11" s="17"/>
      <c r="C11" s="17"/>
      <c r="D11" s="19" t="s">
        <v>9</v>
      </c>
      <c r="E11" s="17" t="s">
        <v>64</v>
      </c>
      <c r="F11" s="33"/>
      <c r="G11" s="17"/>
      <c r="H11" s="18" t="b">
        <v>0</v>
      </c>
      <c r="I11" s="17"/>
    </row>
    <row r="12" spans="1:9" s="16" customFormat="1" ht="19.95" customHeight="1">
      <c r="A12" s="28" t="s">
        <v>103</v>
      </c>
      <c r="B12" s="29"/>
      <c r="C12" s="30"/>
      <c r="D12" s="31"/>
      <c r="E12" s="32"/>
      <c r="F12" s="28"/>
      <c r="G12" s="28"/>
      <c r="H12" s="28"/>
      <c r="I12" s="28"/>
    </row>
    <row r="13" spans="1:9" ht="19.95" customHeight="1">
      <c r="A13" s="17"/>
      <c r="B13" s="17">
        <v>2.1</v>
      </c>
      <c r="C13" s="17" t="s">
        <v>57</v>
      </c>
      <c r="D13" s="19"/>
      <c r="E13" s="17"/>
      <c r="F13" s="33"/>
      <c r="G13" s="17"/>
      <c r="H13" s="17"/>
      <c r="I13" s="17"/>
    </row>
    <row r="14" spans="1:9" ht="40.200000000000003" customHeight="1">
      <c r="A14" s="17"/>
      <c r="B14" s="17"/>
      <c r="C14" s="17"/>
      <c r="D14" s="19" t="s">
        <v>10</v>
      </c>
      <c r="E14" s="24" t="s">
        <v>65</v>
      </c>
      <c r="F14" s="58" t="str">
        <f>HYPERLINK("[OPL1xxx HW Design check list_V1.0.xlsx]Ref!A16","Ref 18")</f>
        <v>Ref 18</v>
      </c>
      <c r="G14" s="17"/>
      <c r="H14" s="18" t="b">
        <v>0</v>
      </c>
      <c r="I14" s="17"/>
    </row>
    <row r="15" spans="1:9" ht="19.95" customHeight="1">
      <c r="A15" s="17"/>
      <c r="B15" s="17"/>
      <c r="C15" s="17"/>
      <c r="D15" s="19" t="s">
        <v>11</v>
      </c>
      <c r="E15" s="17" t="s">
        <v>66</v>
      </c>
      <c r="F15" s="33"/>
      <c r="G15" s="17"/>
      <c r="H15" s="18" t="b">
        <v>0</v>
      </c>
      <c r="I15" s="17"/>
    </row>
    <row r="16" spans="1:9" s="16" customFormat="1" ht="19.95" customHeight="1">
      <c r="A16" s="28" t="s">
        <v>104</v>
      </c>
      <c r="B16" s="29"/>
      <c r="C16" s="30"/>
      <c r="D16" s="31"/>
      <c r="E16" s="32"/>
      <c r="F16" s="28"/>
      <c r="G16" s="28"/>
      <c r="H16" s="28"/>
      <c r="I16" s="28"/>
    </row>
    <row r="17" spans="1:9" ht="19.95" customHeight="1">
      <c r="A17" s="17"/>
      <c r="B17" s="17">
        <v>2.1</v>
      </c>
      <c r="C17" s="17" t="s">
        <v>58</v>
      </c>
      <c r="D17" s="19"/>
      <c r="E17" s="17"/>
      <c r="F17" s="17"/>
      <c r="G17" s="17"/>
      <c r="H17" s="17"/>
      <c r="I17" s="17"/>
    </row>
    <row r="18" spans="1:9" ht="19.95" customHeight="1">
      <c r="A18" s="17"/>
      <c r="B18" s="17"/>
      <c r="C18" s="17"/>
      <c r="D18" s="19" t="s">
        <v>10</v>
      </c>
      <c r="E18" s="17" t="s">
        <v>67</v>
      </c>
      <c r="F18" s="17"/>
      <c r="G18" s="17"/>
      <c r="H18" s="13" t="b">
        <v>0</v>
      </c>
      <c r="I18" s="17"/>
    </row>
    <row r="19" spans="1:9" ht="19.95" customHeight="1">
      <c r="D19" s="14" t="s">
        <v>11</v>
      </c>
      <c r="E19" s="17" t="s">
        <v>70</v>
      </c>
      <c r="F19" s="58" t="str">
        <f>HYPERLINK("[OPL1xxx HW Design check list_V1.0.xlsx]Ref!A17","Ref 19")</f>
        <v>Ref 19</v>
      </c>
      <c r="H19" s="13" t="b">
        <v>0</v>
      </c>
    </row>
    <row r="20" spans="1:9" ht="40.200000000000003" customHeight="1">
      <c r="D20" s="14" t="s">
        <v>68</v>
      </c>
      <c r="E20" s="24" t="s">
        <v>69</v>
      </c>
      <c r="F20" s="58" t="str">
        <f>HYPERLINK("[OPL1xxx HW Design check list_V1.0.xlsx]Ref!A18","Ref 20")</f>
        <v>Ref 20</v>
      </c>
      <c r="H20" s="13" t="b">
        <v>0</v>
      </c>
    </row>
    <row r="21" spans="1:9" ht="40.200000000000003" customHeight="1">
      <c r="D21" s="14" t="s">
        <v>72</v>
      </c>
      <c r="E21" s="24" t="s">
        <v>73</v>
      </c>
      <c r="F21" s="58" t="str">
        <f>HYPERLINK("[OPL1xxx HW Design check list_V1.0.xlsx]Ref!A19","Ref 21")</f>
        <v>Ref 21</v>
      </c>
      <c r="H21" s="13" t="b">
        <v>0</v>
      </c>
    </row>
    <row r="22" spans="1:9" ht="40.200000000000003" customHeight="1">
      <c r="D22" s="14" t="s">
        <v>74</v>
      </c>
      <c r="E22" s="24" t="s">
        <v>79</v>
      </c>
      <c r="F22" s="58" t="str">
        <f>HYPERLINK("[OPL1xxx HW Design check list_V1.0.xlsx]Ref!A20","Ref 22")</f>
        <v>Ref 22</v>
      </c>
      <c r="H22" s="13" t="b">
        <v>0</v>
      </c>
      <c r="I22" t="s">
        <v>77</v>
      </c>
    </row>
    <row r="23" spans="1:9" ht="19.95" customHeight="1">
      <c r="D23" s="14" t="s">
        <v>75</v>
      </c>
      <c r="E23" s="24" t="s">
        <v>76</v>
      </c>
      <c r="F23" s="58" t="str">
        <f>HYPERLINK("[OPL1xxx HW Design check list_V1.0.xlsx]Ref!A21","Ref 23")</f>
        <v>Ref 23</v>
      </c>
      <c r="H23" s="13" t="b">
        <v>0</v>
      </c>
      <c r="I23" t="s">
        <v>78</v>
      </c>
    </row>
    <row r="24" spans="1:9" ht="40.200000000000003" customHeight="1">
      <c r="D24" s="14" t="s">
        <v>281</v>
      </c>
      <c r="E24" s="24" t="s">
        <v>264</v>
      </c>
      <c r="F24" s="33"/>
      <c r="H24" s="13" t="b">
        <v>0</v>
      </c>
    </row>
    <row r="25" spans="1:9" ht="40.200000000000003" customHeight="1">
      <c r="D25" s="14" t="s">
        <v>282</v>
      </c>
      <c r="E25" s="24" t="s">
        <v>284</v>
      </c>
      <c r="F25" s="33"/>
      <c r="H25" s="13" t="b">
        <v>0</v>
      </c>
    </row>
    <row r="26" spans="1:9" ht="19.95" customHeight="1">
      <c r="D26" s="14" t="s">
        <v>283</v>
      </c>
      <c r="E26" s="24" t="s">
        <v>285</v>
      </c>
      <c r="F26" s="33"/>
      <c r="H26" s="13" t="b">
        <v>0</v>
      </c>
    </row>
    <row r="27" spans="1:9" ht="19.95" customHeight="1">
      <c r="B27">
        <v>2.2000000000000002</v>
      </c>
      <c r="C27" t="s">
        <v>71</v>
      </c>
      <c r="F27" s="17"/>
      <c r="H27" s="13"/>
    </row>
    <row r="28" spans="1:9" ht="19.95" customHeight="1">
      <c r="D28" s="14" t="s">
        <v>12</v>
      </c>
      <c r="E28" s="24" t="s">
        <v>80</v>
      </c>
      <c r="F28" s="17"/>
      <c r="H28" s="13" t="b">
        <v>0</v>
      </c>
    </row>
    <row r="29" spans="1:9" ht="19.95" customHeight="1">
      <c r="D29" s="14" t="s">
        <v>81</v>
      </c>
      <c r="E29" s="17" t="s">
        <v>266</v>
      </c>
      <c r="F29" s="58" t="str">
        <f>HYPERLINK("[OPL1xxx HW Design check list_V1.0.xlsx]Ref!A22","Ref 24")</f>
        <v>Ref 24</v>
      </c>
      <c r="H29" s="13" t="b">
        <v>0</v>
      </c>
    </row>
    <row r="30" spans="1:9" ht="40.200000000000003" customHeight="1">
      <c r="D30" s="14" t="s">
        <v>101</v>
      </c>
      <c r="E30" s="24" t="s">
        <v>267</v>
      </c>
      <c r="F30" s="58" t="str">
        <f>HYPERLINK("[OPL1xxx HW Design check list_V1.0.xlsx]Ref!A23","Ref 25")</f>
        <v>Ref 25</v>
      </c>
      <c r="H30" s="13" t="b">
        <v>0</v>
      </c>
    </row>
    <row r="31" spans="1:9" s="16" customFormat="1" ht="19.95" customHeight="1">
      <c r="A31" s="28" t="s">
        <v>105</v>
      </c>
      <c r="B31" s="29"/>
      <c r="C31" s="30"/>
      <c r="D31" s="31"/>
      <c r="E31" s="32"/>
      <c r="F31" s="28"/>
      <c r="G31" s="28"/>
      <c r="H31" s="28"/>
      <c r="I31" s="28"/>
    </row>
    <row r="32" spans="1:9" ht="19.95" customHeight="1">
      <c r="B32">
        <v>4.0999999999999996</v>
      </c>
      <c r="C32" t="s">
        <v>114</v>
      </c>
      <c r="F32" s="17"/>
    </row>
    <row r="33" spans="1:9" ht="40.200000000000003" customHeight="1">
      <c r="D33" s="14" t="s">
        <v>91</v>
      </c>
      <c r="E33" s="24" t="s">
        <v>265</v>
      </c>
      <c r="F33" s="58" t="str">
        <f>HYPERLINK("[OPL1xxx HW Design check list_V1.0.xlsx]Ref!A24","Ref 26")</f>
        <v>Ref 26</v>
      </c>
      <c r="H33" s="13" t="b">
        <v>0</v>
      </c>
    </row>
    <row r="34" spans="1:9" ht="40.200000000000003" customHeight="1">
      <c r="D34" s="14" t="s">
        <v>92</v>
      </c>
      <c r="E34" s="24" t="s">
        <v>110</v>
      </c>
      <c r="F34" s="17"/>
      <c r="H34" s="13" t="b">
        <v>0</v>
      </c>
    </row>
    <row r="35" spans="1:9" ht="19.95" customHeight="1">
      <c r="D35" s="14" t="s">
        <v>106</v>
      </c>
      <c r="E35" s="17" t="s">
        <v>111</v>
      </c>
      <c r="F35" s="58" t="str">
        <f>HYPERLINK("[OPL1xxx HW Design check list_V1.0.xlsx]Ref!A25","Ref 27")</f>
        <v>Ref 27</v>
      </c>
      <c r="H35" s="13" t="b">
        <v>0</v>
      </c>
    </row>
    <row r="36" spans="1:9" ht="19.95" customHeight="1">
      <c r="D36" s="14" t="s">
        <v>107</v>
      </c>
      <c r="E36" t="s">
        <v>113</v>
      </c>
      <c r="F36" s="58" t="str">
        <f>HYPERLINK("[OPL1xxx HW Design check list_V1.0.xlsx]Ref!A25","Ref 27")</f>
        <v>Ref 27</v>
      </c>
      <c r="H36" s="13" t="b">
        <v>0</v>
      </c>
    </row>
    <row r="37" spans="1:9" ht="19.95" customHeight="1">
      <c r="D37" s="14" t="s">
        <v>108</v>
      </c>
      <c r="E37" s="17" t="s">
        <v>112</v>
      </c>
      <c r="F37" s="17"/>
      <c r="H37" s="13" t="b">
        <v>0</v>
      </c>
    </row>
    <row r="38" spans="1:9" ht="19.95" customHeight="1">
      <c r="D38" s="14" t="s">
        <v>109</v>
      </c>
      <c r="E38" s="17" t="s">
        <v>115</v>
      </c>
      <c r="F38" s="58" t="str">
        <f>HYPERLINK("[OPL1xxx HW Design check list_V1.0.xlsx]Ref!A26","Ref 28")</f>
        <v>Ref 28</v>
      </c>
      <c r="H38" s="13" t="b">
        <v>0</v>
      </c>
    </row>
    <row r="39" spans="1:9" s="16" customFormat="1" ht="19.95" customHeight="1">
      <c r="A39" s="28" t="s">
        <v>119</v>
      </c>
      <c r="B39" s="29"/>
      <c r="C39" s="30"/>
      <c r="D39" s="31"/>
      <c r="E39" s="32"/>
      <c r="F39" s="28"/>
      <c r="G39" s="28"/>
      <c r="H39" s="28"/>
      <c r="I39" s="28"/>
    </row>
    <row r="40" spans="1:9" ht="19.95" customHeight="1">
      <c r="B40">
        <v>5.0999999999999996</v>
      </c>
      <c r="C40" t="s">
        <v>116</v>
      </c>
      <c r="F40" s="17"/>
    </row>
    <row r="41" spans="1:9" ht="19.95" customHeight="1">
      <c r="D41" s="14" t="s">
        <v>94</v>
      </c>
      <c r="E41" s="17" t="s">
        <v>118</v>
      </c>
      <c r="F41" s="17"/>
      <c r="H41" s="13" t="b">
        <v>0</v>
      </c>
    </row>
    <row r="42" spans="1:9" ht="19.95" customHeight="1">
      <c r="D42" s="14" t="s">
        <v>53</v>
      </c>
      <c r="E42" t="s">
        <v>117</v>
      </c>
      <c r="F42" s="17"/>
      <c r="H42" s="13" t="b">
        <v>0</v>
      </c>
    </row>
    <row r="43" spans="1:9" ht="19.95" customHeight="1">
      <c r="B43">
        <v>5.2</v>
      </c>
      <c r="C43" s="17" t="s">
        <v>121</v>
      </c>
      <c r="F43" s="17"/>
      <c r="H43" s="13"/>
    </row>
    <row r="44" spans="1:9" ht="19.95" customHeight="1">
      <c r="D44" s="14" t="s">
        <v>120</v>
      </c>
      <c r="E44" s="17" t="s">
        <v>126</v>
      </c>
      <c r="F44" s="58" t="str">
        <f>HYPERLINK("[OPL1xxx HW Design check list_V1.0.xlsx]Ref!A27","Ref 29")</f>
        <v>Ref 29</v>
      </c>
      <c r="H44" s="13" t="b">
        <v>0</v>
      </c>
    </row>
    <row r="45" spans="1:9" ht="40.200000000000003" customHeight="1">
      <c r="D45" s="14" t="s">
        <v>127</v>
      </c>
      <c r="E45" s="24" t="s">
        <v>128</v>
      </c>
      <c r="F45" s="58" t="str">
        <f>HYPERLINK("[OPL1xxx HW Design check list_V1.0.xlsx]Ref!A28","Ref 30")</f>
        <v>Ref 30</v>
      </c>
      <c r="H45" s="13" t="b">
        <v>0</v>
      </c>
    </row>
    <row r="46" spans="1:9" ht="19.95" customHeight="1">
      <c r="D46" s="14" t="s">
        <v>129</v>
      </c>
      <c r="E46" s="24" t="s">
        <v>130</v>
      </c>
      <c r="F46" s="33"/>
      <c r="H46" s="13" t="b">
        <v>0</v>
      </c>
    </row>
    <row r="47" spans="1:9" ht="19.95" customHeight="1">
      <c r="D47" s="14" t="s">
        <v>131</v>
      </c>
      <c r="E47" s="24" t="s">
        <v>132</v>
      </c>
      <c r="F47" s="58" t="str">
        <f>HYPERLINK("[OPL1xxx HW Design check list_V1.0.xlsx]Ref!A29","Ref 31")</f>
        <v>Ref 31</v>
      </c>
      <c r="H47" s="13" t="b">
        <v>0</v>
      </c>
    </row>
    <row r="48" spans="1:9" ht="19.95" customHeight="1">
      <c r="D48" s="14" t="s">
        <v>133</v>
      </c>
      <c r="E48" s="24" t="s">
        <v>134</v>
      </c>
      <c r="F48" s="33"/>
      <c r="H48" s="13" t="b">
        <v>0</v>
      </c>
    </row>
    <row r="49" spans="2:8" ht="19.95" customHeight="1">
      <c r="B49">
        <v>5.3</v>
      </c>
      <c r="C49" t="s">
        <v>135</v>
      </c>
      <c r="F49" s="17"/>
    </row>
    <row r="50" spans="2:8" ht="40.200000000000003" customHeight="1">
      <c r="D50" s="14" t="s">
        <v>136</v>
      </c>
      <c r="E50" s="24" t="s">
        <v>137</v>
      </c>
      <c r="F50" s="58" t="str">
        <f>HYPERLINK("[OPL1xxx HW Design check list_V1.0.xlsx]Ref!A30","Ref 32")</f>
        <v>Ref 32</v>
      </c>
      <c r="H50" s="13" t="b">
        <v>0</v>
      </c>
    </row>
  </sheetData>
  <mergeCells count="1">
    <mergeCell ref="D2:E2"/>
  </mergeCells>
  <phoneticPr fontId="1" type="noConversion"/>
  <conditionalFormatting sqref="G5">
    <cfRule type="expression" dxfId="33" priority="36">
      <formula>$H$5</formula>
    </cfRule>
  </conditionalFormatting>
  <conditionalFormatting sqref="G6">
    <cfRule type="expression" dxfId="32" priority="35">
      <formula>$H$6</formula>
    </cfRule>
  </conditionalFormatting>
  <conditionalFormatting sqref="G8">
    <cfRule type="expression" dxfId="31" priority="34">
      <formula>$H$8</formula>
    </cfRule>
  </conditionalFormatting>
  <conditionalFormatting sqref="G10">
    <cfRule type="expression" dxfId="30" priority="33">
      <formula>$H$10</formula>
    </cfRule>
  </conditionalFormatting>
  <conditionalFormatting sqref="G11">
    <cfRule type="expression" dxfId="29" priority="32">
      <formula>$H$11</formula>
    </cfRule>
  </conditionalFormatting>
  <conditionalFormatting sqref="G14">
    <cfRule type="expression" dxfId="28" priority="28">
      <formula>$H$14</formula>
    </cfRule>
  </conditionalFormatting>
  <conditionalFormatting sqref="G15">
    <cfRule type="expression" dxfId="27" priority="29">
      <formula>$H$15</formula>
    </cfRule>
  </conditionalFormatting>
  <conditionalFormatting sqref="G18">
    <cfRule type="expression" dxfId="26" priority="3">
      <formula>$H$18</formula>
    </cfRule>
  </conditionalFormatting>
  <conditionalFormatting sqref="G19">
    <cfRule type="expression" dxfId="25" priority="27">
      <formula>$H$19</formula>
    </cfRule>
  </conditionalFormatting>
  <conditionalFormatting sqref="G20">
    <cfRule type="expression" dxfId="24" priority="26">
      <formula>$H$20</formula>
    </cfRule>
  </conditionalFormatting>
  <conditionalFormatting sqref="G21">
    <cfRule type="expression" dxfId="23" priority="25">
      <formula>$H$21</formula>
    </cfRule>
  </conditionalFormatting>
  <conditionalFormatting sqref="G22">
    <cfRule type="expression" dxfId="22" priority="24">
      <formula>$H$22</formula>
    </cfRule>
  </conditionalFormatting>
  <conditionalFormatting sqref="G23">
    <cfRule type="expression" dxfId="21" priority="23">
      <formula>$H$23</formula>
    </cfRule>
  </conditionalFormatting>
  <conditionalFormatting sqref="G24">
    <cfRule type="expression" dxfId="20" priority="1">
      <formula>$H$24</formula>
    </cfRule>
  </conditionalFormatting>
  <conditionalFormatting sqref="G25">
    <cfRule type="expression" dxfId="19" priority="22">
      <formula>$H$25</formula>
    </cfRule>
  </conditionalFormatting>
  <conditionalFormatting sqref="G26">
    <cfRule type="expression" dxfId="18" priority="2">
      <formula>$H$26</formula>
    </cfRule>
  </conditionalFormatting>
  <conditionalFormatting sqref="G28">
    <cfRule type="expression" dxfId="17" priority="21">
      <formula>$H$28</formula>
    </cfRule>
  </conditionalFormatting>
  <conditionalFormatting sqref="G29">
    <cfRule type="expression" dxfId="16" priority="20">
      <formula>$H$29</formula>
    </cfRule>
  </conditionalFormatting>
  <conditionalFormatting sqref="G30">
    <cfRule type="expression" dxfId="15" priority="19">
      <formula>$H$30</formula>
    </cfRule>
  </conditionalFormatting>
  <conditionalFormatting sqref="G33">
    <cfRule type="expression" dxfId="14" priority="18">
      <formula>$H$33</formula>
    </cfRule>
  </conditionalFormatting>
  <conditionalFormatting sqref="G34">
    <cfRule type="expression" dxfId="13" priority="17">
      <formula>$H$34</formula>
    </cfRule>
  </conditionalFormatting>
  <conditionalFormatting sqref="G35">
    <cfRule type="expression" dxfId="12" priority="16">
      <formula>$H$35</formula>
    </cfRule>
  </conditionalFormatting>
  <conditionalFormatting sqref="G36">
    <cfRule type="expression" dxfId="11" priority="15">
      <formula>$H$36</formula>
    </cfRule>
  </conditionalFormatting>
  <conditionalFormatting sqref="G37">
    <cfRule type="expression" dxfId="10" priority="14">
      <formula>$H$37</formula>
    </cfRule>
  </conditionalFormatting>
  <conditionalFormatting sqref="G38">
    <cfRule type="expression" dxfId="9" priority="13">
      <formula>$H$38</formula>
    </cfRule>
  </conditionalFormatting>
  <conditionalFormatting sqref="G41">
    <cfRule type="expression" dxfId="8" priority="12">
      <formula>$H$41</formula>
    </cfRule>
  </conditionalFormatting>
  <conditionalFormatting sqref="G42">
    <cfRule type="expression" dxfId="7" priority="11">
      <formula>$H$42</formula>
    </cfRule>
  </conditionalFormatting>
  <conditionalFormatting sqref="G44">
    <cfRule type="expression" dxfId="6" priority="10">
      <formula>$H$44</formula>
    </cfRule>
  </conditionalFormatting>
  <conditionalFormatting sqref="G45">
    <cfRule type="expression" dxfId="5" priority="9">
      <formula>$H$45</formula>
    </cfRule>
  </conditionalFormatting>
  <conditionalFormatting sqref="G46">
    <cfRule type="expression" dxfId="4" priority="8">
      <formula>$H$46</formula>
    </cfRule>
  </conditionalFormatting>
  <conditionalFormatting sqref="G47">
    <cfRule type="expression" dxfId="3" priority="7">
      <formula>$H$47</formula>
    </cfRule>
  </conditionalFormatting>
  <conditionalFormatting sqref="G48">
    <cfRule type="expression" dxfId="2" priority="6">
      <formula>$H$48</formula>
    </cfRule>
  </conditionalFormatting>
  <conditionalFormatting sqref="G50">
    <cfRule type="expression" dxfId="1" priority="4">
      <formula>$H$50</formula>
    </cfRule>
    <cfRule type="expression" dxfId="0" priority="5">
      <formula>$I$50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3" name="Check Box 3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7</xdr:row>
                    <xdr:rowOff>0</xdr:rowOff>
                  </from>
                  <to>
                    <xdr:col>6</xdr:col>
                    <xdr:colOff>723900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</xdr:row>
                    <xdr:rowOff>0</xdr:rowOff>
                  </from>
                  <to>
                    <xdr:col>6</xdr:col>
                    <xdr:colOff>723900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5" name="Check Box 7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5</xdr:row>
                    <xdr:rowOff>0</xdr:rowOff>
                  </from>
                  <to>
                    <xdr:col>6</xdr:col>
                    <xdr:colOff>723900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6" name="Check Box 8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9</xdr:row>
                    <xdr:rowOff>0</xdr:rowOff>
                  </from>
                  <to>
                    <xdr:col>6</xdr:col>
                    <xdr:colOff>723900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7" name="Check Box 9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10</xdr:row>
                    <xdr:rowOff>0</xdr:rowOff>
                  </from>
                  <to>
                    <xdr:col>6</xdr:col>
                    <xdr:colOff>723900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8" name="Check Box 12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14</xdr:row>
                    <xdr:rowOff>0</xdr:rowOff>
                  </from>
                  <to>
                    <xdr:col>6</xdr:col>
                    <xdr:colOff>723900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9" name="Check Box 13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18</xdr:row>
                    <xdr:rowOff>0</xdr:rowOff>
                  </from>
                  <to>
                    <xdr:col>6</xdr:col>
                    <xdr:colOff>723900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0" name="Check Box 14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13</xdr:row>
                    <xdr:rowOff>0</xdr:rowOff>
                  </from>
                  <to>
                    <xdr:col>6</xdr:col>
                    <xdr:colOff>723900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1" name="Check Box 15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19</xdr:row>
                    <xdr:rowOff>0</xdr:rowOff>
                  </from>
                  <to>
                    <xdr:col>6</xdr:col>
                    <xdr:colOff>723900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2" name="Check Box 16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20</xdr:row>
                    <xdr:rowOff>0</xdr:rowOff>
                  </from>
                  <to>
                    <xdr:col>6</xdr:col>
                    <xdr:colOff>723900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3" name="Check Box 17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21</xdr:row>
                    <xdr:rowOff>0</xdr:rowOff>
                  </from>
                  <to>
                    <xdr:col>6</xdr:col>
                    <xdr:colOff>723900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4" name="Check Box 18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22</xdr:row>
                    <xdr:rowOff>0</xdr:rowOff>
                  </from>
                  <to>
                    <xdr:col>6</xdr:col>
                    <xdr:colOff>723900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15" name="Check Box 20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27</xdr:row>
                    <xdr:rowOff>0</xdr:rowOff>
                  </from>
                  <to>
                    <xdr:col>6</xdr:col>
                    <xdr:colOff>723900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16" name="Check Box 21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28</xdr:row>
                    <xdr:rowOff>0</xdr:rowOff>
                  </from>
                  <to>
                    <xdr:col>6</xdr:col>
                    <xdr:colOff>723900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17" name="Check Box 22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23</xdr:row>
                    <xdr:rowOff>0</xdr:rowOff>
                  </from>
                  <to>
                    <xdr:col>6</xdr:col>
                    <xdr:colOff>723900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18" name="Check Box 23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29</xdr:row>
                    <xdr:rowOff>0</xdr:rowOff>
                  </from>
                  <to>
                    <xdr:col>6</xdr:col>
                    <xdr:colOff>723900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19" name="Check Box 24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34</xdr:row>
                    <xdr:rowOff>0</xdr:rowOff>
                  </from>
                  <to>
                    <xdr:col>6</xdr:col>
                    <xdr:colOff>723900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0" name="Check Box 25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35</xdr:row>
                    <xdr:rowOff>0</xdr:rowOff>
                  </from>
                  <to>
                    <xdr:col>6</xdr:col>
                    <xdr:colOff>723900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1" name="Check Box 26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37</xdr:row>
                    <xdr:rowOff>0</xdr:rowOff>
                  </from>
                  <to>
                    <xdr:col>6</xdr:col>
                    <xdr:colOff>723900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2" name="Check Box 27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36</xdr:row>
                    <xdr:rowOff>0</xdr:rowOff>
                  </from>
                  <to>
                    <xdr:col>6</xdr:col>
                    <xdr:colOff>723900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23" name="Check Box 28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40</xdr:row>
                    <xdr:rowOff>0</xdr:rowOff>
                  </from>
                  <to>
                    <xdr:col>6</xdr:col>
                    <xdr:colOff>723900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24" name="Check Box 29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41</xdr:row>
                    <xdr:rowOff>0</xdr:rowOff>
                  </from>
                  <to>
                    <xdr:col>6</xdr:col>
                    <xdr:colOff>723900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25" name="Check Box 30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43</xdr:row>
                    <xdr:rowOff>0</xdr:rowOff>
                  </from>
                  <to>
                    <xdr:col>6</xdr:col>
                    <xdr:colOff>723900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26" name="Check Box 31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45</xdr:row>
                    <xdr:rowOff>0</xdr:rowOff>
                  </from>
                  <to>
                    <xdr:col>6</xdr:col>
                    <xdr:colOff>723900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27" name="Check Box 32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46</xdr:row>
                    <xdr:rowOff>0</xdr:rowOff>
                  </from>
                  <to>
                    <xdr:col>6</xdr:col>
                    <xdr:colOff>723900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28" name="Check Box 33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33</xdr:row>
                    <xdr:rowOff>0</xdr:rowOff>
                  </from>
                  <to>
                    <xdr:col>6</xdr:col>
                    <xdr:colOff>723900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29" name="Check Box 34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32</xdr:row>
                    <xdr:rowOff>0</xdr:rowOff>
                  </from>
                  <to>
                    <xdr:col>6</xdr:col>
                    <xdr:colOff>723900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0" name="Check Box 35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44</xdr:row>
                    <xdr:rowOff>0</xdr:rowOff>
                  </from>
                  <to>
                    <xdr:col>6</xdr:col>
                    <xdr:colOff>723900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1" name="Check Box 36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47</xdr:row>
                    <xdr:rowOff>0</xdr:rowOff>
                  </from>
                  <to>
                    <xdr:col>6</xdr:col>
                    <xdr:colOff>723900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2" name="Check Box 37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49</xdr:row>
                    <xdr:rowOff>0</xdr:rowOff>
                  </from>
                  <to>
                    <xdr:col>6</xdr:col>
                    <xdr:colOff>723900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3" name="Check Box 38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17</xdr:row>
                    <xdr:rowOff>0</xdr:rowOff>
                  </from>
                  <to>
                    <xdr:col>6</xdr:col>
                    <xdr:colOff>723900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4" name="Check Box 39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24</xdr:row>
                    <xdr:rowOff>0</xdr:rowOff>
                  </from>
                  <to>
                    <xdr:col>6</xdr:col>
                    <xdr:colOff>723900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5" name="Check Box 40">
              <controlPr defaultSize="0" autoFill="0" autoLine="0" autoPict="0" altText=" Checked">
                <anchor moveWithCells="1">
                  <from>
                    <xdr:col>6</xdr:col>
                    <xdr:colOff>7620</xdr:colOff>
                    <xdr:row>25</xdr:row>
                    <xdr:rowOff>0</xdr:rowOff>
                  </from>
                  <to>
                    <xdr:col>6</xdr:col>
                    <xdr:colOff>723900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86"/>
  <sheetViews>
    <sheetView topLeftCell="D75" zoomScale="130" zoomScaleNormal="130" workbookViewId="0">
      <selection activeCell="A43" sqref="A43:A86"/>
    </sheetView>
  </sheetViews>
  <sheetFormatPr defaultRowHeight="16.2"/>
  <cols>
    <col min="2" max="2" width="8.88671875" customWidth="1"/>
    <col min="15" max="15" width="10.88671875" customWidth="1"/>
  </cols>
  <sheetData>
    <row r="1" spans="1:20" ht="16.2" hidden="1" customHeight="1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2" spans="1:20" ht="16.2" hidden="1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spans="1:20" ht="16.2" hidden="1" customHeight="1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</row>
    <row r="4" spans="1:20" ht="16.2" hidden="1" customHeight="1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</row>
    <row r="5" spans="1:20" ht="16.2" hidden="1" customHeight="1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</row>
    <row r="6" spans="1:20" ht="16.2" hidden="1" customHeight="1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ht="16.2" hidden="1" customHeight="1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</row>
    <row r="8" spans="1:20" ht="16.2" hidden="1" customHeight="1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</row>
    <row r="9" spans="1:20" ht="16.2" hidden="1" customHeight="1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</row>
    <row r="10" spans="1:20" ht="16.2" hidden="1" customHeight="1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</row>
    <row r="11" spans="1:20" ht="16.2" hidden="1" customHeight="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</row>
    <row r="12" spans="1:20" ht="16.2" hidden="1" customHeight="1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</row>
    <row r="13" spans="1:20" ht="16.2" hidden="1" customHeight="1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</row>
    <row r="14" spans="1:20" ht="16.2" hidden="1" customHeight="1">
      <c r="A14" s="75"/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</row>
    <row r="15" spans="1:20" ht="16.2" hidden="1" customHeight="1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</row>
    <row r="16" spans="1:20" ht="16.2" hidden="1" customHeight="1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</row>
    <row r="17" spans="1:20" ht="16.2" hidden="1" customHeight="1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</row>
    <row r="18" spans="1:20" ht="16.2" hidden="1" customHeight="1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</row>
    <row r="19" spans="1:20" ht="16.2" hidden="1" customHeight="1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</row>
    <row r="20" spans="1:20" ht="16.2" hidden="1" customHeight="1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</row>
    <row r="21" spans="1:20" ht="16.2" hidden="1" customHeight="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</row>
    <row r="22" spans="1:20" ht="16.2" hidden="1" customHeight="1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</row>
    <row r="23" spans="1:20" ht="16.2" hidden="1" customHeight="1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</row>
    <row r="24" spans="1:20" ht="16.2" hidden="1" customHeight="1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</row>
    <row r="25" spans="1:20" ht="16.2" hidden="1" customHeigh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</row>
    <row r="26" spans="1:20" ht="16.2" hidden="1" customHeight="1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</row>
    <row r="27" spans="1:20" ht="16.2" hidden="1" customHeight="1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</row>
    <row r="28" spans="1:20" ht="16.2" hidden="1" customHeight="1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</row>
    <row r="29" spans="1:20" ht="16.2" hidden="1" customHeight="1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</row>
    <row r="30" spans="1:20" ht="16.2" hidden="1" customHeight="1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</row>
    <row r="31" spans="1:20" ht="16.2" hidden="1" customHeight="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</row>
    <row r="32" spans="1:20" ht="16.2" hidden="1" customHeight="1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</row>
    <row r="33" spans="1:20" ht="16.2" hidden="1" customHeight="1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</row>
    <row r="34" spans="1:20" ht="16.2" hidden="1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</row>
    <row r="35" spans="1:20" ht="16.2" hidden="1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</row>
    <row r="36" spans="1:20" ht="16.2" hidden="1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</row>
    <row r="37" spans="1:20" ht="16.2" hidden="1" customHeight="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</row>
    <row r="38" spans="1:20" ht="16.2" hidden="1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</row>
    <row r="39" spans="1:20" ht="16.2" hidden="1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</row>
    <row r="40" spans="1:20" ht="16.2" hidden="1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</row>
    <row r="41" spans="1:20" ht="16.2" hidden="1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</row>
    <row r="43" spans="1:20">
      <c r="A43" s="75" t="s">
        <v>42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</row>
    <row r="44" spans="1:20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</row>
    <row r="45" spans="1:20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</row>
    <row r="46" spans="1:20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</row>
    <row r="47" spans="1:20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</row>
    <row r="48" spans="1:20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</row>
    <row r="49" spans="1:20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</row>
    <row r="50" spans="1:20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</row>
    <row r="51" spans="1:20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</row>
    <row r="52" spans="1:20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</row>
    <row r="53" spans="1:20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</row>
    <row r="54" spans="1:20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</row>
    <row r="55" spans="1:20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</row>
    <row r="56" spans="1:20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</row>
    <row r="57" spans="1:20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</row>
    <row r="58" spans="1:20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</row>
    <row r="59" spans="1:20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</row>
    <row r="60" spans="1:20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</row>
    <row r="61" spans="1:20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</row>
    <row r="62" spans="1:20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</row>
    <row r="63" spans="1:20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</row>
    <row r="64" spans="1:20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</row>
    <row r="65" spans="1:20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</row>
    <row r="66" spans="1:20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</row>
    <row r="67" spans="1:20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</row>
    <row r="68" spans="1:20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</row>
    <row r="69" spans="1:20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</row>
    <row r="70" spans="1:20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</row>
    <row r="71" spans="1:20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</row>
    <row r="72" spans="1:20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</row>
    <row r="73" spans="1:20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</row>
    <row r="74" spans="1:20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</row>
    <row r="75" spans="1:20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</row>
    <row r="76" spans="1:20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</row>
    <row r="77" spans="1:20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</row>
    <row r="78" spans="1:20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</row>
    <row r="79" spans="1:20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</row>
    <row r="80" spans="1:2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</row>
    <row r="81" spans="1:20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</row>
    <row r="82" spans="1:20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</row>
    <row r="83" spans="1:20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</row>
    <row r="84" spans="1:20">
      <c r="A84" s="75"/>
    </row>
    <row r="85" spans="1:20">
      <c r="A85" s="75"/>
    </row>
    <row r="86" spans="1:20">
      <c r="A86" s="75"/>
    </row>
  </sheetData>
  <mergeCells count="4">
    <mergeCell ref="B1:T41"/>
    <mergeCell ref="A1:A41"/>
    <mergeCell ref="B43:T83"/>
    <mergeCell ref="A43:A8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9"/>
  <sheetViews>
    <sheetView topLeftCell="A6" zoomScaleNormal="100" workbookViewId="0">
      <selection activeCell="A6" sqref="A6"/>
    </sheetView>
  </sheetViews>
  <sheetFormatPr defaultRowHeight="22.2"/>
  <cols>
    <col min="1" max="1" width="8.88671875" style="12"/>
    <col min="2" max="2" width="150.77734375" customWidth="1"/>
  </cols>
  <sheetData>
    <row r="1" spans="1:2" ht="199.95" customHeight="1" thickTop="1" thickBot="1">
      <c r="A1" s="10" t="s">
        <v>185</v>
      </c>
      <c r="B1" s="9"/>
    </row>
    <row r="2" spans="1:2" ht="199.95" hidden="1" customHeight="1" thickTop="1" thickBot="1">
      <c r="A2" s="11" t="s">
        <v>186</v>
      </c>
      <c r="B2" s="9"/>
    </row>
    <row r="3" spans="1:2" ht="199.95" customHeight="1" thickTop="1" thickBot="1">
      <c r="A3" s="11" t="s">
        <v>46</v>
      </c>
      <c r="B3" s="9"/>
    </row>
    <row r="4" spans="1:2" ht="199.95" customHeight="1" thickTop="1" thickBot="1">
      <c r="A4" s="11" t="s">
        <v>47</v>
      </c>
      <c r="B4" s="9"/>
    </row>
    <row r="5" spans="1:2" ht="199.95" customHeight="1" thickTop="1" thickBot="1">
      <c r="A5" s="11" t="s">
        <v>48</v>
      </c>
      <c r="B5" s="9"/>
    </row>
    <row r="6" spans="1:2" ht="199.95" customHeight="1" thickTop="1" thickBot="1">
      <c r="A6" s="11" t="s">
        <v>187</v>
      </c>
      <c r="B6" s="9"/>
    </row>
    <row r="7" spans="1:2" ht="199.95" customHeight="1" thickTop="1" thickBot="1">
      <c r="A7" s="68" t="s">
        <v>49</v>
      </c>
      <c r="B7" s="9"/>
    </row>
    <row r="8" spans="1:2" ht="199.95" customHeight="1" thickTop="1" thickBot="1">
      <c r="A8" s="11" t="s">
        <v>188</v>
      </c>
      <c r="B8" s="9"/>
    </row>
    <row r="9" spans="1:2" ht="199.95" customHeight="1" thickTop="1" thickBot="1">
      <c r="A9" s="11" t="s">
        <v>190</v>
      </c>
      <c r="B9" s="60" t="s">
        <v>171</v>
      </c>
    </row>
    <row r="10" spans="1:2" ht="199.95" customHeight="1" thickTop="1" thickBot="1">
      <c r="A10" s="11" t="s">
        <v>189</v>
      </c>
      <c r="B10" s="9"/>
    </row>
    <row r="11" spans="1:2" ht="199.95" customHeight="1" thickTop="1" thickBot="1">
      <c r="A11" s="11" t="s">
        <v>191</v>
      </c>
      <c r="B11" s="9"/>
    </row>
    <row r="12" spans="1:2" ht="199.95" customHeight="1" thickTop="1" thickBot="1">
      <c r="A12" s="11" t="s">
        <v>192</v>
      </c>
      <c r="B12" s="9"/>
    </row>
    <row r="13" spans="1:2" ht="199.95" customHeight="1" thickTop="1" thickBot="1">
      <c r="A13" s="11" t="s">
        <v>193</v>
      </c>
      <c r="B13" s="9"/>
    </row>
    <row r="14" spans="1:2" ht="199.95" customHeight="1" thickTop="1" thickBot="1">
      <c r="A14" s="11" t="s">
        <v>194</v>
      </c>
      <c r="B14" s="9"/>
    </row>
    <row r="15" spans="1:2" ht="199.95" customHeight="1" thickTop="1" thickBot="1">
      <c r="A15" s="11" t="s">
        <v>195</v>
      </c>
      <c r="B15" s="9"/>
    </row>
    <row r="16" spans="1:2" ht="199.95" customHeight="1" thickTop="1" thickBot="1">
      <c r="A16" s="11" t="s">
        <v>196</v>
      </c>
      <c r="B16" s="9"/>
    </row>
    <row r="17" spans="1:2" ht="199.95" customHeight="1" thickTop="1" thickBot="1">
      <c r="A17" s="11" t="s">
        <v>197</v>
      </c>
      <c r="B17" s="9"/>
    </row>
    <row r="18" spans="1:2" ht="199.95" customHeight="1" thickTop="1" thickBot="1">
      <c r="A18" s="11" t="s">
        <v>198</v>
      </c>
      <c r="B18" s="9"/>
    </row>
    <row r="19" spans="1:2" ht="199.95" customHeight="1" thickTop="1" thickBot="1">
      <c r="A19" s="11" t="s">
        <v>199</v>
      </c>
      <c r="B19" s="9"/>
    </row>
    <row r="20" spans="1:2" ht="199.95" customHeight="1" thickTop="1" thickBot="1">
      <c r="A20" s="11" t="s">
        <v>200</v>
      </c>
      <c r="B20" s="9"/>
    </row>
    <row r="21" spans="1:2" ht="199.95" customHeight="1" thickTop="1" thickBot="1">
      <c r="A21" s="11" t="s">
        <v>201</v>
      </c>
      <c r="B21" s="9"/>
    </row>
    <row r="22" spans="1:2" ht="199.95" customHeight="1" thickTop="1" thickBot="1">
      <c r="A22" s="11" t="s">
        <v>202</v>
      </c>
      <c r="B22" s="9"/>
    </row>
    <row r="23" spans="1:2" ht="199.95" customHeight="1" thickTop="1" thickBot="1">
      <c r="A23" s="11" t="s">
        <v>203</v>
      </c>
      <c r="B23" s="9"/>
    </row>
    <row r="24" spans="1:2" ht="199.95" customHeight="1" thickTop="1" thickBot="1">
      <c r="A24" s="11" t="s">
        <v>204</v>
      </c>
      <c r="B24" s="9"/>
    </row>
    <row r="25" spans="1:2" ht="199.95" customHeight="1" thickTop="1" thickBot="1">
      <c r="A25" s="11" t="s">
        <v>205</v>
      </c>
      <c r="B25" s="9"/>
    </row>
    <row r="26" spans="1:2" ht="199.95" customHeight="1" thickTop="1" thickBot="1">
      <c r="A26" s="11" t="s">
        <v>206</v>
      </c>
      <c r="B26" s="9"/>
    </row>
    <row r="27" spans="1:2" ht="199.95" customHeight="1" thickTop="1" thickBot="1">
      <c r="A27" s="11" t="s">
        <v>207</v>
      </c>
      <c r="B27" s="9"/>
    </row>
    <row r="28" spans="1:2" ht="199.95" customHeight="1" thickTop="1" thickBot="1">
      <c r="A28" s="11" t="s">
        <v>208</v>
      </c>
      <c r="B28" s="9"/>
    </row>
    <row r="29" spans="1:2" ht="199.95" customHeight="1" thickTop="1" thickBot="1">
      <c r="A29" s="11" t="s">
        <v>209</v>
      </c>
      <c r="B29" s="9"/>
    </row>
    <row r="30" spans="1:2" ht="199.95" customHeight="1" thickTop="1" thickBot="1">
      <c r="A30" s="11" t="s">
        <v>210</v>
      </c>
      <c r="B30" s="9"/>
    </row>
    <row r="31" spans="1:2" ht="199.95" customHeight="1" thickTop="1" thickBot="1">
      <c r="A31" s="11" t="s">
        <v>211</v>
      </c>
      <c r="B31" s="60"/>
    </row>
    <row r="32" spans="1:2" ht="199.95" customHeight="1" thickTop="1" thickBot="1">
      <c r="A32" s="11" t="s">
        <v>212</v>
      </c>
      <c r="B32" s="9"/>
    </row>
    <row r="33" spans="1:2" ht="199.95" customHeight="1" thickTop="1" thickBot="1">
      <c r="A33" s="11" t="s">
        <v>213</v>
      </c>
      <c r="B33" s="9"/>
    </row>
    <row r="34" spans="1:2" ht="199.95" customHeight="1" thickTop="1" thickBot="1">
      <c r="A34" s="11" t="s">
        <v>214</v>
      </c>
      <c r="B34" s="9"/>
    </row>
    <row r="35" spans="1:2" ht="199.95" customHeight="1" thickTop="1" thickBot="1">
      <c r="A35" s="11" t="s">
        <v>215</v>
      </c>
      <c r="B35" s="9"/>
    </row>
    <row r="36" spans="1:2" ht="199.95" customHeight="1" thickTop="1" thickBot="1">
      <c r="A36" s="11" t="s">
        <v>216</v>
      </c>
      <c r="B36" s="9"/>
    </row>
    <row r="37" spans="1:2" ht="199.95" customHeight="1" thickTop="1" thickBot="1">
      <c r="A37" s="11" t="s">
        <v>217</v>
      </c>
      <c r="B37" s="9"/>
    </row>
    <row r="38" spans="1:2" ht="199.95" customHeight="1" thickTop="1" thickBot="1">
      <c r="A38" s="11" t="s">
        <v>218</v>
      </c>
      <c r="B38" s="9"/>
    </row>
    <row r="39" spans="1:2" ht="22.8" thickTop="1"/>
  </sheetData>
  <phoneticPr fontId="1" type="noConversion"/>
  <hyperlinks>
    <hyperlink ref="B9" location="分壓計算!A1" display="分壓計算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5126" r:id="rId4">
          <objectPr defaultSize="0" autoPict="0" r:id="rId5">
            <anchor moveWithCells="1">
              <from>
                <xdr:col>1</xdr:col>
                <xdr:colOff>144780</xdr:colOff>
                <xdr:row>2</xdr:row>
                <xdr:rowOff>137160</xdr:rowOff>
              </from>
              <to>
                <xdr:col>1</xdr:col>
                <xdr:colOff>4038600</xdr:colOff>
                <xdr:row>2</xdr:row>
                <xdr:rowOff>2438400</xdr:rowOff>
              </to>
            </anchor>
          </objectPr>
        </oleObject>
      </mc:Choice>
      <mc:Fallback>
        <oleObject progId="Visio.Drawing.11" shapeId="5126" r:id="rId4"/>
      </mc:Fallback>
    </mc:AlternateContent>
    <mc:AlternateContent xmlns:mc="http://schemas.openxmlformats.org/markup-compatibility/2006">
      <mc:Choice Requires="x14">
        <oleObject progId="Visio.Drawing.11" shapeId="5127" r:id="rId6">
          <objectPr defaultSize="0" autoPict="0" r:id="rId7">
            <anchor moveWithCells="1">
              <from>
                <xdr:col>1</xdr:col>
                <xdr:colOff>121920</xdr:colOff>
                <xdr:row>30</xdr:row>
                <xdr:rowOff>121920</xdr:rowOff>
              </from>
              <to>
                <xdr:col>1</xdr:col>
                <xdr:colOff>4328160</xdr:colOff>
                <xdr:row>30</xdr:row>
                <xdr:rowOff>2423160</xdr:rowOff>
              </to>
            </anchor>
          </objectPr>
        </oleObject>
      </mc:Choice>
      <mc:Fallback>
        <oleObject progId="Visio.Drawing.11" shapeId="512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/>
  </sheetViews>
  <sheetFormatPr defaultRowHeight="16.2"/>
  <sheetData>
    <row r="1" spans="1:15" ht="17.399999999999999" thickTop="1" thickBot="1">
      <c r="A1" s="39" t="s">
        <v>139</v>
      </c>
      <c r="B1" s="76" t="s">
        <v>140</v>
      </c>
      <c r="C1" s="77"/>
      <c r="D1" s="78"/>
      <c r="F1" s="40" t="s">
        <v>141</v>
      </c>
      <c r="G1" s="41">
        <v>3</v>
      </c>
      <c r="I1" s="39" t="s">
        <v>139</v>
      </c>
      <c r="J1" s="76" t="s">
        <v>140</v>
      </c>
      <c r="K1" s="77"/>
      <c r="L1" s="78"/>
      <c r="N1" s="40" t="s">
        <v>141</v>
      </c>
      <c r="O1" s="41">
        <v>4.2</v>
      </c>
    </row>
    <row r="2" spans="1:15" ht="16.8" thickTop="1">
      <c r="A2" s="42" t="s">
        <v>142</v>
      </c>
      <c r="B2" s="79">
        <f>C8/(B9+C8)*G1</f>
        <v>2.0132890365448501</v>
      </c>
      <c r="C2" s="80"/>
      <c r="D2" s="81"/>
      <c r="I2" s="42" t="s">
        <v>142</v>
      </c>
      <c r="J2" s="79">
        <f>K8/(J9+K8)*O1</f>
        <v>2.8186046511627905</v>
      </c>
      <c r="K2" s="80"/>
      <c r="L2" s="81"/>
    </row>
    <row r="3" spans="1:15">
      <c r="A3" s="43" t="s">
        <v>143</v>
      </c>
      <c r="B3" s="82">
        <f>C7/(B7+C7)*G1</f>
        <v>2</v>
      </c>
      <c r="C3" s="83"/>
      <c r="D3" s="84"/>
      <c r="I3" s="43" t="s">
        <v>143</v>
      </c>
      <c r="J3" s="82">
        <f>K7/(J7+K7)*O1</f>
        <v>2.8</v>
      </c>
      <c r="K3" s="83"/>
      <c r="L3" s="84"/>
    </row>
    <row r="4" spans="1:15" ht="16.8" thickBot="1">
      <c r="A4" s="44" t="s">
        <v>144</v>
      </c>
      <c r="B4" s="85">
        <f>C9/(B8+C9)*G1</f>
        <v>1.9866220735785953</v>
      </c>
      <c r="C4" s="86"/>
      <c r="D4" s="87"/>
      <c r="I4" s="44" t="s">
        <v>144</v>
      </c>
      <c r="J4" s="85">
        <f>K9/(J8+K9)*O1</f>
        <v>2.7812709030100335</v>
      </c>
      <c r="K4" s="86"/>
      <c r="L4" s="87"/>
    </row>
    <row r="5" spans="1:15" ht="17.399999999999999" thickTop="1" thickBot="1">
      <c r="A5" s="45"/>
      <c r="I5" s="45"/>
    </row>
    <row r="6" spans="1:15" ht="16.8" thickTop="1">
      <c r="A6" s="88" t="s">
        <v>145</v>
      </c>
      <c r="B6" s="46" t="s">
        <v>146</v>
      </c>
      <c r="C6" s="47" t="s">
        <v>147</v>
      </c>
      <c r="I6" s="88" t="s">
        <v>145</v>
      </c>
      <c r="J6" s="46" t="s">
        <v>146</v>
      </c>
      <c r="K6" s="47" t="s">
        <v>147</v>
      </c>
    </row>
    <row r="7" spans="1:15" ht="16.8" thickBot="1">
      <c r="A7" s="89"/>
      <c r="B7" s="48">
        <v>1000</v>
      </c>
      <c r="C7" s="49">
        <v>2000</v>
      </c>
      <c r="D7" s="45" t="s">
        <v>148</v>
      </c>
      <c r="I7" s="89"/>
      <c r="J7" s="48">
        <v>1000</v>
      </c>
      <c r="K7" s="49">
        <v>2000</v>
      </c>
      <c r="L7" s="45" t="s">
        <v>148</v>
      </c>
    </row>
    <row r="8" spans="1:15" ht="16.8" thickTop="1">
      <c r="A8" s="50">
        <v>0.01</v>
      </c>
      <c r="B8" s="51">
        <f>B7+(B7*0.01)</f>
        <v>1010</v>
      </c>
      <c r="C8" s="52">
        <f>C7+(C7*0.01)</f>
        <v>2020</v>
      </c>
      <c r="I8" s="50">
        <v>0.01</v>
      </c>
      <c r="J8" s="51">
        <f>J7+(J7*0.01)</f>
        <v>1010</v>
      </c>
      <c r="K8" s="52">
        <f>K7+(K7*0.01)</f>
        <v>2020</v>
      </c>
    </row>
    <row r="9" spans="1:15" ht="16.8" thickBot="1">
      <c r="A9" s="53">
        <v>-0.01</v>
      </c>
      <c r="B9" s="54">
        <f>B7-(B7*0.01)</f>
        <v>990</v>
      </c>
      <c r="C9" s="55">
        <f>C7-(C7*0.01)</f>
        <v>1980</v>
      </c>
      <c r="I9" s="53">
        <v>-0.01</v>
      </c>
      <c r="J9" s="54">
        <f>J7-(J7*0.01)</f>
        <v>990</v>
      </c>
      <c r="K9" s="55">
        <f>K7-(K7*0.01)</f>
        <v>1980</v>
      </c>
    </row>
    <row r="10" spans="1:15" ht="17.399999999999999" thickTop="1" thickBot="1"/>
    <row r="11" spans="1:15" ht="17.399999999999999" thickTop="1" thickBot="1">
      <c r="A11" s="39" t="s">
        <v>139</v>
      </c>
      <c r="B11" s="76" t="s">
        <v>140</v>
      </c>
      <c r="C11" s="77"/>
      <c r="D11" s="78"/>
      <c r="F11" s="40" t="s">
        <v>141</v>
      </c>
      <c r="G11" s="41">
        <v>1.8</v>
      </c>
      <c r="I11" s="39" t="s">
        <v>139</v>
      </c>
      <c r="J11" s="76" t="s">
        <v>140</v>
      </c>
      <c r="K11" s="77"/>
      <c r="L11" s="78"/>
      <c r="N11" s="40" t="s">
        <v>141</v>
      </c>
      <c r="O11" s="41">
        <v>3</v>
      </c>
    </row>
    <row r="12" spans="1:15" ht="16.8" thickTop="1">
      <c r="A12" s="42" t="s">
        <v>142</v>
      </c>
      <c r="B12" s="79">
        <f>C18/(B19+C18)*G11</f>
        <v>1.2079734219269103</v>
      </c>
      <c r="C12" s="80"/>
      <c r="D12" s="81"/>
      <c r="I12" s="42" t="s">
        <v>142</v>
      </c>
      <c r="J12" s="79">
        <f>K18/(J19+K18)*O11</f>
        <v>2.0132890365448501</v>
      </c>
      <c r="K12" s="80"/>
      <c r="L12" s="81"/>
    </row>
    <row r="13" spans="1:15">
      <c r="A13" s="43" t="s">
        <v>143</v>
      </c>
      <c r="B13" s="82">
        <f>C17/(B17+C17)*G11</f>
        <v>1.2</v>
      </c>
      <c r="C13" s="83"/>
      <c r="D13" s="84"/>
      <c r="I13" s="43" t="s">
        <v>143</v>
      </c>
      <c r="J13" s="82">
        <f>K17/(J17+K17)*O11</f>
        <v>2</v>
      </c>
      <c r="K13" s="83"/>
      <c r="L13" s="84"/>
    </row>
    <row r="14" spans="1:15" ht="16.8" thickBot="1">
      <c r="A14" s="44" t="s">
        <v>144</v>
      </c>
      <c r="B14" s="85">
        <f>C19/(B18+C19)*G11</f>
        <v>1.1919732441471573</v>
      </c>
      <c r="C14" s="86"/>
      <c r="D14" s="87"/>
      <c r="I14" s="44" t="s">
        <v>144</v>
      </c>
      <c r="J14" s="85">
        <f>K19/(J18+K19)*O11</f>
        <v>1.9866220735785953</v>
      </c>
      <c r="K14" s="86"/>
      <c r="L14" s="87"/>
    </row>
    <row r="15" spans="1:15" ht="17.399999999999999" thickTop="1" thickBot="1">
      <c r="A15" s="45"/>
      <c r="I15" s="45"/>
    </row>
    <row r="16" spans="1:15" ht="16.8" thickTop="1">
      <c r="A16" s="88" t="s">
        <v>145</v>
      </c>
      <c r="B16" s="46" t="s">
        <v>146</v>
      </c>
      <c r="C16" s="47" t="s">
        <v>147</v>
      </c>
      <c r="I16" s="88" t="s">
        <v>145</v>
      </c>
      <c r="J16" s="46" t="s">
        <v>146</v>
      </c>
      <c r="K16" s="47" t="s">
        <v>147</v>
      </c>
    </row>
    <row r="17" spans="1:12" ht="16.8" thickBot="1">
      <c r="A17" s="89"/>
      <c r="B17" s="48">
        <v>1000</v>
      </c>
      <c r="C17" s="49">
        <v>2000</v>
      </c>
      <c r="D17" s="45" t="s">
        <v>148</v>
      </c>
      <c r="I17" s="89"/>
      <c r="J17" s="48">
        <v>1000</v>
      </c>
      <c r="K17" s="49">
        <v>2000</v>
      </c>
      <c r="L17" s="45" t="s">
        <v>148</v>
      </c>
    </row>
    <row r="18" spans="1:12" ht="16.8" thickTop="1">
      <c r="A18" s="50">
        <v>0.01</v>
      </c>
      <c r="B18" s="51">
        <f>B17+(B17*0.01)</f>
        <v>1010</v>
      </c>
      <c r="C18" s="52">
        <f>C17+(C17*0.01)</f>
        <v>2020</v>
      </c>
      <c r="I18" s="50">
        <v>0.01</v>
      </c>
      <c r="J18" s="51">
        <f>J17+(J17*0.01)</f>
        <v>1010</v>
      </c>
      <c r="K18" s="52">
        <f>K17+(K17*0.01)</f>
        <v>2020</v>
      </c>
    </row>
    <row r="19" spans="1:12" ht="16.8" thickBot="1">
      <c r="A19" s="53">
        <v>-0.01</v>
      </c>
      <c r="B19" s="54">
        <f>B17-(B17*0.01)</f>
        <v>990</v>
      </c>
      <c r="C19" s="55">
        <f>C17-(C17*0.01)</f>
        <v>1980</v>
      </c>
      <c r="I19" s="53">
        <v>-0.01</v>
      </c>
      <c r="J19" s="54">
        <f>J17-(J17*0.01)</f>
        <v>990</v>
      </c>
      <c r="K19" s="55">
        <f>K17-(K17*0.01)</f>
        <v>1980</v>
      </c>
    </row>
    <row r="20" spans="1:12" ht="16.8" thickTop="1"/>
  </sheetData>
  <mergeCells count="20">
    <mergeCell ref="B12:D12"/>
    <mergeCell ref="B13:D13"/>
    <mergeCell ref="B14:D14"/>
    <mergeCell ref="A16:A17"/>
    <mergeCell ref="B1:D1"/>
    <mergeCell ref="B2:D2"/>
    <mergeCell ref="B3:D3"/>
    <mergeCell ref="B4:D4"/>
    <mergeCell ref="A6:A7"/>
    <mergeCell ref="B11:D11"/>
    <mergeCell ref="J1:L1"/>
    <mergeCell ref="J2:L2"/>
    <mergeCell ref="J3:L3"/>
    <mergeCell ref="J4:L4"/>
    <mergeCell ref="I6:I7"/>
    <mergeCell ref="J11:L11"/>
    <mergeCell ref="J12:L12"/>
    <mergeCell ref="J13:L13"/>
    <mergeCell ref="J14:L14"/>
    <mergeCell ref="I16:I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Version</vt:lpstr>
      <vt:lpstr>Ext. LDO Circuit Check Lis </vt:lpstr>
      <vt:lpstr>Layout Check List</vt:lpstr>
      <vt:lpstr>Ref_Power_Circuit</vt:lpstr>
      <vt:lpstr>Ref</vt:lpstr>
      <vt:lpstr>分壓計算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SamTzeng</dc:creator>
  <cp:lastModifiedBy>a0982137400@gmail.com</cp:lastModifiedBy>
  <cp:lastPrinted>2024-05-29T07:55:56Z</cp:lastPrinted>
  <dcterms:created xsi:type="dcterms:W3CDTF">2019-11-04T01:37:44Z</dcterms:created>
  <dcterms:modified xsi:type="dcterms:W3CDTF">2024-05-31T10:45:31Z</dcterms:modified>
</cp:coreProperties>
</file>