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Lab3\"/>
    </mc:Choice>
  </mc:AlternateContent>
  <xr:revisionPtr revIDLastSave="0" documentId="13_ncr:1_{F8BF50DA-3D99-4F9D-9B28-79423FC244A6}" xr6:coauthVersionLast="45" xr6:coauthVersionMax="45" xr10:uidLastSave="{00000000-0000-0000-0000-000000000000}"/>
  <bookViews>
    <workbookView xWindow="-120" yWindow="-120" windowWidth="29040" windowHeight="15840" xr2:uid="{E7E5A235-2BBF-4E30-B98F-B7E832E094EF}"/>
  </bookViews>
  <sheets>
    <sheet name="Лист1 (2)" sheetId="3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3" l="1"/>
  <c r="E5" i="2"/>
  <c r="E4" i="2"/>
  <c r="C5" i="2"/>
  <c r="D4" i="2"/>
  <c r="H5" i="2" l="1"/>
  <c r="N9" i="3"/>
  <c r="N10" i="3"/>
  <c r="N11" i="3"/>
  <c r="O12" i="3"/>
  <c r="N4" i="3"/>
  <c r="N5" i="3"/>
  <c r="I4" i="2"/>
  <c r="J5" i="2"/>
  <c r="L9" i="3"/>
  <c r="L10" i="3"/>
  <c r="L11" i="3"/>
  <c r="M12" i="3"/>
  <c r="L4" i="3"/>
  <c r="L5" i="3"/>
  <c r="L6" i="3"/>
  <c r="J10" i="3"/>
  <c r="H10" i="3"/>
  <c r="J9" i="3"/>
  <c r="J11" i="3"/>
  <c r="K12" i="3"/>
  <c r="J6" i="3"/>
  <c r="J4" i="3"/>
  <c r="J5" i="3"/>
  <c r="D4" i="3"/>
  <c r="F4" i="3"/>
  <c r="H4" i="3"/>
  <c r="H6" i="3" s="1"/>
  <c r="D5" i="3"/>
  <c r="D9" i="3" s="1"/>
  <c r="F5" i="3"/>
  <c r="F9" i="3" s="1"/>
  <c r="H5" i="3"/>
  <c r="I12" i="3" s="1"/>
  <c r="D6" i="3"/>
  <c r="F6" i="3"/>
  <c r="B9" i="3"/>
  <c r="B10" i="3"/>
  <c r="D10" i="3"/>
  <c r="F10" i="3"/>
  <c r="B11" i="3"/>
  <c r="D11" i="3"/>
  <c r="F11" i="3"/>
  <c r="H11" i="3"/>
  <c r="C12" i="3"/>
  <c r="E12" i="3"/>
  <c r="G12" i="3"/>
  <c r="J4" i="2" l="1"/>
  <c r="B27" i="2" s="1"/>
  <c r="B28" i="2" s="1"/>
  <c r="C27" i="2" s="1"/>
  <c r="H9" i="3"/>
  <c r="C28" i="2" l="1"/>
  <c r="C31" i="2" s="1"/>
  <c r="C32" i="2" s="1"/>
  <c r="N7" i="3"/>
  <c r="P4" i="3" l="1"/>
  <c r="P6" i="3" s="1"/>
  <c r="D27" i="2"/>
  <c r="D28" i="2" s="1"/>
  <c r="E27" i="2" s="1"/>
  <c r="E28" i="2" s="1"/>
  <c r="F27" i="2" s="1"/>
  <c r="N8" i="3"/>
  <c r="P5" i="3" s="1"/>
  <c r="D31" i="2" l="1"/>
  <c r="D32" i="2" s="1"/>
  <c r="E31" i="2"/>
  <c r="E32" i="2" s="1"/>
  <c r="F28" i="2"/>
  <c r="G27" i="2" l="1"/>
  <c r="F31" i="2"/>
  <c r="F32" i="2" s="1"/>
  <c r="G28" i="2" l="1"/>
  <c r="H27" i="2" l="1"/>
  <c r="G31" i="2"/>
  <c r="G32" i="2" s="1"/>
  <c r="H28" i="2" l="1"/>
  <c r="I27" i="2" l="1"/>
  <c r="H31" i="2"/>
  <c r="H32" i="2" s="1"/>
  <c r="I28" i="2" l="1"/>
  <c r="J27" i="2" l="1"/>
  <c r="I31" i="2"/>
  <c r="I32" i="2" s="1"/>
  <c r="J28" i="2" l="1"/>
  <c r="K27" i="2" l="1"/>
  <c r="J31" i="2"/>
  <c r="J32" i="2" s="1"/>
  <c r="K28" i="2" l="1"/>
  <c r="L27" i="2" l="1"/>
  <c r="K31" i="2"/>
  <c r="K32" i="2" s="1"/>
  <c r="L28" i="2" l="1"/>
  <c r="M27" i="2" l="1"/>
  <c r="M28" i="2" s="1"/>
  <c r="L31" i="2"/>
  <c r="L32" i="2" s="1"/>
  <c r="M31" i="2" l="1"/>
  <c r="M32" i="2" s="1"/>
</calcChain>
</file>

<file path=xl/sharedStrings.xml><?xml version="1.0" encoding="utf-8"?>
<sst xmlns="http://schemas.openxmlformats.org/spreadsheetml/2006/main" count="21" uniqueCount="20">
  <si>
    <t>МЕТОД НЬЮТОНА</t>
  </si>
  <si>
    <t>k</t>
  </si>
  <si>
    <t>max|x(k+1)-x(k)|</t>
  </si>
  <si>
    <t>eps (по методу Зейделя)</t>
  </si>
  <si>
    <t>W(xk)</t>
  </si>
  <si>
    <t>F(xk)*(-1)</t>
  </si>
  <si>
    <t>Точность:</t>
  </si>
  <si>
    <t>Исходная матрица</t>
  </si>
  <si>
    <t>Переход</t>
  </si>
  <si>
    <t>A</t>
  </si>
  <si>
    <t>b</t>
  </si>
  <si>
    <t>C</t>
  </si>
  <si>
    <t>d</t>
  </si>
  <si>
    <t>МЕТОД ЗЕЙДЕЛЯ</t>
  </si>
  <si>
    <t>x1</t>
  </si>
  <si>
    <t>x2</t>
  </si>
  <si>
    <t>|x^k - x^k-1|</t>
  </si>
  <si>
    <t>Ответ: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</si>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</sst>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1F90-6FAB-4F82-AFE2-2BBA8546C40E}">
  <dimension ref="A1:Q20"/>
  <sheetViews>
    <sheetView tabSelected="1" zoomScaleNormal="100" workbookViewId="0">
      <selection activeCell="C13" sqref="C13"/>
    </sheetView>
  </sheetViews>
  <sheetFormatPr defaultRowHeight="15" x14ac:dyDescent="0.25"/>
  <cols>
    <col min="1" max="1" width="17.85546875" customWidth="1"/>
    <col min="2" max="8" width="14.28515625" customWidth="1"/>
    <col min="9" max="9" width="14.85546875" customWidth="1"/>
    <col min="10" max="24" width="14.28515625" customWidth="1"/>
  </cols>
  <sheetData>
    <row r="1" spans="1:17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0.2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20.25" customHeight="1" x14ac:dyDescent="0.25">
      <c r="A3" s="2" t="s">
        <v>1</v>
      </c>
      <c r="B3" s="6">
        <v>0</v>
      </c>
      <c r="C3" s="6"/>
      <c r="D3" s="6">
        <v>1</v>
      </c>
      <c r="E3" s="6"/>
      <c r="F3" s="6">
        <v>2</v>
      </c>
      <c r="G3" s="6"/>
      <c r="H3" s="6">
        <v>3</v>
      </c>
      <c r="I3" s="6"/>
      <c r="J3" s="6">
        <v>4</v>
      </c>
      <c r="K3" s="6"/>
      <c r="L3" s="6">
        <v>5</v>
      </c>
      <c r="M3" s="6"/>
      <c r="N3" s="6">
        <v>6</v>
      </c>
      <c r="O3" s="6"/>
      <c r="P3" s="7">
        <v>7</v>
      </c>
      <c r="Q3" s="7"/>
    </row>
    <row r="4" spans="1:17" ht="18.75" customHeight="1" x14ac:dyDescent="0.25">
      <c r="A4" s="2" t="s">
        <v>18</v>
      </c>
      <c r="B4" s="6">
        <v>4</v>
      </c>
      <c r="C4" s="6"/>
      <c r="D4" s="6">
        <f>B4+B7</f>
        <v>3.57002</v>
      </c>
      <c r="E4" s="6"/>
      <c r="F4" s="6">
        <f>D4+D7</f>
        <v>3.8641000000000001</v>
      </c>
      <c r="G4" s="6"/>
      <c r="H4" s="6">
        <f>F4+F7</f>
        <v>3.58745</v>
      </c>
      <c r="I4" s="6"/>
      <c r="J4" s="6">
        <f>H4+H7</f>
        <v>3.7057099999999998</v>
      </c>
      <c r="K4" s="6"/>
      <c r="L4" s="6">
        <f>J4+J7</f>
        <v>3.5975099999999998</v>
      </c>
      <c r="M4" s="6"/>
      <c r="N4" s="6">
        <f>L4+L7</f>
        <v>3.5992389999999999</v>
      </c>
      <c r="O4" s="6"/>
      <c r="P4" s="7">
        <f>N4+N7</f>
        <v>2.9675592313050299</v>
      </c>
      <c r="Q4" s="7"/>
    </row>
    <row r="5" spans="1:17" ht="18.75" customHeight="1" x14ac:dyDescent="0.25">
      <c r="A5" s="2" t="s">
        <v>19</v>
      </c>
      <c r="B5" s="6">
        <v>1</v>
      </c>
      <c r="C5" s="6"/>
      <c r="D5" s="6">
        <f>B5+B8</f>
        <v>0.96469000000000005</v>
      </c>
      <c r="E5" s="6"/>
      <c r="F5" s="6">
        <f>D5+D8</f>
        <v>0.92849000000000004</v>
      </c>
      <c r="G5" s="6"/>
      <c r="H5" s="6">
        <f>F5+F8</f>
        <v>0.94297000000000009</v>
      </c>
      <c r="I5" s="6"/>
      <c r="J5" s="6">
        <f>H5+H8</f>
        <v>0.92829000000000006</v>
      </c>
      <c r="K5" s="6"/>
      <c r="L5" s="6">
        <f>J5+J8</f>
        <v>0.9304070000000001</v>
      </c>
      <c r="M5" s="6"/>
      <c r="N5" s="6">
        <f>L5+L8</f>
        <v>0.92824700000000004</v>
      </c>
      <c r="O5" s="6"/>
      <c r="P5" s="7">
        <f>N5+N8</f>
        <v>0.87867192127547811</v>
      </c>
      <c r="Q5" s="7"/>
    </row>
    <row r="6" spans="1:17" ht="18.75" customHeight="1" x14ac:dyDescent="0.25">
      <c r="A6" s="2" t="s">
        <v>2</v>
      </c>
      <c r="B6" s="6"/>
      <c r="C6" s="6"/>
      <c r="D6" s="6">
        <f>ABS(D4-B4)</f>
        <v>0.42998000000000003</v>
      </c>
      <c r="E6" s="6"/>
      <c r="F6" s="6">
        <f>ABS(F4-D4)</f>
        <v>0.29408000000000012</v>
      </c>
      <c r="G6" s="6"/>
      <c r="H6" s="6">
        <f>ABS(H4-F4)</f>
        <v>0.27665000000000006</v>
      </c>
      <c r="I6" s="6"/>
      <c r="J6" s="6">
        <f>ABS(J4-H4)</f>
        <v>0.11825999999999981</v>
      </c>
      <c r="K6" s="6"/>
      <c r="L6" s="6">
        <f>ABS(L4-J4)</f>
        <v>0.10820000000000007</v>
      </c>
      <c r="M6" s="6"/>
      <c r="N6" s="6">
        <f>ABS(N4-L4)</f>
        <v>1.7290000000000916E-3</v>
      </c>
      <c r="O6" s="6"/>
      <c r="P6" s="7">
        <f>ABS(P4-N4)</f>
        <v>0.63167976869497</v>
      </c>
      <c r="Q6" s="7"/>
    </row>
    <row r="7" spans="1:17" ht="21.75" customHeight="1" x14ac:dyDescent="0.25">
      <c r="A7" s="8" t="s">
        <v>3</v>
      </c>
      <c r="B7" s="6">
        <v>-0.42997999999999997</v>
      </c>
      <c r="C7" s="6"/>
      <c r="D7" s="6">
        <v>0.29408000000000001</v>
      </c>
      <c r="E7" s="6"/>
      <c r="F7" s="6">
        <v>-0.27665000000000001</v>
      </c>
      <c r="G7" s="6"/>
      <c r="H7" s="6">
        <v>0.11826</v>
      </c>
      <c r="I7" s="6"/>
      <c r="J7" s="6">
        <v>-0.1082</v>
      </c>
      <c r="K7" s="6"/>
      <c r="L7" s="6">
        <v>1.7290000000000001E-3</v>
      </c>
      <c r="M7" s="6"/>
      <c r="N7" s="4">
        <f>Лист2!C27</f>
        <v>-0.63167976869496978</v>
      </c>
      <c r="O7" s="4"/>
      <c r="P7" s="4"/>
      <c r="Q7" s="4"/>
    </row>
    <row r="8" spans="1:17" ht="21.75" customHeight="1" x14ac:dyDescent="0.25">
      <c r="A8" s="8"/>
      <c r="B8" s="6">
        <v>-3.5310000000000001E-2</v>
      </c>
      <c r="C8" s="6"/>
      <c r="D8" s="6">
        <v>-3.6200000000000003E-2</v>
      </c>
      <c r="E8" s="6"/>
      <c r="F8" s="6">
        <v>1.448E-2</v>
      </c>
      <c r="G8" s="6"/>
      <c r="H8" s="6">
        <v>-1.468E-2</v>
      </c>
      <c r="I8" s="6"/>
      <c r="J8" s="6">
        <v>2.117E-3</v>
      </c>
      <c r="K8" s="6"/>
      <c r="L8" s="6">
        <v>-2.16E-3</v>
      </c>
      <c r="M8" s="6"/>
      <c r="N8" s="4">
        <f>Лист2!C28</f>
        <v>-4.9575078724521889E-2</v>
      </c>
      <c r="O8" s="4"/>
      <c r="P8" s="4"/>
      <c r="Q8" s="4"/>
    </row>
    <row r="9" spans="1:17" x14ac:dyDescent="0.25">
      <c r="A9" s="6" t="s">
        <v>5</v>
      </c>
      <c r="B9" s="6">
        <f>-1*(COS(B4-1)/2 + B5 -0.5)</f>
        <v>-5.0037516997772924E-3</v>
      </c>
      <c r="C9" s="6"/>
      <c r="D9" s="6">
        <f>-1*(COS(D4-1)/2 + D5 -0.5)</f>
        <v>-4.4164359938799969E-2</v>
      </c>
      <c r="E9" s="6"/>
      <c r="F9" s="6">
        <f>-1*(COS(F4-1)/2 + F5 -0.5)</f>
        <v>5.2382667977367348E-2</v>
      </c>
      <c r="G9" s="6"/>
      <c r="H9" s="6">
        <f>-1*(COS(H4-1)/2 + H5 -0.5)</f>
        <v>-1.7794049597655626E-2</v>
      </c>
      <c r="I9" s="6"/>
      <c r="J9" s="6">
        <f>-1*(COS(J4-1)/2 + J5 -0.5)</f>
        <v>2.4958864841577721E-2</v>
      </c>
      <c r="K9" s="6"/>
      <c r="L9" s="6">
        <f>-1*(COS(L4-1)/2 + L5 -0.5)</f>
        <v>-2.60575005854502E-3</v>
      </c>
      <c r="M9" s="6"/>
      <c r="N9" s="6">
        <f>-1*(COS(N4-1)/2 + N5 -0.5)</f>
        <v>1.1043708657565432E-6</v>
      </c>
      <c r="O9" s="6"/>
      <c r="P9" s="4"/>
      <c r="Q9" s="4"/>
    </row>
    <row r="10" spans="1:17" x14ac:dyDescent="0.25">
      <c r="A10" s="6"/>
      <c r="B10" s="6">
        <f>-1*(B4-COS(B5) - 3)</f>
        <v>-0.45969769413186023</v>
      </c>
      <c r="C10" s="6"/>
      <c r="D10" s="6">
        <f>-1*(D4-COS(D5) - 3)</f>
        <v>-3.4831588794448365E-4</v>
      </c>
      <c r="E10" s="6"/>
      <c r="F10" s="6">
        <f>-1*(F4-COS(F5) - 3)</f>
        <v>-0.26505625362245899</v>
      </c>
      <c r="G10" s="6"/>
      <c r="H10" s="6">
        <f>-1*(H4-COS(H5) - 3)</f>
        <v>-6.3020229712051901E-5</v>
      </c>
      <c r="I10" s="6"/>
      <c r="J10" s="6">
        <f>-1*(J4-COS(J5) - 3)</f>
        <v>-0.10650612234479606</v>
      </c>
      <c r="K10" s="6"/>
      <c r="L10" s="6">
        <f>-1*(L4-COS(L5) - 3)</f>
        <v>-2.3265349335943597E-6</v>
      </c>
      <c r="M10" s="6"/>
      <c r="N10" s="6">
        <f>-1*(N4-COS(N5) - 3)</f>
        <v>-6.9725042006751892E-7</v>
      </c>
      <c r="O10" s="6"/>
      <c r="P10" s="4"/>
      <c r="Q10" s="4"/>
    </row>
    <row r="11" spans="1:17" x14ac:dyDescent="0.25">
      <c r="A11" s="6" t="s">
        <v>4</v>
      </c>
      <c r="B11" s="2">
        <f>-SIN(B4-1)/2</f>
        <v>-7.0560004029933607E-2</v>
      </c>
      <c r="C11" s="2">
        <v>1</v>
      </c>
      <c r="D11" s="2">
        <f>-SIN(D4-1)/2</f>
        <v>-0.27047769972978913</v>
      </c>
      <c r="E11" s="2">
        <v>1</v>
      </c>
      <c r="F11" s="2">
        <f>-SIN(F4-1)/2</f>
        <v>-0.1369725417458863</v>
      </c>
      <c r="G11" s="2">
        <v>1</v>
      </c>
      <c r="H11" s="2">
        <f>-SIN(H4-1)/2</f>
        <v>-0.26310722376906176</v>
      </c>
      <c r="I11" s="2">
        <v>1</v>
      </c>
      <c r="J11" s="2">
        <f>-SIN(J4-1)/2</f>
        <v>-0.21110534460269162</v>
      </c>
      <c r="K11" s="2">
        <v>1</v>
      </c>
      <c r="L11" s="2">
        <f>-SIN(L4-1)/2</f>
        <v>-0.25881671226667075</v>
      </c>
      <c r="M11" s="2">
        <v>1</v>
      </c>
      <c r="N11" s="2">
        <f>-SIN(N4-1)/2</f>
        <v>-0.25807665741550517</v>
      </c>
      <c r="O11" s="2">
        <v>1</v>
      </c>
    </row>
    <row r="12" spans="1:17" x14ac:dyDescent="0.25">
      <c r="A12" s="6"/>
      <c r="B12" s="2">
        <v>1</v>
      </c>
      <c r="C12" s="2">
        <f>SIN(B5)</f>
        <v>0.8414709848078965</v>
      </c>
      <c r="D12" s="2">
        <v>1</v>
      </c>
      <c r="E12" s="2">
        <f>SIN(D5)</f>
        <v>0.82187235768149203</v>
      </c>
      <c r="F12" s="2">
        <v>1</v>
      </c>
      <c r="G12" s="2">
        <f>SIN(F5)</f>
        <v>0.80071629802693556</v>
      </c>
      <c r="H12" s="2">
        <v>1</v>
      </c>
      <c r="I12" s="2">
        <f>SIN(H5)</f>
        <v>0.80930620657223373</v>
      </c>
      <c r="J12" s="2">
        <v>1</v>
      </c>
      <c r="K12" s="2">
        <f>SIN(J5)</f>
        <v>0.80059647326413286</v>
      </c>
      <c r="L12" s="2">
        <v>1</v>
      </c>
      <c r="M12" s="2">
        <f>SIN(L5)</f>
        <v>0.8018631929140807</v>
      </c>
      <c r="N12" s="2">
        <v>1</v>
      </c>
      <c r="O12" s="2">
        <f>SIN(N5)</f>
        <v>0.80057070675725017</v>
      </c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mergeCells count="68">
    <mergeCell ref="A11:A12"/>
    <mergeCell ref="B3:C3"/>
    <mergeCell ref="D3:E3"/>
    <mergeCell ref="F3:G3"/>
    <mergeCell ref="B4:C4"/>
    <mergeCell ref="D4:E4"/>
    <mergeCell ref="F5:G5"/>
    <mergeCell ref="B6:C6"/>
    <mergeCell ref="D6:E6"/>
    <mergeCell ref="F6:G6"/>
    <mergeCell ref="A7:A8"/>
    <mergeCell ref="A9:A10"/>
    <mergeCell ref="B7:C7"/>
    <mergeCell ref="B8:C8"/>
    <mergeCell ref="B9:C9"/>
    <mergeCell ref="B10:C10"/>
    <mergeCell ref="H7:I7"/>
    <mergeCell ref="H8:I8"/>
    <mergeCell ref="D7:E7"/>
    <mergeCell ref="F7:G7"/>
    <mergeCell ref="D8:E8"/>
    <mergeCell ref="F8:G8"/>
    <mergeCell ref="H3:I3"/>
    <mergeCell ref="J3:K3"/>
    <mergeCell ref="L3:M3"/>
    <mergeCell ref="H4:I4"/>
    <mergeCell ref="J4:K4"/>
    <mergeCell ref="L4:M4"/>
    <mergeCell ref="F4:G4"/>
    <mergeCell ref="B5:C5"/>
    <mergeCell ref="D5:E5"/>
    <mergeCell ref="D10:E10"/>
    <mergeCell ref="F10:G10"/>
    <mergeCell ref="D9:E9"/>
    <mergeCell ref="F9:G9"/>
    <mergeCell ref="H5:I5"/>
    <mergeCell ref="J5:K5"/>
    <mergeCell ref="L5:M5"/>
    <mergeCell ref="H6:I6"/>
    <mergeCell ref="J6:K6"/>
    <mergeCell ref="L6:M6"/>
    <mergeCell ref="H9:I9"/>
    <mergeCell ref="H10:I10"/>
    <mergeCell ref="J9:K9"/>
    <mergeCell ref="J10:K10"/>
    <mergeCell ref="L9:M9"/>
    <mergeCell ref="L10:M10"/>
    <mergeCell ref="N8:O8"/>
    <mergeCell ref="J8:K8"/>
    <mergeCell ref="J7:K7"/>
    <mergeCell ref="L7:M7"/>
    <mergeCell ref="L8:M8"/>
    <mergeCell ref="P10:Q10"/>
    <mergeCell ref="A1:Q2"/>
    <mergeCell ref="N9:O9"/>
    <mergeCell ref="N10:O10"/>
    <mergeCell ref="P3:Q3"/>
    <mergeCell ref="P4:Q4"/>
    <mergeCell ref="P5:Q5"/>
    <mergeCell ref="P6:Q6"/>
    <mergeCell ref="P7:Q7"/>
    <mergeCell ref="P8:Q8"/>
    <mergeCell ref="P9:Q9"/>
    <mergeCell ref="N3:O3"/>
    <mergeCell ref="N4:O4"/>
    <mergeCell ref="N5:O5"/>
    <mergeCell ref="N6:O6"/>
    <mergeCell ref="N7:O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B069-3106-4C1F-97A0-A4D2377EB4E4}">
  <dimension ref="A1:M32"/>
  <sheetViews>
    <sheetView workbookViewId="0">
      <selection activeCell="E4" sqref="E4"/>
    </sheetView>
  </sheetViews>
  <sheetFormatPr defaultRowHeight="15" x14ac:dyDescent="0.25"/>
  <cols>
    <col min="5" max="5" width="12.7109375" bestFit="1" customWidth="1"/>
  </cols>
  <sheetData>
    <row r="1" spans="1:13" x14ac:dyDescent="0.25">
      <c r="A1" t="s">
        <v>6</v>
      </c>
      <c r="B1">
        <v>1.0000000000000001E-5</v>
      </c>
    </row>
    <row r="2" spans="1:13" x14ac:dyDescent="0.25">
      <c r="B2" s="9" t="s">
        <v>7</v>
      </c>
      <c r="C2" s="4"/>
      <c r="D2" s="4"/>
      <c r="E2" s="4"/>
      <c r="G2" s="9" t="s">
        <v>8</v>
      </c>
      <c r="H2" s="4"/>
      <c r="I2" s="4"/>
      <c r="J2" s="4"/>
    </row>
    <row r="3" spans="1:13" x14ac:dyDescent="0.25">
      <c r="B3" s="6" t="s">
        <v>9</v>
      </c>
      <c r="C3" s="6"/>
      <c r="D3" s="6"/>
      <c r="E3" s="2" t="s">
        <v>10</v>
      </c>
      <c r="G3" s="6" t="s">
        <v>11</v>
      </c>
      <c r="H3" s="6"/>
      <c r="I3" s="6"/>
      <c r="J3" s="2" t="s">
        <v>12</v>
      </c>
    </row>
    <row r="4" spans="1:13" x14ac:dyDescent="0.25">
      <c r="B4" s="1"/>
      <c r="C4" s="2">
        <v>1</v>
      </c>
      <c r="D4" s="1">
        <f>'Лист1 (2)'!C12</f>
        <v>0.8414709848078965</v>
      </c>
      <c r="E4" s="1">
        <f>'Лист1 (2)'!B10</f>
        <v>-0.45969769413186023</v>
      </c>
      <c r="G4" s="1"/>
      <c r="H4" s="1">
        <v>0</v>
      </c>
      <c r="I4" s="1">
        <f>-D4/$C$4</f>
        <v>-0.8414709848078965</v>
      </c>
      <c r="J4" s="1">
        <f>E4/C4</f>
        <v>-0.45969769413186023</v>
      </c>
    </row>
    <row r="5" spans="1:13" x14ac:dyDescent="0.25">
      <c r="B5" s="1"/>
      <c r="C5" s="1">
        <f>'Лист1 (2)'!B11</f>
        <v>-7.0560004029933607E-2</v>
      </c>
      <c r="D5" s="1">
        <v>1</v>
      </c>
      <c r="E5" s="1">
        <f>'Лист1 (2)'!B9</f>
        <v>-5.0037516997772924E-3</v>
      </c>
      <c r="G5" s="1"/>
      <c r="H5" s="1">
        <f>-C5/$D$5</f>
        <v>7.0560004029933607E-2</v>
      </c>
      <c r="I5" s="1">
        <v>0</v>
      </c>
      <c r="J5" s="1">
        <f>E5/D5</f>
        <v>-5.0037516997772924E-3</v>
      </c>
    </row>
    <row r="6" spans="1:13" x14ac:dyDescent="0.25">
      <c r="B6" s="1"/>
      <c r="C6" s="1"/>
      <c r="D6" s="1"/>
      <c r="E6" s="1"/>
      <c r="G6" s="1"/>
      <c r="H6" s="1"/>
      <c r="I6" s="1"/>
      <c r="J6" s="1"/>
    </row>
    <row r="9" spans="1:13" x14ac:dyDescent="0.25">
      <c r="A9" s="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9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1"/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 t="s">
        <v>1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</row>
    <row r="27" spans="1:13" x14ac:dyDescent="0.25">
      <c r="A27" s="1" t="s">
        <v>14</v>
      </c>
      <c r="B27" s="1">
        <f>I4*J5+J4</f>
        <v>-0.45548718226131446</v>
      </c>
      <c r="C27" s="1">
        <f>$I4*B28+$J4</f>
        <v>-0.63167976869496978</v>
      </c>
      <c r="D27" s="1">
        <f t="shared" ref="D27:M27" si="0">$I4*C28+$J4</f>
        <v>-0.41798170381560779</v>
      </c>
      <c r="E27" s="1">
        <f t="shared" si="0"/>
        <v>-0.43066985462148299</v>
      </c>
      <c r="F27" s="1">
        <f t="shared" si="0"/>
        <v>-0.42991650586765356</v>
      </c>
      <c r="G27" s="1">
        <f t="shared" si="0"/>
        <v>-0.42996123534427938</v>
      </c>
      <c r="H27" s="1">
        <f t="shared" si="0"/>
        <v>-0.42995857956756367</v>
      </c>
      <c r="I27" s="1">
        <f t="shared" si="0"/>
        <v>-0.42995873725217115</v>
      </c>
      <c r="J27" s="1">
        <f t="shared" si="0"/>
        <v>-0.42995872788977435</v>
      </c>
      <c r="K27" s="1">
        <f t="shared" si="0"/>
        <v>-0.42995872844565913</v>
      </c>
      <c r="L27" s="1">
        <f>$I4*K28+$J4</f>
        <v>-0.42995872841265392</v>
      </c>
      <c r="M27" s="1">
        <f t="shared" si="0"/>
        <v>-0.42995872841461358</v>
      </c>
    </row>
    <row r="28" spans="1:13" x14ac:dyDescent="0.25">
      <c r="A28" s="1" t="s">
        <v>15</v>
      </c>
      <c r="B28" s="1">
        <f>B27*J4+J5</f>
        <v>0.20438265569236733</v>
      </c>
      <c r="C28" s="1">
        <f>$H5*C27+$J5</f>
        <v>-4.9575078724521889E-2</v>
      </c>
      <c r="D28" s="1">
        <f t="shared" ref="D28:M28" si="1">$H5*D27+$J5</f>
        <v>-3.4496542405445092E-2</v>
      </c>
      <c r="E28" s="1">
        <f t="shared" si="1"/>
        <v>-3.5391818377440057E-2</v>
      </c>
      <c r="F28" s="1">
        <f t="shared" si="1"/>
        <v>-3.5338662086333905E-2</v>
      </c>
      <c r="G28" s="1">
        <f t="shared" si="1"/>
        <v>-3.5341818198384875E-2</v>
      </c>
      <c r="H28" s="1">
        <f t="shared" si="1"/>
        <v>-3.5341630806769116E-2</v>
      </c>
      <c r="I28" s="1">
        <f t="shared" si="1"/>
        <v>-3.5341641932995653E-2</v>
      </c>
      <c r="J28" s="1">
        <f t="shared" si="1"/>
        <v>-3.5341641272384899E-2</v>
      </c>
      <c r="K28" s="1">
        <f>$H5*K27+$J5</f>
        <v>-3.5341641311608135E-2</v>
      </c>
      <c r="L28" s="1">
        <f t="shared" si="1"/>
        <v>-3.5341641309279283E-2</v>
      </c>
      <c r="M28" s="1">
        <f t="shared" si="1"/>
        <v>-3.5341641309417554E-2</v>
      </c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 t="s">
        <v>16</v>
      </c>
      <c r="B31" s="1"/>
      <c r="C31" s="1">
        <f>ABS(SUM(B27:B28)-SUM(C27:C28))</f>
        <v>0.43015032085054461</v>
      </c>
      <c r="D31" s="1">
        <f t="shared" ref="D31:L31" si="2">ABS(SUM(C27:C28)-SUM(D27:D28))</f>
        <v>0.22877660119843884</v>
      </c>
      <c r="E31" s="1">
        <f t="shared" si="2"/>
        <v>1.3583426777870167E-2</v>
      </c>
      <c r="F31" s="1">
        <f t="shared" si="2"/>
        <v>8.0650504493556818E-4</v>
      </c>
      <c r="G31" s="1">
        <f t="shared" si="2"/>
        <v>4.7885588676799262E-5</v>
      </c>
      <c r="H31" s="1">
        <f t="shared" si="2"/>
        <v>2.8431683314900091E-6</v>
      </c>
      <c r="I31" s="1">
        <f t="shared" si="2"/>
        <v>1.6881083403363917E-7</v>
      </c>
      <c r="J31" s="1">
        <f t="shared" si="2"/>
        <v>1.0023007590564958E-8</v>
      </c>
      <c r="K31" s="1">
        <f t="shared" si="2"/>
        <v>5.9510807393081677E-10</v>
      </c>
      <c r="L31" s="1">
        <f t="shared" si="2"/>
        <v>3.5334069004022695E-11</v>
      </c>
      <c r="M31" s="1">
        <f>ABS(SUM(L27:L28)-SUM(M27:M28))</f>
        <v>2.0978774273316958E-12</v>
      </c>
    </row>
    <row r="32" spans="1:13" x14ac:dyDescent="0.25">
      <c r="A32" s="1" t="s">
        <v>17</v>
      </c>
      <c r="B32" s="1"/>
      <c r="C32" s="1">
        <f>IF(C31&lt;=$B$1,C31,0)</f>
        <v>0</v>
      </c>
      <c r="D32" s="1">
        <f t="shared" ref="D32:M32" si="3">IF(D31&lt;=$B$1,D31,0)</f>
        <v>0</v>
      </c>
      <c r="E32" s="1">
        <f t="shared" si="3"/>
        <v>0</v>
      </c>
      <c r="F32" s="1">
        <f t="shared" si="3"/>
        <v>0</v>
      </c>
      <c r="G32" s="3">
        <f t="shared" si="3"/>
        <v>0</v>
      </c>
      <c r="H32" s="1">
        <f t="shared" si="3"/>
        <v>2.8431683314900091E-6</v>
      </c>
      <c r="I32" s="1">
        <f t="shared" si="3"/>
        <v>1.6881083403363917E-7</v>
      </c>
      <c r="J32" s="1">
        <f t="shared" si="3"/>
        <v>1.0023007590564958E-8</v>
      </c>
      <c r="K32" s="1">
        <f t="shared" si="3"/>
        <v>5.9510807393081677E-10</v>
      </c>
      <c r="L32" s="1">
        <f t="shared" si="3"/>
        <v>3.5334069004022695E-11</v>
      </c>
      <c r="M32" s="1">
        <f t="shared" si="3"/>
        <v>2.0978774273316958E-12</v>
      </c>
    </row>
  </sheetData>
  <mergeCells count="9">
    <mergeCell ref="A20:M20"/>
    <mergeCell ref="B21:D21"/>
    <mergeCell ref="E21:G21"/>
    <mergeCell ref="B2:E2"/>
    <mergeCell ref="G2:J2"/>
    <mergeCell ref="B3:D3"/>
    <mergeCell ref="G3:I3"/>
    <mergeCell ref="A9:M9"/>
    <mergeCell ref="B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2020-04-25T05:52:31Z</dcterms:created>
  <dcterms:modified xsi:type="dcterms:W3CDTF">2020-05-15T12:27:37Z</dcterms:modified>
</cp:coreProperties>
</file>