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3" i="1" l="1"/>
  <c r="K4" i="1"/>
  <c r="K5" i="1"/>
  <c r="K6" i="1"/>
  <c r="K7" i="1"/>
  <c r="K8" i="1"/>
  <c r="K9" i="1"/>
  <c r="K10" i="1"/>
  <c r="K11" i="1"/>
  <c r="K29" i="1"/>
  <c r="I29" i="1"/>
  <c r="G29" i="1"/>
  <c r="G12" i="1"/>
  <c r="K17" i="1"/>
  <c r="K18" i="1"/>
  <c r="K19" i="1"/>
  <c r="K20" i="1"/>
  <c r="K21" i="1"/>
  <c r="K22" i="1"/>
  <c r="K23" i="1"/>
  <c r="K24" i="1"/>
  <c r="K25" i="1"/>
  <c r="K16" i="1"/>
  <c r="I17" i="1"/>
  <c r="I18" i="1"/>
  <c r="I19" i="1"/>
  <c r="I20" i="1"/>
  <c r="I21" i="1"/>
  <c r="I22" i="1"/>
  <c r="I23" i="1"/>
  <c r="I24" i="1"/>
  <c r="I25" i="1"/>
  <c r="I16" i="1"/>
  <c r="G17" i="1"/>
  <c r="G18" i="1"/>
  <c r="G19" i="1"/>
  <c r="G20" i="1"/>
  <c r="G21" i="1"/>
  <c r="G22" i="1"/>
  <c r="G23" i="1"/>
  <c r="G24" i="1"/>
  <c r="G25" i="1"/>
  <c r="G26" i="1"/>
  <c r="G16" i="1"/>
  <c r="K3" i="1"/>
  <c r="I4" i="1"/>
  <c r="I5" i="1"/>
  <c r="I12" i="1" s="1"/>
  <c r="I3" i="1"/>
  <c r="G6" i="1"/>
  <c r="G5" i="1"/>
  <c r="G4" i="1"/>
</calcChain>
</file>

<file path=xl/sharedStrings.xml><?xml version="1.0" encoding="utf-8"?>
<sst xmlns="http://schemas.openxmlformats.org/spreadsheetml/2006/main" count="13" uniqueCount="9">
  <si>
    <t>Ge пр</t>
  </si>
  <si>
    <t>Ge об</t>
  </si>
  <si>
    <t>Cu2O пр</t>
  </si>
  <si>
    <t>Cu2O об</t>
  </si>
  <si>
    <t>k</t>
  </si>
  <si>
    <t>R пр</t>
  </si>
  <si>
    <t>R об</t>
  </si>
  <si>
    <t>Вольт-амперная характеристика</t>
  </si>
  <si>
    <t>Оценки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</si>
</sst>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Вольт-амперная хар-ка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37</c:v>
                </c:pt>
                <c:pt idx="3">
                  <c:v>76</c:v>
                </c:pt>
                <c:pt idx="4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36648"/>
        <c:axId val="283442528"/>
      </c:lineChart>
      <c:catAx>
        <c:axId val="28343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42528"/>
        <c:crosses val="autoZero"/>
        <c:auto val="1"/>
        <c:lblAlgn val="ctr"/>
        <c:lblOffset val="100"/>
        <c:noMultiLvlLbl val="0"/>
      </c:catAx>
      <c:valAx>
        <c:axId val="2834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3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Вольт-амперная хар-ка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Лист1!$D$2:$D$12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Лист1!$E$2:$E$12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40960"/>
        <c:axId val="283441352"/>
      </c:lineChart>
      <c:catAx>
        <c:axId val="2834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41352"/>
        <c:crosses val="autoZero"/>
        <c:auto val="1"/>
        <c:lblAlgn val="ctr"/>
        <c:lblOffset val="100"/>
        <c:noMultiLvlLbl val="0"/>
      </c:catAx>
      <c:valAx>
        <c:axId val="283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Вольт-амперная хар-ка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Лист1!$A$15:$A$26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Лист1!$B$15:$B$26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35080"/>
        <c:axId val="283437432"/>
      </c:lineChart>
      <c:catAx>
        <c:axId val="2834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37432"/>
        <c:crosses val="autoZero"/>
        <c:auto val="1"/>
        <c:lblAlgn val="ctr"/>
        <c:lblOffset val="100"/>
        <c:noMultiLvlLbl val="0"/>
      </c:catAx>
      <c:valAx>
        <c:axId val="2834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3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Вольт-амперная хар-ка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Лист1!$D$15:$D$26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Лист1!$E$15:$E$26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40176"/>
        <c:axId val="283441744"/>
      </c:lineChart>
      <c:catAx>
        <c:axId val="2834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41744"/>
        <c:crosses val="autoZero"/>
        <c:auto val="1"/>
        <c:lblAlgn val="ctr"/>
        <c:lblOffset val="100"/>
        <c:noMultiLvlLbl val="0"/>
      </c:catAx>
      <c:valAx>
        <c:axId val="2834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600076</xdr:colOff>
      <xdr:row>2</xdr:row>
      <xdr:rowOff>185738</xdr:rowOff>
    </xdr:from>
    <xdr:to>
      <xdr:col>16</xdr:col>
      <xdr:colOff>581026</xdr:colOff>
      <xdr:row>11</xdr:row>
      <xdr:rowOff>180976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3</xdr:row>
      <xdr:rowOff>9525</xdr:rowOff>
    </xdr:from>
    <xdr:to>
      <xdr:col>21</xdr:col>
      <xdr:colOff>581025</xdr:colOff>
      <xdr:row>12</xdr:row>
      <xdr:rowOff>4763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9525</xdr:rowOff>
    </xdr:from>
    <xdr:to>
      <xdr:col>16</xdr:col>
      <xdr:colOff>590550</xdr:colOff>
      <xdr:row>24</xdr:row>
      <xdr:rowOff>4763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15</xdr:row>
      <xdr:rowOff>9525</xdr:rowOff>
    </xdr:from>
    <xdr:to>
      <xdr:col>21</xdr:col>
      <xdr:colOff>581025</xdr:colOff>
      <xdr:row>24</xdr:row>
      <xdr:rowOff>4763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X11" sqref="X11"/>
    </sheetView>
  </sheetViews>
  <sheetFormatPr defaultRowHeight="15" x14ac:dyDescent="0.25"/>
  <sheetData>
    <row r="1" spans="1:13" x14ac:dyDescent="0.25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</row>
    <row r="2" spans="1:13" x14ac:dyDescent="0.25">
      <c r="A2" s="1">
        <v>0</v>
      </c>
      <c r="B2" s="1">
        <v>0</v>
      </c>
      <c r="C2" s="1"/>
      <c r="D2" s="1">
        <v>0</v>
      </c>
      <c r="E2" s="1">
        <v>0</v>
      </c>
      <c r="F2" s="1"/>
      <c r="G2" s="1" t="s">
        <v>4</v>
      </c>
      <c r="H2" s="1"/>
      <c r="I2" s="1" t="s">
        <v>5</v>
      </c>
      <c r="J2" s="1"/>
      <c r="K2" s="1" t="s">
        <v>6</v>
      </c>
    </row>
    <row r="3" spans="1:13" x14ac:dyDescent="0.25">
      <c r="A3" s="1">
        <v>5</v>
      </c>
      <c r="B3" s="1">
        <v>5</v>
      </c>
      <c r="C3" s="1"/>
      <c r="D3" s="1">
        <v>5</v>
      </c>
      <c r="E3" s="1">
        <v>35</v>
      </c>
      <c r="F3" s="1"/>
      <c r="G3" s="1">
        <f>(5/36)*1000</f>
        <v>138.88888888888889</v>
      </c>
      <c r="H3" s="1"/>
      <c r="I3" s="1">
        <f>(A4-A3)/(B4-B3)</f>
        <v>0.15625</v>
      </c>
      <c r="J3" s="1"/>
      <c r="K3" s="1">
        <f>(D4-D3)/(E4-E3)</f>
        <v>5</v>
      </c>
      <c r="M3" t="s">
        <v>7</v>
      </c>
    </row>
    <row r="4" spans="1:13" x14ac:dyDescent="0.25">
      <c r="A4" s="1">
        <v>10</v>
      </c>
      <c r="B4" s="1">
        <v>37</v>
      </c>
      <c r="C4" s="1"/>
      <c r="D4" s="1">
        <v>10</v>
      </c>
      <c r="E4" s="1">
        <v>36</v>
      </c>
      <c r="F4" s="1"/>
      <c r="G4" s="1">
        <f>(37/39)*1000</f>
        <v>948.71794871794873</v>
      </c>
      <c r="H4" s="1"/>
      <c r="I4" s="1">
        <f t="shared" ref="I4:I5" si="0">(A5-A4)/(B5-B4)</f>
        <v>0.12820512820512819</v>
      </c>
      <c r="J4" s="1"/>
      <c r="K4" s="1">
        <f t="shared" ref="K4:K11" si="1">(D5-D4)/(E5-E4)</f>
        <v>5</v>
      </c>
    </row>
    <row r="5" spans="1:13" x14ac:dyDescent="0.25">
      <c r="A5" s="1">
        <v>15</v>
      </c>
      <c r="B5" s="1">
        <v>76</v>
      </c>
      <c r="C5" s="1"/>
      <c r="D5" s="1">
        <v>15</v>
      </c>
      <c r="E5" s="1">
        <v>37</v>
      </c>
      <c r="F5" s="1"/>
      <c r="G5" s="1">
        <f>(76/38)*1000</f>
        <v>2000</v>
      </c>
      <c r="H5" s="1"/>
      <c r="I5" s="1">
        <f t="shared" si="0"/>
        <v>0.10869565217391304</v>
      </c>
      <c r="J5" s="1"/>
      <c r="K5" s="1">
        <f t="shared" si="1"/>
        <v>5</v>
      </c>
    </row>
    <row r="6" spans="1:13" x14ac:dyDescent="0.25">
      <c r="A6" s="1">
        <v>20</v>
      </c>
      <c r="B6" s="1">
        <v>122</v>
      </c>
      <c r="C6" s="1"/>
      <c r="D6" s="1">
        <v>20</v>
      </c>
      <c r="E6" s="1">
        <v>38</v>
      </c>
      <c r="F6" s="1"/>
      <c r="G6" s="1">
        <f>(112/39)*1000</f>
        <v>2871.7948717948716</v>
      </c>
      <c r="H6" s="1"/>
      <c r="I6" s="1"/>
      <c r="J6" s="1"/>
      <c r="K6" s="1">
        <f t="shared" si="1"/>
        <v>5</v>
      </c>
    </row>
    <row r="7" spans="1:13" x14ac:dyDescent="0.25">
      <c r="A7" s="1"/>
      <c r="B7" s="1"/>
      <c r="C7" s="1"/>
      <c r="D7" s="1">
        <v>25</v>
      </c>
      <c r="E7" s="1">
        <v>39</v>
      </c>
      <c r="F7" s="1"/>
      <c r="G7" s="1"/>
      <c r="H7" s="1"/>
      <c r="I7" s="1"/>
      <c r="J7" s="1"/>
      <c r="K7" s="1">
        <f t="shared" si="1"/>
        <v>5</v>
      </c>
    </row>
    <row r="8" spans="1:13" x14ac:dyDescent="0.25">
      <c r="A8" s="1"/>
      <c r="B8" s="1"/>
      <c r="C8" s="1"/>
      <c r="D8" s="1">
        <v>30</v>
      </c>
      <c r="E8" s="1">
        <v>40</v>
      </c>
      <c r="F8" s="1"/>
      <c r="G8" s="1"/>
      <c r="H8" s="1"/>
      <c r="I8" s="1"/>
      <c r="J8" s="1"/>
      <c r="K8" s="1">
        <f t="shared" si="1"/>
        <v>5</v>
      </c>
    </row>
    <row r="9" spans="1:13" x14ac:dyDescent="0.25">
      <c r="A9" s="1"/>
      <c r="B9" s="1"/>
      <c r="C9" s="1"/>
      <c r="D9" s="1">
        <v>35</v>
      </c>
      <c r="E9" s="1">
        <v>41</v>
      </c>
      <c r="F9" s="1"/>
      <c r="G9" s="1"/>
      <c r="H9" s="1"/>
      <c r="I9" s="1"/>
      <c r="J9" s="1"/>
      <c r="K9" s="1">
        <f t="shared" si="1"/>
        <v>5</v>
      </c>
    </row>
    <row r="10" spans="1:13" x14ac:dyDescent="0.25">
      <c r="A10" s="1"/>
      <c r="B10" s="1"/>
      <c r="C10" s="1"/>
      <c r="D10" s="1">
        <v>40</v>
      </c>
      <c r="E10" s="1">
        <v>42</v>
      </c>
      <c r="F10" s="1"/>
      <c r="G10" s="1"/>
      <c r="H10" s="1"/>
      <c r="I10" s="1"/>
      <c r="J10" s="1"/>
      <c r="K10" s="1">
        <f t="shared" si="1"/>
        <v>5</v>
      </c>
    </row>
    <row r="11" spans="1:13" x14ac:dyDescent="0.25">
      <c r="A11" s="1"/>
      <c r="B11" s="1"/>
      <c r="C11" s="1"/>
      <c r="D11" s="1">
        <v>45</v>
      </c>
      <c r="E11" s="1">
        <v>43</v>
      </c>
      <c r="F11" s="1"/>
      <c r="G11" s="1" t="s">
        <v>8</v>
      </c>
      <c r="H11" s="1"/>
      <c r="I11" s="1"/>
      <c r="J11" s="1"/>
      <c r="K11" s="1">
        <f t="shared" si="1"/>
        <v>5</v>
      </c>
    </row>
    <row r="12" spans="1:13" x14ac:dyDescent="0.25">
      <c r="A12" s="1"/>
      <c r="B12" s="1"/>
      <c r="C12" s="1"/>
      <c r="D12" s="1">
        <v>50</v>
      </c>
      <c r="E12" s="1">
        <v>44</v>
      </c>
      <c r="F12" s="1"/>
      <c r="G12" s="1">
        <f>AVERAGE(G3:G6)</f>
        <v>1489.8504273504273</v>
      </c>
      <c r="H12" s="1"/>
      <c r="I12" s="1">
        <f>AVERAGE(I3:I5)</f>
        <v>0.13105026012634707</v>
      </c>
      <c r="J12" s="1"/>
      <c r="K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2</v>
      </c>
      <c r="B14" s="1"/>
      <c r="C14" s="1"/>
      <c r="D14" s="1" t="s">
        <v>3</v>
      </c>
      <c r="E14" s="1"/>
      <c r="F14" s="1"/>
      <c r="H14" s="1"/>
      <c r="I14" s="1"/>
      <c r="J14" s="1"/>
      <c r="K14" s="1"/>
    </row>
    <row r="15" spans="1:13" x14ac:dyDescent="0.25">
      <c r="A15" s="1">
        <v>0</v>
      </c>
      <c r="B15" s="1">
        <v>0</v>
      </c>
      <c r="C15" s="1"/>
      <c r="D15" s="1">
        <v>0</v>
      </c>
      <c r="E15" s="1">
        <v>0</v>
      </c>
      <c r="F15" s="1"/>
      <c r="G15" s="1" t="s">
        <v>4</v>
      </c>
      <c r="H15" s="1"/>
      <c r="I15" s="1" t="s">
        <v>5</v>
      </c>
      <c r="J15" s="1"/>
      <c r="K15" s="1" t="s">
        <v>6</v>
      </c>
    </row>
    <row r="16" spans="1:13" x14ac:dyDescent="0.25">
      <c r="A16" s="1">
        <v>5</v>
      </c>
      <c r="B16" s="1">
        <v>1</v>
      </c>
      <c r="C16" s="1"/>
      <c r="D16" s="1">
        <v>5</v>
      </c>
      <c r="E16" s="1">
        <v>2</v>
      </c>
      <c r="F16" s="1"/>
      <c r="G16" s="1">
        <f>(B16/E16)*1000</f>
        <v>500</v>
      </c>
      <c r="H16" s="1"/>
      <c r="I16" s="1">
        <f>5/(B17-B16)</f>
        <v>1.6666666666666667</v>
      </c>
      <c r="J16" s="1"/>
      <c r="K16" s="1">
        <f>5/(E17-E16)</f>
        <v>5</v>
      </c>
    </row>
    <row r="17" spans="1:11" x14ac:dyDescent="0.25">
      <c r="A17" s="1">
        <v>10</v>
      </c>
      <c r="B17" s="1">
        <v>4</v>
      </c>
      <c r="C17" s="1"/>
      <c r="D17" s="1">
        <v>10</v>
      </c>
      <c r="E17" s="1">
        <v>3</v>
      </c>
      <c r="F17" s="1"/>
      <c r="G17" s="1">
        <f t="shared" ref="G17:G26" si="2">(B17/E17)*1000</f>
        <v>1333.3333333333333</v>
      </c>
      <c r="H17" s="1"/>
      <c r="I17" s="1">
        <f t="shared" ref="I17:I25" si="3">5/(B18-B17)</f>
        <v>1</v>
      </c>
      <c r="J17" s="1"/>
      <c r="K17" s="1">
        <f t="shared" ref="K17:K25" si="4">5/(E18-E17)</f>
        <v>2.5</v>
      </c>
    </row>
    <row r="18" spans="1:11" x14ac:dyDescent="0.25">
      <c r="A18" s="1">
        <v>15</v>
      </c>
      <c r="B18" s="1">
        <v>9</v>
      </c>
      <c r="C18" s="1"/>
      <c r="D18" s="1">
        <v>15</v>
      </c>
      <c r="E18" s="1">
        <v>5</v>
      </c>
      <c r="F18" s="1"/>
      <c r="G18" s="1">
        <f t="shared" si="2"/>
        <v>1800</v>
      </c>
      <c r="H18" s="1"/>
      <c r="I18" s="1">
        <f t="shared" si="3"/>
        <v>1.6666666666666667</v>
      </c>
      <c r="J18" s="1"/>
      <c r="K18" s="1">
        <f t="shared" si="4"/>
        <v>5</v>
      </c>
    </row>
    <row r="19" spans="1:11" x14ac:dyDescent="0.25">
      <c r="A19" s="1">
        <v>20</v>
      </c>
      <c r="B19" s="1">
        <v>12</v>
      </c>
      <c r="C19" s="1"/>
      <c r="D19" s="1">
        <v>20</v>
      </c>
      <c r="E19" s="1">
        <v>6</v>
      </c>
      <c r="F19" s="1"/>
      <c r="G19" s="1">
        <f t="shared" si="2"/>
        <v>2000</v>
      </c>
      <c r="H19" s="1"/>
      <c r="I19" s="1">
        <f t="shared" si="3"/>
        <v>1.25</v>
      </c>
      <c r="J19" s="1"/>
      <c r="K19" s="1">
        <f t="shared" si="4"/>
        <v>5</v>
      </c>
    </row>
    <row r="20" spans="1:11" x14ac:dyDescent="0.25">
      <c r="A20" s="1">
        <v>25</v>
      </c>
      <c r="B20" s="1">
        <v>16</v>
      </c>
      <c r="C20" s="1"/>
      <c r="D20" s="1">
        <v>25</v>
      </c>
      <c r="E20" s="1">
        <v>7</v>
      </c>
      <c r="F20" s="1"/>
      <c r="G20" s="1">
        <f t="shared" si="2"/>
        <v>2285.7142857142858</v>
      </c>
      <c r="H20" s="1"/>
      <c r="I20" s="1">
        <f t="shared" si="3"/>
        <v>1.6666666666666667</v>
      </c>
      <c r="J20" s="1"/>
      <c r="K20" s="1">
        <f t="shared" si="4"/>
        <v>2.5</v>
      </c>
    </row>
    <row r="21" spans="1:11" x14ac:dyDescent="0.25">
      <c r="A21" s="1">
        <v>30</v>
      </c>
      <c r="B21" s="1">
        <v>19</v>
      </c>
      <c r="C21" s="1"/>
      <c r="D21" s="1">
        <v>30</v>
      </c>
      <c r="E21" s="1">
        <v>9</v>
      </c>
      <c r="F21" s="1"/>
      <c r="G21" s="1">
        <f t="shared" si="2"/>
        <v>2111.1111111111113</v>
      </c>
      <c r="H21" s="1"/>
      <c r="I21" s="1">
        <f t="shared" si="3"/>
        <v>1.6666666666666667</v>
      </c>
      <c r="J21" s="1"/>
      <c r="K21" s="1">
        <f t="shared" si="4"/>
        <v>5</v>
      </c>
    </row>
    <row r="22" spans="1:11" x14ac:dyDescent="0.25">
      <c r="A22" s="1">
        <v>35</v>
      </c>
      <c r="B22" s="1">
        <v>22</v>
      </c>
      <c r="C22" s="1"/>
      <c r="D22" s="1">
        <v>35</v>
      </c>
      <c r="E22" s="1">
        <v>10</v>
      </c>
      <c r="F22" s="1"/>
      <c r="G22" s="1">
        <f t="shared" si="2"/>
        <v>2200</v>
      </c>
      <c r="H22" s="1"/>
      <c r="I22" s="1">
        <f t="shared" si="3"/>
        <v>1.25</v>
      </c>
      <c r="J22" s="1"/>
      <c r="K22" s="1">
        <f t="shared" si="4"/>
        <v>2.5</v>
      </c>
    </row>
    <row r="23" spans="1:11" x14ac:dyDescent="0.25">
      <c r="A23" s="1">
        <v>40</v>
      </c>
      <c r="B23" s="1">
        <v>26</v>
      </c>
      <c r="C23" s="1"/>
      <c r="D23" s="1">
        <v>40</v>
      </c>
      <c r="E23" s="1">
        <v>12</v>
      </c>
      <c r="F23" s="1"/>
      <c r="G23" s="1">
        <f t="shared" si="2"/>
        <v>2166.6666666666665</v>
      </c>
      <c r="H23" s="1"/>
      <c r="I23" s="1">
        <f t="shared" si="3"/>
        <v>1.6666666666666667</v>
      </c>
      <c r="J23" s="1"/>
      <c r="K23" s="1">
        <f t="shared" si="4"/>
        <v>5</v>
      </c>
    </row>
    <row r="24" spans="1:11" x14ac:dyDescent="0.25">
      <c r="A24" s="1">
        <v>45</v>
      </c>
      <c r="B24" s="1">
        <v>29</v>
      </c>
      <c r="C24" s="1"/>
      <c r="D24" s="1">
        <v>45</v>
      </c>
      <c r="E24" s="1">
        <v>13</v>
      </c>
      <c r="F24" s="1"/>
      <c r="G24" s="1">
        <f t="shared" si="2"/>
        <v>2230.7692307692309</v>
      </c>
      <c r="H24" s="1"/>
      <c r="I24" s="1">
        <f t="shared" si="3"/>
        <v>1.6666666666666667</v>
      </c>
      <c r="J24" s="1"/>
      <c r="K24" s="1">
        <f t="shared" si="4"/>
        <v>2.5</v>
      </c>
    </row>
    <row r="25" spans="1:11" x14ac:dyDescent="0.25">
      <c r="A25" s="1">
        <v>50</v>
      </c>
      <c r="B25" s="1">
        <v>32</v>
      </c>
      <c r="C25" s="1"/>
      <c r="D25" s="1">
        <v>50</v>
      </c>
      <c r="E25" s="1">
        <v>15</v>
      </c>
      <c r="F25" s="1"/>
      <c r="G25" s="1">
        <f t="shared" si="2"/>
        <v>2133.3333333333335</v>
      </c>
      <c r="H25" s="1"/>
      <c r="I25" s="1">
        <f t="shared" si="3"/>
        <v>1.25</v>
      </c>
      <c r="J25" s="1"/>
      <c r="K25" s="1">
        <f t="shared" si="4"/>
        <v>5</v>
      </c>
    </row>
    <row r="26" spans="1:11" x14ac:dyDescent="0.25">
      <c r="A26" s="1">
        <v>55</v>
      </c>
      <c r="B26" s="1">
        <v>36</v>
      </c>
      <c r="C26" s="1"/>
      <c r="D26" s="1">
        <v>55</v>
      </c>
      <c r="E26" s="1">
        <v>16</v>
      </c>
      <c r="F26" s="1"/>
      <c r="G26" s="1">
        <f t="shared" si="2"/>
        <v>2250</v>
      </c>
      <c r="H26" s="1"/>
      <c r="I26" s="1"/>
      <c r="J26" s="1"/>
      <c r="K26" s="1"/>
    </row>
    <row r="28" spans="1:11" x14ac:dyDescent="0.25">
      <c r="G28" t="s">
        <v>8</v>
      </c>
    </row>
    <row r="29" spans="1:11" x14ac:dyDescent="0.25">
      <c r="G29">
        <f>AVERAGE(G16:G26)</f>
        <v>1910.0843600843598</v>
      </c>
      <c r="I29">
        <f>AVERAGE(I16:I25)</f>
        <v>1.4750000000000001</v>
      </c>
      <c r="K29">
        <f>AVERAGE(K16:K25)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2020-05-28T05:12:14Z</dcterms:modified>
</cp:coreProperties>
</file>