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6" i="1" l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L29" i="1"/>
  <c r="K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29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DT53" i="1"/>
  <c r="DT54" i="1"/>
  <c r="DT55" i="1"/>
  <c r="DT56" i="1"/>
  <c r="DT57" i="1"/>
  <c r="DT58" i="1"/>
  <c r="DT59" i="1"/>
  <c r="DT60" i="1"/>
  <c r="DT61" i="1"/>
  <c r="DT62" i="1"/>
  <c r="DT63" i="1"/>
  <c r="DT64" i="1"/>
  <c r="DT65" i="1"/>
  <c r="DT66" i="1"/>
  <c r="DT67" i="1"/>
  <c r="DT68" i="1"/>
  <c r="DT69" i="1"/>
  <c r="DT70" i="1"/>
  <c r="DT71" i="1"/>
  <c r="DT72" i="1"/>
  <c r="DT73" i="1"/>
  <c r="DT74" i="1"/>
  <c r="DT75" i="1"/>
  <c r="DT52" i="1"/>
  <c r="DS52" i="1" a="1"/>
  <c r="DS52" i="1" s="1"/>
  <c r="DS59" i="1" l="1"/>
  <c r="DS75" i="1"/>
  <c r="DS67" i="1"/>
  <c r="DS66" i="1"/>
  <c r="DS74" i="1"/>
  <c r="DS58" i="1"/>
  <c r="DS73" i="1"/>
  <c r="DS65" i="1"/>
  <c r="DS57" i="1"/>
  <c r="DS72" i="1"/>
  <c r="DS64" i="1"/>
  <c r="DS56" i="1"/>
  <c r="DS71" i="1"/>
  <c r="DS63" i="1"/>
  <c r="DS55" i="1"/>
  <c r="DS70" i="1"/>
  <c r="DS62" i="1"/>
  <c r="DS54" i="1"/>
  <c r="DS69" i="1"/>
  <c r="DS61" i="1"/>
  <c r="DS53" i="1"/>
  <c r="DS68" i="1"/>
  <c r="DS60" i="1"/>
  <c r="DR52" i="1" l="1" a="1"/>
  <c r="DR53" i="1" s="1"/>
  <c r="CO52" i="1" a="1"/>
  <c r="CO52" i="1" s="1"/>
  <c r="BR54" i="1"/>
  <c r="BS54" i="1"/>
  <c r="BT54" i="1"/>
  <c r="BU54" i="1"/>
  <c r="BV54" i="1"/>
  <c r="BW54" i="1"/>
  <c r="BX54" i="1"/>
  <c r="BY54" i="1"/>
  <c r="BZ54" i="1"/>
  <c r="CA54" i="1"/>
  <c r="CB54" i="1"/>
  <c r="CC54" i="1"/>
  <c r="CD54" i="1"/>
  <c r="CE54" i="1"/>
  <c r="CF54" i="1"/>
  <c r="CG54" i="1"/>
  <c r="CH54" i="1"/>
  <c r="CI54" i="1"/>
  <c r="CJ54" i="1"/>
  <c r="CK54" i="1"/>
  <c r="BR55" i="1"/>
  <c r="BS55" i="1"/>
  <c r="BT55" i="1"/>
  <c r="BU55" i="1"/>
  <c r="BV55" i="1"/>
  <c r="BW55" i="1"/>
  <c r="BX55" i="1"/>
  <c r="BY55" i="1"/>
  <c r="BZ55" i="1"/>
  <c r="CA55" i="1"/>
  <c r="CB55" i="1"/>
  <c r="CC55" i="1"/>
  <c r="CD55" i="1"/>
  <c r="CE55" i="1"/>
  <c r="CF55" i="1"/>
  <c r="CG55" i="1"/>
  <c r="CH55" i="1"/>
  <c r="CI55" i="1"/>
  <c r="CJ55" i="1"/>
  <c r="CK55" i="1"/>
  <c r="BR56" i="1"/>
  <c r="BS56" i="1"/>
  <c r="BT56" i="1"/>
  <c r="BU56" i="1"/>
  <c r="BV56" i="1"/>
  <c r="BW56" i="1"/>
  <c r="BX56" i="1"/>
  <c r="BY56" i="1"/>
  <c r="BZ56" i="1"/>
  <c r="CA56" i="1"/>
  <c r="CB56" i="1"/>
  <c r="CC56" i="1"/>
  <c r="CD56" i="1"/>
  <c r="CE56" i="1"/>
  <c r="CF56" i="1"/>
  <c r="CG56" i="1"/>
  <c r="CH56" i="1"/>
  <c r="CI56" i="1"/>
  <c r="CJ56" i="1"/>
  <c r="CK56" i="1"/>
  <c r="BR57" i="1"/>
  <c r="BS57" i="1"/>
  <c r="BT57" i="1"/>
  <c r="BU57" i="1"/>
  <c r="BV57" i="1"/>
  <c r="BW57" i="1"/>
  <c r="BX57" i="1"/>
  <c r="BY57" i="1"/>
  <c r="BZ57" i="1"/>
  <c r="CA57" i="1"/>
  <c r="CB57" i="1"/>
  <c r="CC57" i="1"/>
  <c r="CD57" i="1"/>
  <c r="CE57" i="1"/>
  <c r="CF57" i="1"/>
  <c r="CG57" i="1"/>
  <c r="CH57" i="1"/>
  <c r="CI57" i="1"/>
  <c r="CJ57" i="1"/>
  <c r="CK57" i="1"/>
  <c r="BR58" i="1"/>
  <c r="BS58" i="1"/>
  <c r="BT58" i="1"/>
  <c r="BU58" i="1"/>
  <c r="BV58" i="1"/>
  <c r="BW58" i="1"/>
  <c r="BX58" i="1"/>
  <c r="BY58" i="1"/>
  <c r="BZ58" i="1"/>
  <c r="CA58" i="1"/>
  <c r="CB58" i="1"/>
  <c r="CC58" i="1"/>
  <c r="CD58" i="1"/>
  <c r="CE58" i="1"/>
  <c r="CF58" i="1"/>
  <c r="CG58" i="1"/>
  <c r="CH58" i="1"/>
  <c r="CI58" i="1"/>
  <c r="CJ58" i="1"/>
  <c r="CK58" i="1"/>
  <c r="BR59" i="1"/>
  <c r="BS59" i="1"/>
  <c r="BT59" i="1"/>
  <c r="BU59" i="1"/>
  <c r="BV59" i="1"/>
  <c r="BW59" i="1"/>
  <c r="BX59" i="1"/>
  <c r="BY59" i="1"/>
  <c r="BZ59" i="1"/>
  <c r="CA59" i="1"/>
  <c r="CB59" i="1"/>
  <c r="CC59" i="1"/>
  <c r="CD59" i="1"/>
  <c r="CE59" i="1"/>
  <c r="CF59" i="1"/>
  <c r="CG59" i="1"/>
  <c r="CH59" i="1"/>
  <c r="CI59" i="1"/>
  <c r="CJ59" i="1"/>
  <c r="CK59" i="1"/>
  <c r="BR60" i="1"/>
  <c r="BS60" i="1"/>
  <c r="BT60" i="1"/>
  <c r="BU60" i="1"/>
  <c r="BV60" i="1"/>
  <c r="BW60" i="1"/>
  <c r="BX60" i="1"/>
  <c r="BY60" i="1"/>
  <c r="BZ60" i="1"/>
  <c r="CA60" i="1"/>
  <c r="CB60" i="1"/>
  <c r="CC60" i="1"/>
  <c r="CD60" i="1"/>
  <c r="CE60" i="1"/>
  <c r="CF60" i="1"/>
  <c r="CG60" i="1"/>
  <c r="CH60" i="1"/>
  <c r="CI60" i="1"/>
  <c r="CJ60" i="1"/>
  <c r="CK60" i="1"/>
  <c r="BR61" i="1"/>
  <c r="BS61" i="1"/>
  <c r="BT61" i="1"/>
  <c r="BU61" i="1"/>
  <c r="BV61" i="1"/>
  <c r="BW61" i="1"/>
  <c r="BX61" i="1"/>
  <c r="BY61" i="1"/>
  <c r="BZ61" i="1"/>
  <c r="CA61" i="1"/>
  <c r="CB61" i="1"/>
  <c r="CC61" i="1"/>
  <c r="CD61" i="1"/>
  <c r="CE61" i="1"/>
  <c r="CF61" i="1"/>
  <c r="CG61" i="1"/>
  <c r="CH61" i="1"/>
  <c r="CI61" i="1"/>
  <c r="CJ61" i="1"/>
  <c r="CK61" i="1"/>
  <c r="BR62" i="1"/>
  <c r="BS62" i="1"/>
  <c r="BT62" i="1"/>
  <c r="BU62" i="1"/>
  <c r="BV62" i="1"/>
  <c r="BW62" i="1"/>
  <c r="BX62" i="1"/>
  <c r="BY62" i="1"/>
  <c r="BZ62" i="1"/>
  <c r="CA62" i="1"/>
  <c r="CB62" i="1"/>
  <c r="CC62" i="1"/>
  <c r="CD62" i="1"/>
  <c r="CE62" i="1"/>
  <c r="CF62" i="1"/>
  <c r="CG62" i="1"/>
  <c r="CH62" i="1"/>
  <c r="CI62" i="1"/>
  <c r="CJ62" i="1"/>
  <c r="CK62" i="1"/>
  <c r="BR63" i="1"/>
  <c r="BS63" i="1"/>
  <c r="BT63" i="1"/>
  <c r="BU63" i="1"/>
  <c r="BV63" i="1"/>
  <c r="BW63" i="1"/>
  <c r="BX63" i="1"/>
  <c r="BY63" i="1"/>
  <c r="BZ63" i="1"/>
  <c r="CA63" i="1"/>
  <c r="CB63" i="1"/>
  <c r="CC63" i="1"/>
  <c r="CD63" i="1"/>
  <c r="CE63" i="1"/>
  <c r="CF63" i="1"/>
  <c r="CG63" i="1"/>
  <c r="CH63" i="1"/>
  <c r="CI63" i="1"/>
  <c r="CJ63" i="1"/>
  <c r="CK63" i="1"/>
  <c r="BR64" i="1"/>
  <c r="BS64" i="1"/>
  <c r="BT64" i="1"/>
  <c r="BU64" i="1"/>
  <c r="BV64" i="1"/>
  <c r="BW64" i="1"/>
  <c r="BX64" i="1"/>
  <c r="BY64" i="1"/>
  <c r="BZ64" i="1"/>
  <c r="CA64" i="1"/>
  <c r="CB64" i="1"/>
  <c r="CC64" i="1"/>
  <c r="CD64" i="1"/>
  <c r="CE64" i="1"/>
  <c r="CF64" i="1"/>
  <c r="CG64" i="1"/>
  <c r="CH64" i="1"/>
  <c r="CI64" i="1"/>
  <c r="CJ64" i="1"/>
  <c r="CK64" i="1"/>
  <c r="BR65" i="1"/>
  <c r="BS65" i="1"/>
  <c r="BT65" i="1"/>
  <c r="BU65" i="1"/>
  <c r="BV65" i="1"/>
  <c r="BW65" i="1"/>
  <c r="BX65" i="1"/>
  <c r="BY65" i="1"/>
  <c r="BZ65" i="1"/>
  <c r="CA65" i="1"/>
  <c r="CB65" i="1"/>
  <c r="CC65" i="1"/>
  <c r="CD65" i="1"/>
  <c r="CE65" i="1"/>
  <c r="CF65" i="1"/>
  <c r="CG65" i="1"/>
  <c r="CH65" i="1"/>
  <c r="CI65" i="1"/>
  <c r="CJ65" i="1"/>
  <c r="CK65" i="1"/>
  <c r="BR66" i="1"/>
  <c r="BS66" i="1"/>
  <c r="BT66" i="1"/>
  <c r="BU66" i="1"/>
  <c r="BV66" i="1"/>
  <c r="BW66" i="1"/>
  <c r="BX66" i="1"/>
  <c r="BY66" i="1"/>
  <c r="BZ66" i="1"/>
  <c r="CA66" i="1"/>
  <c r="CB66" i="1"/>
  <c r="CC66" i="1"/>
  <c r="CD66" i="1"/>
  <c r="CE66" i="1"/>
  <c r="CF66" i="1"/>
  <c r="CG66" i="1"/>
  <c r="CH66" i="1"/>
  <c r="CI66" i="1"/>
  <c r="CJ66" i="1"/>
  <c r="CK66" i="1"/>
  <c r="BR67" i="1"/>
  <c r="BS67" i="1"/>
  <c r="BT67" i="1"/>
  <c r="BU67" i="1"/>
  <c r="BV67" i="1"/>
  <c r="BW67" i="1"/>
  <c r="BX67" i="1"/>
  <c r="BY67" i="1"/>
  <c r="BZ67" i="1"/>
  <c r="CA67" i="1"/>
  <c r="CB67" i="1"/>
  <c r="CC67" i="1"/>
  <c r="CD67" i="1"/>
  <c r="CE67" i="1"/>
  <c r="CF67" i="1"/>
  <c r="CG67" i="1"/>
  <c r="CH67" i="1"/>
  <c r="CI67" i="1"/>
  <c r="CJ67" i="1"/>
  <c r="CK67" i="1"/>
  <c r="BR68" i="1"/>
  <c r="BS68" i="1"/>
  <c r="BT68" i="1"/>
  <c r="BU68" i="1"/>
  <c r="BV68" i="1"/>
  <c r="BW68" i="1"/>
  <c r="BX68" i="1"/>
  <c r="BY68" i="1"/>
  <c r="BZ68" i="1"/>
  <c r="CA68" i="1"/>
  <c r="CB68" i="1"/>
  <c r="CC68" i="1"/>
  <c r="CD68" i="1"/>
  <c r="CE68" i="1"/>
  <c r="CF68" i="1"/>
  <c r="CG68" i="1"/>
  <c r="CH68" i="1"/>
  <c r="CI68" i="1"/>
  <c r="CJ68" i="1"/>
  <c r="CK68" i="1"/>
  <c r="BR69" i="1"/>
  <c r="BS69" i="1"/>
  <c r="BT69" i="1"/>
  <c r="BU69" i="1"/>
  <c r="BV69" i="1"/>
  <c r="BW69" i="1"/>
  <c r="BX69" i="1"/>
  <c r="BY69" i="1"/>
  <c r="BZ69" i="1"/>
  <c r="CA69" i="1"/>
  <c r="CB69" i="1"/>
  <c r="CC69" i="1"/>
  <c r="CD69" i="1"/>
  <c r="CE69" i="1"/>
  <c r="CF69" i="1"/>
  <c r="CG69" i="1"/>
  <c r="CH69" i="1"/>
  <c r="CI69" i="1"/>
  <c r="CJ69" i="1"/>
  <c r="CK69" i="1"/>
  <c r="BR70" i="1"/>
  <c r="BS70" i="1"/>
  <c r="BT70" i="1"/>
  <c r="BU70" i="1"/>
  <c r="BV70" i="1"/>
  <c r="BW70" i="1"/>
  <c r="BX70" i="1"/>
  <c r="BY70" i="1"/>
  <c r="BZ70" i="1"/>
  <c r="CA70" i="1"/>
  <c r="CB70" i="1"/>
  <c r="CC70" i="1"/>
  <c r="CD70" i="1"/>
  <c r="CE70" i="1"/>
  <c r="CF70" i="1"/>
  <c r="CG70" i="1"/>
  <c r="CH70" i="1"/>
  <c r="CI70" i="1"/>
  <c r="CJ70" i="1"/>
  <c r="CK70" i="1"/>
  <c r="BR71" i="1"/>
  <c r="BS71" i="1"/>
  <c r="BT71" i="1"/>
  <c r="BU71" i="1"/>
  <c r="BV71" i="1"/>
  <c r="BW71" i="1"/>
  <c r="BX71" i="1"/>
  <c r="BY71" i="1"/>
  <c r="BZ71" i="1"/>
  <c r="CA71" i="1"/>
  <c r="CB71" i="1"/>
  <c r="CC71" i="1"/>
  <c r="CD71" i="1"/>
  <c r="CE71" i="1"/>
  <c r="CF71" i="1"/>
  <c r="CG71" i="1"/>
  <c r="CH71" i="1"/>
  <c r="CI71" i="1"/>
  <c r="CJ71" i="1"/>
  <c r="CK71" i="1"/>
  <c r="BR72" i="1"/>
  <c r="BS72" i="1"/>
  <c r="BT72" i="1"/>
  <c r="BU72" i="1"/>
  <c r="BV72" i="1"/>
  <c r="BW72" i="1"/>
  <c r="BX72" i="1"/>
  <c r="BY72" i="1"/>
  <c r="BZ72" i="1"/>
  <c r="CA72" i="1"/>
  <c r="CB72" i="1"/>
  <c r="CC72" i="1"/>
  <c r="CD72" i="1"/>
  <c r="CE72" i="1"/>
  <c r="CF72" i="1"/>
  <c r="CG72" i="1"/>
  <c r="CH72" i="1"/>
  <c r="CI72" i="1"/>
  <c r="CJ72" i="1"/>
  <c r="CK72" i="1"/>
  <c r="BR73" i="1"/>
  <c r="BS73" i="1"/>
  <c r="BT73" i="1"/>
  <c r="BU73" i="1"/>
  <c r="BV73" i="1"/>
  <c r="BW73" i="1"/>
  <c r="BX73" i="1"/>
  <c r="BY73" i="1"/>
  <c r="BZ73" i="1"/>
  <c r="CA73" i="1"/>
  <c r="CB73" i="1"/>
  <c r="CC73" i="1"/>
  <c r="CD73" i="1"/>
  <c r="CE73" i="1"/>
  <c r="CF73" i="1"/>
  <c r="CG73" i="1"/>
  <c r="CH73" i="1"/>
  <c r="CI73" i="1"/>
  <c r="CJ73" i="1"/>
  <c r="CK73" i="1"/>
  <c r="AQ75" i="1"/>
  <c r="AR75" i="1"/>
  <c r="AS75" i="1"/>
  <c r="AT75" i="1"/>
  <c r="AU75" i="1"/>
  <c r="AV75" i="1"/>
  <c r="AW75" i="1"/>
  <c r="AX75" i="1"/>
  <c r="AY75" i="1"/>
  <c r="AZ75" i="1"/>
  <c r="BA75" i="1"/>
  <c r="BB75" i="1"/>
  <c r="BC75" i="1"/>
  <c r="BD75" i="1"/>
  <c r="BE75" i="1"/>
  <c r="BF75" i="1"/>
  <c r="BG75" i="1"/>
  <c r="BH75" i="1"/>
  <c r="BI75" i="1"/>
  <c r="BJ75" i="1"/>
  <c r="BK75" i="1"/>
  <c r="BL75" i="1"/>
  <c r="BM75" i="1"/>
  <c r="AP75" i="1"/>
  <c r="AQ74" i="1"/>
  <c r="AR74" i="1"/>
  <c r="AS74" i="1"/>
  <c r="AT74" i="1"/>
  <c r="AU74" i="1"/>
  <c r="AV74" i="1"/>
  <c r="AW74" i="1"/>
  <c r="AX74" i="1"/>
  <c r="AY74" i="1"/>
  <c r="AZ74" i="1"/>
  <c r="BA74" i="1"/>
  <c r="BB74" i="1"/>
  <c r="BC74" i="1"/>
  <c r="BD74" i="1"/>
  <c r="BE74" i="1"/>
  <c r="BF74" i="1"/>
  <c r="BG74" i="1"/>
  <c r="BH74" i="1"/>
  <c r="BI74" i="1"/>
  <c r="BJ74" i="1"/>
  <c r="BK74" i="1"/>
  <c r="BL74" i="1"/>
  <c r="BM74" i="1"/>
  <c r="AP74" i="1"/>
  <c r="BM52" i="1"/>
  <c r="BM53" i="1"/>
  <c r="BM54" i="1"/>
  <c r="BM55" i="1"/>
  <c r="BM56" i="1"/>
  <c r="BM57" i="1"/>
  <c r="BM58" i="1"/>
  <c r="BM59" i="1"/>
  <c r="BM60" i="1"/>
  <c r="BM61" i="1"/>
  <c r="BM62" i="1"/>
  <c r="BM63" i="1"/>
  <c r="BM64" i="1"/>
  <c r="BM65" i="1"/>
  <c r="BM66" i="1"/>
  <c r="BM67" i="1"/>
  <c r="BM68" i="1"/>
  <c r="BM69" i="1"/>
  <c r="BM70" i="1"/>
  <c r="BM71" i="1"/>
  <c r="BM72" i="1"/>
  <c r="BM73" i="1"/>
  <c r="BL53" i="1"/>
  <c r="BL54" i="1"/>
  <c r="BL55" i="1"/>
  <c r="BL56" i="1"/>
  <c r="BL57" i="1"/>
  <c r="BL58" i="1"/>
  <c r="BL59" i="1"/>
  <c r="BL60" i="1"/>
  <c r="BL61" i="1"/>
  <c r="BL62" i="1"/>
  <c r="BL63" i="1"/>
  <c r="BL64" i="1"/>
  <c r="BL65" i="1"/>
  <c r="BL66" i="1"/>
  <c r="BL67" i="1"/>
  <c r="BL68" i="1"/>
  <c r="BL69" i="1"/>
  <c r="BL70" i="1"/>
  <c r="BL71" i="1"/>
  <c r="BL72" i="1"/>
  <c r="BL73" i="1"/>
  <c r="BL52" i="1"/>
  <c r="AQ52" i="1"/>
  <c r="AR52" i="1"/>
  <c r="AS52" i="1"/>
  <c r="AT52" i="1"/>
  <c r="AU52" i="1"/>
  <c r="AV52" i="1"/>
  <c r="AW52" i="1"/>
  <c r="AX52" i="1"/>
  <c r="AY52" i="1"/>
  <c r="AZ52" i="1"/>
  <c r="BA52" i="1"/>
  <c r="BB52" i="1"/>
  <c r="BC52" i="1"/>
  <c r="BD52" i="1"/>
  <c r="BE52" i="1"/>
  <c r="BF52" i="1"/>
  <c r="BG52" i="1"/>
  <c r="BH52" i="1"/>
  <c r="BI52" i="1"/>
  <c r="BJ52" i="1"/>
  <c r="BK52" i="1"/>
  <c r="AQ53" i="1"/>
  <c r="AR53" i="1"/>
  <c r="AS53" i="1"/>
  <c r="AT53" i="1"/>
  <c r="AU53" i="1"/>
  <c r="AV53" i="1"/>
  <c r="AW53" i="1"/>
  <c r="AX53" i="1"/>
  <c r="AY53" i="1"/>
  <c r="AZ53" i="1"/>
  <c r="BA53" i="1"/>
  <c r="BB53" i="1"/>
  <c r="BC53" i="1"/>
  <c r="BD53" i="1"/>
  <c r="BE53" i="1"/>
  <c r="BF53" i="1"/>
  <c r="BG53" i="1"/>
  <c r="BH53" i="1"/>
  <c r="BI53" i="1"/>
  <c r="BJ53" i="1"/>
  <c r="BK53" i="1"/>
  <c r="AQ54" i="1"/>
  <c r="AR54" i="1"/>
  <c r="AS54" i="1"/>
  <c r="AT54" i="1"/>
  <c r="AU54" i="1"/>
  <c r="AV54" i="1"/>
  <c r="AW54" i="1"/>
  <c r="AX54" i="1"/>
  <c r="AY54" i="1"/>
  <c r="AZ54" i="1"/>
  <c r="BA54" i="1"/>
  <c r="BB54" i="1"/>
  <c r="BC54" i="1"/>
  <c r="BD54" i="1"/>
  <c r="BE54" i="1"/>
  <c r="BF54" i="1"/>
  <c r="BG54" i="1"/>
  <c r="BH54" i="1"/>
  <c r="BI54" i="1"/>
  <c r="BJ54" i="1"/>
  <c r="BK54" i="1"/>
  <c r="AQ55" i="1"/>
  <c r="AR55" i="1"/>
  <c r="AS55" i="1"/>
  <c r="AT55" i="1"/>
  <c r="AU55" i="1"/>
  <c r="AV55" i="1"/>
  <c r="AW55" i="1"/>
  <c r="AX55" i="1"/>
  <c r="AY55" i="1"/>
  <c r="AZ55" i="1"/>
  <c r="BA55" i="1"/>
  <c r="BB55" i="1"/>
  <c r="BC55" i="1"/>
  <c r="BD55" i="1"/>
  <c r="BE55" i="1"/>
  <c r="BF55" i="1"/>
  <c r="BG55" i="1"/>
  <c r="BH55" i="1"/>
  <c r="BI55" i="1"/>
  <c r="BJ55" i="1"/>
  <c r="BK55" i="1"/>
  <c r="AQ56" i="1"/>
  <c r="AR56" i="1"/>
  <c r="AS56" i="1"/>
  <c r="AT56" i="1"/>
  <c r="AU56" i="1"/>
  <c r="AV56" i="1"/>
  <c r="AW56" i="1"/>
  <c r="AX56" i="1"/>
  <c r="AY56" i="1"/>
  <c r="AZ56" i="1"/>
  <c r="BA56" i="1"/>
  <c r="BB56" i="1"/>
  <c r="BC56" i="1"/>
  <c r="BD56" i="1"/>
  <c r="BE56" i="1"/>
  <c r="BF56" i="1"/>
  <c r="BG56" i="1"/>
  <c r="BH56" i="1"/>
  <c r="BI56" i="1"/>
  <c r="BJ56" i="1"/>
  <c r="BK56" i="1"/>
  <c r="AQ57" i="1"/>
  <c r="AR57" i="1"/>
  <c r="AS57" i="1"/>
  <c r="AT57" i="1"/>
  <c r="AU57" i="1"/>
  <c r="AV57" i="1"/>
  <c r="AW57" i="1"/>
  <c r="AX57" i="1"/>
  <c r="AY57" i="1"/>
  <c r="AZ57" i="1"/>
  <c r="BA57" i="1"/>
  <c r="BB57" i="1"/>
  <c r="BC57" i="1"/>
  <c r="BD57" i="1"/>
  <c r="BE57" i="1"/>
  <c r="BF57" i="1"/>
  <c r="BG57" i="1"/>
  <c r="BH57" i="1"/>
  <c r="BI57" i="1"/>
  <c r="BJ57" i="1"/>
  <c r="BK57" i="1"/>
  <c r="AQ58" i="1"/>
  <c r="AR58" i="1"/>
  <c r="AS58" i="1"/>
  <c r="AT58" i="1"/>
  <c r="AU58" i="1"/>
  <c r="AV58" i="1"/>
  <c r="AW58" i="1"/>
  <c r="AX58" i="1"/>
  <c r="AY58" i="1"/>
  <c r="AZ58" i="1"/>
  <c r="BA58" i="1"/>
  <c r="BB58" i="1"/>
  <c r="BC58" i="1"/>
  <c r="BD58" i="1"/>
  <c r="BE58" i="1"/>
  <c r="BF58" i="1"/>
  <c r="BG58" i="1"/>
  <c r="BH58" i="1"/>
  <c r="BI58" i="1"/>
  <c r="BJ58" i="1"/>
  <c r="BK58" i="1"/>
  <c r="AQ59" i="1"/>
  <c r="AR59" i="1"/>
  <c r="AS59" i="1"/>
  <c r="AT59" i="1"/>
  <c r="AU59" i="1"/>
  <c r="AV59" i="1"/>
  <c r="AW59" i="1"/>
  <c r="AX59" i="1"/>
  <c r="AY59" i="1"/>
  <c r="AZ59" i="1"/>
  <c r="BA59" i="1"/>
  <c r="BB59" i="1"/>
  <c r="BC59" i="1"/>
  <c r="BD59" i="1"/>
  <c r="BE59" i="1"/>
  <c r="BF59" i="1"/>
  <c r="BG59" i="1"/>
  <c r="BH59" i="1"/>
  <c r="BI59" i="1"/>
  <c r="BJ59" i="1"/>
  <c r="BK59" i="1"/>
  <c r="AQ60" i="1"/>
  <c r="AR60" i="1"/>
  <c r="AS60" i="1"/>
  <c r="AT60" i="1"/>
  <c r="AU60" i="1"/>
  <c r="AV60" i="1"/>
  <c r="AW60" i="1"/>
  <c r="AX60" i="1"/>
  <c r="AY60" i="1"/>
  <c r="AZ60" i="1"/>
  <c r="BA60" i="1"/>
  <c r="BB60" i="1"/>
  <c r="BC60" i="1"/>
  <c r="BD60" i="1"/>
  <c r="BE60" i="1"/>
  <c r="BF60" i="1"/>
  <c r="BG60" i="1"/>
  <c r="BH60" i="1"/>
  <c r="BI60" i="1"/>
  <c r="BJ60" i="1"/>
  <c r="BK60" i="1"/>
  <c r="AQ61" i="1"/>
  <c r="AR61" i="1"/>
  <c r="AS61" i="1"/>
  <c r="AT61" i="1"/>
  <c r="AU61" i="1"/>
  <c r="AV61" i="1"/>
  <c r="AW61" i="1"/>
  <c r="AX61" i="1"/>
  <c r="AY61" i="1"/>
  <c r="AZ61" i="1"/>
  <c r="BA61" i="1"/>
  <c r="BB61" i="1"/>
  <c r="BC61" i="1"/>
  <c r="BD61" i="1"/>
  <c r="BE61" i="1"/>
  <c r="BF61" i="1"/>
  <c r="BG61" i="1"/>
  <c r="BH61" i="1"/>
  <c r="BI61" i="1"/>
  <c r="BJ61" i="1"/>
  <c r="BK61" i="1"/>
  <c r="AQ62" i="1"/>
  <c r="AR62" i="1"/>
  <c r="AS62" i="1"/>
  <c r="AT62" i="1"/>
  <c r="AU62" i="1"/>
  <c r="AV62" i="1"/>
  <c r="AW62" i="1"/>
  <c r="AX62" i="1"/>
  <c r="AY62" i="1"/>
  <c r="AZ62" i="1"/>
  <c r="BA62" i="1"/>
  <c r="BB62" i="1"/>
  <c r="BC62" i="1"/>
  <c r="BD62" i="1"/>
  <c r="BE62" i="1"/>
  <c r="BF62" i="1"/>
  <c r="BG62" i="1"/>
  <c r="BH62" i="1"/>
  <c r="BI62" i="1"/>
  <c r="BJ62" i="1"/>
  <c r="BK62" i="1"/>
  <c r="AQ63" i="1"/>
  <c r="AR63" i="1"/>
  <c r="AS63" i="1"/>
  <c r="AT63" i="1"/>
  <c r="AU63" i="1"/>
  <c r="AV63" i="1"/>
  <c r="AW63" i="1"/>
  <c r="AX63" i="1"/>
  <c r="AY63" i="1"/>
  <c r="AZ63" i="1"/>
  <c r="BA63" i="1"/>
  <c r="BB63" i="1"/>
  <c r="BC63" i="1"/>
  <c r="BD63" i="1"/>
  <c r="BE63" i="1"/>
  <c r="BF63" i="1"/>
  <c r="BG63" i="1"/>
  <c r="BH63" i="1"/>
  <c r="BI63" i="1"/>
  <c r="BJ63" i="1"/>
  <c r="BK63" i="1"/>
  <c r="AQ64" i="1"/>
  <c r="AR64" i="1"/>
  <c r="AS64" i="1"/>
  <c r="AT64" i="1"/>
  <c r="AU64" i="1"/>
  <c r="AV64" i="1"/>
  <c r="AW64" i="1"/>
  <c r="AX64" i="1"/>
  <c r="AY64" i="1"/>
  <c r="AZ64" i="1"/>
  <c r="BA64" i="1"/>
  <c r="BB64" i="1"/>
  <c r="BC64" i="1"/>
  <c r="BD64" i="1"/>
  <c r="BE64" i="1"/>
  <c r="BF64" i="1"/>
  <c r="BG64" i="1"/>
  <c r="BH64" i="1"/>
  <c r="BI64" i="1"/>
  <c r="BJ64" i="1"/>
  <c r="BK64" i="1"/>
  <c r="AQ65" i="1"/>
  <c r="AR65" i="1"/>
  <c r="AS65" i="1"/>
  <c r="AT65" i="1"/>
  <c r="AU65" i="1"/>
  <c r="AV65" i="1"/>
  <c r="AW65" i="1"/>
  <c r="AX65" i="1"/>
  <c r="AY65" i="1"/>
  <c r="AZ65" i="1"/>
  <c r="BA65" i="1"/>
  <c r="BB65" i="1"/>
  <c r="BC65" i="1"/>
  <c r="BD65" i="1"/>
  <c r="BE65" i="1"/>
  <c r="BF65" i="1"/>
  <c r="BG65" i="1"/>
  <c r="BH65" i="1"/>
  <c r="BI65" i="1"/>
  <c r="BJ65" i="1"/>
  <c r="BK65" i="1"/>
  <c r="AQ66" i="1"/>
  <c r="AR66" i="1"/>
  <c r="AS66" i="1"/>
  <c r="AT66" i="1"/>
  <c r="AU66" i="1"/>
  <c r="AV66" i="1"/>
  <c r="AW66" i="1"/>
  <c r="AX66" i="1"/>
  <c r="AY66" i="1"/>
  <c r="AZ66" i="1"/>
  <c r="BA66" i="1"/>
  <c r="BB66" i="1"/>
  <c r="BC66" i="1"/>
  <c r="BD66" i="1"/>
  <c r="BE66" i="1"/>
  <c r="BF66" i="1"/>
  <c r="BG66" i="1"/>
  <c r="BH66" i="1"/>
  <c r="BI66" i="1"/>
  <c r="BJ66" i="1"/>
  <c r="BK66" i="1"/>
  <c r="AQ67" i="1"/>
  <c r="AR67" i="1"/>
  <c r="AS67" i="1"/>
  <c r="AT67" i="1"/>
  <c r="AU67" i="1"/>
  <c r="AV67" i="1"/>
  <c r="AW67" i="1"/>
  <c r="AX67" i="1"/>
  <c r="AY67" i="1"/>
  <c r="AZ67" i="1"/>
  <c r="BA67" i="1"/>
  <c r="BB67" i="1"/>
  <c r="BC67" i="1"/>
  <c r="BD67" i="1"/>
  <c r="BE67" i="1"/>
  <c r="BF67" i="1"/>
  <c r="BG67" i="1"/>
  <c r="BH67" i="1"/>
  <c r="BI67" i="1"/>
  <c r="BJ67" i="1"/>
  <c r="BK67" i="1"/>
  <c r="AQ68" i="1"/>
  <c r="AR68" i="1"/>
  <c r="AS68" i="1"/>
  <c r="AT68" i="1"/>
  <c r="AU68" i="1"/>
  <c r="AV68" i="1"/>
  <c r="AW68" i="1"/>
  <c r="AX68" i="1"/>
  <c r="AY68" i="1"/>
  <c r="AZ68" i="1"/>
  <c r="BA68" i="1"/>
  <c r="BB68" i="1"/>
  <c r="BC68" i="1"/>
  <c r="BD68" i="1"/>
  <c r="BE68" i="1"/>
  <c r="BF68" i="1"/>
  <c r="BG68" i="1"/>
  <c r="BH68" i="1"/>
  <c r="BI68" i="1"/>
  <c r="BJ68" i="1"/>
  <c r="BK68" i="1"/>
  <c r="AQ69" i="1"/>
  <c r="AR69" i="1"/>
  <c r="AS69" i="1"/>
  <c r="AT69" i="1"/>
  <c r="AU69" i="1"/>
  <c r="AV69" i="1"/>
  <c r="AW69" i="1"/>
  <c r="AX69" i="1"/>
  <c r="AY69" i="1"/>
  <c r="AZ69" i="1"/>
  <c r="BA69" i="1"/>
  <c r="BB69" i="1"/>
  <c r="BC69" i="1"/>
  <c r="BD69" i="1"/>
  <c r="BE69" i="1"/>
  <c r="BF69" i="1"/>
  <c r="BG69" i="1"/>
  <c r="BH69" i="1"/>
  <c r="BI69" i="1"/>
  <c r="BJ69" i="1"/>
  <c r="BK69" i="1"/>
  <c r="AQ70" i="1"/>
  <c r="AR70" i="1"/>
  <c r="AS70" i="1"/>
  <c r="AT70" i="1"/>
  <c r="AU70" i="1"/>
  <c r="AV70" i="1"/>
  <c r="AW70" i="1"/>
  <c r="AX70" i="1"/>
  <c r="AY70" i="1"/>
  <c r="AZ70" i="1"/>
  <c r="BA70" i="1"/>
  <c r="BB70" i="1"/>
  <c r="BC70" i="1"/>
  <c r="BD70" i="1"/>
  <c r="BE70" i="1"/>
  <c r="BF70" i="1"/>
  <c r="BG70" i="1"/>
  <c r="BH70" i="1"/>
  <c r="BI70" i="1"/>
  <c r="BJ70" i="1"/>
  <c r="BK70" i="1"/>
  <c r="AQ71" i="1"/>
  <c r="AR71" i="1"/>
  <c r="AS71" i="1"/>
  <c r="AT71" i="1"/>
  <c r="AU71" i="1"/>
  <c r="AV71" i="1"/>
  <c r="AW71" i="1"/>
  <c r="AX71" i="1"/>
  <c r="AY71" i="1"/>
  <c r="AZ71" i="1"/>
  <c r="BA71" i="1"/>
  <c r="BB71" i="1"/>
  <c r="BC71" i="1"/>
  <c r="BD71" i="1"/>
  <c r="BE71" i="1"/>
  <c r="BF71" i="1"/>
  <c r="BG71" i="1"/>
  <c r="BH71" i="1"/>
  <c r="BI71" i="1"/>
  <c r="BJ71" i="1"/>
  <c r="BK71" i="1"/>
  <c r="AQ72" i="1"/>
  <c r="AR72" i="1"/>
  <c r="AS72" i="1"/>
  <c r="AT72" i="1"/>
  <c r="AU72" i="1"/>
  <c r="AV72" i="1"/>
  <c r="AW72" i="1"/>
  <c r="AX72" i="1"/>
  <c r="AY72" i="1"/>
  <c r="AZ72" i="1"/>
  <c r="BA72" i="1"/>
  <c r="BB72" i="1"/>
  <c r="BC72" i="1"/>
  <c r="BD72" i="1"/>
  <c r="BE72" i="1"/>
  <c r="BF72" i="1"/>
  <c r="BG72" i="1"/>
  <c r="BH72" i="1"/>
  <c r="BI72" i="1"/>
  <c r="BJ72" i="1"/>
  <c r="BK72" i="1"/>
  <c r="AQ73" i="1"/>
  <c r="AR73" i="1"/>
  <c r="AS73" i="1"/>
  <c r="AT73" i="1"/>
  <c r="AU73" i="1"/>
  <c r="AV73" i="1"/>
  <c r="AW73" i="1"/>
  <c r="AX73" i="1"/>
  <c r="AY73" i="1"/>
  <c r="AZ73" i="1"/>
  <c r="BA73" i="1"/>
  <c r="BB73" i="1"/>
  <c r="BC73" i="1"/>
  <c r="BD73" i="1"/>
  <c r="BE73" i="1"/>
  <c r="BF73" i="1"/>
  <c r="BG73" i="1"/>
  <c r="BH73" i="1"/>
  <c r="BI73" i="1"/>
  <c r="BJ73" i="1"/>
  <c r="BK73" i="1"/>
  <c r="AP53" i="1"/>
  <c r="AP54" i="1"/>
  <c r="AP55" i="1"/>
  <c r="AP56" i="1"/>
  <c r="AP57" i="1"/>
  <c r="AP58" i="1"/>
  <c r="AP59" i="1"/>
  <c r="AP60" i="1"/>
  <c r="AP61" i="1"/>
  <c r="AP62" i="1"/>
  <c r="AP63" i="1"/>
  <c r="AP64" i="1"/>
  <c r="AP65" i="1"/>
  <c r="AP66" i="1"/>
  <c r="AP67" i="1"/>
  <c r="AP68" i="1"/>
  <c r="AP69" i="1"/>
  <c r="AP70" i="1"/>
  <c r="AP71" i="1"/>
  <c r="AP72" i="1"/>
  <c r="AP73" i="1"/>
  <c r="AP52" i="1"/>
  <c r="AJ617" i="1"/>
  <c r="AK617" i="1"/>
  <c r="AL617" i="1"/>
  <c r="AM617" i="1"/>
  <c r="AJ618" i="1"/>
  <c r="AK618" i="1"/>
  <c r="AL618" i="1"/>
  <c r="AM618" i="1"/>
  <c r="AJ619" i="1"/>
  <c r="AK619" i="1"/>
  <c r="AL619" i="1"/>
  <c r="AM619" i="1"/>
  <c r="AK616" i="1"/>
  <c r="AL616" i="1"/>
  <c r="AM616" i="1"/>
  <c r="AJ616" i="1"/>
  <c r="AH589" i="1"/>
  <c r="AL589" i="1"/>
  <c r="AL585" i="1"/>
  <c r="M599" i="1"/>
  <c r="M598" i="1"/>
  <c r="M597" i="1"/>
  <c r="M596" i="1"/>
  <c r="M570" i="1"/>
  <c r="M569" i="1"/>
  <c r="M568" i="1"/>
  <c r="M567" i="1"/>
  <c r="M531" i="1"/>
  <c r="M530" i="1"/>
  <c r="M529" i="1"/>
  <c r="M528" i="1"/>
  <c r="M496" i="1"/>
  <c r="M495" i="1"/>
  <c r="M494" i="1"/>
  <c r="M493" i="1"/>
  <c r="M465" i="1"/>
  <c r="M464" i="1"/>
  <c r="M463" i="1"/>
  <c r="M462" i="1"/>
  <c r="M443" i="1"/>
  <c r="M442" i="1"/>
  <c r="M441" i="1"/>
  <c r="M440" i="1"/>
  <c r="M419" i="1"/>
  <c r="M418" i="1"/>
  <c r="M417" i="1"/>
  <c r="M416" i="1"/>
  <c r="M393" i="1"/>
  <c r="M392" i="1"/>
  <c r="M391" i="1"/>
  <c r="M390" i="1"/>
  <c r="M367" i="1"/>
  <c r="M366" i="1"/>
  <c r="M365" i="1"/>
  <c r="M364" i="1"/>
  <c r="M339" i="1"/>
  <c r="M338" i="1"/>
  <c r="M337" i="1"/>
  <c r="M336" i="1"/>
  <c r="M310" i="1"/>
  <c r="M309" i="1"/>
  <c r="M308" i="1"/>
  <c r="M307" i="1"/>
  <c r="M269" i="1"/>
  <c r="M268" i="1"/>
  <c r="M267" i="1"/>
  <c r="M266" i="1"/>
  <c r="M241" i="1"/>
  <c r="M240" i="1"/>
  <c r="M239" i="1"/>
  <c r="M238" i="1"/>
  <c r="M218" i="1"/>
  <c r="M217" i="1"/>
  <c r="M216" i="1"/>
  <c r="M215" i="1"/>
  <c r="M195" i="1"/>
  <c r="M194" i="1"/>
  <c r="M193" i="1"/>
  <c r="M192" i="1"/>
  <c r="M172" i="1"/>
  <c r="M171" i="1"/>
  <c r="M170" i="1"/>
  <c r="M169" i="1"/>
  <c r="M144" i="1"/>
  <c r="M143" i="1"/>
  <c r="M141" i="1"/>
  <c r="M140" i="1"/>
  <c r="M127" i="1"/>
  <c r="M126" i="1"/>
  <c r="M125" i="1"/>
  <c r="M124" i="1"/>
  <c r="M103" i="1"/>
  <c r="M102" i="1"/>
  <c r="M101" i="1"/>
  <c r="M100" i="1"/>
  <c r="M79" i="1"/>
  <c r="M78" i="1"/>
  <c r="M77" i="1"/>
  <c r="M76" i="1"/>
  <c r="M55" i="1"/>
  <c r="M54" i="1"/>
  <c r="M53" i="1"/>
  <c r="M52" i="1"/>
  <c r="H596" i="1"/>
  <c r="H567" i="1"/>
  <c r="H528" i="1"/>
  <c r="H493" i="1"/>
  <c r="H462" i="1"/>
  <c r="H440" i="1"/>
  <c r="H416" i="1"/>
  <c r="H390" i="1"/>
  <c r="H364" i="1"/>
  <c r="H336" i="1"/>
  <c r="H307" i="1"/>
  <c r="H266" i="1"/>
  <c r="H238" i="1"/>
  <c r="H215" i="1"/>
  <c r="H192" i="1"/>
  <c r="H169" i="1"/>
  <c r="H140" i="1"/>
  <c r="H124" i="1"/>
  <c r="H100" i="1"/>
  <c r="H76" i="1"/>
  <c r="H52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29" i="1"/>
  <c r="E30" i="1"/>
  <c r="D77" i="1" s="1"/>
  <c r="F79" i="1" s="1"/>
  <c r="E31" i="1"/>
  <c r="D101" i="1" s="1"/>
  <c r="E32" i="1"/>
  <c r="E33" i="1"/>
  <c r="D141" i="1" s="1"/>
  <c r="E34" i="1"/>
  <c r="D170" i="1" s="1"/>
  <c r="E35" i="1"/>
  <c r="D239" i="1" s="1"/>
  <c r="E36" i="1"/>
  <c r="D216" i="1" s="1"/>
  <c r="E37" i="1"/>
  <c r="E38" i="1"/>
  <c r="D337" i="1" s="1"/>
  <c r="E39" i="1"/>
  <c r="D308" i="1" s="1"/>
  <c r="E40" i="1"/>
  <c r="E41" i="1"/>
  <c r="D365" i="1" s="1"/>
  <c r="E42" i="1"/>
  <c r="D391" i="1" s="1"/>
  <c r="E43" i="1"/>
  <c r="E44" i="1"/>
  <c r="D417" i="1" s="1"/>
  <c r="E45" i="1"/>
  <c r="D463" i="1" s="1"/>
  <c r="E46" i="1"/>
  <c r="E47" i="1"/>
  <c r="D529" i="1" s="1"/>
  <c r="E48" i="1"/>
  <c r="D568" i="1" s="1"/>
  <c r="E49" i="1"/>
  <c r="D597" i="1" s="1"/>
  <c r="E29" i="1"/>
  <c r="D53" i="1" s="1"/>
  <c r="D55" i="1" s="1"/>
  <c r="D41" i="1"/>
  <c r="D34" i="1"/>
  <c r="D169" i="1" s="1"/>
  <c r="D35" i="1"/>
  <c r="C239" i="1" s="1"/>
  <c r="D36" i="1"/>
  <c r="D37" i="1"/>
  <c r="D38" i="1"/>
  <c r="D39" i="1"/>
  <c r="D40" i="1"/>
  <c r="D42" i="1"/>
  <c r="D43" i="1"/>
  <c r="D44" i="1"/>
  <c r="C417" i="1" s="1"/>
  <c r="D45" i="1"/>
  <c r="D46" i="1"/>
  <c r="D47" i="1"/>
  <c r="D48" i="1"/>
  <c r="D567" i="1" s="1"/>
  <c r="D49" i="1"/>
  <c r="D30" i="1"/>
  <c r="C76" i="1" s="1"/>
  <c r="D31" i="1"/>
  <c r="D32" i="1"/>
  <c r="D33" i="1"/>
  <c r="C141" i="1" s="1"/>
  <c r="D29" i="1"/>
  <c r="D52" i="1" s="1"/>
  <c r="I5" i="1"/>
  <c r="I2" i="1"/>
  <c r="DR68" i="1" l="1"/>
  <c r="DR75" i="1"/>
  <c r="DR52" i="1"/>
  <c r="DR58" i="1"/>
  <c r="DR73" i="1"/>
  <c r="DR65" i="1"/>
  <c r="DR57" i="1"/>
  <c r="DR59" i="1"/>
  <c r="DR74" i="1"/>
  <c r="DR72" i="1"/>
  <c r="DR64" i="1"/>
  <c r="DR56" i="1"/>
  <c r="DR60" i="1"/>
  <c r="DR66" i="1"/>
  <c r="DR71" i="1"/>
  <c r="DR63" i="1"/>
  <c r="DR55" i="1"/>
  <c r="DR70" i="1"/>
  <c r="DR62" i="1"/>
  <c r="DR54" i="1"/>
  <c r="DR67" i="1"/>
  <c r="DR69" i="1"/>
  <c r="DR61" i="1"/>
  <c r="CT75" i="1"/>
  <c r="DJ54" i="1"/>
  <c r="DH72" i="1"/>
  <c r="DJ52" i="1"/>
  <c r="CV75" i="1"/>
  <c r="CZ74" i="1"/>
  <c r="DB73" i="1"/>
  <c r="DD72" i="1"/>
  <c r="DH71" i="1"/>
  <c r="DB70" i="1"/>
  <c r="CT69" i="1"/>
  <c r="DJ67" i="1"/>
  <c r="DB66" i="1"/>
  <c r="CT65" i="1"/>
  <c r="DJ63" i="1"/>
  <c r="DB62" i="1"/>
  <c r="CT61" i="1"/>
  <c r="DJ59" i="1"/>
  <c r="DB58" i="1"/>
  <c r="CT57" i="1"/>
  <c r="CT55" i="1"/>
  <c r="DB52" i="1"/>
  <c r="CT58" i="1"/>
  <c r="DJ75" i="1"/>
  <c r="DL74" i="1"/>
  <c r="CR74" i="1"/>
  <c r="CT73" i="1"/>
  <c r="CV72" i="1"/>
  <c r="CV71" i="1"/>
  <c r="DL69" i="1"/>
  <c r="DD68" i="1"/>
  <c r="CV67" i="1"/>
  <c r="DL65" i="1"/>
  <c r="DD64" i="1"/>
  <c r="CV63" i="1"/>
  <c r="DL61" i="1"/>
  <c r="DD60" i="1"/>
  <c r="CV59" i="1"/>
  <c r="DL57" i="1"/>
  <c r="DD56" i="1"/>
  <c r="CT54" i="1"/>
  <c r="DD71" i="1"/>
  <c r="DD67" i="1"/>
  <c r="DD63" i="1"/>
  <c r="DD59" i="1"/>
  <c r="DB54" i="1"/>
  <c r="DH75" i="1"/>
  <c r="DJ74" i="1"/>
  <c r="DL73" i="1"/>
  <c r="CR73" i="1"/>
  <c r="CT72" i="1"/>
  <c r="CT71" i="1"/>
  <c r="DJ69" i="1"/>
  <c r="DB68" i="1"/>
  <c r="CT67" i="1"/>
  <c r="DJ65" i="1"/>
  <c r="DB64" i="1"/>
  <c r="CT63" i="1"/>
  <c r="DJ61" i="1"/>
  <c r="DB60" i="1"/>
  <c r="CT59" i="1"/>
  <c r="DJ57" i="1"/>
  <c r="DB56" i="1"/>
  <c r="DJ53" i="1"/>
  <c r="DB72" i="1"/>
  <c r="DL68" i="1"/>
  <c r="DL64" i="1"/>
  <c r="DL60" i="1"/>
  <c r="DL56" i="1"/>
  <c r="DL75" i="1"/>
  <c r="CT74" i="1"/>
  <c r="CT70" i="1"/>
  <c r="DJ56" i="1"/>
  <c r="DD75" i="1"/>
  <c r="DH74" i="1"/>
  <c r="DJ73" i="1"/>
  <c r="DL72" i="1"/>
  <c r="CR72" i="1"/>
  <c r="DL70" i="1"/>
  <c r="DD69" i="1"/>
  <c r="CV68" i="1"/>
  <c r="DL66" i="1"/>
  <c r="DD65" i="1"/>
  <c r="CV64" i="1"/>
  <c r="DL62" i="1"/>
  <c r="DD61" i="1"/>
  <c r="CV60" i="1"/>
  <c r="DL58" i="1"/>
  <c r="DD57" i="1"/>
  <c r="CT56" i="1"/>
  <c r="DB53" i="1"/>
  <c r="CV74" i="1"/>
  <c r="CV70" i="1"/>
  <c r="CV66" i="1"/>
  <c r="CV62" i="1"/>
  <c r="CV58" i="1"/>
  <c r="CR75" i="1"/>
  <c r="CV73" i="1"/>
  <c r="CZ72" i="1"/>
  <c r="DB71" i="1"/>
  <c r="DJ68" i="1"/>
  <c r="DB67" i="1"/>
  <c r="CT66" i="1"/>
  <c r="DJ64" i="1"/>
  <c r="DB63" i="1"/>
  <c r="CT62" i="1"/>
  <c r="DJ60" i="1"/>
  <c r="DB59" i="1"/>
  <c r="DB75" i="1"/>
  <c r="DD74" i="1"/>
  <c r="DH73" i="1"/>
  <c r="DJ72" i="1"/>
  <c r="DL71" i="1"/>
  <c r="DJ70" i="1"/>
  <c r="DB69" i="1"/>
  <c r="CT68" i="1"/>
  <c r="DJ66" i="1"/>
  <c r="DB65" i="1"/>
  <c r="CT64" i="1"/>
  <c r="DJ62" i="1"/>
  <c r="DB61" i="1"/>
  <c r="CT60" i="1"/>
  <c r="DJ58" i="1"/>
  <c r="DB57" i="1"/>
  <c r="DJ55" i="1"/>
  <c r="CT53" i="1"/>
  <c r="CZ73" i="1"/>
  <c r="CT52" i="1"/>
  <c r="CZ75" i="1"/>
  <c r="DB74" i="1"/>
  <c r="DD73" i="1"/>
  <c r="DJ71" i="1"/>
  <c r="DD70" i="1"/>
  <c r="CV69" i="1"/>
  <c r="DL67" i="1"/>
  <c r="DD66" i="1"/>
  <c r="CV65" i="1"/>
  <c r="DL63" i="1"/>
  <c r="DD62" i="1"/>
  <c r="CV61" i="1"/>
  <c r="DL59" i="1"/>
  <c r="DD58" i="1"/>
  <c r="CV57" i="1"/>
  <c r="DB55" i="1"/>
  <c r="CV56" i="1"/>
  <c r="DL55" i="1"/>
  <c r="DD55" i="1"/>
  <c r="CV55" i="1"/>
  <c r="DL54" i="1"/>
  <c r="DD54" i="1"/>
  <c r="CV54" i="1"/>
  <c r="DL53" i="1"/>
  <c r="DD53" i="1"/>
  <c r="CV53" i="1"/>
  <c r="DL52" i="1"/>
  <c r="DD52" i="1"/>
  <c r="CV52" i="1"/>
  <c r="DK75" i="1"/>
  <c r="DC75" i="1"/>
  <c r="CU75" i="1"/>
  <c r="DK74" i="1"/>
  <c r="DC74" i="1"/>
  <c r="CU74" i="1"/>
  <c r="DK73" i="1"/>
  <c r="DC73" i="1"/>
  <c r="CU73" i="1"/>
  <c r="DK72" i="1"/>
  <c r="DC72" i="1"/>
  <c r="CU72" i="1"/>
  <c r="DK71" i="1"/>
  <c r="DC71" i="1"/>
  <c r="CU71" i="1"/>
  <c r="DK70" i="1"/>
  <c r="DC70" i="1"/>
  <c r="CU70" i="1"/>
  <c r="DK69" i="1"/>
  <c r="DC69" i="1"/>
  <c r="CU69" i="1"/>
  <c r="DK68" i="1"/>
  <c r="DC68" i="1"/>
  <c r="CU68" i="1"/>
  <c r="DK67" i="1"/>
  <c r="DC67" i="1"/>
  <c r="CU67" i="1"/>
  <c r="DK66" i="1"/>
  <c r="DC66" i="1"/>
  <c r="CU66" i="1"/>
  <c r="DK65" i="1"/>
  <c r="DC65" i="1"/>
  <c r="CU65" i="1"/>
  <c r="DK64" i="1"/>
  <c r="DC64" i="1"/>
  <c r="CU64" i="1"/>
  <c r="DK63" i="1"/>
  <c r="DC63" i="1"/>
  <c r="CU63" i="1"/>
  <c r="DK62" i="1"/>
  <c r="DC62" i="1"/>
  <c r="CU62" i="1"/>
  <c r="DK61" i="1"/>
  <c r="DC61" i="1"/>
  <c r="CU61" i="1"/>
  <c r="DK60" i="1"/>
  <c r="DC60" i="1"/>
  <c r="CU60" i="1"/>
  <c r="DK59" i="1"/>
  <c r="DC59" i="1"/>
  <c r="CU59" i="1"/>
  <c r="DK58" i="1"/>
  <c r="DC58" i="1"/>
  <c r="CU58" i="1"/>
  <c r="DK57" i="1"/>
  <c r="DC57" i="1"/>
  <c r="CU57" i="1"/>
  <c r="DK56" i="1"/>
  <c r="DC56" i="1"/>
  <c r="CU56" i="1"/>
  <c r="DK55" i="1"/>
  <c r="DC55" i="1"/>
  <c r="CU55" i="1"/>
  <c r="DK54" i="1"/>
  <c r="DC54" i="1"/>
  <c r="CU54" i="1"/>
  <c r="DK53" i="1"/>
  <c r="DC53" i="1"/>
  <c r="CU53" i="1"/>
  <c r="DK52" i="1"/>
  <c r="DC52" i="1"/>
  <c r="CU52" i="1"/>
  <c r="DI75" i="1"/>
  <c r="DA75" i="1"/>
  <c r="CS75" i="1"/>
  <c r="DI74" i="1"/>
  <c r="DA74" i="1"/>
  <c r="CS74" i="1"/>
  <c r="DI73" i="1"/>
  <c r="DA73" i="1"/>
  <c r="CS73" i="1"/>
  <c r="DI72" i="1"/>
  <c r="DA72" i="1"/>
  <c r="CS72" i="1"/>
  <c r="DI71" i="1"/>
  <c r="DA71" i="1"/>
  <c r="CS71" i="1"/>
  <c r="DI70" i="1"/>
  <c r="DA70" i="1"/>
  <c r="CS70" i="1"/>
  <c r="DI69" i="1"/>
  <c r="DA69" i="1"/>
  <c r="CS69" i="1"/>
  <c r="DI68" i="1"/>
  <c r="DA68" i="1"/>
  <c r="CS68" i="1"/>
  <c r="DI67" i="1"/>
  <c r="DA67" i="1"/>
  <c r="CS67" i="1"/>
  <c r="DI66" i="1"/>
  <c r="DA66" i="1"/>
  <c r="CS66" i="1"/>
  <c r="DI65" i="1"/>
  <c r="DA65" i="1"/>
  <c r="CS65" i="1"/>
  <c r="DI64" i="1"/>
  <c r="DA64" i="1"/>
  <c r="CS64" i="1"/>
  <c r="DI63" i="1"/>
  <c r="DA63" i="1"/>
  <c r="CS63" i="1"/>
  <c r="DI62" i="1"/>
  <c r="DA62" i="1"/>
  <c r="CS62" i="1"/>
  <c r="DI61" i="1"/>
  <c r="DA61" i="1"/>
  <c r="CS61" i="1"/>
  <c r="DI60" i="1"/>
  <c r="DA60" i="1"/>
  <c r="CS60" i="1"/>
  <c r="DI59" i="1"/>
  <c r="DA59" i="1"/>
  <c r="CS59" i="1"/>
  <c r="DI58" i="1"/>
  <c r="DA58" i="1"/>
  <c r="CS58" i="1"/>
  <c r="DI57" i="1"/>
  <c r="DA57" i="1"/>
  <c r="CS57" i="1"/>
  <c r="DI56" i="1"/>
  <c r="DA56" i="1"/>
  <c r="CS56" i="1"/>
  <c r="DI55" i="1"/>
  <c r="DA55" i="1"/>
  <c r="CS55" i="1"/>
  <c r="DI54" i="1"/>
  <c r="DA54" i="1"/>
  <c r="CS54" i="1"/>
  <c r="DI53" i="1"/>
  <c r="DA53" i="1"/>
  <c r="CS53" i="1"/>
  <c r="DI52" i="1"/>
  <c r="DA52" i="1"/>
  <c r="CS52" i="1"/>
  <c r="CR71" i="1"/>
  <c r="DH70" i="1"/>
  <c r="CZ70" i="1"/>
  <c r="CR70" i="1"/>
  <c r="DH69" i="1"/>
  <c r="CZ69" i="1"/>
  <c r="CR69" i="1"/>
  <c r="DH68" i="1"/>
  <c r="CR68" i="1"/>
  <c r="DH67" i="1"/>
  <c r="CZ67" i="1"/>
  <c r="CR67" i="1"/>
  <c r="DH66" i="1"/>
  <c r="CZ66" i="1"/>
  <c r="CR66" i="1"/>
  <c r="DH65" i="1"/>
  <c r="CZ65" i="1"/>
  <c r="CR65" i="1"/>
  <c r="DH64" i="1"/>
  <c r="CZ64" i="1"/>
  <c r="CR64" i="1"/>
  <c r="DH63" i="1"/>
  <c r="CZ63" i="1"/>
  <c r="CR63" i="1"/>
  <c r="DH62" i="1"/>
  <c r="CZ62" i="1"/>
  <c r="CR62" i="1"/>
  <c r="DH61" i="1"/>
  <c r="CZ61" i="1"/>
  <c r="CR61" i="1"/>
  <c r="DH60" i="1"/>
  <c r="CZ60" i="1"/>
  <c r="CR60" i="1"/>
  <c r="DH59" i="1"/>
  <c r="CZ59" i="1"/>
  <c r="CR59" i="1"/>
  <c r="DH58" i="1"/>
  <c r="CZ58" i="1"/>
  <c r="CR58" i="1"/>
  <c r="DH57" i="1"/>
  <c r="CZ57" i="1"/>
  <c r="CR57" i="1"/>
  <c r="DH56" i="1"/>
  <c r="CZ56" i="1"/>
  <c r="CR56" i="1"/>
  <c r="DH55" i="1"/>
  <c r="CZ55" i="1"/>
  <c r="CR55" i="1"/>
  <c r="DH54" i="1"/>
  <c r="CZ54" i="1"/>
  <c r="CR54" i="1"/>
  <c r="DH53" i="1"/>
  <c r="CR53" i="1"/>
  <c r="CR52" i="1"/>
  <c r="CZ53" i="1"/>
  <c r="DG75" i="1"/>
  <c r="CY75" i="1"/>
  <c r="CQ75" i="1"/>
  <c r="DG74" i="1"/>
  <c r="CY74" i="1"/>
  <c r="CQ74" i="1"/>
  <c r="DG73" i="1"/>
  <c r="CY73" i="1"/>
  <c r="CQ73" i="1"/>
  <c r="DG72" i="1"/>
  <c r="CY72" i="1"/>
  <c r="CQ72" i="1"/>
  <c r="DG71" i="1"/>
  <c r="CY71" i="1"/>
  <c r="CQ71" i="1"/>
  <c r="DG70" i="1"/>
  <c r="CY70" i="1"/>
  <c r="CQ70" i="1"/>
  <c r="DG69" i="1"/>
  <c r="CY69" i="1"/>
  <c r="CQ69" i="1"/>
  <c r="DG68" i="1"/>
  <c r="CY68" i="1"/>
  <c r="CQ68" i="1"/>
  <c r="DG67" i="1"/>
  <c r="CY67" i="1"/>
  <c r="CQ67" i="1"/>
  <c r="DG66" i="1"/>
  <c r="CY66" i="1"/>
  <c r="CQ66" i="1"/>
  <c r="DG65" i="1"/>
  <c r="CY65" i="1"/>
  <c r="CQ65" i="1"/>
  <c r="DG64" i="1"/>
  <c r="CY64" i="1"/>
  <c r="CQ64" i="1"/>
  <c r="DG63" i="1"/>
  <c r="CY63" i="1"/>
  <c r="CQ63" i="1"/>
  <c r="DG62" i="1"/>
  <c r="CY62" i="1"/>
  <c r="CQ62" i="1"/>
  <c r="DG61" i="1"/>
  <c r="CY61" i="1"/>
  <c r="CQ61" i="1"/>
  <c r="DG60" i="1"/>
  <c r="CY60" i="1"/>
  <c r="CQ60" i="1"/>
  <c r="DG59" i="1"/>
  <c r="CY59" i="1"/>
  <c r="CQ59" i="1"/>
  <c r="DG58" i="1"/>
  <c r="CY58" i="1"/>
  <c r="CQ58" i="1"/>
  <c r="DG57" i="1"/>
  <c r="CY57" i="1"/>
  <c r="CQ57" i="1"/>
  <c r="DG56" i="1"/>
  <c r="CY56" i="1"/>
  <c r="CQ56" i="1"/>
  <c r="DG55" i="1"/>
  <c r="CY55" i="1"/>
  <c r="CQ55" i="1"/>
  <c r="DG54" i="1"/>
  <c r="CY54" i="1"/>
  <c r="CQ54" i="1"/>
  <c r="DG53" i="1"/>
  <c r="CY53" i="1"/>
  <c r="CQ53" i="1"/>
  <c r="DG52" i="1"/>
  <c r="CY52" i="1"/>
  <c r="CQ52" i="1"/>
  <c r="CZ71" i="1"/>
  <c r="CZ68" i="1"/>
  <c r="CZ52" i="1"/>
  <c r="DF75" i="1"/>
  <c r="CX75" i="1"/>
  <c r="CP75" i="1"/>
  <c r="DF74" i="1"/>
  <c r="CX74" i="1"/>
  <c r="CP74" i="1"/>
  <c r="DF73" i="1"/>
  <c r="CX73" i="1"/>
  <c r="CP73" i="1"/>
  <c r="DF72" i="1"/>
  <c r="CX72" i="1"/>
  <c r="CP72" i="1"/>
  <c r="DF71" i="1"/>
  <c r="CX71" i="1"/>
  <c r="CP71" i="1"/>
  <c r="DF70" i="1"/>
  <c r="CX70" i="1"/>
  <c r="CP70" i="1"/>
  <c r="DF69" i="1"/>
  <c r="CX69" i="1"/>
  <c r="CP69" i="1"/>
  <c r="DF68" i="1"/>
  <c r="CX68" i="1"/>
  <c r="CP68" i="1"/>
  <c r="DF67" i="1"/>
  <c r="CX67" i="1"/>
  <c r="CP67" i="1"/>
  <c r="DF66" i="1"/>
  <c r="CX66" i="1"/>
  <c r="CP66" i="1"/>
  <c r="DF65" i="1"/>
  <c r="CX65" i="1"/>
  <c r="CP65" i="1"/>
  <c r="DF64" i="1"/>
  <c r="CX64" i="1"/>
  <c r="CP64" i="1"/>
  <c r="DF63" i="1"/>
  <c r="CX63" i="1"/>
  <c r="CP63" i="1"/>
  <c r="DF62" i="1"/>
  <c r="CX62" i="1"/>
  <c r="CP62" i="1"/>
  <c r="DF61" i="1"/>
  <c r="CX61" i="1"/>
  <c r="CP61" i="1"/>
  <c r="DF60" i="1"/>
  <c r="CX60" i="1"/>
  <c r="CP60" i="1"/>
  <c r="DF59" i="1"/>
  <c r="CX59" i="1"/>
  <c r="CP59" i="1"/>
  <c r="DF58" i="1"/>
  <c r="CX58" i="1"/>
  <c r="CP58" i="1"/>
  <c r="DF57" i="1"/>
  <c r="CX57" i="1"/>
  <c r="CP57" i="1"/>
  <c r="DF56" i="1"/>
  <c r="CX56" i="1"/>
  <c r="CP56" i="1"/>
  <c r="DF55" i="1"/>
  <c r="CX55" i="1"/>
  <c r="CP55" i="1"/>
  <c r="DF54" i="1"/>
  <c r="CX54" i="1"/>
  <c r="CP54" i="1"/>
  <c r="DF53" i="1"/>
  <c r="CX53" i="1"/>
  <c r="CP53" i="1"/>
  <c r="DF52" i="1"/>
  <c r="CX52" i="1"/>
  <c r="CP52" i="1"/>
  <c r="DH52" i="1"/>
  <c r="DE75" i="1"/>
  <c r="CW75" i="1"/>
  <c r="CO75" i="1"/>
  <c r="DE74" i="1"/>
  <c r="CW74" i="1"/>
  <c r="CO74" i="1"/>
  <c r="DE73" i="1"/>
  <c r="CW73" i="1"/>
  <c r="CO73" i="1"/>
  <c r="DE72" i="1"/>
  <c r="CW72" i="1"/>
  <c r="CO72" i="1"/>
  <c r="DE71" i="1"/>
  <c r="CW71" i="1"/>
  <c r="CO71" i="1"/>
  <c r="DE70" i="1"/>
  <c r="CW70" i="1"/>
  <c r="CO70" i="1"/>
  <c r="DE69" i="1"/>
  <c r="CW69" i="1"/>
  <c r="CO69" i="1"/>
  <c r="DE68" i="1"/>
  <c r="CW68" i="1"/>
  <c r="CO68" i="1"/>
  <c r="DE67" i="1"/>
  <c r="CW67" i="1"/>
  <c r="CO67" i="1"/>
  <c r="DE66" i="1"/>
  <c r="CW66" i="1"/>
  <c r="CO66" i="1"/>
  <c r="DE65" i="1"/>
  <c r="CW65" i="1"/>
  <c r="CO65" i="1"/>
  <c r="DE64" i="1"/>
  <c r="CW64" i="1"/>
  <c r="CO64" i="1"/>
  <c r="DE63" i="1"/>
  <c r="CW63" i="1"/>
  <c r="CO63" i="1"/>
  <c r="DE62" i="1"/>
  <c r="CW62" i="1"/>
  <c r="CO62" i="1"/>
  <c r="DE61" i="1"/>
  <c r="CW61" i="1"/>
  <c r="CO61" i="1"/>
  <c r="DE60" i="1"/>
  <c r="CW60" i="1"/>
  <c r="CO60" i="1"/>
  <c r="DE59" i="1"/>
  <c r="CW59" i="1"/>
  <c r="CO59" i="1"/>
  <c r="DE58" i="1"/>
  <c r="CW58" i="1"/>
  <c r="CO58" i="1"/>
  <c r="DE57" i="1"/>
  <c r="CW57" i="1"/>
  <c r="CO57" i="1"/>
  <c r="DE56" i="1"/>
  <c r="CW56" i="1"/>
  <c r="CO56" i="1"/>
  <c r="DE55" i="1"/>
  <c r="CW55" i="1"/>
  <c r="CO55" i="1"/>
  <c r="DE54" i="1"/>
  <c r="CW54" i="1"/>
  <c r="CO54" i="1"/>
  <c r="DE53" i="1"/>
  <c r="CW53" i="1"/>
  <c r="CO53" i="1"/>
  <c r="DE52" i="1"/>
  <c r="CW52" i="1"/>
  <c r="C267" i="1"/>
  <c r="E269" i="1" s="1"/>
  <c r="D215" i="1"/>
  <c r="D217" i="1" s="1"/>
  <c r="D390" i="1"/>
  <c r="F392" i="1" s="1"/>
  <c r="C463" i="1"/>
  <c r="E465" i="1" s="1"/>
  <c r="C101" i="1"/>
  <c r="C308" i="1"/>
  <c r="E310" i="1" s="1"/>
  <c r="C529" i="1"/>
  <c r="E531" i="1" s="1"/>
  <c r="C365" i="1"/>
  <c r="E365" i="1" s="1"/>
  <c r="C170" i="1"/>
  <c r="E172" i="1" s="1"/>
  <c r="C125" i="1"/>
  <c r="E127" i="1" s="1"/>
  <c r="C597" i="1"/>
  <c r="E599" i="1" s="1"/>
  <c r="C216" i="1"/>
  <c r="E218" i="1" s="1"/>
  <c r="D336" i="1"/>
  <c r="F338" i="1" s="1"/>
  <c r="C337" i="1"/>
  <c r="C339" i="1" s="1"/>
  <c r="C391" i="1"/>
  <c r="C393" i="1" s="1"/>
  <c r="C568" i="1"/>
  <c r="E570" i="1" s="1"/>
  <c r="F171" i="1"/>
  <c r="D339" i="1"/>
  <c r="F103" i="1"/>
  <c r="E101" i="1"/>
  <c r="E103" i="1"/>
  <c r="F218" i="1"/>
  <c r="F310" i="1"/>
  <c r="F419" i="1"/>
  <c r="F569" i="1"/>
  <c r="F241" i="1"/>
  <c r="F531" i="1"/>
  <c r="C78" i="1"/>
  <c r="F393" i="1"/>
  <c r="F172" i="1"/>
  <c r="E419" i="1"/>
  <c r="G37" i="1"/>
  <c r="G45" i="1"/>
  <c r="J463" i="1" s="1"/>
  <c r="G32" i="1"/>
  <c r="F465" i="1"/>
  <c r="F599" i="1"/>
  <c r="F367" i="1"/>
  <c r="F144" i="1"/>
  <c r="E241" i="1"/>
  <c r="D54" i="1"/>
  <c r="F52" i="1"/>
  <c r="F54" i="1"/>
  <c r="E144" i="1"/>
  <c r="F570" i="1"/>
  <c r="G47" i="1"/>
  <c r="J529" i="1" s="1"/>
  <c r="AI547" i="1" s="1"/>
  <c r="G39" i="1"/>
  <c r="J308" i="1" s="1"/>
  <c r="AA318" i="1" s="1"/>
  <c r="G31" i="1"/>
  <c r="C53" i="1"/>
  <c r="D76" i="1"/>
  <c r="F76" i="1" s="1"/>
  <c r="C124" i="1"/>
  <c r="C126" i="1" s="1"/>
  <c r="C169" i="1"/>
  <c r="E169" i="1" s="1"/>
  <c r="C215" i="1"/>
  <c r="E215" i="1" s="1"/>
  <c r="C266" i="1"/>
  <c r="C268" i="1" s="1"/>
  <c r="C336" i="1"/>
  <c r="E338" i="1" s="1"/>
  <c r="C390" i="1"/>
  <c r="C392" i="1" s="1"/>
  <c r="C440" i="1"/>
  <c r="E440" i="1" s="1"/>
  <c r="C493" i="1"/>
  <c r="C567" i="1"/>
  <c r="E567" i="1" s="1"/>
  <c r="C494" i="1"/>
  <c r="E494" i="1" s="1"/>
  <c r="G46" i="1"/>
  <c r="G38" i="1"/>
  <c r="G30" i="1"/>
  <c r="L79" i="1" s="1"/>
  <c r="U81" i="1" s="1"/>
  <c r="C77" i="1"/>
  <c r="C79" i="1" s="1"/>
  <c r="D124" i="1"/>
  <c r="D126" i="1" s="1"/>
  <c r="D266" i="1"/>
  <c r="F268" i="1" s="1"/>
  <c r="D440" i="1"/>
  <c r="D442" i="1" s="1"/>
  <c r="D493" i="1"/>
  <c r="D495" i="1" s="1"/>
  <c r="G44" i="1"/>
  <c r="I417" i="1" s="1"/>
  <c r="AD431" i="1" s="1"/>
  <c r="G36" i="1"/>
  <c r="C100" i="1"/>
  <c r="C102" i="1" s="1"/>
  <c r="D125" i="1"/>
  <c r="D127" i="1" s="1"/>
  <c r="D267" i="1"/>
  <c r="F267" i="1" s="1"/>
  <c r="D441" i="1"/>
  <c r="D443" i="1" s="1"/>
  <c r="D494" i="1"/>
  <c r="F494" i="1" s="1"/>
  <c r="G43" i="1"/>
  <c r="G35" i="1"/>
  <c r="I239" i="1" s="1"/>
  <c r="V245" i="1" s="1"/>
  <c r="C52" i="1"/>
  <c r="D100" i="1"/>
  <c r="D102" i="1" s="1"/>
  <c r="C140" i="1"/>
  <c r="C143" i="1" s="1"/>
  <c r="C192" i="1"/>
  <c r="E192" i="1" s="1"/>
  <c r="C238" i="1"/>
  <c r="E238" i="1" s="1"/>
  <c r="C307" i="1"/>
  <c r="E307" i="1" s="1"/>
  <c r="C364" i="1"/>
  <c r="E364" i="1" s="1"/>
  <c r="C416" i="1"/>
  <c r="E416" i="1" s="1"/>
  <c r="C462" i="1"/>
  <c r="E464" i="1" s="1"/>
  <c r="C528" i="1"/>
  <c r="C530" i="1" s="1"/>
  <c r="C596" i="1"/>
  <c r="E598" i="1" s="1"/>
  <c r="C441" i="1"/>
  <c r="C443" i="1" s="1"/>
  <c r="G29" i="1"/>
  <c r="J55" i="1" s="1"/>
  <c r="Q55" i="1" s="1"/>
  <c r="G42" i="1"/>
  <c r="G34" i="1"/>
  <c r="D140" i="1"/>
  <c r="D143" i="1" s="1"/>
  <c r="D192" i="1"/>
  <c r="F192" i="1" s="1"/>
  <c r="D238" i="1"/>
  <c r="D240" i="1" s="1"/>
  <c r="D307" i="1"/>
  <c r="D309" i="1" s="1"/>
  <c r="J309" i="1" s="1"/>
  <c r="D364" i="1"/>
  <c r="F364" i="1" s="1"/>
  <c r="D416" i="1"/>
  <c r="D418" i="1" s="1"/>
  <c r="D462" i="1"/>
  <c r="D464" i="1" s="1"/>
  <c r="D528" i="1"/>
  <c r="D530" i="1" s="1"/>
  <c r="D596" i="1"/>
  <c r="D598" i="1" s="1"/>
  <c r="F55" i="1"/>
  <c r="G49" i="1"/>
  <c r="J597" i="1" s="1"/>
  <c r="G41" i="1"/>
  <c r="G33" i="1"/>
  <c r="I141" i="1" s="1"/>
  <c r="R149" i="1" s="1"/>
  <c r="F53" i="1"/>
  <c r="L53" i="1" s="1"/>
  <c r="S53" i="1" s="1"/>
  <c r="C193" i="1"/>
  <c r="C195" i="1" s="1"/>
  <c r="G48" i="1"/>
  <c r="J567" i="1" s="1"/>
  <c r="G40" i="1"/>
  <c r="D193" i="1"/>
  <c r="D195" i="1" s="1"/>
  <c r="D599" i="1"/>
  <c r="F597" i="1"/>
  <c r="D569" i="1"/>
  <c r="F567" i="1"/>
  <c r="D570" i="1"/>
  <c r="F568" i="1"/>
  <c r="C531" i="1"/>
  <c r="D531" i="1"/>
  <c r="E529" i="1"/>
  <c r="F529" i="1"/>
  <c r="C465" i="1"/>
  <c r="D465" i="1"/>
  <c r="E463" i="1"/>
  <c r="F463" i="1"/>
  <c r="C419" i="1"/>
  <c r="D419" i="1"/>
  <c r="E417" i="1"/>
  <c r="F417" i="1"/>
  <c r="D392" i="1"/>
  <c r="D393" i="1"/>
  <c r="F391" i="1"/>
  <c r="D367" i="1"/>
  <c r="F365" i="1"/>
  <c r="F337" i="1"/>
  <c r="F339" i="1"/>
  <c r="C338" i="1"/>
  <c r="D338" i="1"/>
  <c r="F336" i="1"/>
  <c r="D310" i="1"/>
  <c r="J310" i="1" s="1"/>
  <c r="F308" i="1"/>
  <c r="L308" i="1" s="1"/>
  <c r="AE318" i="1" s="1"/>
  <c r="C269" i="1"/>
  <c r="E267" i="1"/>
  <c r="C241" i="1"/>
  <c r="D241" i="1"/>
  <c r="E239" i="1"/>
  <c r="F239" i="1"/>
  <c r="L239" i="1" s="1"/>
  <c r="AA245" i="1" s="1"/>
  <c r="E217" i="1"/>
  <c r="D218" i="1"/>
  <c r="F216" i="1"/>
  <c r="D171" i="1"/>
  <c r="F169" i="1"/>
  <c r="C172" i="1"/>
  <c r="D172" i="1"/>
  <c r="E170" i="1"/>
  <c r="F170" i="1"/>
  <c r="F140" i="1"/>
  <c r="C144" i="1"/>
  <c r="D144" i="1"/>
  <c r="E141" i="1"/>
  <c r="F141" i="1"/>
  <c r="F100" i="1"/>
  <c r="C103" i="1"/>
  <c r="D103" i="1"/>
  <c r="J103" i="1" s="1"/>
  <c r="S105" i="1" s="1"/>
  <c r="F101" i="1"/>
  <c r="E76" i="1"/>
  <c r="K76" i="1" s="1"/>
  <c r="T76" i="1" s="1"/>
  <c r="E78" i="1"/>
  <c r="K78" i="1" s="1"/>
  <c r="T80" i="1" s="1"/>
  <c r="D79" i="1"/>
  <c r="J79" i="1" s="1"/>
  <c r="Q81" i="1" s="1"/>
  <c r="F77" i="1"/>
  <c r="L77" i="1" s="1"/>
  <c r="U77" i="1" s="1"/>
  <c r="DP52" i="1" l="1" a="1"/>
  <c r="DP52" i="1" s="1"/>
  <c r="DQ52" i="1" s="1"/>
  <c r="L76" i="1"/>
  <c r="U76" i="1" s="1"/>
  <c r="L52" i="1"/>
  <c r="S52" i="1" s="1"/>
  <c r="E367" i="1"/>
  <c r="I267" i="1"/>
  <c r="X275" i="1" s="1"/>
  <c r="F215" i="1"/>
  <c r="F217" i="1"/>
  <c r="E100" i="1"/>
  <c r="K100" i="1" s="1"/>
  <c r="T102" i="1" s="1"/>
  <c r="F390" i="1"/>
  <c r="L390" i="1" s="1"/>
  <c r="L170" i="1"/>
  <c r="Y174" i="1" s="1"/>
  <c r="L215" i="1"/>
  <c r="AC221" i="1" s="1"/>
  <c r="E266" i="1"/>
  <c r="K266" i="1" s="1"/>
  <c r="AB274" i="1" s="1"/>
  <c r="I338" i="1"/>
  <c r="Z348" i="1" s="1"/>
  <c r="C367" i="1"/>
  <c r="J172" i="1"/>
  <c r="E339" i="1"/>
  <c r="K339" i="1" s="1"/>
  <c r="E308" i="1"/>
  <c r="K308" i="1" s="1"/>
  <c r="AD318" i="1" s="1"/>
  <c r="L169" i="1"/>
  <c r="Y173" i="1" s="1"/>
  <c r="E337" i="1"/>
  <c r="K337" i="1" s="1"/>
  <c r="I79" i="1"/>
  <c r="P81" i="1" s="1"/>
  <c r="J598" i="1"/>
  <c r="J217" i="1"/>
  <c r="W227" i="1" s="1"/>
  <c r="E568" i="1"/>
  <c r="K568" i="1" s="1"/>
  <c r="L100" i="1"/>
  <c r="U102" i="1" s="1"/>
  <c r="K307" i="1"/>
  <c r="AD317" i="1" s="1"/>
  <c r="E125" i="1"/>
  <c r="C366" i="1"/>
  <c r="I366" i="1" s="1"/>
  <c r="AB378" i="1" s="1"/>
  <c r="E596" i="1"/>
  <c r="K596" i="1" s="1"/>
  <c r="C127" i="1"/>
  <c r="I127" i="1" s="1"/>
  <c r="R132" i="1" s="1"/>
  <c r="K464" i="1"/>
  <c r="K463" i="1"/>
  <c r="AJ483" i="1" s="1"/>
  <c r="J171" i="1"/>
  <c r="I465" i="1"/>
  <c r="E77" i="1"/>
  <c r="K77" i="1" s="1"/>
  <c r="T77" i="1" s="1"/>
  <c r="I103" i="1"/>
  <c r="R105" i="1" s="1"/>
  <c r="K217" i="1"/>
  <c r="AB227" i="1" s="1"/>
  <c r="E462" i="1"/>
  <c r="J102" i="1"/>
  <c r="S104" i="1" s="1"/>
  <c r="K529" i="1"/>
  <c r="AJ547" i="1" s="1"/>
  <c r="K215" i="1"/>
  <c r="AB221" i="1" s="1"/>
  <c r="I102" i="1"/>
  <c r="R104" i="1" s="1"/>
  <c r="E597" i="1"/>
  <c r="K597" i="1" s="1"/>
  <c r="K172" i="1"/>
  <c r="K364" i="1"/>
  <c r="AD376" i="1" s="1"/>
  <c r="F125" i="1"/>
  <c r="L125" i="1" s="1"/>
  <c r="Y126" i="1" s="1"/>
  <c r="E140" i="1"/>
  <c r="K140" i="1" s="1"/>
  <c r="V148" i="1" s="1"/>
  <c r="D194" i="1"/>
  <c r="J194" i="1" s="1"/>
  <c r="F307" i="1"/>
  <c r="L307" i="1" s="1"/>
  <c r="AE317" i="1" s="1"/>
  <c r="I531" i="1"/>
  <c r="L216" i="1"/>
  <c r="AC222" i="1" s="1"/>
  <c r="L568" i="1"/>
  <c r="C599" i="1"/>
  <c r="I599" i="1" s="1"/>
  <c r="L101" i="1"/>
  <c r="U103" i="1" s="1"/>
  <c r="J218" i="1"/>
  <c r="W228" i="1" s="1"/>
  <c r="K267" i="1"/>
  <c r="AB275" i="1" s="1"/>
  <c r="E390" i="1"/>
  <c r="K390" i="1" s="1"/>
  <c r="AF402" i="1" s="1"/>
  <c r="L364" i="1"/>
  <c r="AE376" i="1" s="1"/>
  <c r="K170" i="1"/>
  <c r="X174" i="1" s="1"/>
  <c r="D268" i="1"/>
  <c r="J268" i="1" s="1"/>
  <c r="Y278" i="1" s="1"/>
  <c r="C310" i="1"/>
  <c r="I310" i="1" s="1"/>
  <c r="D496" i="1"/>
  <c r="J496" i="1" s="1"/>
  <c r="AG512" i="1" s="1"/>
  <c r="C570" i="1"/>
  <c r="I570" i="1" s="1"/>
  <c r="I365" i="1"/>
  <c r="AB377" i="1" s="1"/>
  <c r="I172" i="1"/>
  <c r="I339" i="1"/>
  <c r="J392" i="1"/>
  <c r="J144" i="1"/>
  <c r="S153" i="1" s="1"/>
  <c r="L140" i="1"/>
  <c r="W148" i="1" s="1"/>
  <c r="E441" i="1"/>
  <c r="K441" i="1" s="1"/>
  <c r="AF454" i="1" s="1"/>
  <c r="I268" i="1"/>
  <c r="X278" i="1" s="1"/>
  <c r="J143" i="1"/>
  <c r="S152" i="1" s="1"/>
  <c r="K125" i="1"/>
  <c r="X126" i="1" s="1"/>
  <c r="I143" i="1"/>
  <c r="R152" i="1" s="1"/>
  <c r="L141" i="1"/>
  <c r="W149" i="1" s="1"/>
  <c r="E194" i="1"/>
  <c r="K194" i="1" s="1"/>
  <c r="K239" i="1"/>
  <c r="Z245" i="1" s="1"/>
  <c r="I269" i="1"/>
  <c r="X279" i="1" s="1"/>
  <c r="L336" i="1"/>
  <c r="E418" i="1"/>
  <c r="K418" i="1" s="1"/>
  <c r="J530" i="1"/>
  <c r="AI548" i="1" s="1"/>
  <c r="I337" i="1"/>
  <c r="K338" i="1"/>
  <c r="AB348" i="1" s="1"/>
  <c r="K462" i="1"/>
  <c r="I195" i="1"/>
  <c r="J464" i="1"/>
  <c r="J495" i="1"/>
  <c r="AG511" i="1" s="1"/>
  <c r="J141" i="1"/>
  <c r="S149" i="1" s="1"/>
  <c r="J241" i="1"/>
  <c r="W249" i="1" s="1"/>
  <c r="K141" i="1"/>
  <c r="V149" i="1" s="1"/>
  <c r="I241" i="1"/>
  <c r="V249" i="1" s="1"/>
  <c r="J338" i="1"/>
  <c r="K598" i="1"/>
  <c r="K238" i="1"/>
  <c r="Z244" i="1" s="1"/>
  <c r="K192" i="1"/>
  <c r="L267" i="1"/>
  <c r="AC275" i="1" s="1"/>
  <c r="I144" i="1"/>
  <c r="R153" i="1" s="1"/>
  <c r="L339" i="1"/>
  <c r="L463" i="1"/>
  <c r="AK483" i="1" s="1"/>
  <c r="L529" i="1"/>
  <c r="AK547" i="1" s="1"/>
  <c r="J240" i="1"/>
  <c r="W248" i="1" s="1"/>
  <c r="I530" i="1"/>
  <c r="L268" i="1"/>
  <c r="AC278" i="1" s="1"/>
  <c r="L337" i="1"/>
  <c r="J465" i="1"/>
  <c r="J531" i="1"/>
  <c r="AI549" i="1" s="1"/>
  <c r="L597" i="1"/>
  <c r="J195" i="1"/>
  <c r="V201" i="1" s="1"/>
  <c r="L192" i="1"/>
  <c r="K567" i="1"/>
  <c r="I126" i="1"/>
  <c r="R131" i="1" s="1"/>
  <c r="D366" i="1"/>
  <c r="J366" i="1" s="1"/>
  <c r="AC378" i="1" s="1"/>
  <c r="F493" i="1"/>
  <c r="L493" i="1" s="1"/>
  <c r="F528" i="1"/>
  <c r="L528" i="1" s="1"/>
  <c r="AK546" i="1" s="1"/>
  <c r="E216" i="1"/>
  <c r="K216" i="1" s="1"/>
  <c r="AB222" i="1" s="1"/>
  <c r="L365" i="1"/>
  <c r="AE377" i="1" s="1"/>
  <c r="I216" i="1"/>
  <c r="V222" i="1" s="1"/>
  <c r="K365" i="1"/>
  <c r="AD377" i="1" s="1"/>
  <c r="E496" i="1"/>
  <c r="K496" i="1" s="1"/>
  <c r="AH512" i="1" s="1"/>
  <c r="K218" i="1"/>
  <c r="AB228" i="1" s="1"/>
  <c r="I101" i="1"/>
  <c r="R103" i="1" s="1"/>
  <c r="J367" i="1"/>
  <c r="AC379" i="1" s="1"/>
  <c r="C218" i="1"/>
  <c r="I218" i="1" s="1"/>
  <c r="V228" i="1" s="1"/>
  <c r="I367" i="1"/>
  <c r="AB379" i="1" s="1"/>
  <c r="I170" i="1"/>
  <c r="T174" i="1" s="1"/>
  <c r="J77" i="1"/>
  <c r="Q77" i="1" s="1"/>
  <c r="I529" i="1"/>
  <c r="AH547" i="1" s="1"/>
  <c r="E393" i="1"/>
  <c r="K393" i="1" s="1"/>
  <c r="J127" i="1"/>
  <c r="S132" i="1" s="1"/>
  <c r="D269" i="1"/>
  <c r="J269" i="1" s="1"/>
  <c r="Y279" i="1" s="1"/>
  <c r="E391" i="1"/>
  <c r="K391" i="1" s="1"/>
  <c r="J126" i="1"/>
  <c r="S131" i="1" s="1"/>
  <c r="L569" i="1"/>
  <c r="J101" i="1"/>
  <c r="S103" i="1" s="1"/>
  <c r="I393" i="1"/>
  <c r="I391" i="1"/>
  <c r="E528" i="1"/>
  <c r="K528" i="1" s="1"/>
  <c r="AJ546" i="1" s="1"/>
  <c r="E569" i="1"/>
  <c r="K569" i="1" s="1"/>
  <c r="L570" i="1"/>
  <c r="J216" i="1"/>
  <c r="W222" i="1" s="1"/>
  <c r="J569" i="1"/>
  <c r="K169" i="1"/>
  <c r="X173" i="1" s="1"/>
  <c r="J215" i="1"/>
  <c r="W221" i="1" s="1"/>
  <c r="F440" i="1"/>
  <c r="E442" i="1"/>
  <c r="K442" i="1" s="1"/>
  <c r="AF455" i="1" s="1"/>
  <c r="F441" i="1"/>
  <c r="L441" i="1" s="1"/>
  <c r="AG454" i="1" s="1"/>
  <c r="F238" i="1"/>
  <c r="L238" i="1" s="1"/>
  <c r="AA244" i="1" s="1"/>
  <c r="E240" i="1"/>
  <c r="K240" i="1" s="1"/>
  <c r="Z248" i="1" s="1"/>
  <c r="F193" i="1"/>
  <c r="L193" i="1" s="1"/>
  <c r="Y199" i="1" s="1"/>
  <c r="E195" i="1"/>
  <c r="K195" i="1" s="1"/>
  <c r="C171" i="1"/>
  <c r="I171" i="1" s="1"/>
  <c r="T177" i="1" s="1"/>
  <c r="E126" i="1"/>
  <c r="K126" i="1" s="1"/>
  <c r="X131" i="1" s="1"/>
  <c r="E309" i="1"/>
  <c r="K309" i="1" s="1"/>
  <c r="AD321" i="1" s="1"/>
  <c r="I307" i="1"/>
  <c r="Z317" i="1" s="1"/>
  <c r="C309" i="1"/>
  <c r="I309" i="1" s="1"/>
  <c r="Z321" i="1" s="1"/>
  <c r="K416" i="1"/>
  <c r="AH430" i="1" s="1"/>
  <c r="K440" i="1"/>
  <c r="F418" i="1"/>
  <c r="L418" i="1" s="1"/>
  <c r="J416" i="1"/>
  <c r="AE430" i="1" s="1"/>
  <c r="C240" i="1"/>
  <c r="I240" i="1" s="1"/>
  <c r="V248" i="1" s="1"/>
  <c r="I238" i="1"/>
  <c r="V244" i="1" s="1"/>
  <c r="E79" i="1"/>
  <c r="K79" i="1" s="1"/>
  <c r="T81" i="1" s="1"/>
  <c r="I77" i="1"/>
  <c r="P77" i="1" s="1"/>
  <c r="C442" i="1"/>
  <c r="I442" i="1" s="1"/>
  <c r="I440" i="1"/>
  <c r="I53" i="1"/>
  <c r="P53" i="1" s="1"/>
  <c r="C55" i="1"/>
  <c r="I55" i="1" s="1"/>
  <c r="P55" i="1" s="1"/>
  <c r="E53" i="1"/>
  <c r="K53" i="1" s="1"/>
  <c r="R53" i="1" s="1"/>
  <c r="E55" i="1"/>
  <c r="K55" i="1" s="1"/>
  <c r="R55" i="1" s="1"/>
  <c r="J54" i="1"/>
  <c r="Q54" i="1" s="1"/>
  <c r="L144" i="1"/>
  <c r="W153" i="1" s="1"/>
  <c r="L393" i="1"/>
  <c r="L531" i="1"/>
  <c r="AK549" i="1" s="1"/>
  <c r="J417" i="1"/>
  <c r="AE431" i="1" s="1"/>
  <c r="L218" i="1"/>
  <c r="AC228" i="1" s="1"/>
  <c r="L103" i="1"/>
  <c r="U105" i="1" s="1"/>
  <c r="C495" i="1"/>
  <c r="I495" i="1" s="1"/>
  <c r="I493" i="1"/>
  <c r="J418" i="1"/>
  <c r="J442" i="1"/>
  <c r="AE455" i="1" s="1"/>
  <c r="K494" i="1"/>
  <c r="AH510" i="1" s="1"/>
  <c r="F366" i="1"/>
  <c r="L366" i="1" s="1"/>
  <c r="AE378" i="1" s="1"/>
  <c r="J364" i="1"/>
  <c r="AC376" i="1" s="1"/>
  <c r="E443" i="1"/>
  <c r="K443" i="1" s="1"/>
  <c r="AF456" i="1" s="1"/>
  <c r="I441" i="1"/>
  <c r="C194" i="1"/>
  <c r="I194" i="1" s="1"/>
  <c r="I192" i="1"/>
  <c r="F496" i="1"/>
  <c r="L496" i="1" s="1"/>
  <c r="AI512" i="1" s="1"/>
  <c r="J494" i="1"/>
  <c r="AG510" i="1" s="1"/>
  <c r="I568" i="1"/>
  <c r="E392" i="1"/>
  <c r="K392" i="1" s="1"/>
  <c r="AF406" i="1" s="1"/>
  <c r="I390" i="1"/>
  <c r="AB402" i="1" s="1"/>
  <c r="L217" i="1"/>
  <c r="AC227" i="1" s="1"/>
  <c r="J52" i="1"/>
  <c r="Q52" i="1" s="1"/>
  <c r="J365" i="1"/>
  <c r="AC377" i="1" s="1"/>
  <c r="J336" i="1"/>
  <c r="K269" i="1"/>
  <c r="AB279" i="1" s="1"/>
  <c r="L419" i="1"/>
  <c r="I597" i="1"/>
  <c r="K127" i="1"/>
  <c r="X132" i="1" s="1"/>
  <c r="J391" i="1"/>
  <c r="L391" i="1"/>
  <c r="L417" i="1"/>
  <c r="AI431" i="1" s="1"/>
  <c r="L494" i="1"/>
  <c r="AI510" i="1" s="1"/>
  <c r="F309" i="1"/>
  <c r="L309" i="1" s="1"/>
  <c r="J307" i="1"/>
  <c r="AA317" i="1" s="1"/>
  <c r="C598" i="1"/>
  <c r="I598" i="1" s="1"/>
  <c r="I596" i="1"/>
  <c r="E143" i="1"/>
  <c r="K143" i="1" s="1"/>
  <c r="V152" i="1" s="1"/>
  <c r="I140" i="1"/>
  <c r="R148" i="1" s="1"/>
  <c r="F443" i="1"/>
  <c r="L443" i="1" s="1"/>
  <c r="AG456" i="1" s="1"/>
  <c r="J441" i="1"/>
  <c r="AE454" i="1" s="1"/>
  <c r="E336" i="1"/>
  <c r="K336" i="1" s="1"/>
  <c r="AB346" i="1" s="1"/>
  <c r="I336" i="1"/>
  <c r="Z346" i="1" s="1"/>
  <c r="I463" i="1"/>
  <c r="AF479" i="1" s="1"/>
  <c r="J390" i="1"/>
  <c r="L367" i="1"/>
  <c r="AE379" i="1" s="1"/>
  <c r="L338" i="1"/>
  <c r="J239" i="1"/>
  <c r="W245" i="1" s="1"/>
  <c r="K599" i="1"/>
  <c r="J337" i="1"/>
  <c r="F464" i="1"/>
  <c r="L464" i="1" s="1"/>
  <c r="J462" i="1"/>
  <c r="AG478" i="1" s="1"/>
  <c r="J393" i="1"/>
  <c r="K417" i="1"/>
  <c r="AH431" i="1" s="1"/>
  <c r="F195" i="1"/>
  <c r="L195" i="1" s="1"/>
  <c r="Y201" i="1" s="1"/>
  <c r="J193" i="1"/>
  <c r="V199" i="1" s="1"/>
  <c r="L55" i="1"/>
  <c r="S55" i="1" s="1"/>
  <c r="F240" i="1"/>
  <c r="L240" i="1" s="1"/>
  <c r="AA248" i="1" s="1"/>
  <c r="J238" i="1"/>
  <c r="W244" i="1" s="1"/>
  <c r="E530" i="1"/>
  <c r="K530" i="1" s="1"/>
  <c r="AJ548" i="1" s="1"/>
  <c r="I528" i="1"/>
  <c r="AH546" i="1" s="1"/>
  <c r="F102" i="1"/>
  <c r="L102" i="1" s="1"/>
  <c r="U104" i="1" s="1"/>
  <c r="J100" i="1"/>
  <c r="S102" i="1" s="1"/>
  <c r="F269" i="1"/>
  <c r="L269" i="1" s="1"/>
  <c r="AC279" i="1" s="1"/>
  <c r="J267" i="1"/>
  <c r="Y275" i="1" s="1"/>
  <c r="I125" i="1"/>
  <c r="R126" i="1" s="1"/>
  <c r="E268" i="1"/>
  <c r="K268" i="1" s="1"/>
  <c r="AB278" i="1" s="1"/>
  <c r="I266" i="1"/>
  <c r="X274" i="1" s="1"/>
  <c r="K465" i="1"/>
  <c r="L392" i="1"/>
  <c r="K419" i="1"/>
  <c r="L241" i="1"/>
  <c r="AA249" i="1" s="1"/>
  <c r="K367" i="1"/>
  <c r="AD379" i="1" s="1"/>
  <c r="J339" i="1"/>
  <c r="J419" i="1"/>
  <c r="J443" i="1"/>
  <c r="AE456" i="1" s="1"/>
  <c r="J570" i="1"/>
  <c r="J599" i="1"/>
  <c r="F194" i="1"/>
  <c r="L194" i="1" s="1"/>
  <c r="J192" i="1"/>
  <c r="C464" i="1"/>
  <c r="I464" i="1" s="1"/>
  <c r="AF482" i="1" s="1"/>
  <c r="I462" i="1"/>
  <c r="AF478" i="1" s="1"/>
  <c r="E54" i="1"/>
  <c r="K54" i="1" s="1"/>
  <c r="R54" i="1" s="1"/>
  <c r="C54" i="1"/>
  <c r="I54" i="1" s="1"/>
  <c r="P54" i="1" s="1"/>
  <c r="E52" i="1"/>
  <c r="K52" i="1" s="1"/>
  <c r="R52" i="1" s="1"/>
  <c r="I52" i="1"/>
  <c r="P52" i="1" s="1"/>
  <c r="F127" i="1"/>
  <c r="L127" i="1" s="1"/>
  <c r="Y132" i="1" s="1"/>
  <c r="J125" i="1"/>
  <c r="S126" i="1" s="1"/>
  <c r="F495" i="1"/>
  <c r="L495" i="1" s="1"/>
  <c r="AI511" i="1" s="1"/>
  <c r="J493" i="1"/>
  <c r="C496" i="1"/>
  <c r="I496" i="1" s="1"/>
  <c r="I494" i="1"/>
  <c r="C217" i="1"/>
  <c r="I217" i="1" s="1"/>
  <c r="V227" i="1" s="1"/>
  <c r="I215" i="1"/>
  <c r="V221" i="1" s="1"/>
  <c r="K570" i="1"/>
  <c r="L599" i="1"/>
  <c r="K531" i="1"/>
  <c r="AJ549" i="1" s="1"/>
  <c r="I308" i="1"/>
  <c r="Z318" i="1" s="1"/>
  <c r="K103" i="1"/>
  <c r="T105" i="1" s="1"/>
  <c r="J169" i="1"/>
  <c r="U173" i="1" s="1"/>
  <c r="F78" i="1"/>
  <c r="L78" i="1" s="1"/>
  <c r="U80" i="1" s="1"/>
  <c r="J76" i="1"/>
  <c r="Q76" i="1" s="1"/>
  <c r="I419" i="1"/>
  <c r="I443" i="1"/>
  <c r="E495" i="1"/>
  <c r="K495" i="1" s="1"/>
  <c r="AH511" i="1" s="1"/>
  <c r="F598" i="1"/>
  <c r="L598" i="1" s="1"/>
  <c r="J596" i="1"/>
  <c r="F143" i="1"/>
  <c r="L143" i="1" s="1"/>
  <c r="W152" i="1" s="1"/>
  <c r="J140" i="1"/>
  <c r="S148" i="1" s="1"/>
  <c r="C418" i="1"/>
  <c r="I418" i="1" s="1"/>
  <c r="I416" i="1"/>
  <c r="AD430" i="1" s="1"/>
  <c r="E102" i="1"/>
  <c r="K102" i="1" s="1"/>
  <c r="T104" i="1" s="1"/>
  <c r="I100" i="1"/>
  <c r="R102" i="1" s="1"/>
  <c r="F442" i="1"/>
  <c r="L442" i="1" s="1"/>
  <c r="AG455" i="1" s="1"/>
  <c r="J440" i="1"/>
  <c r="J53" i="1"/>
  <c r="Q53" i="1" s="1"/>
  <c r="E171" i="1"/>
  <c r="K171" i="1" s="1"/>
  <c r="X177" i="1" s="1"/>
  <c r="I169" i="1"/>
  <c r="T173" i="1" s="1"/>
  <c r="K144" i="1"/>
  <c r="V153" i="1" s="1"/>
  <c r="K241" i="1"/>
  <c r="Z249" i="1" s="1"/>
  <c r="J170" i="1"/>
  <c r="U174" i="1" s="1"/>
  <c r="I76" i="1"/>
  <c r="P76" i="1" s="1"/>
  <c r="K310" i="1"/>
  <c r="L310" i="1"/>
  <c r="K101" i="1"/>
  <c r="T103" i="1" s="1"/>
  <c r="L171" i="1"/>
  <c r="F126" i="1"/>
  <c r="L126" i="1" s="1"/>
  <c r="Y131" i="1" s="1"/>
  <c r="J124" i="1"/>
  <c r="S125" i="1" s="1"/>
  <c r="D78" i="1"/>
  <c r="J78" i="1" s="1"/>
  <c r="Q80" i="1" s="1"/>
  <c r="F124" i="1"/>
  <c r="L124" i="1" s="1"/>
  <c r="Y125" i="1" s="1"/>
  <c r="I392" i="1"/>
  <c r="AB406" i="1" s="1"/>
  <c r="F416" i="1"/>
  <c r="L416" i="1" s="1"/>
  <c r="AI430" i="1" s="1"/>
  <c r="L440" i="1"/>
  <c r="F462" i="1"/>
  <c r="L462" i="1" s="1"/>
  <c r="AK482" i="1" s="1"/>
  <c r="E493" i="1"/>
  <c r="K493" i="1" s="1"/>
  <c r="L567" i="1"/>
  <c r="F596" i="1"/>
  <c r="L596" i="1" s="1"/>
  <c r="E193" i="1"/>
  <c r="K193" i="1" s="1"/>
  <c r="I193" i="1"/>
  <c r="F530" i="1"/>
  <c r="L530" i="1" s="1"/>
  <c r="AK548" i="1" s="1"/>
  <c r="J528" i="1"/>
  <c r="AI546" i="1" s="1"/>
  <c r="E366" i="1"/>
  <c r="K366" i="1" s="1"/>
  <c r="AD378" i="1" s="1"/>
  <c r="I364" i="1"/>
  <c r="AB376" i="1" s="1"/>
  <c r="F266" i="1"/>
  <c r="L266" i="1" s="1"/>
  <c r="AC274" i="1" s="1"/>
  <c r="J266" i="1"/>
  <c r="Y274" i="1" s="1"/>
  <c r="C569" i="1"/>
  <c r="I569" i="1" s="1"/>
  <c r="I567" i="1"/>
  <c r="AH585" i="1" s="1"/>
  <c r="E124" i="1"/>
  <c r="K124" i="1" s="1"/>
  <c r="X125" i="1" s="1"/>
  <c r="I124" i="1"/>
  <c r="R125" i="1" s="1"/>
  <c r="J568" i="1"/>
  <c r="L54" i="1"/>
  <c r="S54" i="1" s="1"/>
  <c r="L465" i="1"/>
  <c r="L172" i="1"/>
  <c r="I78" i="1"/>
  <c r="P80" i="1" s="1"/>
  <c r="DP67" i="1" l="1"/>
  <c r="DQ67" i="1" s="1"/>
  <c r="DP64" i="1"/>
  <c r="DQ64" i="1" s="1"/>
  <c r="DP63" i="1"/>
  <c r="DQ63" i="1" s="1"/>
  <c r="DP74" i="1"/>
  <c r="DQ74" i="1" s="1"/>
  <c r="DP70" i="1"/>
  <c r="DQ70" i="1" s="1"/>
  <c r="DP71" i="1"/>
  <c r="DQ71" i="1" s="1"/>
  <c r="DP59" i="1"/>
  <c r="DQ59" i="1" s="1"/>
  <c r="DP60" i="1"/>
  <c r="DQ60" i="1" s="1"/>
  <c r="DP62" i="1"/>
  <c r="DQ62" i="1" s="1"/>
  <c r="DP68" i="1"/>
  <c r="DQ68" i="1" s="1"/>
  <c r="DP72" i="1"/>
  <c r="DQ72" i="1" s="1"/>
  <c r="DP75" i="1"/>
  <c r="DQ75" i="1" s="1"/>
  <c r="DP54" i="1"/>
  <c r="DQ54" i="1" s="1"/>
  <c r="DP57" i="1"/>
  <c r="DQ57" i="1" s="1"/>
  <c r="DP66" i="1"/>
  <c r="DQ66" i="1" s="1"/>
  <c r="DP58" i="1"/>
  <c r="DQ58" i="1" s="1"/>
  <c r="DP53" i="1"/>
  <c r="DQ53" i="1" s="1"/>
  <c r="DP61" i="1"/>
  <c r="DQ61" i="1" s="1"/>
  <c r="DP56" i="1"/>
  <c r="DQ56" i="1" s="1"/>
  <c r="DP73" i="1"/>
  <c r="DQ73" i="1" s="1"/>
  <c r="DP69" i="1"/>
  <c r="DQ69" i="1" s="1"/>
  <c r="DP55" i="1"/>
  <c r="DQ55" i="1" s="1"/>
  <c r="DP65" i="1"/>
  <c r="DQ65" i="1" s="1"/>
  <c r="AJ478" i="1"/>
  <c r="AJ482" i="1"/>
</calcChain>
</file>

<file path=xl/sharedStrings.xml><?xml version="1.0" encoding="utf-8"?>
<sst xmlns="http://schemas.openxmlformats.org/spreadsheetml/2006/main" count="1899" uniqueCount="125">
  <si>
    <t>Node Locations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</si>
  <si>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</si>
  <si>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</si>
  <si>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</si>
  <si>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</si>
  <si>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</si>
  <si>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</si>
  <si>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</si>
  <si>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</si>
  <si>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</si>
  <si>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</si>
  <si>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</si>
  <si>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</si>
  <si>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Node</t>
  </si>
  <si>
    <t>x</t>
  </si>
  <si>
    <t>y</t>
  </si>
  <si>
    <t>Element Properties</t>
  </si>
  <si>
    <t>Diameter</t>
  </si>
  <si>
    <t>Density</t>
  </si>
  <si>
    <t>kg/m^2</t>
  </si>
  <si>
    <t>Poissons</t>
  </si>
  <si>
    <t>Elastic Modulus</t>
  </si>
  <si>
    <t>Forces</t>
  </si>
  <si>
    <t>f,xA</t>
  </si>
  <si>
    <t>f,yA</t>
  </si>
  <si>
    <t>f,xB</t>
  </si>
  <si>
    <t>f,yB</t>
  </si>
  <si>
    <t>f,xC</t>
  </si>
  <si>
    <t>f,yC</t>
  </si>
  <si>
    <t>f,xD</t>
  </si>
  <si>
    <t>f,yD</t>
  </si>
  <si>
    <t>f,xE</t>
  </si>
  <si>
    <t>f,yE</t>
  </si>
  <si>
    <t>f,xF</t>
  </si>
  <si>
    <t>f,yF</t>
  </si>
  <si>
    <t>f,xG</t>
  </si>
  <si>
    <t>f,yG</t>
  </si>
  <si>
    <t>f,xH</t>
  </si>
  <si>
    <t>f,yH</t>
  </si>
  <si>
    <t>f,xI</t>
  </si>
  <si>
    <t>f,yI</t>
  </si>
  <si>
    <t>f,xJ</t>
  </si>
  <si>
    <t>f,yJ</t>
  </si>
  <si>
    <t>f,xK</t>
  </si>
  <si>
    <t>f,yK</t>
  </si>
  <si>
    <t>f,xL</t>
  </si>
  <si>
    <t>f,yL</t>
  </si>
  <si>
    <t>Node Linkages</t>
  </si>
  <si>
    <t>Element</t>
  </si>
  <si>
    <t>Node 1</t>
  </si>
  <si>
    <t>Node 2</t>
  </si>
  <si>
    <t>l</t>
  </si>
  <si>
    <t>m</t>
  </si>
  <si>
    <t>Length</t>
  </si>
  <si>
    <t>K Multiplier</t>
  </si>
  <si>
    <t>Δu</t>
  </si>
  <si>
    <t>L, Now</t>
  </si>
  <si>
    <t>ε</t>
  </si>
  <si>
    <t>σ</t>
  </si>
  <si>
    <t>CSA</t>
  </si>
  <si>
    <t>AB</t>
  </si>
  <si>
    <t>AC</t>
  </si>
  <si>
    <t>BC</t>
  </si>
  <si>
    <t>BE</t>
  </si>
  <si>
    <t>BD</t>
  </si>
  <si>
    <t>CE</t>
  </si>
  <si>
    <t>DE</t>
  </si>
  <si>
    <t>DG</t>
  </si>
  <si>
    <t>DF</t>
  </si>
  <si>
    <t>EG</t>
  </si>
  <si>
    <t>FH</t>
  </si>
  <si>
    <t>FG</t>
  </si>
  <si>
    <t>GH</t>
  </si>
  <si>
    <t>GI</t>
  </si>
  <si>
    <t>HJ</t>
  </si>
  <si>
    <t>HI</t>
  </si>
  <si>
    <t>IK</t>
  </si>
  <si>
    <t>IJ</t>
  </si>
  <si>
    <t>JK</t>
  </si>
  <si>
    <t>JL</t>
  </si>
  <si>
    <t>KL</t>
  </si>
  <si>
    <t>Elemental Transformation Matricies</t>
  </si>
  <si>
    <t>K, e</t>
  </si>
  <si>
    <t>Elemental Stiffness Matrix</t>
  </si>
  <si>
    <t>uA</t>
  </si>
  <si>
    <t>vA</t>
  </si>
  <si>
    <t>uB</t>
  </si>
  <si>
    <t>vB</t>
  </si>
  <si>
    <t>uC</t>
  </si>
  <si>
    <t>vC</t>
  </si>
  <si>
    <t>uE</t>
  </si>
  <si>
    <t>uD</t>
  </si>
  <si>
    <t>vD</t>
  </si>
  <si>
    <t>vE</t>
  </si>
  <si>
    <t>uG</t>
  </si>
  <si>
    <t>vG</t>
  </si>
  <si>
    <t>uF</t>
  </si>
  <si>
    <t>vF</t>
  </si>
  <si>
    <t>uH</t>
  </si>
  <si>
    <t>VH</t>
  </si>
  <si>
    <t>vH</t>
  </si>
  <si>
    <t>uI</t>
  </si>
  <si>
    <t>vI</t>
  </si>
  <si>
    <t>uJ</t>
  </si>
  <si>
    <t>vJ</t>
  </si>
  <si>
    <t>uK</t>
  </si>
  <si>
    <t>vK</t>
  </si>
  <si>
    <t>uL</t>
  </si>
  <si>
    <t>vL</t>
  </si>
  <si>
    <t>Global Stiffness Matrix</t>
  </si>
  <si>
    <t>Global Stiffnes</t>
  </si>
  <si>
    <t>Constrained Global Stiffness</t>
  </si>
  <si>
    <t>Gloabal Matrix Inverse</t>
  </si>
  <si>
    <t>Force applied</t>
  </si>
  <si>
    <t>Displacement vector</t>
  </si>
  <si>
    <t>mm</t>
  </si>
  <si>
    <t>Node Forces</t>
  </si>
  <si>
    <t>Reaction Forces</t>
  </si>
  <si>
    <t>Node (N)</t>
  </si>
  <si>
    <t>ROUND(MMULT(AP52:BM75,DP52:DP75),5)</t>
  </si>
  <si>
    <t>Δv</t>
  </si>
  <si>
    <t>Pa</t>
  </si>
  <si>
    <t>MPA</t>
  </si>
  <si>
    <t>Force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</si>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</sst>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276225</xdr:colOff>
      <xdr:row>0</xdr:row>
      <xdr:rowOff>152400</xdr:rowOff>
    </xdr:from>
    <xdr:to>
      <xdr:col>5</xdr:col>
      <xdr:colOff>514350</xdr:colOff>
      <xdr:row>6</xdr:row>
      <xdr:rowOff>66675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5825" y="152400"/>
          <a:ext cx="2676525" cy="1057275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8</xdr:col>
      <xdr:colOff>657225</xdr:colOff>
      <xdr:row>15</xdr:row>
      <xdr:rowOff>104775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0" y="1905000"/>
          <a:ext cx="2676525" cy="10572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W619"/>
  <sheetViews>
    <sheetView tabSelected="1" zoomScaleNormal="100" workbookViewId="0">
      <selection activeCell="Q9" sqref="Q9"/>
    </sheetView>
  </sheetViews>
  <sheetFormatPr defaultRowHeight="15" x14ac:dyDescent="0.25"/>
  <cols>
    <col min="8" max="9" width="12" bestFit="1" customWidth="1"/>
    <col min="93" max="94" width="9.28515625" bestFit="1" customWidth="1"/>
    <col min="95" max="106" width="12.7109375" bestFit="1" customWidth="1"/>
    <col min="107" max="107" width="12" bestFit="1" customWidth="1"/>
    <col min="108" max="115" width="12.7109375" bestFit="1" customWidth="1"/>
    <col min="116" max="116" width="9.28515625" bestFit="1" customWidth="1"/>
    <col min="120" max="120" width="12.7109375" bestFit="1" customWidth="1"/>
  </cols>
  <sheetData>
    <row r="1" spans="1:12" x14ac:dyDescent="0.25">
      <c r="H1" s="1" t="s">
        <v>16</v>
      </c>
      <c r="K1" s="1" t="s">
        <v>22</v>
      </c>
    </row>
    <row r="2" spans="1:12" x14ac:dyDescent="0.25">
      <c r="H2" t="s">
        <v>17</v>
      </c>
      <c r="I2">
        <f>2/1000</f>
        <v>2E-3</v>
      </c>
      <c r="J2" t="s">
        <v>52</v>
      </c>
      <c r="K2" t="s">
        <v>23</v>
      </c>
      <c r="L2">
        <v>0</v>
      </c>
    </row>
    <row r="3" spans="1:12" x14ac:dyDescent="0.25">
      <c r="H3" t="s">
        <v>18</v>
      </c>
      <c r="I3">
        <v>1090</v>
      </c>
      <c r="J3" t="s">
        <v>19</v>
      </c>
      <c r="K3" t="s">
        <v>24</v>
      </c>
      <c r="L3">
        <v>0</v>
      </c>
    </row>
    <row r="4" spans="1:12" x14ac:dyDescent="0.25">
      <c r="H4" t="s">
        <v>20</v>
      </c>
      <c r="I4">
        <v>0.3</v>
      </c>
      <c r="K4" t="s">
        <v>25</v>
      </c>
      <c r="L4">
        <v>0</v>
      </c>
    </row>
    <row r="5" spans="1:12" x14ac:dyDescent="0.25">
      <c r="H5" t="s">
        <v>21</v>
      </c>
      <c r="I5">
        <f>2.47*10^9</f>
        <v>2470000000</v>
      </c>
      <c r="K5" t="s">
        <v>26</v>
      </c>
      <c r="L5">
        <v>0</v>
      </c>
    </row>
    <row r="6" spans="1:12" x14ac:dyDescent="0.25">
      <c r="H6" t="s">
        <v>59</v>
      </c>
      <c r="I6">
        <f>PI()*((I2/2)^2)</f>
        <v>3.1415926535897929E-6</v>
      </c>
      <c r="K6" t="s">
        <v>27</v>
      </c>
      <c r="L6">
        <v>0</v>
      </c>
    </row>
    <row r="7" spans="1:12" x14ac:dyDescent="0.25">
      <c r="K7" t="s">
        <v>28</v>
      </c>
      <c r="L7">
        <v>0</v>
      </c>
    </row>
    <row r="8" spans="1:12" x14ac:dyDescent="0.25">
      <c r="A8" s="1" t="s">
        <v>0</v>
      </c>
      <c r="K8" t="s">
        <v>29</v>
      </c>
      <c r="L8">
        <v>0</v>
      </c>
    </row>
    <row r="9" spans="1:12" x14ac:dyDescent="0.25">
      <c r="A9" s="1" t="s">
        <v>13</v>
      </c>
      <c r="B9" s="1" t="s">
        <v>14</v>
      </c>
      <c r="C9" s="1" t="s">
        <v>15</v>
      </c>
      <c r="K9" t="s">
        <v>30</v>
      </c>
      <c r="L9">
        <v>0</v>
      </c>
    </row>
    <row r="10" spans="1:12" x14ac:dyDescent="0.25">
      <c r="A10" t="s">
        <v>1</v>
      </c>
      <c r="B10">
        <v>0</v>
      </c>
      <c r="C10">
        <v>0</v>
      </c>
      <c r="K10" t="s">
        <v>31</v>
      </c>
      <c r="L10">
        <v>0</v>
      </c>
    </row>
    <row r="11" spans="1:12" x14ac:dyDescent="0.25">
      <c r="A11" t="s">
        <v>2</v>
      </c>
      <c r="B11">
        <v>0.125</v>
      </c>
      <c r="C11">
        <v>0</v>
      </c>
      <c r="K11" t="s">
        <v>32</v>
      </c>
      <c r="L11">
        <v>0</v>
      </c>
    </row>
    <row r="12" spans="1:12" x14ac:dyDescent="0.25">
      <c r="A12" t="s">
        <v>3</v>
      </c>
      <c r="B12">
        <v>0.125</v>
      </c>
      <c r="C12">
        <v>0.2</v>
      </c>
      <c r="K12" t="s">
        <v>33</v>
      </c>
      <c r="L12">
        <v>0</v>
      </c>
    </row>
    <row r="13" spans="1:12" x14ac:dyDescent="0.25">
      <c r="A13" t="s">
        <v>4</v>
      </c>
      <c r="B13">
        <v>0.25</v>
      </c>
      <c r="C13">
        <v>0</v>
      </c>
      <c r="K13" t="s">
        <v>34</v>
      </c>
      <c r="L13">
        <v>-10</v>
      </c>
    </row>
    <row r="14" spans="1:12" x14ac:dyDescent="0.25">
      <c r="A14" t="s">
        <v>5</v>
      </c>
      <c r="B14">
        <v>0.25</v>
      </c>
      <c r="C14">
        <v>0.2</v>
      </c>
      <c r="K14" t="s">
        <v>35</v>
      </c>
      <c r="L14">
        <v>0</v>
      </c>
    </row>
    <row r="15" spans="1:12" x14ac:dyDescent="0.25">
      <c r="A15" t="s">
        <v>6</v>
      </c>
      <c r="B15">
        <v>0.375</v>
      </c>
      <c r="C15">
        <v>0</v>
      </c>
      <c r="K15" t="s">
        <v>36</v>
      </c>
      <c r="L15">
        <v>0</v>
      </c>
    </row>
    <row r="16" spans="1:12" x14ac:dyDescent="0.25">
      <c r="A16" t="s">
        <v>7</v>
      </c>
      <c r="B16">
        <v>0.375</v>
      </c>
      <c r="C16">
        <v>0.2</v>
      </c>
      <c r="K16" t="s">
        <v>37</v>
      </c>
      <c r="L16">
        <v>0</v>
      </c>
    </row>
    <row r="17" spans="1:14" x14ac:dyDescent="0.25">
      <c r="A17" t="s">
        <v>8</v>
      </c>
      <c r="B17">
        <v>0.5</v>
      </c>
      <c r="C17">
        <v>0</v>
      </c>
      <c r="K17" t="s">
        <v>38</v>
      </c>
      <c r="L17">
        <v>0</v>
      </c>
    </row>
    <row r="18" spans="1:14" x14ac:dyDescent="0.25">
      <c r="A18" t="s">
        <v>9</v>
      </c>
      <c r="B18">
        <v>0.5</v>
      </c>
      <c r="C18">
        <v>0.2</v>
      </c>
      <c r="K18" t="s">
        <v>39</v>
      </c>
      <c r="L18">
        <v>0</v>
      </c>
    </row>
    <row r="19" spans="1:14" x14ac:dyDescent="0.25">
      <c r="A19" t="s">
        <v>10</v>
      </c>
      <c r="B19">
        <v>0.625</v>
      </c>
      <c r="C19">
        <v>0</v>
      </c>
      <c r="K19" t="s">
        <v>40</v>
      </c>
      <c r="L19">
        <v>0</v>
      </c>
    </row>
    <row r="20" spans="1:14" x14ac:dyDescent="0.25">
      <c r="A20" t="s">
        <v>11</v>
      </c>
      <c r="B20">
        <v>0.625</v>
      </c>
      <c r="C20">
        <v>0.2</v>
      </c>
      <c r="K20" t="s">
        <v>41</v>
      </c>
      <c r="L20">
        <v>0</v>
      </c>
    </row>
    <row r="21" spans="1:14" x14ac:dyDescent="0.25">
      <c r="A21" t="s">
        <v>12</v>
      </c>
      <c r="B21">
        <v>0.75</v>
      </c>
      <c r="C21">
        <v>0</v>
      </c>
      <c r="K21" t="s">
        <v>42</v>
      </c>
      <c r="L21">
        <v>0</v>
      </c>
    </row>
    <row r="22" spans="1:14" x14ac:dyDescent="0.25">
      <c r="K22" t="s">
        <v>43</v>
      </c>
      <c r="L22">
        <v>0</v>
      </c>
    </row>
    <row r="23" spans="1:14" x14ac:dyDescent="0.25">
      <c r="K23" t="s">
        <v>44</v>
      </c>
      <c r="L23">
        <v>0</v>
      </c>
    </row>
    <row r="24" spans="1:14" x14ac:dyDescent="0.25">
      <c r="K24" t="s">
        <v>45</v>
      </c>
      <c r="L24">
        <v>0</v>
      </c>
    </row>
    <row r="25" spans="1:14" x14ac:dyDescent="0.25">
      <c r="K25" t="s">
        <v>46</v>
      </c>
      <c r="L25">
        <v>0</v>
      </c>
    </row>
    <row r="27" spans="1:14" x14ac:dyDescent="0.25">
      <c r="A27" s="1" t="s">
        <v>47</v>
      </c>
      <c r="F27" s="1" t="s">
        <v>53</v>
      </c>
      <c r="H27" s="2" t="s">
        <v>55</v>
      </c>
      <c r="I27" s="2" t="s">
        <v>120</v>
      </c>
      <c r="J27" s="1" t="s">
        <v>56</v>
      </c>
      <c r="K27" s="1" t="s">
        <v>57</v>
      </c>
      <c r="L27" s="1" t="s">
        <v>58</v>
      </c>
      <c r="N27" s="1" t="s">
        <v>123</v>
      </c>
    </row>
    <row r="28" spans="1:14" x14ac:dyDescent="0.25">
      <c r="A28" s="1" t="s">
        <v>48</v>
      </c>
      <c r="B28" s="1" t="s">
        <v>49</v>
      </c>
      <c r="C28" s="1" t="s">
        <v>50</v>
      </c>
      <c r="D28" s="1" t="s">
        <v>51</v>
      </c>
      <c r="E28" s="1" t="s">
        <v>52</v>
      </c>
      <c r="F28" s="1" t="s">
        <v>52</v>
      </c>
      <c r="G28" s="1" t="s">
        <v>54</v>
      </c>
      <c r="H28" s="1" t="s">
        <v>52</v>
      </c>
      <c r="I28" s="1" t="s">
        <v>52</v>
      </c>
      <c r="J28" s="1" t="s">
        <v>52</v>
      </c>
      <c r="L28" s="3" t="s">
        <v>121</v>
      </c>
      <c r="M28" s="3" t="s">
        <v>122</v>
      </c>
      <c r="N28" s="3" t="s">
        <v>124</v>
      </c>
    </row>
    <row r="29" spans="1:14" x14ac:dyDescent="0.25">
      <c r="A29" t="s">
        <v>60</v>
      </c>
      <c r="B29" t="s">
        <v>1</v>
      </c>
      <c r="C29" t="s">
        <v>2</v>
      </c>
      <c r="D29">
        <f>(VLOOKUP(C29,$A$10:$C$21,2)-VLOOKUP(B29,$A$10:$C$21,2))/SQRT((VLOOKUP(B29,$A$10:$C$21,2)-VLOOKUP(C29,$A$10:$C$21,2))^2+(VLOOKUP(B29,$A$10:$C$21,3)-VLOOKUP(C29,$A$10:$C$21,3))^2)</f>
        <v>1</v>
      </c>
      <c r="E29">
        <f>(VLOOKUP(C29,$A$10:$C$21,3)-VLOOKUP(B29,$A$10:$C$21,3))/SQRT((VLOOKUP(B29,$A$10:$C$21,2)-VLOOKUP(C29,$A$10:$C$21,2))^2+(VLOOKUP(B29,$A$10:$C$21,3)-VLOOKUP(C29,$A$10:$C$21,3))^2)</f>
        <v>0</v>
      </c>
      <c r="F29">
        <f>SQRT((VLOOKUP(B29,$A$10:$C$21,2)-VLOOKUP(C29,$A$10:$C$21,2))^2+(VLOOKUP(B29,$A$10:$C$21,3)-VLOOKUP(C29,$A$10:$C$21,3))^2)</f>
        <v>0.125</v>
      </c>
      <c r="G29">
        <f>$I$5*$I$6/F29</f>
        <v>62077.870834934307</v>
      </c>
      <c r="H29">
        <f>VLOOKUP("u"&amp;C29,$DO$52:$DP$75,2,FALSE)-VLOOKUP("u"&amp;B29,$DO$52:$DP$75,2,FALSE)</f>
        <v>4.8475555278964207E-5</v>
      </c>
      <c r="I29">
        <f>VLOOKUP("v"&amp;C29,$DO$52:$DP$75,2,FALSE)-VLOOKUP("v"&amp;B29,$DO$52:$DP$75,2,FALSE)</f>
        <v>2.3305555422578657E-6</v>
      </c>
      <c r="J29">
        <f>SQRT((F29*D29+H29)^2+(F29*E29+I29)^2)</f>
        <v>0.1250484755769965</v>
      </c>
      <c r="K29">
        <f>(J29-F29)/F29</f>
        <v>3.8780461597198723E-4</v>
      </c>
      <c r="L29">
        <f>K29*$I$5</f>
        <v>957877.40145080851</v>
      </c>
      <c r="M29">
        <f>L29/1000</f>
        <v>957.87740145080852</v>
      </c>
      <c r="N29">
        <f>L29*$I$6</f>
        <v>3.009260607437541</v>
      </c>
    </row>
    <row r="30" spans="1:14" x14ac:dyDescent="0.25">
      <c r="A30" t="s">
        <v>61</v>
      </c>
      <c r="B30" t="s">
        <v>1</v>
      </c>
      <c r="C30" t="s">
        <v>3</v>
      </c>
      <c r="D30">
        <f t="shared" ref="D30:D49" si="0">(VLOOKUP(C30,$A$10:$C$21,2)-VLOOKUP(B30,$A$10:$C$21,2))/SQRT((VLOOKUP(B30,$A$10:$C$21,2)-VLOOKUP(C30,$A$10:$C$21,2))^2+(VLOOKUP(B30,$A$10:$C$21,3)-VLOOKUP(C30,$A$10:$C$21,3))^2)</f>
        <v>0.52999894000317993</v>
      </c>
      <c r="E30">
        <f t="shared" ref="E30:E49" si="1">(VLOOKUP(C30,$A$10:$C$21,3)-VLOOKUP(B30,$A$10:$C$21,3))/SQRT((VLOOKUP(B30,$A$10:$C$21,2)-VLOOKUP(C30,$A$10:$C$21,2))^2+(VLOOKUP(B30,$A$10:$C$21,3)-VLOOKUP(C30,$A$10:$C$21,3))^2)</f>
        <v>0.84799830400508791</v>
      </c>
      <c r="F30">
        <f t="shared" ref="F30:F49" si="2">SQRT((VLOOKUP(B30,$A$10:$C$21,2)-VLOOKUP(C30,$A$10:$C$21,2))^2+(VLOOKUP(B30,$A$10:$C$21,3)-VLOOKUP(C30,$A$10:$C$21,3))^2)</f>
        <v>0.23584952830141512</v>
      </c>
      <c r="G30">
        <f t="shared" ref="G30:G49" si="3">$I$5*$I$6/F30</f>
        <v>32901.205740169498</v>
      </c>
      <c r="H30">
        <f t="shared" ref="H30:H49" si="4">VLOOKUP("u"&amp;C30,$DO$52:$DP$75,2,FALSE)-VLOOKUP("u"&amp;B30,$DO$52:$DP$75,2,FALSE)</f>
        <v>-3.7288888676125848E-6</v>
      </c>
      <c r="I30">
        <f t="shared" ref="I30:I49" si="5">VLOOKUP("v"&amp;C30,$DO$52:$DP$75,2,FALSE)-VLOOKUP("v"&amp;B30,$DO$52:$DP$75,2,FALSE)</f>
        <v>2.3305555422578653E-6</v>
      </c>
      <c r="J30">
        <f t="shared" ref="J30:J49" si="6">SQRT((F30*D30+H30)^2+(F30*E30+I30)^2)</f>
        <v>0.23584952834240755</v>
      </c>
      <c r="K30">
        <f t="shared" ref="K30:K49" si="7">(J30-F30)/F30</f>
        <v>1.7380756267164987E-10</v>
      </c>
      <c r="L30">
        <f t="shared" ref="L30:L49" si="8">K30*$I$5</f>
        <v>0.42930467979897519</v>
      </c>
      <c r="M30">
        <f t="shared" ref="M30:M49" si="9">L30/1000</f>
        <v>4.2930467979897518E-4</v>
      </c>
      <c r="N30">
        <f t="shared" ref="N30:N49" si="10">L30*$I$6</f>
        <v>1.3487004282081789E-6</v>
      </c>
    </row>
    <row r="31" spans="1:14" x14ac:dyDescent="0.25">
      <c r="A31" t="s">
        <v>62</v>
      </c>
      <c r="B31" t="s">
        <v>2</v>
      </c>
      <c r="C31" t="s">
        <v>3</v>
      </c>
      <c r="D31">
        <f t="shared" si="0"/>
        <v>0</v>
      </c>
      <c r="E31">
        <f t="shared" si="1"/>
        <v>1</v>
      </c>
      <c r="F31">
        <f t="shared" si="2"/>
        <v>0.2</v>
      </c>
      <c r="G31">
        <f t="shared" si="3"/>
        <v>38798.66927183394</v>
      </c>
      <c r="H31">
        <f t="shared" si="4"/>
        <v>-5.2204444146576793E-5</v>
      </c>
      <c r="I31">
        <f t="shared" si="5"/>
        <v>0</v>
      </c>
      <c r="J31">
        <f t="shared" si="6"/>
        <v>0.20000000681325988</v>
      </c>
      <c r="K31">
        <f t="shared" si="7"/>
        <v>3.4066299364754471E-8</v>
      </c>
      <c r="L31">
        <f t="shared" si="8"/>
        <v>84.143759430943547</v>
      </c>
      <c r="M31">
        <f t="shared" si="9"/>
        <v>8.4143759430943543E-2</v>
      </c>
      <c r="N31">
        <f t="shared" si="10"/>
        <v>2.6434541647367909E-4</v>
      </c>
    </row>
    <row r="32" spans="1:14" x14ac:dyDescent="0.25">
      <c r="A32" t="s">
        <v>63</v>
      </c>
      <c r="B32" t="s">
        <v>2</v>
      </c>
      <c r="C32" t="s">
        <v>5</v>
      </c>
      <c r="D32">
        <f t="shared" si="0"/>
        <v>0.52999894000317993</v>
      </c>
      <c r="E32">
        <f t="shared" si="1"/>
        <v>0.84799830400508791</v>
      </c>
      <c r="F32">
        <f t="shared" si="2"/>
        <v>0.23584952830141512</v>
      </c>
      <c r="G32">
        <f t="shared" si="3"/>
        <v>32901.205740169498</v>
      </c>
      <c r="H32">
        <f t="shared" si="4"/>
        <v>-5.2204444146576793E-5</v>
      </c>
      <c r="I32">
        <f t="shared" si="5"/>
        <v>1.4682499916224756E-4</v>
      </c>
      <c r="J32">
        <f t="shared" si="6"/>
        <v>0.23594639893737016</v>
      </c>
      <c r="K32">
        <f t="shared" si="7"/>
        <v>4.1073067498883056E-4</v>
      </c>
      <c r="L32">
        <f t="shared" si="8"/>
        <v>1014504.7672224115</v>
      </c>
      <c r="M32">
        <f t="shared" si="9"/>
        <v>1014.5047672224115</v>
      </c>
      <c r="N32">
        <f t="shared" si="10"/>
        <v>3.1871607237377506</v>
      </c>
    </row>
    <row r="33" spans="1:14" x14ac:dyDescent="0.25">
      <c r="A33" t="s">
        <v>64</v>
      </c>
      <c r="B33" t="s">
        <v>2</v>
      </c>
      <c r="C33" t="s">
        <v>4</v>
      </c>
      <c r="D33">
        <f t="shared" si="0"/>
        <v>1</v>
      </c>
      <c r="E33">
        <f t="shared" si="1"/>
        <v>0</v>
      </c>
      <c r="F33">
        <f t="shared" si="2"/>
        <v>0.125</v>
      </c>
      <c r="G33">
        <f t="shared" si="3"/>
        <v>62077.870834934307</v>
      </c>
      <c r="H33">
        <f t="shared" si="4"/>
        <v>1.0067999942554104E-4</v>
      </c>
      <c r="I33">
        <f t="shared" si="5"/>
        <v>-1.474688518742256E-3</v>
      </c>
      <c r="J33">
        <f t="shared" si="6"/>
        <v>0.1251093715216649</v>
      </c>
      <c r="K33">
        <f t="shared" si="7"/>
        <v>8.7497217331922172E-4</v>
      </c>
      <c r="L33">
        <f t="shared" si="8"/>
        <v>2161181.2680984777</v>
      </c>
      <c r="M33">
        <f t="shared" si="9"/>
        <v>2161.1812680984776</v>
      </c>
      <c r="N33">
        <f t="shared" si="10"/>
        <v>6.7895511949340506</v>
      </c>
    </row>
    <row r="34" spans="1:14" x14ac:dyDescent="0.25">
      <c r="A34" t="s">
        <v>65</v>
      </c>
      <c r="B34" t="s">
        <v>3</v>
      </c>
      <c r="C34" t="s">
        <v>5</v>
      </c>
      <c r="D34">
        <f t="shared" si="0"/>
        <v>1</v>
      </c>
      <c r="E34">
        <f t="shared" si="1"/>
        <v>0</v>
      </c>
      <c r="F34">
        <f t="shared" si="2"/>
        <v>0.125</v>
      </c>
      <c r="G34">
        <f t="shared" si="3"/>
        <v>62077.870834934307</v>
      </c>
      <c r="H34">
        <f t="shared" si="4"/>
        <v>0</v>
      </c>
      <c r="I34">
        <f t="shared" si="5"/>
        <v>1.4682499916224756E-4</v>
      </c>
      <c r="J34">
        <f t="shared" si="6"/>
        <v>0.12500008623029177</v>
      </c>
      <c r="K34">
        <f t="shared" si="7"/>
        <v>6.8984233414504104E-7</v>
      </c>
      <c r="L34">
        <f t="shared" si="8"/>
        <v>1703.9105653382514</v>
      </c>
      <c r="M34">
        <f t="shared" si="9"/>
        <v>1.7039105653382514</v>
      </c>
      <c r="N34">
        <f t="shared" si="10"/>
        <v>5.3529929144406812E-3</v>
      </c>
    </row>
    <row r="35" spans="1:14" x14ac:dyDescent="0.25">
      <c r="A35" t="s">
        <v>66</v>
      </c>
      <c r="B35" t="s">
        <v>4</v>
      </c>
      <c r="C35" t="s">
        <v>5</v>
      </c>
      <c r="D35">
        <f t="shared" si="0"/>
        <v>0</v>
      </c>
      <c r="E35">
        <f t="shared" si="1"/>
        <v>1</v>
      </c>
      <c r="F35">
        <f t="shared" si="2"/>
        <v>0.2</v>
      </c>
      <c r="G35">
        <f t="shared" si="3"/>
        <v>38798.66927183394</v>
      </c>
      <c r="H35">
        <f t="shared" si="4"/>
        <v>-1.5288444357211783E-4</v>
      </c>
      <c r="I35">
        <f t="shared" si="5"/>
        <v>1.6215135179045036E-3</v>
      </c>
      <c r="J35">
        <f t="shared" si="6"/>
        <v>0.20162157148208038</v>
      </c>
      <c r="K35">
        <f t="shared" si="7"/>
        <v>8.1078574104018197E-3</v>
      </c>
      <c r="L35">
        <f t="shared" si="8"/>
        <v>20026407.803692494</v>
      </c>
      <c r="M35">
        <f t="shared" si="9"/>
        <v>20026.407803692495</v>
      </c>
      <c r="N35">
        <f t="shared" si="10"/>
        <v>62.914815633873637</v>
      </c>
    </row>
    <row r="36" spans="1:14" x14ac:dyDescent="0.25">
      <c r="A36" t="s">
        <v>67</v>
      </c>
      <c r="B36" t="s">
        <v>4</v>
      </c>
      <c r="C36" t="s">
        <v>7</v>
      </c>
      <c r="D36">
        <f t="shared" si="0"/>
        <v>0.52999894000317993</v>
      </c>
      <c r="E36">
        <f t="shared" si="1"/>
        <v>0.84799830400508791</v>
      </c>
      <c r="F36">
        <f t="shared" si="2"/>
        <v>0.23584952830141512</v>
      </c>
      <c r="G36">
        <f t="shared" si="3"/>
        <v>32901.205740169498</v>
      </c>
      <c r="H36">
        <f t="shared" si="4"/>
        <v>-2.0508888771869464E-4</v>
      </c>
      <c r="I36">
        <f t="shared" si="5"/>
        <v>5.5084743547961508E-4</v>
      </c>
      <c r="J36">
        <f t="shared" si="6"/>
        <v>0.23620840850107605</v>
      </c>
      <c r="K36">
        <f t="shared" si="7"/>
        <v>1.5216490032673906E-3</v>
      </c>
      <c r="L36">
        <f t="shared" si="8"/>
        <v>3758473.0380704547</v>
      </c>
      <c r="M36">
        <f t="shared" si="9"/>
        <v>3758.4730380704545</v>
      </c>
      <c r="N36">
        <f t="shared" si="10"/>
        <v>11.80759128511745</v>
      </c>
    </row>
    <row r="37" spans="1:14" x14ac:dyDescent="0.25">
      <c r="A37" t="s">
        <v>68</v>
      </c>
      <c r="B37" t="s">
        <v>4</v>
      </c>
      <c r="C37" t="s">
        <v>6</v>
      </c>
      <c r="D37">
        <f t="shared" si="0"/>
        <v>1</v>
      </c>
      <c r="E37">
        <f t="shared" si="1"/>
        <v>0</v>
      </c>
      <c r="F37">
        <f t="shared" si="2"/>
        <v>0.125</v>
      </c>
      <c r="G37">
        <f t="shared" si="3"/>
        <v>62077.870834934307</v>
      </c>
      <c r="H37">
        <f t="shared" si="4"/>
        <v>-1.0440888829315349E-4</v>
      </c>
      <c r="I37">
        <f t="shared" si="5"/>
        <v>-2.577407985293852E-4</v>
      </c>
      <c r="J37">
        <f t="shared" si="6"/>
        <v>0.12489585705483547</v>
      </c>
      <c r="K37">
        <f t="shared" si="7"/>
        <v>-8.3314356131625189E-4</v>
      </c>
      <c r="L37">
        <f t="shared" si="8"/>
        <v>-2057864.5964511421</v>
      </c>
      <c r="M37">
        <f t="shared" si="9"/>
        <v>-2057.864596451142</v>
      </c>
      <c r="N37">
        <f t="shared" si="10"/>
        <v>-6.4649722982934321</v>
      </c>
    </row>
    <row r="38" spans="1:14" x14ac:dyDescent="0.25">
      <c r="A38" t="s">
        <v>69</v>
      </c>
      <c r="B38" t="s">
        <v>5</v>
      </c>
      <c r="C38" t="s">
        <v>7</v>
      </c>
      <c r="D38">
        <f t="shared" si="0"/>
        <v>1</v>
      </c>
      <c r="E38">
        <f t="shared" si="1"/>
        <v>0</v>
      </c>
      <c r="F38">
        <f t="shared" si="2"/>
        <v>0.125</v>
      </c>
      <c r="G38">
        <f t="shared" si="3"/>
        <v>62077.870834934307</v>
      </c>
      <c r="H38">
        <f t="shared" si="4"/>
        <v>-5.2204444146576813E-5</v>
      </c>
      <c r="I38">
        <f t="shared" si="5"/>
        <v>-1.0706660824248886E-3</v>
      </c>
      <c r="J38">
        <f t="shared" si="6"/>
        <v>0.12495238269087708</v>
      </c>
      <c r="K38">
        <f t="shared" si="7"/>
        <v>-3.8093847298337202E-4</v>
      </c>
      <c r="L38">
        <f t="shared" si="8"/>
        <v>-940918.02826892887</v>
      </c>
      <c r="M38">
        <f t="shared" si="9"/>
        <v>-940.91802826892888</v>
      </c>
      <c r="N38">
        <f t="shared" si="10"/>
        <v>-2.95598116523986</v>
      </c>
    </row>
    <row r="39" spans="1:14" x14ac:dyDescent="0.25">
      <c r="A39" t="s">
        <v>70</v>
      </c>
      <c r="B39" t="s">
        <v>6</v>
      </c>
      <c r="C39" t="s">
        <v>8</v>
      </c>
      <c r="D39">
        <f t="shared" si="0"/>
        <v>1</v>
      </c>
      <c r="E39">
        <f t="shared" si="1"/>
        <v>0</v>
      </c>
      <c r="F39">
        <f t="shared" si="2"/>
        <v>0.125</v>
      </c>
      <c r="G39">
        <f t="shared" si="3"/>
        <v>62077.870834934307</v>
      </c>
      <c r="H39">
        <f t="shared" si="4"/>
        <v>1.0067999942554115E-4</v>
      </c>
      <c r="I39">
        <f t="shared" si="5"/>
        <v>1.3571051139463579E-3</v>
      </c>
      <c r="J39">
        <f t="shared" si="6"/>
        <v>0.12510804079118562</v>
      </c>
      <c r="K39">
        <f t="shared" si="7"/>
        <v>8.6432632948496568E-4</v>
      </c>
      <c r="L39">
        <f t="shared" si="8"/>
        <v>2134886.033827865</v>
      </c>
      <c r="M39">
        <f t="shared" si="9"/>
        <v>2134.886033827865</v>
      </c>
      <c r="N39">
        <f t="shared" si="10"/>
        <v>6.7069422801250713</v>
      </c>
    </row>
    <row r="40" spans="1:14" x14ac:dyDescent="0.25">
      <c r="A40" t="s">
        <v>71</v>
      </c>
      <c r="B40" t="s">
        <v>6</v>
      </c>
      <c r="C40" t="s">
        <v>7</v>
      </c>
      <c r="D40">
        <f t="shared" si="0"/>
        <v>0</v>
      </c>
      <c r="E40">
        <f t="shared" si="1"/>
        <v>1</v>
      </c>
      <c r="F40">
        <f t="shared" si="2"/>
        <v>0.2</v>
      </c>
      <c r="G40">
        <f t="shared" si="3"/>
        <v>38798.66927183394</v>
      </c>
      <c r="H40">
        <f t="shared" si="4"/>
        <v>-1.0067999942554116E-4</v>
      </c>
      <c r="I40">
        <f t="shared" si="5"/>
        <v>8.0858823400900028E-4</v>
      </c>
      <c r="J40">
        <f t="shared" si="6"/>
        <v>0.2008086134731229</v>
      </c>
      <c r="K40">
        <f t="shared" si="7"/>
        <v>4.0430673656144389E-3</v>
      </c>
      <c r="L40">
        <f t="shared" si="8"/>
        <v>9986376.3930676635</v>
      </c>
      <c r="M40">
        <f t="shared" si="9"/>
        <v>9986.3763930676632</v>
      </c>
      <c r="N40">
        <f t="shared" si="10"/>
        <v>31.373126712443906</v>
      </c>
    </row>
    <row r="41" spans="1:14" x14ac:dyDescent="0.25">
      <c r="A41" t="s">
        <v>72</v>
      </c>
      <c r="B41" t="s">
        <v>7</v>
      </c>
      <c r="C41" t="s">
        <v>8</v>
      </c>
      <c r="D41">
        <f>(VLOOKUP(C41,$A$10:$C$21,2)-VLOOKUP(B41,$A$10:$C$21,2))/SQRT((VLOOKUP(B41,$A$10:$C$21,2)-VLOOKUP(C41,$A$10:$C$21,2))^2+(VLOOKUP(B41,$A$10:$C$21,3)-VLOOKUP(C41,$A$10:$C$21,3))^2)</f>
        <v>0.52999894000317993</v>
      </c>
      <c r="E41">
        <f t="shared" si="1"/>
        <v>-0.84799830400508791</v>
      </c>
      <c r="F41">
        <f t="shared" si="2"/>
        <v>0.23584952830141512</v>
      </c>
      <c r="G41">
        <f t="shared" si="3"/>
        <v>32901.205740169498</v>
      </c>
      <c r="H41">
        <f t="shared" si="4"/>
        <v>2.013599988510823E-4</v>
      </c>
      <c r="I41">
        <f t="shared" si="5"/>
        <v>5.4851687993735776E-4</v>
      </c>
      <c r="J41">
        <f t="shared" si="6"/>
        <v>0.23549155964567933</v>
      </c>
      <c r="K41">
        <f t="shared" si="7"/>
        <v>-1.5177840647546356E-3</v>
      </c>
      <c r="L41">
        <f t="shared" si="8"/>
        <v>-3748926.6399439499</v>
      </c>
      <c r="M41">
        <f t="shared" si="9"/>
        <v>-3748.9266399439498</v>
      </c>
      <c r="N41">
        <f t="shared" si="10"/>
        <v>-11.77760039089498</v>
      </c>
    </row>
    <row r="42" spans="1:14" x14ac:dyDescent="0.25">
      <c r="A42" t="s">
        <v>73</v>
      </c>
      <c r="B42" t="s">
        <v>7</v>
      </c>
      <c r="C42" t="s">
        <v>9</v>
      </c>
      <c r="D42">
        <f t="shared" si="0"/>
        <v>1</v>
      </c>
      <c r="E42">
        <f t="shared" si="1"/>
        <v>0</v>
      </c>
      <c r="F42">
        <f t="shared" si="2"/>
        <v>0.125</v>
      </c>
      <c r="G42">
        <f t="shared" si="3"/>
        <v>62077.870834934307</v>
      </c>
      <c r="H42">
        <f t="shared" si="4"/>
        <v>4.847555527896418E-5</v>
      </c>
      <c r="I42">
        <f t="shared" si="5"/>
        <v>6.3443047944715283E-4</v>
      </c>
      <c r="J42">
        <f t="shared" si="6"/>
        <v>0.12505008492892938</v>
      </c>
      <c r="K42">
        <f t="shared" si="7"/>
        <v>4.0067943143506923E-4</v>
      </c>
      <c r="L42">
        <f t="shared" si="8"/>
        <v>989678.19564462104</v>
      </c>
      <c r="M42">
        <f t="shared" si="9"/>
        <v>989.67819564462104</v>
      </c>
      <c r="N42">
        <f t="shared" si="10"/>
        <v>3.1091657488551432</v>
      </c>
    </row>
    <row r="43" spans="1:14" x14ac:dyDescent="0.25">
      <c r="A43" t="s">
        <v>74</v>
      </c>
      <c r="B43" t="s">
        <v>8</v>
      </c>
      <c r="C43" t="s">
        <v>10</v>
      </c>
      <c r="D43">
        <f t="shared" si="0"/>
        <v>1</v>
      </c>
      <c r="E43">
        <f t="shared" si="1"/>
        <v>0</v>
      </c>
      <c r="F43">
        <f t="shared" si="2"/>
        <v>0.125</v>
      </c>
      <c r="G43">
        <f t="shared" si="3"/>
        <v>62077.870834934307</v>
      </c>
      <c r="H43">
        <f t="shared" si="4"/>
        <v>-1.454266658368929E-4</v>
      </c>
      <c r="I43">
        <f t="shared" si="5"/>
        <v>1.7182719901959013E-4</v>
      </c>
      <c r="J43">
        <f t="shared" si="6"/>
        <v>0.12485469157000964</v>
      </c>
      <c r="K43">
        <f t="shared" si="7"/>
        <v>-1.1624674399228763E-3</v>
      </c>
      <c r="L43">
        <f t="shared" si="8"/>
        <v>-2871294.5766095044</v>
      </c>
      <c r="M43">
        <f t="shared" si="9"/>
        <v>-2871.2945766095045</v>
      </c>
      <c r="N43">
        <f t="shared" si="10"/>
        <v>-9.0204379481686345</v>
      </c>
    </row>
    <row r="44" spans="1:14" x14ac:dyDescent="0.25">
      <c r="A44" t="s">
        <v>75</v>
      </c>
      <c r="B44" t="s">
        <v>8</v>
      </c>
      <c r="C44" t="s">
        <v>9</v>
      </c>
      <c r="D44">
        <f t="shared" si="0"/>
        <v>0</v>
      </c>
      <c r="E44">
        <f t="shared" si="1"/>
        <v>1</v>
      </c>
      <c r="F44">
        <f t="shared" si="2"/>
        <v>0.2</v>
      </c>
      <c r="G44">
        <f t="shared" si="3"/>
        <v>38798.66927183394</v>
      </c>
      <c r="H44">
        <f t="shared" si="4"/>
        <v>-1.5288444357211813E-4</v>
      </c>
      <c r="I44">
        <f t="shared" si="5"/>
        <v>8.5913599509795067E-5</v>
      </c>
      <c r="J44">
        <f t="shared" si="6"/>
        <v>0.20008597200854333</v>
      </c>
      <c r="K44">
        <f t="shared" si="7"/>
        <v>4.2986004271661216E-4</v>
      </c>
      <c r="L44">
        <f t="shared" si="8"/>
        <v>1061754.305510032</v>
      </c>
      <c r="M44">
        <f t="shared" si="9"/>
        <v>1061.7543055100321</v>
      </c>
      <c r="N44">
        <f t="shared" si="10"/>
        <v>3.3355995261076492</v>
      </c>
    </row>
    <row r="45" spans="1:14" x14ac:dyDescent="0.25">
      <c r="A45" t="s">
        <v>76</v>
      </c>
      <c r="B45" t="s">
        <v>9</v>
      </c>
      <c r="C45" t="s">
        <v>11</v>
      </c>
      <c r="D45">
        <f t="shared" si="0"/>
        <v>1</v>
      </c>
      <c r="E45">
        <f t="shared" si="1"/>
        <v>0</v>
      </c>
      <c r="F45">
        <f t="shared" si="2"/>
        <v>0.125</v>
      </c>
      <c r="G45">
        <f t="shared" si="3"/>
        <v>62077.870834934307</v>
      </c>
      <c r="H45">
        <f t="shared" si="4"/>
        <v>4.8475555278964166E-5</v>
      </c>
      <c r="I45">
        <f t="shared" si="5"/>
        <v>1.7182719901959013E-4</v>
      </c>
      <c r="J45">
        <f t="shared" si="6"/>
        <v>0.12504859360778722</v>
      </c>
      <c r="K45">
        <f t="shared" si="7"/>
        <v>3.8874886229778305E-4</v>
      </c>
      <c r="L45">
        <f t="shared" si="8"/>
        <v>960209.68987552414</v>
      </c>
      <c r="M45">
        <f t="shared" si="9"/>
        <v>960.20968987552419</v>
      </c>
      <c r="N45">
        <f t="shared" si="10"/>
        <v>3.01658770761868</v>
      </c>
    </row>
    <row r="46" spans="1:14" x14ac:dyDescent="0.25">
      <c r="A46" t="s">
        <v>77</v>
      </c>
      <c r="B46" t="s">
        <v>9</v>
      </c>
      <c r="C46" t="s">
        <v>10</v>
      </c>
      <c r="D46">
        <f t="shared" si="0"/>
        <v>0.52999894000317993</v>
      </c>
      <c r="E46">
        <f t="shared" si="1"/>
        <v>-0.84799830400508791</v>
      </c>
      <c r="F46">
        <f t="shared" si="2"/>
        <v>0.23584952830141512</v>
      </c>
      <c r="G46">
        <f t="shared" si="3"/>
        <v>32901.205740169498</v>
      </c>
      <c r="H46">
        <f t="shared" si="4"/>
        <v>7.4577777352252237E-6</v>
      </c>
      <c r="I46">
        <f t="shared" si="5"/>
        <v>8.5913599509795067E-5</v>
      </c>
      <c r="J46">
        <f t="shared" si="6"/>
        <v>0.23578063203196933</v>
      </c>
      <c r="K46">
        <f t="shared" si="7"/>
        <v>-2.9211959821151182E-4</v>
      </c>
      <c r="L46">
        <f t="shared" si="8"/>
        <v>-721535.40758243424</v>
      </c>
      <c r="M46">
        <f t="shared" si="9"/>
        <v>-721.53540758243423</v>
      </c>
      <c r="N46">
        <f t="shared" si="10"/>
        <v>-2.2667703357658922</v>
      </c>
    </row>
    <row r="47" spans="1:14" x14ac:dyDescent="0.25">
      <c r="A47" t="s">
        <v>78</v>
      </c>
      <c r="B47" t="s">
        <v>10</v>
      </c>
      <c r="C47" t="s">
        <v>11</v>
      </c>
      <c r="D47">
        <f t="shared" si="0"/>
        <v>0</v>
      </c>
      <c r="E47">
        <f t="shared" si="1"/>
        <v>1</v>
      </c>
      <c r="F47">
        <f t="shared" si="2"/>
        <v>0.2</v>
      </c>
      <c r="G47">
        <f t="shared" si="3"/>
        <v>38798.66927183394</v>
      </c>
      <c r="H47">
        <f t="shared" si="4"/>
        <v>4.1017777543738939E-5</v>
      </c>
      <c r="I47">
        <f t="shared" si="5"/>
        <v>8.5913599509795054E-5</v>
      </c>
      <c r="J47">
        <f t="shared" si="6"/>
        <v>0.20008591780384891</v>
      </c>
      <c r="K47">
        <f t="shared" si="7"/>
        <v>4.2958901924447512E-4</v>
      </c>
      <c r="L47">
        <f t="shared" si="8"/>
        <v>1061084.8775338535</v>
      </c>
      <c r="M47">
        <f t="shared" si="9"/>
        <v>1061.0848775338536</v>
      </c>
      <c r="N47">
        <f t="shared" si="10"/>
        <v>3.3334964560955793</v>
      </c>
    </row>
    <row r="48" spans="1:14" x14ac:dyDescent="0.25">
      <c r="A48" t="s">
        <v>79</v>
      </c>
      <c r="B48" t="s">
        <v>10</v>
      </c>
      <c r="C48" t="s">
        <v>12</v>
      </c>
      <c r="D48">
        <f t="shared" si="0"/>
        <v>1</v>
      </c>
      <c r="E48">
        <f t="shared" si="1"/>
        <v>0</v>
      </c>
      <c r="F48">
        <f t="shared" si="2"/>
        <v>0.125</v>
      </c>
      <c r="G48">
        <f t="shared" si="3"/>
        <v>62077.870834934307</v>
      </c>
      <c r="H48">
        <f t="shared" si="4"/>
        <v>0</v>
      </c>
      <c r="I48">
        <f t="shared" si="5"/>
        <v>2.0116644876343523E-4</v>
      </c>
      <c r="J48">
        <f t="shared" si="6"/>
        <v>0.12500016187165561</v>
      </c>
      <c r="K48">
        <f t="shared" si="7"/>
        <v>1.2949732448586104E-6</v>
      </c>
      <c r="L48">
        <f t="shared" si="8"/>
        <v>3198.5839148007676</v>
      </c>
      <c r="M48">
        <f t="shared" si="9"/>
        <v>3.1985839148007678</v>
      </c>
      <c r="N48">
        <f t="shared" si="10"/>
        <v>1.0048647728628572E-2</v>
      </c>
    </row>
    <row r="49" spans="1:127" x14ac:dyDescent="0.25">
      <c r="A49" t="s">
        <v>80</v>
      </c>
      <c r="B49" t="s">
        <v>11</v>
      </c>
      <c r="C49" t="s">
        <v>12</v>
      </c>
      <c r="D49">
        <f t="shared" si="0"/>
        <v>0.52999894000317993</v>
      </c>
      <c r="E49">
        <f t="shared" si="1"/>
        <v>-0.84799830400508791</v>
      </c>
      <c r="F49">
        <f t="shared" si="2"/>
        <v>0.23584952830141512</v>
      </c>
      <c r="G49">
        <f t="shared" si="3"/>
        <v>32901.205740169498</v>
      </c>
      <c r="H49">
        <f t="shared" si="4"/>
        <v>-4.1017777543738939E-5</v>
      </c>
      <c r="I49">
        <f t="shared" si="5"/>
        <v>1.1525284925364018E-4</v>
      </c>
      <c r="J49">
        <f t="shared" si="6"/>
        <v>0.23573005616931825</v>
      </c>
      <c r="K49">
        <f t="shared" si="7"/>
        <v>-5.0656082697009036E-4</v>
      </c>
      <c r="L49">
        <f t="shared" si="8"/>
        <v>-1251205.2426161233</v>
      </c>
      <c r="M49">
        <f t="shared" si="9"/>
        <v>-1251.2052426161233</v>
      </c>
      <c r="N49">
        <f t="shared" si="10"/>
        <v>-3.9307771983358473</v>
      </c>
    </row>
    <row r="50" spans="1:127" x14ac:dyDescent="0.25">
      <c r="P50" s="1" t="s">
        <v>109</v>
      </c>
      <c r="AN50" s="1" t="s">
        <v>110</v>
      </c>
      <c r="BP50" s="1" t="s">
        <v>111</v>
      </c>
      <c r="CO50" s="1" t="s">
        <v>112</v>
      </c>
      <c r="DM50" s="1" t="s">
        <v>113</v>
      </c>
      <c r="DO50" s="1" t="s">
        <v>114</v>
      </c>
    </row>
    <row r="51" spans="1:127" x14ac:dyDescent="0.25">
      <c r="A51" s="1" t="s">
        <v>81</v>
      </c>
      <c r="I51" s="1" t="s">
        <v>83</v>
      </c>
      <c r="P51" t="s">
        <v>84</v>
      </c>
      <c r="Q51" t="s">
        <v>85</v>
      </c>
      <c r="R51" t="s">
        <v>86</v>
      </c>
      <c r="S51" t="s">
        <v>87</v>
      </c>
      <c r="T51" t="s">
        <v>88</v>
      </c>
      <c r="U51" t="s">
        <v>89</v>
      </c>
      <c r="V51" t="s">
        <v>91</v>
      </c>
      <c r="W51" t="s">
        <v>92</v>
      </c>
      <c r="X51" t="s">
        <v>90</v>
      </c>
      <c r="Y51" t="s">
        <v>93</v>
      </c>
      <c r="Z51" t="s">
        <v>96</v>
      </c>
      <c r="AA51" t="s">
        <v>97</v>
      </c>
      <c r="AB51" t="s">
        <v>94</v>
      </c>
      <c r="AC51" t="s">
        <v>95</v>
      </c>
      <c r="AD51" t="s">
        <v>98</v>
      </c>
      <c r="AE51" t="s">
        <v>100</v>
      </c>
      <c r="AF51" t="s">
        <v>101</v>
      </c>
      <c r="AG51" t="s">
        <v>102</v>
      </c>
      <c r="AH51" t="s">
        <v>103</v>
      </c>
      <c r="AI51" t="s">
        <v>104</v>
      </c>
      <c r="AJ51" t="s">
        <v>105</v>
      </c>
      <c r="AK51" t="s">
        <v>106</v>
      </c>
      <c r="AP51" t="s">
        <v>84</v>
      </c>
      <c r="AQ51" t="s">
        <v>85</v>
      </c>
      <c r="AR51" t="s">
        <v>86</v>
      </c>
      <c r="AS51" t="s">
        <v>87</v>
      </c>
      <c r="AT51" t="s">
        <v>88</v>
      </c>
      <c r="AU51" t="s">
        <v>89</v>
      </c>
      <c r="AV51" t="s">
        <v>91</v>
      </c>
      <c r="AW51" t="s">
        <v>92</v>
      </c>
      <c r="AX51" t="s">
        <v>90</v>
      </c>
      <c r="AY51" t="s">
        <v>93</v>
      </c>
      <c r="AZ51" t="s">
        <v>96</v>
      </c>
      <c r="BA51" t="s">
        <v>97</v>
      </c>
      <c r="BB51" t="s">
        <v>94</v>
      </c>
      <c r="BC51" t="s">
        <v>95</v>
      </c>
      <c r="BD51" t="s">
        <v>98</v>
      </c>
      <c r="BE51" t="s">
        <v>100</v>
      </c>
      <c r="BF51" t="s">
        <v>101</v>
      </c>
      <c r="BG51" t="s">
        <v>102</v>
      </c>
      <c r="BH51" t="s">
        <v>103</v>
      </c>
      <c r="BI51" t="s">
        <v>104</v>
      </c>
      <c r="BJ51" t="s">
        <v>105</v>
      </c>
      <c r="BK51" t="s">
        <v>106</v>
      </c>
      <c r="BL51" t="s">
        <v>107</v>
      </c>
      <c r="BM51" t="s">
        <v>108</v>
      </c>
      <c r="BP51" t="s">
        <v>84</v>
      </c>
      <c r="BQ51" t="s">
        <v>85</v>
      </c>
      <c r="BR51" t="s">
        <v>86</v>
      </c>
      <c r="BS51" t="s">
        <v>87</v>
      </c>
      <c r="BT51" t="s">
        <v>88</v>
      </c>
      <c r="BU51" t="s">
        <v>89</v>
      </c>
      <c r="BV51" t="s">
        <v>91</v>
      </c>
      <c r="BW51" t="s">
        <v>92</v>
      </c>
      <c r="BX51" t="s">
        <v>90</v>
      </c>
      <c r="BY51" t="s">
        <v>93</v>
      </c>
      <c r="BZ51" t="s">
        <v>96</v>
      </c>
      <c r="CA51" t="s">
        <v>97</v>
      </c>
      <c r="CB51" t="s">
        <v>94</v>
      </c>
      <c r="CC51" t="s">
        <v>95</v>
      </c>
      <c r="CD51" t="s">
        <v>98</v>
      </c>
      <c r="CE51" t="s">
        <v>100</v>
      </c>
      <c r="CF51" t="s">
        <v>101</v>
      </c>
      <c r="CG51" t="s">
        <v>102</v>
      </c>
      <c r="CH51" t="s">
        <v>103</v>
      </c>
      <c r="CI51" t="s">
        <v>104</v>
      </c>
      <c r="CJ51" t="s">
        <v>105</v>
      </c>
      <c r="CK51" t="s">
        <v>106</v>
      </c>
      <c r="CL51" t="s">
        <v>107</v>
      </c>
      <c r="CM51" t="s">
        <v>108</v>
      </c>
      <c r="CO51" t="s">
        <v>84</v>
      </c>
      <c r="CP51" t="s">
        <v>85</v>
      </c>
      <c r="CQ51" t="s">
        <v>86</v>
      </c>
      <c r="CR51" t="s">
        <v>87</v>
      </c>
      <c r="CS51" t="s">
        <v>88</v>
      </c>
      <c r="CT51" t="s">
        <v>89</v>
      </c>
      <c r="CU51" t="s">
        <v>91</v>
      </c>
      <c r="CV51" t="s">
        <v>92</v>
      </c>
      <c r="CW51" t="s">
        <v>90</v>
      </c>
      <c r="CX51" t="s">
        <v>93</v>
      </c>
      <c r="CY51" t="s">
        <v>96</v>
      </c>
      <c r="CZ51" t="s">
        <v>97</v>
      </c>
      <c r="DA51" t="s">
        <v>94</v>
      </c>
      <c r="DB51" t="s">
        <v>95</v>
      </c>
      <c r="DC51" t="s">
        <v>98</v>
      </c>
      <c r="DD51" t="s">
        <v>100</v>
      </c>
      <c r="DE51" t="s">
        <v>101</v>
      </c>
      <c r="DF51" t="s">
        <v>102</v>
      </c>
      <c r="DG51" t="s">
        <v>103</v>
      </c>
      <c r="DH51" t="s">
        <v>104</v>
      </c>
      <c r="DI51" t="s">
        <v>105</v>
      </c>
      <c r="DJ51" t="s">
        <v>106</v>
      </c>
      <c r="DK51" t="s">
        <v>107</v>
      </c>
      <c r="DL51" t="s">
        <v>108</v>
      </c>
      <c r="DP51" t="s">
        <v>52</v>
      </c>
      <c r="DQ51" t="s">
        <v>115</v>
      </c>
      <c r="DR51" s="1" t="s">
        <v>116</v>
      </c>
      <c r="DS51" s="1" t="s">
        <v>118</v>
      </c>
      <c r="DT51" s="1" t="s">
        <v>117</v>
      </c>
    </row>
    <row r="52" spans="1:127" x14ac:dyDescent="0.25">
      <c r="A52" t="s">
        <v>82</v>
      </c>
      <c r="B52" t="s">
        <v>60</v>
      </c>
      <c r="C52">
        <f>VLOOKUP(B52,$A$29:$G$49,4)^2</f>
        <v>1</v>
      </c>
      <c r="D52">
        <f>VLOOKUP(B52,$A$29:$E$49,4)*VLOOKUP(B52,$A$29:$E$49,5)</f>
        <v>0</v>
      </c>
      <c r="E52">
        <f>-C52</f>
        <v>-1</v>
      </c>
      <c r="F52">
        <f>-D52</f>
        <v>0</v>
      </c>
      <c r="G52" t="s">
        <v>84</v>
      </c>
      <c r="H52" t="str">
        <f>B52</f>
        <v>AB</v>
      </c>
      <c r="I52">
        <f>C52*VLOOKUP(B52,$A$29:$G$49,7)</f>
        <v>62077.870834934307</v>
      </c>
      <c r="J52">
        <f>D52*VLOOKUP(B52,$A$29:$G$49,7)</f>
        <v>0</v>
      </c>
      <c r="K52">
        <f>E52*VLOOKUP(B52,$A$29:$G$49,7)</f>
        <v>-62077.870834934307</v>
      </c>
      <c r="L52">
        <f>F52*VLOOKUP(B52,$A$29:$G$49,7)</f>
        <v>0</v>
      </c>
      <c r="M52" t="str">
        <f>G52</f>
        <v>uA</v>
      </c>
      <c r="O52" t="s">
        <v>84</v>
      </c>
      <c r="P52">
        <f>I52</f>
        <v>62077.870834934307</v>
      </c>
      <c r="Q52">
        <f t="shared" ref="Q52:S55" si="11">J52</f>
        <v>0</v>
      </c>
      <c r="R52">
        <f t="shared" si="11"/>
        <v>-62077.870834934307</v>
      </c>
      <c r="S52">
        <f t="shared" si="11"/>
        <v>0</v>
      </c>
      <c r="AO52" t="s">
        <v>84</v>
      </c>
      <c r="AP52">
        <f>P52+P76+P100+P123+P146+P169+P192+P215+P238+P266+P307+P336+P364+P390+P416+P439+P462+P493+P528+P567+P596</f>
        <v>71319.782559701023</v>
      </c>
      <c r="AQ52">
        <f t="shared" ref="AQ52:BK64" si="12">Q52+Q76+Q100+Q123+Q146+Q169+Q192+Q215+Q238+Q266+Q307+Q336+Q364+Q390+Q416+Q439+Q462+Q493+Q528+Q567+Q596</f>
        <v>14787.058759626738</v>
      </c>
      <c r="AR52">
        <f t="shared" si="12"/>
        <v>-62077.870834934307</v>
      </c>
      <c r="AS52">
        <f t="shared" si="12"/>
        <v>0</v>
      </c>
      <c r="AT52">
        <f t="shared" si="12"/>
        <v>-9241.9117247667127</v>
      </c>
      <c r="AU52">
        <f t="shared" si="12"/>
        <v>-14787.058759626738</v>
      </c>
      <c r="AV52">
        <f t="shared" si="12"/>
        <v>0</v>
      </c>
      <c r="AW52">
        <f t="shared" si="12"/>
        <v>0</v>
      </c>
      <c r="AX52">
        <f t="shared" si="12"/>
        <v>0</v>
      </c>
      <c r="AY52">
        <f t="shared" si="12"/>
        <v>0</v>
      </c>
      <c r="AZ52">
        <f t="shared" si="12"/>
        <v>0</v>
      </c>
      <c r="BA52">
        <f t="shared" si="12"/>
        <v>0</v>
      </c>
      <c r="BB52">
        <f t="shared" si="12"/>
        <v>0</v>
      </c>
      <c r="BC52">
        <f t="shared" si="12"/>
        <v>0</v>
      </c>
      <c r="BD52">
        <f t="shared" si="12"/>
        <v>0</v>
      </c>
      <c r="BE52">
        <f t="shared" si="12"/>
        <v>0</v>
      </c>
      <c r="BF52">
        <f t="shared" si="12"/>
        <v>0</v>
      </c>
      <c r="BG52">
        <f t="shared" si="12"/>
        <v>0</v>
      </c>
      <c r="BH52">
        <f t="shared" si="12"/>
        <v>0</v>
      </c>
      <c r="BI52">
        <f t="shared" si="12"/>
        <v>0</v>
      </c>
      <c r="BJ52">
        <f t="shared" si="12"/>
        <v>0</v>
      </c>
      <c r="BK52">
        <f t="shared" si="12"/>
        <v>0</v>
      </c>
      <c r="BL52">
        <f>AL390+AL416+AL439+AL462+AL493+AL528+AL567+AL596</f>
        <v>0</v>
      </c>
      <c r="BM52">
        <f>AM390+AM416+AM439+AM462+AM493+AM528+AM567+AM596</f>
        <v>0</v>
      </c>
      <c r="BO52" t="s">
        <v>84</v>
      </c>
      <c r="BP52">
        <v>1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 t="s">
        <v>84</v>
      </c>
      <c r="CO52">
        <f t="array" ref="CO52:DL75">MINVERSE(BP52:CM75)</f>
        <v>1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 t="s">
        <v>23</v>
      </c>
      <c r="DN52">
        <v>0</v>
      </c>
      <c r="DO52" t="s">
        <v>84</v>
      </c>
      <c r="DP52">
        <f t="array" ref="DP52:DP75">MMULT(CO52:DL75,DN52:DN75)</f>
        <v>0</v>
      </c>
      <c r="DQ52">
        <f>DP52*(10^3)</f>
        <v>0</v>
      </c>
      <c r="DR52">
        <f t="array" ref="DR52:DR75">ROUND(MMULT(AP52:BM75,DQ52:DQ75),5)</f>
        <v>-3009.2592599999998</v>
      </c>
      <c r="DS52">
        <f t="array" ref="DS52:DS75">ROUND(MMULT(AP52:BM75,DP52:DP75),5)</f>
        <v>-3.0092599999999998</v>
      </c>
      <c r="DT52">
        <f>DS52-DN52</f>
        <v>-3.0092599999999998</v>
      </c>
    </row>
    <row r="53" spans="1:127" x14ac:dyDescent="0.25">
      <c r="C53">
        <f>VLOOKUP(B52,$A$29:$E$49,4)*VLOOKUP(B52,$A$29:$E$49,5)</f>
        <v>0</v>
      </c>
      <c r="D53">
        <f>VLOOKUP(B52,$A$29:$E$49,5)^2</f>
        <v>0</v>
      </c>
      <c r="E53">
        <f>-C53</f>
        <v>0</v>
      </c>
      <c r="F53">
        <f>-D53</f>
        <v>0</v>
      </c>
      <c r="G53" t="s">
        <v>85</v>
      </c>
      <c r="I53">
        <f>C53*VLOOKUP(B52,$A$29:$G$49,7)</f>
        <v>0</v>
      </c>
      <c r="J53">
        <f>D53*VLOOKUP(B52,$A$29:$G$49,7)</f>
        <v>0</v>
      </c>
      <c r="K53">
        <f>E53*VLOOKUP(B52,$A$29:$G$49,7)</f>
        <v>0</v>
      </c>
      <c r="L53">
        <f>F53*VLOOKUP(B52,$A$29:$G$49,7)</f>
        <v>0</v>
      </c>
      <c r="M53" t="str">
        <f>G53</f>
        <v>vA</v>
      </c>
      <c r="O53" t="s">
        <v>85</v>
      </c>
      <c r="P53">
        <f t="shared" ref="P53:P55" si="13">I53</f>
        <v>0</v>
      </c>
      <c r="Q53">
        <f t="shared" si="11"/>
        <v>0</v>
      </c>
      <c r="R53">
        <f t="shared" si="11"/>
        <v>0</v>
      </c>
      <c r="S53">
        <f t="shared" si="11"/>
        <v>0</v>
      </c>
      <c r="AO53" t="s">
        <v>85</v>
      </c>
      <c r="AP53">
        <f t="shared" ref="AP53:AP73" si="14">P53+P77+P101+P124+P147+P170+P193+P216+P239+P267+P308+P337+P365+P391+P417+P440+P463+P494+P529+P568+P597</f>
        <v>14787.058759626738</v>
      </c>
      <c r="AQ53">
        <f t="shared" si="12"/>
        <v>23659.294015402782</v>
      </c>
      <c r="AR53">
        <f t="shared" si="12"/>
        <v>0</v>
      </c>
      <c r="AS53">
        <f t="shared" si="12"/>
        <v>0</v>
      </c>
      <c r="AT53">
        <f t="shared" si="12"/>
        <v>-14787.058759626738</v>
      </c>
      <c r="AU53">
        <f t="shared" si="12"/>
        <v>-23659.294015402782</v>
      </c>
      <c r="AV53">
        <f t="shared" si="12"/>
        <v>0</v>
      </c>
      <c r="AW53">
        <f t="shared" si="12"/>
        <v>0</v>
      </c>
      <c r="AX53">
        <f t="shared" si="12"/>
        <v>0</v>
      </c>
      <c r="AY53">
        <f t="shared" si="12"/>
        <v>0</v>
      </c>
      <c r="AZ53">
        <f t="shared" si="12"/>
        <v>0</v>
      </c>
      <c r="BA53">
        <f t="shared" si="12"/>
        <v>0</v>
      </c>
      <c r="BB53">
        <f t="shared" si="12"/>
        <v>0</v>
      </c>
      <c r="BC53">
        <f t="shared" si="12"/>
        <v>0</v>
      </c>
      <c r="BD53">
        <f t="shared" si="12"/>
        <v>0</v>
      </c>
      <c r="BE53">
        <f t="shared" si="12"/>
        <v>0</v>
      </c>
      <c r="BF53">
        <f t="shared" si="12"/>
        <v>0</v>
      </c>
      <c r="BG53">
        <f t="shared" si="12"/>
        <v>0</v>
      </c>
      <c r="BH53">
        <f t="shared" si="12"/>
        <v>0</v>
      </c>
      <c r="BI53">
        <f t="shared" si="12"/>
        <v>0</v>
      </c>
      <c r="BJ53">
        <f t="shared" si="12"/>
        <v>0</v>
      </c>
      <c r="BK53">
        <f t="shared" si="12"/>
        <v>0</v>
      </c>
      <c r="BL53">
        <f t="shared" ref="BL53:BM73" si="15">AL391+AL417+AL440+AL463+AL494+AL529+AL568+AL597</f>
        <v>0</v>
      </c>
      <c r="BM53">
        <f t="shared" si="15"/>
        <v>0</v>
      </c>
      <c r="BO53" t="s">
        <v>85</v>
      </c>
      <c r="BP53">
        <v>0</v>
      </c>
      <c r="BQ53">
        <v>1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 t="s">
        <v>85</v>
      </c>
      <c r="CO53">
        <v>0</v>
      </c>
      <c r="CP53">
        <v>1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 t="s">
        <v>24</v>
      </c>
      <c r="DN53">
        <v>0</v>
      </c>
      <c r="DO53" t="s">
        <v>85</v>
      </c>
      <c r="DP53">
        <v>0</v>
      </c>
      <c r="DQ53">
        <f t="shared" ref="DQ53:DQ75" si="16">DP53*(10^3)</f>
        <v>0</v>
      </c>
      <c r="DR53">
        <v>0</v>
      </c>
      <c r="DS53">
        <v>0</v>
      </c>
      <c r="DT53">
        <f t="shared" ref="DT53:DT75" si="17">DS53-DN53</f>
        <v>0</v>
      </c>
    </row>
    <row r="54" spans="1:127" x14ac:dyDescent="0.25">
      <c r="C54">
        <f>-C52</f>
        <v>-1</v>
      </c>
      <c r="D54">
        <f>-D52</f>
        <v>0</v>
      </c>
      <c r="E54">
        <f>C52</f>
        <v>1</v>
      </c>
      <c r="F54">
        <f>D52</f>
        <v>0</v>
      </c>
      <c r="G54" t="s">
        <v>86</v>
      </c>
      <c r="I54">
        <f>C54*VLOOKUP(B52,$A$29:$G$49,7)</f>
        <v>-62077.870834934307</v>
      </c>
      <c r="J54">
        <f>D54*VLOOKUP(B52,$A$29:$G$49,7)</f>
        <v>0</v>
      </c>
      <c r="K54">
        <f>E54*VLOOKUP(B52,$A$29:$G$49,7)</f>
        <v>62077.870834934307</v>
      </c>
      <c r="L54">
        <f>F54*VLOOKUP(B52,$A$29:$G$49,7)</f>
        <v>0</v>
      </c>
      <c r="M54" t="str">
        <f>G54</f>
        <v>uB</v>
      </c>
      <c r="O54" t="s">
        <v>86</v>
      </c>
      <c r="P54">
        <f t="shared" si="13"/>
        <v>-62077.870834934307</v>
      </c>
      <c r="Q54">
        <f t="shared" si="11"/>
        <v>0</v>
      </c>
      <c r="R54">
        <f t="shared" si="11"/>
        <v>62077.870834934307</v>
      </c>
      <c r="S54">
        <f t="shared" si="11"/>
        <v>0</v>
      </c>
      <c r="AO54" t="s">
        <v>86</v>
      </c>
      <c r="AP54">
        <f t="shared" si="14"/>
        <v>-62077.870834934307</v>
      </c>
      <c r="AQ54">
        <f t="shared" si="12"/>
        <v>0</v>
      </c>
      <c r="AR54">
        <f t="shared" si="12"/>
        <v>186233.61250480294</v>
      </c>
      <c r="AS54">
        <f t="shared" si="12"/>
        <v>0</v>
      </c>
      <c r="AT54">
        <f t="shared" si="12"/>
        <v>0</v>
      </c>
      <c r="AU54">
        <f t="shared" si="12"/>
        <v>0</v>
      </c>
      <c r="AV54">
        <f t="shared" si="12"/>
        <v>-62077.870834934307</v>
      </c>
      <c r="AW54">
        <f t="shared" si="12"/>
        <v>0</v>
      </c>
      <c r="AX54">
        <f t="shared" si="12"/>
        <v>-62077.870834934307</v>
      </c>
      <c r="AY54">
        <f t="shared" si="12"/>
        <v>0</v>
      </c>
      <c r="AZ54">
        <f t="shared" si="12"/>
        <v>0</v>
      </c>
      <c r="BA54">
        <f t="shared" si="12"/>
        <v>0</v>
      </c>
      <c r="BB54">
        <f t="shared" si="12"/>
        <v>0</v>
      </c>
      <c r="BC54">
        <f t="shared" si="12"/>
        <v>0</v>
      </c>
      <c r="BD54">
        <f t="shared" si="12"/>
        <v>0</v>
      </c>
      <c r="BE54">
        <f t="shared" si="12"/>
        <v>0</v>
      </c>
      <c r="BF54">
        <f t="shared" si="12"/>
        <v>0</v>
      </c>
      <c r="BG54">
        <f t="shared" si="12"/>
        <v>0</v>
      </c>
      <c r="BH54">
        <f t="shared" si="12"/>
        <v>0</v>
      </c>
      <c r="BI54">
        <f t="shared" si="12"/>
        <v>0</v>
      </c>
      <c r="BJ54">
        <f t="shared" si="12"/>
        <v>0</v>
      </c>
      <c r="BK54">
        <f t="shared" si="12"/>
        <v>0</v>
      </c>
      <c r="BL54">
        <f t="shared" si="15"/>
        <v>0</v>
      </c>
      <c r="BM54">
        <f t="shared" si="15"/>
        <v>0</v>
      </c>
      <c r="BO54" t="s">
        <v>86</v>
      </c>
      <c r="BP54">
        <v>0</v>
      </c>
      <c r="BQ54">
        <v>0</v>
      </c>
      <c r="BR54">
        <f t="shared" ref="BR54:BR73" si="18">AR54</f>
        <v>186233.61250480294</v>
      </c>
      <c r="BS54">
        <f t="shared" ref="BS54:BS73" si="19">AS54</f>
        <v>0</v>
      </c>
      <c r="BT54">
        <f t="shared" ref="BT54:BT73" si="20">AT54</f>
        <v>0</v>
      </c>
      <c r="BU54">
        <f t="shared" ref="BU54:BU73" si="21">AU54</f>
        <v>0</v>
      </c>
      <c r="BV54">
        <f t="shared" ref="BV54:BV73" si="22">AV54</f>
        <v>-62077.870834934307</v>
      </c>
      <c r="BW54">
        <f t="shared" ref="BW54:BW73" si="23">AW54</f>
        <v>0</v>
      </c>
      <c r="BX54">
        <f t="shared" ref="BX54:BX73" si="24">AX54</f>
        <v>-62077.870834934307</v>
      </c>
      <c r="BY54">
        <f t="shared" ref="BY54:BY73" si="25">AY54</f>
        <v>0</v>
      </c>
      <c r="BZ54">
        <f t="shared" ref="BZ54:BZ73" si="26">AZ54</f>
        <v>0</v>
      </c>
      <c r="CA54">
        <f t="shared" ref="CA54:CA73" si="27">BA54</f>
        <v>0</v>
      </c>
      <c r="CB54">
        <f t="shared" ref="CB54:CB73" si="28">BB54</f>
        <v>0</v>
      </c>
      <c r="CC54">
        <f t="shared" ref="CC54:CC73" si="29">BC54</f>
        <v>0</v>
      </c>
      <c r="CD54">
        <f t="shared" ref="CD54:CD73" si="30">BD54</f>
        <v>0</v>
      </c>
      <c r="CE54">
        <f t="shared" ref="CE54:CE73" si="31">BE54</f>
        <v>0</v>
      </c>
      <c r="CF54">
        <f t="shared" ref="CF54:CF73" si="32">BF54</f>
        <v>0</v>
      </c>
      <c r="CG54">
        <f t="shared" ref="CG54:CG73" si="33">BG54</f>
        <v>0</v>
      </c>
      <c r="CH54">
        <f t="shared" ref="CH54:CH73" si="34">BH54</f>
        <v>0</v>
      </c>
      <c r="CI54">
        <f t="shared" ref="CI54:CI73" si="35">BI54</f>
        <v>0</v>
      </c>
      <c r="CJ54">
        <f t="shared" ref="CJ54:CJ73" si="36">BJ54</f>
        <v>0</v>
      </c>
      <c r="CK54">
        <f t="shared" ref="CK54:CK73" si="37">BK54</f>
        <v>0</v>
      </c>
      <c r="CL54">
        <v>0</v>
      </c>
      <c r="CM54">
        <v>0</v>
      </c>
      <c r="CN54" t="s">
        <v>86</v>
      </c>
      <c r="CO54">
        <v>0</v>
      </c>
      <c r="CP54">
        <v>0</v>
      </c>
      <c r="CQ54">
        <v>1.2529066595178441E-5</v>
      </c>
      <c r="CR54">
        <v>-5.5933333014189449E-6</v>
      </c>
      <c r="CS54">
        <v>8.9493332822703122E-6</v>
      </c>
      <c r="CT54">
        <v>-5.5933333014189449E-6</v>
      </c>
      <c r="CU54">
        <v>1.2529066595178439E-5</v>
      </c>
      <c r="CV54">
        <v>-4.8475555278964269E-6</v>
      </c>
      <c r="CW54">
        <v>8.9493332822703139E-6</v>
      </c>
      <c r="CX54">
        <v>-4.8475555278964278E-6</v>
      </c>
      <c r="CY54">
        <v>5.3695999693621832E-6</v>
      </c>
      <c r="CZ54">
        <v>-4.847555527896421E-6</v>
      </c>
      <c r="DA54">
        <v>5.3695999693621849E-6</v>
      </c>
      <c r="DB54">
        <v>-3.728888867612755E-7</v>
      </c>
      <c r="DC54">
        <v>5.3695999693621875E-6</v>
      </c>
      <c r="DD54">
        <v>-3.7288888676126264E-7</v>
      </c>
      <c r="DE54">
        <v>1.7898666564540615E-6</v>
      </c>
      <c r="DF54">
        <v>-7.4577777352253152E-7</v>
      </c>
      <c r="DG54">
        <v>0</v>
      </c>
      <c r="DH54">
        <v>-1.1186666602837914E-6</v>
      </c>
      <c r="DI54">
        <v>-1.7898666564540615E-6</v>
      </c>
      <c r="DJ54">
        <v>-1.1186666602837924E-6</v>
      </c>
      <c r="DK54">
        <v>0</v>
      </c>
      <c r="DL54">
        <v>0</v>
      </c>
      <c r="DM54" t="s">
        <v>25</v>
      </c>
      <c r="DN54">
        <v>0</v>
      </c>
      <c r="DO54" t="s">
        <v>86</v>
      </c>
      <c r="DP54">
        <v>4.8475555278964207E-5</v>
      </c>
      <c r="DQ54">
        <f t="shared" si="16"/>
        <v>4.8475555278964209E-2</v>
      </c>
      <c r="DR54">
        <v>0</v>
      </c>
      <c r="DS54">
        <v>0</v>
      </c>
      <c r="DT54">
        <f t="shared" si="17"/>
        <v>0</v>
      </c>
    </row>
    <row r="55" spans="1:127" x14ac:dyDescent="0.25">
      <c r="C55">
        <f>-C53</f>
        <v>0</v>
      </c>
      <c r="D55">
        <f>-D53</f>
        <v>0</v>
      </c>
      <c r="E55">
        <f>C53</f>
        <v>0</v>
      </c>
      <c r="F55">
        <f>D53</f>
        <v>0</v>
      </c>
      <c r="G55" t="s">
        <v>87</v>
      </c>
      <c r="I55">
        <f>C55*VLOOKUP(B52,$A$29:$G$49,7)</f>
        <v>0</v>
      </c>
      <c r="J55">
        <f>D55*VLOOKUP(B52,$A$29:$G$49,7)</f>
        <v>0</v>
      </c>
      <c r="K55">
        <f>E55*VLOOKUP(B52,$A$29:$G$49,7)</f>
        <v>0</v>
      </c>
      <c r="L55">
        <f>F55*VLOOKUP(B52,$A$29:$G$49,7)</f>
        <v>0</v>
      </c>
      <c r="M55" t="str">
        <f>G55</f>
        <v>vB</v>
      </c>
      <c r="O55" t="s">
        <v>87</v>
      </c>
      <c r="P55">
        <f t="shared" si="13"/>
        <v>0</v>
      </c>
      <c r="Q55">
        <f t="shared" si="11"/>
        <v>0</v>
      </c>
      <c r="R55">
        <f t="shared" si="11"/>
        <v>0</v>
      </c>
      <c r="S55">
        <f t="shared" si="11"/>
        <v>0</v>
      </c>
      <c r="AO55" t="s">
        <v>87</v>
      </c>
      <c r="AP55">
        <f t="shared" si="14"/>
        <v>0</v>
      </c>
      <c r="AQ55">
        <f t="shared" si="12"/>
        <v>0</v>
      </c>
      <c r="AR55">
        <f t="shared" si="12"/>
        <v>0</v>
      </c>
      <c r="AS55">
        <f t="shared" si="12"/>
        <v>38798.66927183394</v>
      </c>
      <c r="AT55">
        <f t="shared" si="12"/>
        <v>0</v>
      </c>
      <c r="AU55">
        <f t="shared" si="12"/>
        <v>-38798.66927183394</v>
      </c>
      <c r="AV55">
        <f t="shared" si="12"/>
        <v>0</v>
      </c>
      <c r="AW55">
        <f t="shared" si="12"/>
        <v>0</v>
      </c>
      <c r="AX55">
        <f t="shared" si="12"/>
        <v>0</v>
      </c>
      <c r="AY55">
        <f t="shared" si="12"/>
        <v>0</v>
      </c>
      <c r="AZ55">
        <f t="shared" si="12"/>
        <v>0</v>
      </c>
      <c r="BA55">
        <f t="shared" si="12"/>
        <v>0</v>
      </c>
      <c r="BB55">
        <f t="shared" si="12"/>
        <v>0</v>
      </c>
      <c r="BC55">
        <f t="shared" si="12"/>
        <v>0</v>
      </c>
      <c r="BD55">
        <f t="shared" si="12"/>
        <v>0</v>
      </c>
      <c r="BE55">
        <f t="shared" si="12"/>
        <v>0</v>
      </c>
      <c r="BF55">
        <f t="shared" si="12"/>
        <v>0</v>
      </c>
      <c r="BG55">
        <f t="shared" si="12"/>
        <v>0</v>
      </c>
      <c r="BH55">
        <f t="shared" si="12"/>
        <v>0</v>
      </c>
      <c r="BI55">
        <f t="shared" si="12"/>
        <v>0</v>
      </c>
      <c r="BJ55">
        <f t="shared" si="12"/>
        <v>0</v>
      </c>
      <c r="BK55">
        <f t="shared" si="12"/>
        <v>0</v>
      </c>
      <c r="BL55">
        <f t="shared" si="15"/>
        <v>0</v>
      </c>
      <c r="BM55">
        <f t="shared" si="15"/>
        <v>0</v>
      </c>
      <c r="BO55" t="s">
        <v>87</v>
      </c>
      <c r="BP55">
        <v>0</v>
      </c>
      <c r="BQ55">
        <v>0</v>
      </c>
      <c r="BR55">
        <f t="shared" si="18"/>
        <v>0</v>
      </c>
      <c r="BS55">
        <f t="shared" si="19"/>
        <v>38798.66927183394</v>
      </c>
      <c r="BT55">
        <f t="shared" si="20"/>
        <v>0</v>
      </c>
      <c r="BU55">
        <f t="shared" si="21"/>
        <v>-38798.66927183394</v>
      </c>
      <c r="BV55">
        <f t="shared" si="22"/>
        <v>0</v>
      </c>
      <c r="BW55">
        <f t="shared" si="23"/>
        <v>0</v>
      </c>
      <c r="BX55">
        <f t="shared" si="24"/>
        <v>0</v>
      </c>
      <c r="BY55">
        <f t="shared" si="25"/>
        <v>0</v>
      </c>
      <c r="BZ55">
        <f t="shared" si="26"/>
        <v>0</v>
      </c>
      <c r="CA55">
        <f t="shared" si="27"/>
        <v>0</v>
      </c>
      <c r="CB55">
        <f t="shared" si="28"/>
        <v>0</v>
      </c>
      <c r="CC55">
        <f t="shared" si="29"/>
        <v>0</v>
      </c>
      <c r="CD55">
        <f t="shared" si="30"/>
        <v>0</v>
      </c>
      <c r="CE55">
        <f t="shared" si="31"/>
        <v>0</v>
      </c>
      <c r="CF55">
        <f t="shared" si="32"/>
        <v>0</v>
      </c>
      <c r="CG55">
        <f t="shared" si="33"/>
        <v>0</v>
      </c>
      <c r="CH55">
        <f t="shared" si="34"/>
        <v>0</v>
      </c>
      <c r="CI55">
        <f t="shared" si="35"/>
        <v>0</v>
      </c>
      <c r="CJ55">
        <f t="shared" si="36"/>
        <v>0</v>
      </c>
      <c r="CK55">
        <f t="shared" si="37"/>
        <v>0</v>
      </c>
      <c r="CL55">
        <v>0</v>
      </c>
      <c r="CM55">
        <v>0</v>
      </c>
      <c r="CN55" t="s">
        <v>87</v>
      </c>
      <c r="CO55">
        <v>0</v>
      </c>
      <c r="CP55">
        <v>0</v>
      </c>
      <c r="CQ55">
        <v>-5.5933333014189449E-6</v>
      </c>
      <c r="CR55">
        <v>8.1324934509351626E-5</v>
      </c>
      <c r="CS55">
        <v>-2.1254666545391998E-5</v>
      </c>
      <c r="CT55">
        <v>5.55508546564131E-5</v>
      </c>
      <c r="CU55">
        <v>-5.5933333014189432E-6</v>
      </c>
      <c r="CV55">
        <v>-2.3305555422578583E-7</v>
      </c>
      <c r="CW55">
        <v>-1.1186666602837893E-5</v>
      </c>
      <c r="CX55">
        <v>-2.3305555422578353E-7</v>
      </c>
      <c r="CY55">
        <v>-6.7119999617027286E-6</v>
      </c>
      <c r="CZ55">
        <v>-2.3305555422578655E-7</v>
      </c>
      <c r="DA55">
        <v>-6.7119999617027303E-6</v>
      </c>
      <c r="DB55">
        <v>4.6611110845158262E-7</v>
      </c>
      <c r="DC55">
        <v>-6.7119999617027329E-6</v>
      </c>
      <c r="DD55">
        <v>4.6611110845157924E-7</v>
      </c>
      <c r="DE55">
        <v>-2.2373333205675764E-6</v>
      </c>
      <c r="DF55">
        <v>9.3222221690315995E-7</v>
      </c>
      <c r="DG55">
        <v>0</v>
      </c>
      <c r="DH55">
        <v>1.3983333253547392E-6</v>
      </c>
      <c r="DI55">
        <v>2.2373333205675768E-6</v>
      </c>
      <c r="DJ55">
        <v>1.3983333253547386E-6</v>
      </c>
      <c r="DK55">
        <v>0</v>
      </c>
      <c r="DL55">
        <v>0</v>
      </c>
      <c r="DM55" t="s">
        <v>26</v>
      </c>
      <c r="DN55">
        <v>0</v>
      </c>
      <c r="DO55" t="s">
        <v>87</v>
      </c>
      <c r="DP55">
        <v>2.3305555422578657E-6</v>
      </c>
      <c r="DQ55">
        <f t="shared" si="16"/>
        <v>2.3305555422578656E-3</v>
      </c>
      <c r="DR55">
        <v>0</v>
      </c>
      <c r="DS55">
        <v>0</v>
      </c>
      <c r="DT55">
        <f t="shared" si="17"/>
        <v>0</v>
      </c>
      <c r="DW55" t="s">
        <v>119</v>
      </c>
    </row>
    <row r="56" spans="1:127" x14ac:dyDescent="0.25">
      <c r="O56" t="s">
        <v>88</v>
      </c>
      <c r="AO56" t="s">
        <v>88</v>
      </c>
      <c r="AP56">
        <f t="shared" si="14"/>
        <v>-9241.9117247667127</v>
      </c>
      <c r="AQ56">
        <f t="shared" si="12"/>
        <v>-14787.058759626738</v>
      </c>
      <c r="AR56">
        <f t="shared" si="12"/>
        <v>0</v>
      </c>
      <c r="AS56">
        <f t="shared" si="12"/>
        <v>0</v>
      </c>
      <c r="AT56">
        <f t="shared" si="12"/>
        <v>71319.782559701023</v>
      </c>
      <c r="AU56">
        <f t="shared" si="12"/>
        <v>14787.058759626738</v>
      </c>
      <c r="AV56">
        <f t="shared" si="12"/>
        <v>0</v>
      </c>
      <c r="AW56">
        <f t="shared" si="12"/>
        <v>0</v>
      </c>
      <c r="AX56">
        <f t="shared" si="12"/>
        <v>-62077.870834934307</v>
      </c>
      <c r="AY56">
        <f t="shared" si="12"/>
        <v>0</v>
      </c>
      <c r="AZ56">
        <f t="shared" si="12"/>
        <v>0</v>
      </c>
      <c r="BA56">
        <f t="shared" si="12"/>
        <v>0</v>
      </c>
      <c r="BB56">
        <f t="shared" si="12"/>
        <v>0</v>
      </c>
      <c r="BC56">
        <f t="shared" si="12"/>
        <v>0</v>
      </c>
      <c r="BD56">
        <f t="shared" si="12"/>
        <v>0</v>
      </c>
      <c r="BE56">
        <f t="shared" si="12"/>
        <v>0</v>
      </c>
      <c r="BF56">
        <f t="shared" si="12"/>
        <v>0</v>
      </c>
      <c r="BG56">
        <f t="shared" si="12"/>
        <v>0</v>
      </c>
      <c r="BH56">
        <f t="shared" si="12"/>
        <v>0</v>
      </c>
      <c r="BI56">
        <f t="shared" si="12"/>
        <v>0</v>
      </c>
      <c r="BJ56">
        <f t="shared" si="12"/>
        <v>0</v>
      </c>
      <c r="BK56">
        <f t="shared" si="12"/>
        <v>0</v>
      </c>
      <c r="BL56">
        <f t="shared" si="15"/>
        <v>0</v>
      </c>
      <c r="BM56">
        <f t="shared" si="15"/>
        <v>0</v>
      </c>
      <c r="BO56" t="s">
        <v>88</v>
      </c>
      <c r="BP56">
        <v>0</v>
      </c>
      <c r="BQ56">
        <v>0</v>
      </c>
      <c r="BR56">
        <f t="shared" si="18"/>
        <v>0</v>
      </c>
      <c r="BS56">
        <f t="shared" si="19"/>
        <v>0</v>
      </c>
      <c r="BT56">
        <f t="shared" si="20"/>
        <v>71319.782559701023</v>
      </c>
      <c r="BU56">
        <f t="shared" si="21"/>
        <v>14787.058759626738</v>
      </c>
      <c r="BV56">
        <f t="shared" si="22"/>
        <v>0</v>
      </c>
      <c r="BW56">
        <f t="shared" si="23"/>
        <v>0</v>
      </c>
      <c r="BX56">
        <f t="shared" si="24"/>
        <v>-62077.870834934307</v>
      </c>
      <c r="BY56">
        <f t="shared" si="25"/>
        <v>0</v>
      </c>
      <c r="BZ56">
        <f t="shared" si="26"/>
        <v>0</v>
      </c>
      <c r="CA56">
        <f t="shared" si="27"/>
        <v>0</v>
      </c>
      <c r="CB56">
        <f t="shared" si="28"/>
        <v>0</v>
      </c>
      <c r="CC56">
        <f t="shared" si="29"/>
        <v>0</v>
      </c>
      <c r="CD56">
        <f t="shared" si="30"/>
        <v>0</v>
      </c>
      <c r="CE56">
        <f t="shared" si="31"/>
        <v>0</v>
      </c>
      <c r="CF56">
        <f t="shared" si="32"/>
        <v>0</v>
      </c>
      <c r="CG56">
        <f t="shared" si="33"/>
        <v>0</v>
      </c>
      <c r="CH56">
        <f t="shared" si="34"/>
        <v>0</v>
      </c>
      <c r="CI56">
        <f t="shared" si="35"/>
        <v>0</v>
      </c>
      <c r="CJ56">
        <f t="shared" si="36"/>
        <v>0</v>
      </c>
      <c r="CK56">
        <f t="shared" si="37"/>
        <v>0</v>
      </c>
      <c r="CL56">
        <v>0</v>
      </c>
      <c r="CM56">
        <v>0</v>
      </c>
      <c r="CN56" t="s">
        <v>88</v>
      </c>
      <c r="CO56">
        <v>0</v>
      </c>
      <c r="CP56">
        <v>0</v>
      </c>
      <c r="CQ56">
        <v>8.9493332822703139E-6</v>
      </c>
      <c r="CR56">
        <v>-2.1254666545391994E-5</v>
      </c>
      <c r="CS56">
        <v>3.4007466472627203E-5</v>
      </c>
      <c r="CT56">
        <v>-2.1254666545391994E-5</v>
      </c>
      <c r="CU56">
        <v>8.9493332822703122E-6</v>
      </c>
      <c r="CV56">
        <v>3.7288888676125745E-7</v>
      </c>
      <c r="CW56">
        <v>1.7898666564540631E-5</v>
      </c>
      <c r="CX56">
        <v>3.7288888676125369E-7</v>
      </c>
      <c r="CY56">
        <v>1.0739199938724366E-5</v>
      </c>
      <c r="CZ56">
        <v>3.7288888676125846E-7</v>
      </c>
      <c r="DA56">
        <v>1.073919993872437E-5</v>
      </c>
      <c r="DB56">
        <v>-7.4577777352253226E-7</v>
      </c>
      <c r="DC56">
        <v>1.0739199938724375E-5</v>
      </c>
      <c r="DD56">
        <v>-7.4577777352252697E-7</v>
      </c>
      <c r="DE56">
        <v>3.5797333129081226E-6</v>
      </c>
      <c r="DF56">
        <v>-1.4915555470450558E-6</v>
      </c>
      <c r="DG56">
        <v>0</v>
      </c>
      <c r="DH56">
        <v>-2.2373333205675827E-6</v>
      </c>
      <c r="DI56">
        <v>-3.5797333129081234E-6</v>
      </c>
      <c r="DJ56">
        <v>-2.2373333205675819E-6</v>
      </c>
      <c r="DK56">
        <v>0</v>
      </c>
      <c r="DL56">
        <v>0</v>
      </c>
      <c r="DM56" t="s">
        <v>27</v>
      </c>
      <c r="DN56">
        <v>0</v>
      </c>
      <c r="DO56" t="s">
        <v>88</v>
      </c>
      <c r="DP56">
        <v>-3.7288888676125848E-6</v>
      </c>
      <c r="DQ56">
        <f t="shared" si="16"/>
        <v>-3.7288888676125847E-3</v>
      </c>
      <c r="DR56">
        <v>0</v>
      </c>
      <c r="DS56">
        <v>0</v>
      </c>
      <c r="DT56">
        <f t="shared" si="17"/>
        <v>0</v>
      </c>
    </row>
    <row r="57" spans="1:127" x14ac:dyDescent="0.25">
      <c r="O57" t="s">
        <v>89</v>
      </c>
      <c r="AO57" t="s">
        <v>89</v>
      </c>
      <c r="AP57">
        <f t="shared" si="14"/>
        <v>-14787.058759626738</v>
      </c>
      <c r="AQ57">
        <f t="shared" si="12"/>
        <v>-23659.294015402782</v>
      </c>
      <c r="AR57">
        <f t="shared" si="12"/>
        <v>0</v>
      </c>
      <c r="AS57">
        <f t="shared" si="12"/>
        <v>-38798.66927183394</v>
      </c>
      <c r="AT57">
        <f t="shared" si="12"/>
        <v>14787.058759626738</v>
      </c>
      <c r="AU57">
        <f t="shared" si="12"/>
        <v>62457.963287236722</v>
      </c>
      <c r="AV57">
        <f t="shared" si="12"/>
        <v>0</v>
      </c>
      <c r="AW57">
        <f t="shared" si="12"/>
        <v>0</v>
      </c>
      <c r="AX57">
        <f t="shared" si="12"/>
        <v>0</v>
      </c>
      <c r="AY57">
        <f t="shared" si="12"/>
        <v>0</v>
      </c>
      <c r="AZ57">
        <f t="shared" si="12"/>
        <v>0</v>
      </c>
      <c r="BA57">
        <f t="shared" si="12"/>
        <v>0</v>
      </c>
      <c r="BB57">
        <f t="shared" si="12"/>
        <v>0</v>
      </c>
      <c r="BC57">
        <f t="shared" si="12"/>
        <v>0</v>
      </c>
      <c r="BD57">
        <f t="shared" si="12"/>
        <v>0</v>
      </c>
      <c r="BE57">
        <f t="shared" si="12"/>
        <v>0</v>
      </c>
      <c r="BF57">
        <f t="shared" si="12"/>
        <v>0</v>
      </c>
      <c r="BG57">
        <f t="shared" si="12"/>
        <v>0</v>
      </c>
      <c r="BH57">
        <f t="shared" si="12"/>
        <v>0</v>
      </c>
      <c r="BI57">
        <f t="shared" si="12"/>
        <v>0</v>
      </c>
      <c r="BJ57">
        <f t="shared" si="12"/>
        <v>0</v>
      </c>
      <c r="BK57">
        <f t="shared" si="12"/>
        <v>0</v>
      </c>
      <c r="BL57">
        <f t="shared" si="15"/>
        <v>0</v>
      </c>
      <c r="BM57">
        <f t="shared" si="15"/>
        <v>0</v>
      </c>
      <c r="BO57" t="s">
        <v>89</v>
      </c>
      <c r="BP57">
        <v>0</v>
      </c>
      <c r="BQ57">
        <v>0</v>
      </c>
      <c r="BR57">
        <f t="shared" si="18"/>
        <v>0</v>
      </c>
      <c r="BS57">
        <f t="shared" si="19"/>
        <v>-38798.66927183394</v>
      </c>
      <c r="BT57">
        <f t="shared" si="20"/>
        <v>14787.058759626738</v>
      </c>
      <c r="BU57">
        <f t="shared" si="21"/>
        <v>62457.963287236722</v>
      </c>
      <c r="BV57">
        <f t="shared" si="22"/>
        <v>0</v>
      </c>
      <c r="BW57">
        <f t="shared" si="23"/>
        <v>0</v>
      </c>
      <c r="BX57">
        <f t="shared" si="24"/>
        <v>0</v>
      </c>
      <c r="BY57">
        <f t="shared" si="25"/>
        <v>0</v>
      </c>
      <c r="BZ57">
        <f t="shared" si="26"/>
        <v>0</v>
      </c>
      <c r="CA57">
        <f t="shared" si="27"/>
        <v>0</v>
      </c>
      <c r="CB57">
        <f t="shared" si="28"/>
        <v>0</v>
      </c>
      <c r="CC57">
        <f t="shared" si="29"/>
        <v>0</v>
      </c>
      <c r="CD57">
        <f t="shared" si="30"/>
        <v>0</v>
      </c>
      <c r="CE57">
        <f t="shared" si="31"/>
        <v>0</v>
      </c>
      <c r="CF57">
        <f t="shared" si="32"/>
        <v>0</v>
      </c>
      <c r="CG57">
        <f t="shared" si="33"/>
        <v>0</v>
      </c>
      <c r="CH57">
        <f t="shared" si="34"/>
        <v>0</v>
      </c>
      <c r="CI57">
        <f t="shared" si="35"/>
        <v>0</v>
      </c>
      <c r="CJ57">
        <f t="shared" si="36"/>
        <v>0</v>
      </c>
      <c r="CK57">
        <f t="shared" si="37"/>
        <v>0</v>
      </c>
      <c r="CL57">
        <v>0</v>
      </c>
      <c r="CM57">
        <v>0</v>
      </c>
      <c r="CN57" t="s">
        <v>89</v>
      </c>
      <c r="CO57">
        <v>0</v>
      </c>
      <c r="CP57">
        <v>0</v>
      </c>
      <c r="CQ57">
        <v>-5.5933333014189449E-6</v>
      </c>
      <c r="CR57">
        <v>5.5550854656413093E-5</v>
      </c>
      <c r="CS57">
        <v>-2.1254666545391998E-5</v>
      </c>
      <c r="CT57">
        <v>5.5550854656413093E-5</v>
      </c>
      <c r="CU57">
        <v>-5.5933333014189432E-6</v>
      </c>
      <c r="CV57">
        <v>-2.3305555422578583E-7</v>
      </c>
      <c r="CW57">
        <v>-1.1186666602837893E-5</v>
      </c>
      <c r="CX57">
        <v>-2.3305555422578353E-7</v>
      </c>
      <c r="CY57">
        <v>-6.7119999617027286E-6</v>
      </c>
      <c r="CZ57">
        <v>-2.3305555422578652E-7</v>
      </c>
      <c r="DA57">
        <v>-6.7119999617027303E-6</v>
      </c>
      <c r="DB57">
        <v>4.6611110845158262E-7</v>
      </c>
      <c r="DC57">
        <v>-6.7119999617027329E-6</v>
      </c>
      <c r="DD57">
        <v>4.6611110845157924E-7</v>
      </c>
      <c r="DE57">
        <v>-2.2373333205675764E-6</v>
      </c>
      <c r="DF57">
        <v>9.3222221690315985E-7</v>
      </c>
      <c r="DG57">
        <v>0</v>
      </c>
      <c r="DH57">
        <v>1.3983333253547392E-6</v>
      </c>
      <c r="DI57">
        <v>2.2373333205675768E-6</v>
      </c>
      <c r="DJ57">
        <v>1.3983333253547386E-6</v>
      </c>
      <c r="DK57">
        <v>0</v>
      </c>
      <c r="DL57">
        <v>0</v>
      </c>
      <c r="DM57" t="s">
        <v>28</v>
      </c>
      <c r="DN57">
        <v>0</v>
      </c>
      <c r="DO57" t="s">
        <v>89</v>
      </c>
      <c r="DP57">
        <v>2.3305555422578653E-6</v>
      </c>
      <c r="DQ57">
        <f t="shared" si="16"/>
        <v>2.3305555422578651E-3</v>
      </c>
      <c r="DR57">
        <v>0</v>
      </c>
      <c r="DS57">
        <v>0</v>
      </c>
      <c r="DT57">
        <f t="shared" si="17"/>
        <v>0</v>
      </c>
    </row>
    <row r="58" spans="1:127" x14ac:dyDescent="0.25">
      <c r="O58" t="s">
        <v>91</v>
      </c>
      <c r="AO58" t="s">
        <v>91</v>
      </c>
      <c r="AP58">
        <f t="shared" si="14"/>
        <v>0</v>
      </c>
      <c r="AQ58">
        <f t="shared" si="12"/>
        <v>0</v>
      </c>
      <c r="AR58">
        <f t="shared" si="12"/>
        <v>-62077.870834934307</v>
      </c>
      <c r="AS58">
        <f t="shared" si="12"/>
        <v>0</v>
      </c>
      <c r="AT58">
        <f t="shared" si="12"/>
        <v>0</v>
      </c>
      <c r="AU58">
        <f t="shared" si="12"/>
        <v>0</v>
      </c>
      <c r="AV58">
        <f t="shared" si="12"/>
        <v>71319.782559701023</v>
      </c>
      <c r="AW58">
        <f t="shared" si="12"/>
        <v>14787.058759626738</v>
      </c>
      <c r="AX58">
        <f t="shared" si="12"/>
        <v>0</v>
      </c>
      <c r="AY58">
        <f t="shared" si="12"/>
        <v>0</v>
      </c>
      <c r="AZ58">
        <f t="shared" si="12"/>
        <v>0</v>
      </c>
      <c r="BA58">
        <f t="shared" si="12"/>
        <v>0</v>
      </c>
      <c r="BB58">
        <f t="shared" si="12"/>
        <v>-9241.9117247667127</v>
      </c>
      <c r="BC58">
        <f t="shared" si="12"/>
        <v>-14787.058759626738</v>
      </c>
      <c r="BD58">
        <f t="shared" si="12"/>
        <v>0</v>
      </c>
      <c r="BE58">
        <f t="shared" si="12"/>
        <v>0</v>
      </c>
      <c r="BF58">
        <f t="shared" si="12"/>
        <v>0</v>
      </c>
      <c r="BG58">
        <f t="shared" si="12"/>
        <v>0</v>
      </c>
      <c r="BH58">
        <f t="shared" si="12"/>
        <v>0</v>
      </c>
      <c r="BI58">
        <f t="shared" si="12"/>
        <v>0</v>
      </c>
      <c r="BJ58">
        <f t="shared" si="12"/>
        <v>0</v>
      </c>
      <c r="BK58">
        <f t="shared" si="12"/>
        <v>0</v>
      </c>
      <c r="BL58">
        <f t="shared" si="15"/>
        <v>0</v>
      </c>
      <c r="BM58">
        <f t="shared" si="15"/>
        <v>0</v>
      </c>
      <c r="BO58" t="s">
        <v>91</v>
      </c>
      <c r="BP58">
        <v>0</v>
      </c>
      <c r="BQ58">
        <v>0</v>
      </c>
      <c r="BR58">
        <f t="shared" si="18"/>
        <v>-62077.870834934307</v>
      </c>
      <c r="BS58">
        <f t="shared" si="19"/>
        <v>0</v>
      </c>
      <c r="BT58">
        <f t="shared" si="20"/>
        <v>0</v>
      </c>
      <c r="BU58">
        <f t="shared" si="21"/>
        <v>0</v>
      </c>
      <c r="BV58">
        <f t="shared" si="22"/>
        <v>71319.782559701023</v>
      </c>
      <c r="BW58">
        <f t="shared" si="23"/>
        <v>14787.058759626738</v>
      </c>
      <c r="BX58">
        <f t="shared" si="24"/>
        <v>0</v>
      </c>
      <c r="BY58">
        <f t="shared" si="25"/>
        <v>0</v>
      </c>
      <c r="BZ58">
        <f t="shared" si="26"/>
        <v>0</v>
      </c>
      <c r="CA58">
        <f t="shared" si="27"/>
        <v>0</v>
      </c>
      <c r="CB58">
        <f t="shared" si="28"/>
        <v>-9241.9117247667127</v>
      </c>
      <c r="CC58">
        <f t="shared" si="29"/>
        <v>-14787.058759626738</v>
      </c>
      <c r="CD58">
        <f t="shared" si="30"/>
        <v>0</v>
      </c>
      <c r="CE58">
        <f t="shared" si="31"/>
        <v>0</v>
      </c>
      <c r="CF58">
        <f t="shared" si="32"/>
        <v>0</v>
      </c>
      <c r="CG58">
        <f t="shared" si="33"/>
        <v>0</v>
      </c>
      <c r="CH58">
        <f t="shared" si="34"/>
        <v>0</v>
      </c>
      <c r="CI58">
        <f t="shared" si="35"/>
        <v>0</v>
      </c>
      <c r="CJ58">
        <f t="shared" si="36"/>
        <v>0</v>
      </c>
      <c r="CK58">
        <f t="shared" si="37"/>
        <v>0</v>
      </c>
      <c r="CL58">
        <v>0</v>
      </c>
      <c r="CM58">
        <v>0</v>
      </c>
      <c r="CN58" t="s">
        <v>91</v>
      </c>
      <c r="CO58">
        <v>0</v>
      </c>
      <c r="CP58">
        <v>0</v>
      </c>
      <c r="CQ58">
        <v>1.2529066595178439E-5</v>
      </c>
      <c r="CR58">
        <v>-5.5933333014189449E-6</v>
      </c>
      <c r="CS58">
        <v>8.9493332822703122E-6</v>
      </c>
      <c r="CT58">
        <v>-5.5933333014189449E-6</v>
      </c>
      <c r="CU58">
        <v>2.8637866503265004E-5</v>
      </c>
      <c r="CV58">
        <v>-1.4915555470450539E-5</v>
      </c>
      <c r="CW58">
        <v>8.9493332822703122E-6</v>
      </c>
      <c r="CX58">
        <v>-1.4915555470450539E-5</v>
      </c>
      <c r="CY58">
        <v>5.3695999693621832E-6</v>
      </c>
      <c r="CZ58">
        <v>-1.4915555470450524E-5</v>
      </c>
      <c r="DA58">
        <v>5.3695999693621866E-6</v>
      </c>
      <c r="DB58">
        <v>-3.7288888676129414E-7</v>
      </c>
      <c r="DC58">
        <v>5.3695999693621883E-6</v>
      </c>
      <c r="DD58">
        <v>-3.72888886761261E-7</v>
      </c>
      <c r="DE58">
        <v>1.7898666564540621E-6</v>
      </c>
      <c r="DF58">
        <v>-7.4577777352253862E-7</v>
      </c>
      <c r="DG58">
        <v>0</v>
      </c>
      <c r="DH58">
        <v>-1.1186666602837914E-6</v>
      </c>
      <c r="DI58">
        <v>-1.7898666564540611E-6</v>
      </c>
      <c r="DJ58">
        <v>-1.1186666602837954E-6</v>
      </c>
      <c r="DK58">
        <v>0</v>
      </c>
      <c r="DL58">
        <v>0</v>
      </c>
      <c r="DM58" t="s">
        <v>29</v>
      </c>
      <c r="DN58">
        <v>0</v>
      </c>
      <c r="DO58" t="s">
        <v>91</v>
      </c>
      <c r="DP58">
        <v>1.4915555470450525E-4</v>
      </c>
      <c r="DQ58">
        <f t="shared" si="16"/>
        <v>0.14915555470450526</v>
      </c>
      <c r="DR58">
        <v>0</v>
      </c>
      <c r="DS58">
        <v>0</v>
      </c>
      <c r="DT58">
        <f t="shared" si="17"/>
        <v>0</v>
      </c>
    </row>
    <row r="59" spans="1:127" x14ac:dyDescent="0.25">
      <c r="O59" t="s">
        <v>92</v>
      </c>
      <c r="AO59" t="s">
        <v>92</v>
      </c>
      <c r="AP59">
        <f t="shared" si="14"/>
        <v>0</v>
      </c>
      <c r="AQ59">
        <f t="shared" si="12"/>
        <v>0</v>
      </c>
      <c r="AR59">
        <f t="shared" si="12"/>
        <v>0</v>
      </c>
      <c r="AS59">
        <f t="shared" si="12"/>
        <v>0</v>
      </c>
      <c r="AT59">
        <f t="shared" si="12"/>
        <v>0</v>
      </c>
      <c r="AU59">
        <f t="shared" si="12"/>
        <v>0</v>
      </c>
      <c r="AV59">
        <f t="shared" si="12"/>
        <v>53585.728031460676</v>
      </c>
      <c r="AW59">
        <f t="shared" si="12"/>
        <v>62457.963287236722</v>
      </c>
      <c r="AX59">
        <f t="shared" si="12"/>
        <v>0</v>
      </c>
      <c r="AY59">
        <f t="shared" si="12"/>
        <v>-38798.66927183394</v>
      </c>
      <c r="AZ59">
        <f t="shared" si="12"/>
        <v>0</v>
      </c>
      <c r="BA59">
        <f t="shared" si="12"/>
        <v>-38798.66927183394</v>
      </c>
      <c r="BB59">
        <f t="shared" si="12"/>
        <v>-14787.058759626738</v>
      </c>
      <c r="BC59">
        <f t="shared" si="12"/>
        <v>-23659.294015402782</v>
      </c>
      <c r="BD59">
        <f t="shared" si="12"/>
        <v>0</v>
      </c>
      <c r="BE59">
        <f t="shared" si="12"/>
        <v>0</v>
      </c>
      <c r="BF59">
        <f t="shared" si="12"/>
        <v>0</v>
      </c>
      <c r="BG59">
        <f t="shared" si="12"/>
        <v>0</v>
      </c>
      <c r="BH59">
        <f t="shared" si="12"/>
        <v>0</v>
      </c>
      <c r="BI59">
        <f t="shared" si="12"/>
        <v>0</v>
      </c>
      <c r="BJ59">
        <f t="shared" si="12"/>
        <v>0</v>
      </c>
      <c r="BK59">
        <f t="shared" si="12"/>
        <v>0</v>
      </c>
      <c r="BL59">
        <f t="shared" si="15"/>
        <v>0</v>
      </c>
      <c r="BM59">
        <f t="shared" si="15"/>
        <v>0</v>
      </c>
      <c r="BO59" t="s">
        <v>92</v>
      </c>
      <c r="BP59">
        <v>0</v>
      </c>
      <c r="BQ59">
        <v>0</v>
      </c>
      <c r="BR59">
        <f t="shared" si="18"/>
        <v>0</v>
      </c>
      <c r="BS59">
        <f t="shared" si="19"/>
        <v>0</v>
      </c>
      <c r="BT59">
        <f t="shared" si="20"/>
        <v>0</v>
      </c>
      <c r="BU59">
        <f t="shared" si="21"/>
        <v>0</v>
      </c>
      <c r="BV59">
        <f t="shared" si="22"/>
        <v>53585.728031460676</v>
      </c>
      <c r="BW59">
        <f t="shared" si="23"/>
        <v>62457.963287236722</v>
      </c>
      <c r="BX59">
        <f t="shared" si="24"/>
        <v>0</v>
      </c>
      <c r="BY59">
        <f t="shared" si="25"/>
        <v>-38798.66927183394</v>
      </c>
      <c r="BZ59">
        <f t="shared" si="26"/>
        <v>0</v>
      </c>
      <c r="CA59">
        <f t="shared" si="27"/>
        <v>-38798.66927183394</v>
      </c>
      <c r="CB59">
        <f t="shared" si="28"/>
        <v>-14787.058759626738</v>
      </c>
      <c r="CC59">
        <f t="shared" si="29"/>
        <v>-23659.294015402782</v>
      </c>
      <c r="CD59">
        <f t="shared" si="30"/>
        <v>0</v>
      </c>
      <c r="CE59">
        <f t="shared" si="31"/>
        <v>0</v>
      </c>
      <c r="CF59">
        <f t="shared" si="32"/>
        <v>0</v>
      </c>
      <c r="CG59">
        <f t="shared" si="33"/>
        <v>0</v>
      </c>
      <c r="CH59">
        <f t="shared" si="34"/>
        <v>0</v>
      </c>
      <c r="CI59">
        <f t="shared" si="35"/>
        <v>0</v>
      </c>
      <c r="CJ59">
        <f t="shared" si="36"/>
        <v>0</v>
      </c>
      <c r="CK59">
        <f t="shared" si="37"/>
        <v>0</v>
      </c>
      <c r="CL59">
        <v>0</v>
      </c>
      <c r="CM59">
        <v>0</v>
      </c>
      <c r="CN59" t="s">
        <v>92</v>
      </c>
      <c r="CO59">
        <v>0</v>
      </c>
      <c r="CP59">
        <v>0</v>
      </c>
      <c r="CQ59">
        <v>-5.5933333014189398E-6</v>
      </c>
      <c r="CR59">
        <v>6.9916666267736621E-7</v>
      </c>
      <c r="CS59">
        <v>-1.1186666602837829E-6</v>
      </c>
      <c r="CT59">
        <v>6.9916666267736621E-7</v>
      </c>
      <c r="CU59">
        <v>-1.5661333243973037E-5</v>
      </c>
      <c r="CV59">
        <v>1.4723579631999983E-4</v>
      </c>
      <c r="CW59">
        <v>-1.1186666602837842E-6</v>
      </c>
      <c r="CX59">
        <v>1.4723579631999983E-4</v>
      </c>
      <c r="CY59">
        <v>-6.711999961702738E-6</v>
      </c>
      <c r="CZ59">
        <v>1.472357963199998E-4</v>
      </c>
      <c r="DA59">
        <v>3.3559999808513664E-6</v>
      </c>
      <c r="DB59">
        <v>9.3083274988941452E-5</v>
      </c>
      <c r="DC59">
        <v>-1.6779999904256863E-5</v>
      </c>
      <c r="DD59">
        <v>3.8231586995205752E-5</v>
      </c>
      <c r="DE59">
        <v>-2.2373333205675802E-6</v>
      </c>
      <c r="DF59">
        <v>5.0689094137472871E-5</v>
      </c>
      <c r="DG59">
        <v>0</v>
      </c>
      <c r="DH59">
        <v>6.3146601279740009E-5</v>
      </c>
      <c r="DI59">
        <v>-7.8306666219865285E-6</v>
      </c>
      <c r="DJ59">
        <v>3.7372521426801497E-5</v>
      </c>
      <c r="DK59">
        <v>0</v>
      </c>
      <c r="DL59">
        <v>0</v>
      </c>
      <c r="DM59" t="s">
        <v>30</v>
      </c>
      <c r="DN59">
        <v>0</v>
      </c>
      <c r="DO59" t="s">
        <v>92</v>
      </c>
      <c r="DP59">
        <v>-1.4723579631999982E-3</v>
      </c>
      <c r="DQ59">
        <f t="shared" si="16"/>
        <v>-1.4723579631999981</v>
      </c>
      <c r="DR59">
        <v>0</v>
      </c>
      <c r="DS59">
        <v>0</v>
      </c>
      <c r="DT59">
        <f t="shared" si="17"/>
        <v>0</v>
      </c>
    </row>
    <row r="60" spans="1:127" x14ac:dyDescent="0.25">
      <c r="O60" t="s">
        <v>90</v>
      </c>
      <c r="AO60" t="s">
        <v>90</v>
      </c>
      <c r="AP60">
        <f t="shared" si="14"/>
        <v>0</v>
      </c>
      <c r="AQ60">
        <f t="shared" si="12"/>
        <v>0</v>
      </c>
      <c r="AR60">
        <f t="shared" si="12"/>
        <v>-62077.870834934307</v>
      </c>
      <c r="AS60">
        <f t="shared" si="12"/>
        <v>0</v>
      </c>
      <c r="AT60">
        <f t="shared" si="12"/>
        <v>-62077.870834934307</v>
      </c>
      <c r="AU60">
        <f t="shared" si="12"/>
        <v>0</v>
      </c>
      <c r="AV60">
        <f t="shared" si="12"/>
        <v>0</v>
      </c>
      <c r="AW60">
        <f t="shared" si="12"/>
        <v>0</v>
      </c>
      <c r="AX60">
        <f t="shared" si="12"/>
        <v>186233.61250480294</v>
      </c>
      <c r="AY60">
        <f t="shared" si="12"/>
        <v>0</v>
      </c>
      <c r="AZ60">
        <f t="shared" si="12"/>
        <v>0</v>
      </c>
      <c r="BA60">
        <f t="shared" si="12"/>
        <v>0</v>
      </c>
      <c r="BB60">
        <f t="shared" si="12"/>
        <v>-62077.870834934307</v>
      </c>
      <c r="BC60">
        <f t="shared" si="12"/>
        <v>0</v>
      </c>
      <c r="BD60">
        <f t="shared" si="12"/>
        <v>0</v>
      </c>
      <c r="BE60">
        <f t="shared" si="12"/>
        <v>0</v>
      </c>
      <c r="BF60">
        <f t="shared" si="12"/>
        <v>0</v>
      </c>
      <c r="BG60">
        <f t="shared" si="12"/>
        <v>0</v>
      </c>
      <c r="BH60">
        <f t="shared" si="12"/>
        <v>0</v>
      </c>
      <c r="BI60">
        <f t="shared" si="12"/>
        <v>0</v>
      </c>
      <c r="BJ60">
        <f t="shared" si="12"/>
        <v>0</v>
      </c>
      <c r="BK60">
        <f t="shared" si="12"/>
        <v>0</v>
      </c>
      <c r="BL60">
        <f t="shared" si="15"/>
        <v>0</v>
      </c>
      <c r="BM60">
        <f t="shared" si="15"/>
        <v>0</v>
      </c>
      <c r="BO60" t="s">
        <v>90</v>
      </c>
      <c r="BP60">
        <v>0</v>
      </c>
      <c r="BQ60">
        <v>0</v>
      </c>
      <c r="BR60">
        <f t="shared" si="18"/>
        <v>-62077.870834934307</v>
      </c>
      <c r="BS60">
        <f t="shared" si="19"/>
        <v>0</v>
      </c>
      <c r="BT60">
        <f t="shared" si="20"/>
        <v>-62077.870834934307</v>
      </c>
      <c r="BU60">
        <f t="shared" si="21"/>
        <v>0</v>
      </c>
      <c r="BV60">
        <f t="shared" si="22"/>
        <v>0</v>
      </c>
      <c r="BW60">
        <f t="shared" si="23"/>
        <v>0</v>
      </c>
      <c r="BX60">
        <f t="shared" si="24"/>
        <v>186233.61250480294</v>
      </c>
      <c r="BY60">
        <f t="shared" si="25"/>
        <v>0</v>
      </c>
      <c r="BZ60">
        <f t="shared" si="26"/>
        <v>0</v>
      </c>
      <c r="CA60">
        <f t="shared" si="27"/>
        <v>0</v>
      </c>
      <c r="CB60">
        <f t="shared" si="28"/>
        <v>-62077.870834934307</v>
      </c>
      <c r="CC60">
        <f t="shared" si="29"/>
        <v>0</v>
      </c>
      <c r="CD60">
        <f t="shared" si="30"/>
        <v>0</v>
      </c>
      <c r="CE60">
        <f t="shared" si="31"/>
        <v>0</v>
      </c>
      <c r="CF60">
        <f t="shared" si="32"/>
        <v>0</v>
      </c>
      <c r="CG60">
        <f t="shared" si="33"/>
        <v>0</v>
      </c>
      <c r="CH60">
        <f t="shared" si="34"/>
        <v>0</v>
      </c>
      <c r="CI60">
        <f t="shared" si="35"/>
        <v>0</v>
      </c>
      <c r="CJ60">
        <f t="shared" si="36"/>
        <v>0</v>
      </c>
      <c r="CK60">
        <f t="shared" si="37"/>
        <v>0</v>
      </c>
      <c r="CL60">
        <v>0</v>
      </c>
      <c r="CM60">
        <v>0</v>
      </c>
      <c r="CN60" t="s">
        <v>90</v>
      </c>
      <c r="CO60">
        <v>0</v>
      </c>
      <c r="CP60">
        <v>0</v>
      </c>
      <c r="CQ60">
        <v>8.9493332822703139E-6</v>
      </c>
      <c r="CR60">
        <v>-1.118666660283789E-5</v>
      </c>
      <c r="CS60">
        <v>1.7898666564540628E-5</v>
      </c>
      <c r="CT60">
        <v>-1.118666660283789E-5</v>
      </c>
      <c r="CU60">
        <v>8.9493332822703122E-6</v>
      </c>
      <c r="CV60">
        <v>3.7288888676125745E-7</v>
      </c>
      <c r="CW60">
        <v>1.7898666564540631E-5</v>
      </c>
      <c r="CX60">
        <v>3.7288888676125369E-7</v>
      </c>
      <c r="CY60">
        <v>1.0739199938724368E-5</v>
      </c>
      <c r="CZ60">
        <v>3.7288888676125851E-7</v>
      </c>
      <c r="DA60">
        <v>1.073919993872437E-5</v>
      </c>
      <c r="DB60">
        <v>-7.4577777352253237E-7</v>
      </c>
      <c r="DC60">
        <v>1.0739199938724375E-5</v>
      </c>
      <c r="DD60">
        <v>-7.4577777352252697E-7</v>
      </c>
      <c r="DE60">
        <v>3.579733312908123E-6</v>
      </c>
      <c r="DF60">
        <v>-1.4915555470450561E-6</v>
      </c>
      <c r="DG60">
        <v>0</v>
      </c>
      <c r="DH60">
        <v>-2.2373333205675831E-6</v>
      </c>
      <c r="DI60">
        <v>-3.5797333129081239E-6</v>
      </c>
      <c r="DJ60">
        <v>-2.2373333205675823E-6</v>
      </c>
      <c r="DK60">
        <v>0</v>
      </c>
      <c r="DL60">
        <v>0</v>
      </c>
      <c r="DM60" t="s">
        <v>31</v>
      </c>
      <c r="DN60">
        <v>0</v>
      </c>
      <c r="DO60" t="s">
        <v>90</v>
      </c>
      <c r="DP60">
        <v>-3.7288888676125852E-6</v>
      </c>
      <c r="DQ60">
        <f t="shared" si="16"/>
        <v>-3.7288888676125852E-3</v>
      </c>
      <c r="DR60">
        <v>0</v>
      </c>
      <c r="DS60">
        <v>0</v>
      </c>
      <c r="DT60">
        <f t="shared" si="17"/>
        <v>0</v>
      </c>
    </row>
    <row r="61" spans="1:127" x14ac:dyDescent="0.25">
      <c r="O61" t="s">
        <v>93</v>
      </c>
      <c r="AO61" t="s">
        <v>93</v>
      </c>
      <c r="AP61">
        <f t="shared" si="14"/>
        <v>0</v>
      </c>
      <c r="AQ61">
        <f t="shared" si="12"/>
        <v>0</v>
      </c>
      <c r="AR61">
        <f t="shared" si="12"/>
        <v>0</v>
      </c>
      <c r="AS61">
        <f t="shared" si="12"/>
        <v>0</v>
      </c>
      <c r="AT61">
        <f t="shared" si="12"/>
        <v>0</v>
      </c>
      <c r="AU61">
        <f t="shared" si="12"/>
        <v>0</v>
      </c>
      <c r="AV61">
        <f t="shared" si="12"/>
        <v>-38798.66927183394</v>
      </c>
      <c r="AW61">
        <f t="shared" si="12"/>
        <v>0</v>
      </c>
      <c r="AX61">
        <f t="shared" si="12"/>
        <v>0</v>
      </c>
      <c r="AY61">
        <f t="shared" si="12"/>
        <v>38798.66927183394</v>
      </c>
      <c r="AZ61">
        <f t="shared" si="12"/>
        <v>0</v>
      </c>
      <c r="BA61">
        <f t="shared" si="12"/>
        <v>0</v>
      </c>
      <c r="BB61">
        <f t="shared" si="12"/>
        <v>0</v>
      </c>
      <c r="BC61">
        <f t="shared" si="12"/>
        <v>0</v>
      </c>
      <c r="BD61">
        <f t="shared" si="12"/>
        <v>0</v>
      </c>
      <c r="BE61">
        <f t="shared" si="12"/>
        <v>0</v>
      </c>
      <c r="BF61">
        <f t="shared" si="12"/>
        <v>0</v>
      </c>
      <c r="BG61">
        <f t="shared" si="12"/>
        <v>0</v>
      </c>
      <c r="BH61">
        <f t="shared" si="12"/>
        <v>0</v>
      </c>
      <c r="BI61">
        <f t="shared" si="12"/>
        <v>0</v>
      </c>
      <c r="BJ61">
        <f t="shared" si="12"/>
        <v>0</v>
      </c>
      <c r="BK61">
        <f t="shared" si="12"/>
        <v>0</v>
      </c>
      <c r="BL61">
        <f t="shared" si="15"/>
        <v>0</v>
      </c>
      <c r="BM61">
        <f t="shared" si="15"/>
        <v>0</v>
      </c>
      <c r="BO61" t="s">
        <v>93</v>
      </c>
      <c r="BP61">
        <v>0</v>
      </c>
      <c r="BQ61">
        <v>0</v>
      </c>
      <c r="BR61">
        <f t="shared" si="18"/>
        <v>0</v>
      </c>
      <c r="BS61">
        <f t="shared" si="19"/>
        <v>0</v>
      </c>
      <c r="BT61">
        <f t="shared" si="20"/>
        <v>0</v>
      </c>
      <c r="BU61">
        <f t="shared" si="21"/>
        <v>0</v>
      </c>
      <c r="BV61">
        <f t="shared" si="22"/>
        <v>-38798.66927183394</v>
      </c>
      <c r="BW61">
        <f t="shared" si="23"/>
        <v>0</v>
      </c>
      <c r="BX61">
        <f t="shared" si="24"/>
        <v>0</v>
      </c>
      <c r="BY61">
        <f t="shared" si="25"/>
        <v>38798.66927183394</v>
      </c>
      <c r="BZ61">
        <f t="shared" si="26"/>
        <v>0</v>
      </c>
      <c r="CA61">
        <f t="shared" si="27"/>
        <v>0</v>
      </c>
      <c r="CB61">
        <f t="shared" si="28"/>
        <v>0</v>
      </c>
      <c r="CC61">
        <f t="shared" si="29"/>
        <v>0</v>
      </c>
      <c r="CD61">
        <f t="shared" si="30"/>
        <v>0</v>
      </c>
      <c r="CE61">
        <f t="shared" si="31"/>
        <v>0</v>
      </c>
      <c r="CF61">
        <f t="shared" si="32"/>
        <v>0</v>
      </c>
      <c r="CG61">
        <f t="shared" si="33"/>
        <v>0</v>
      </c>
      <c r="CH61">
        <f t="shared" si="34"/>
        <v>0</v>
      </c>
      <c r="CI61">
        <f t="shared" si="35"/>
        <v>0</v>
      </c>
      <c r="CJ61">
        <f t="shared" si="36"/>
        <v>0</v>
      </c>
      <c r="CK61">
        <f t="shared" si="37"/>
        <v>0</v>
      </c>
      <c r="CL61">
        <v>0</v>
      </c>
      <c r="CM61">
        <v>0</v>
      </c>
      <c r="CN61" t="s">
        <v>93</v>
      </c>
      <c r="CO61">
        <v>0</v>
      </c>
      <c r="CP61">
        <v>0</v>
      </c>
      <c r="CQ61">
        <v>1.2529066595178439E-5</v>
      </c>
      <c r="CR61">
        <v>-5.5933333014189449E-6</v>
      </c>
      <c r="CS61">
        <v>8.9493332822703122E-6</v>
      </c>
      <c r="CT61">
        <v>-5.5933333014189449E-6</v>
      </c>
      <c r="CU61">
        <v>2.8637866503265008E-5</v>
      </c>
      <c r="CV61">
        <v>-1.4915555470450546E-5</v>
      </c>
      <c r="CW61">
        <v>8.9493332822703139E-6</v>
      </c>
      <c r="CX61">
        <v>1.0858524382487971E-5</v>
      </c>
      <c r="CY61">
        <v>5.3695999693621858E-6</v>
      </c>
      <c r="CZ61">
        <v>-1.4915555470450541E-5</v>
      </c>
      <c r="DA61">
        <v>5.3695999693621858E-6</v>
      </c>
      <c r="DB61">
        <v>-3.7288888676127931E-7</v>
      </c>
      <c r="DC61">
        <v>5.36959996936219E-6</v>
      </c>
      <c r="DD61">
        <v>-3.7288888676126767E-7</v>
      </c>
      <c r="DE61">
        <v>1.7898666564540621E-6</v>
      </c>
      <c r="DF61">
        <v>-7.4577777352253406E-7</v>
      </c>
      <c r="DG61">
        <v>0</v>
      </c>
      <c r="DH61">
        <v>-1.1186666602837964E-6</v>
      </c>
      <c r="DI61">
        <v>-1.7898666564540609E-6</v>
      </c>
      <c r="DJ61">
        <v>-1.1186666602837964E-6</v>
      </c>
      <c r="DK61">
        <v>0</v>
      </c>
      <c r="DL61">
        <v>0</v>
      </c>
      <c r="DM61" t="s">
        <v>32</v>
      </c>
      <c r="DN61">
        <v>0</v>
      </c>
      <c r="DO61" t="s">
        <v>93</v>
      </c>
      <c r="DP61">
        <v>1.4915555470450541E-4</v>
      </c>
      <c r="DQ61">
        <f t="shared" si="16"/>
        <v>0.14915555470450542</v>
      </c>
      <c r="DR61">
        <v>0</v>
      </c>
      <c r="DS61">
        <v>0</v>
      </c>
      <c r="DT61">
        <f t="shared" si="17"/>
        <v>0</v>
      </c>
    </row>
    <row r="62" spans="1:127" x14ac:dyDescent="0.25">
      <c r="O62" t="s">
        <v>96</v>
      </c>
      <c r="AO62" t="s">
        <v>96</v>
      </c>
      <c r="AP62">
        <f t="shared" si="14"/>
        <v>0</v>
      </c>
      <c r="AQ62">
        <f t="shared" si="12"/>
        <v>0</v>
      </c>
      <c r="AR62">
        <f t="shared" si="12"/>
        <v>0</v>
      </c>
      <c r="AS62">
        <f t="shared" si="12"/>
        <v>0</v>
      </c>
      <c r="AT62">
        <f t="shared" si="12"/>
        <v>0</v>
      </c>
      <c r="AU62">
        <f t="shared" si="12"/>
        <v>0</v>
      </c>
      <c r="AV62">
        <f t="shared" si="12"/>
        <v>0</v>
      </c>
      <c r="AW62">
        <f t="shared" si="12"/>
        <v>0</v>
      </c>
      <c r="AX62">
        <f t="shared" si="12"/>
        <v>0</v>
      </c>
      <c r="AY62">
        <f t="shared" si="12"/>
        <v>0</v>
      </c>
      <c r="AZ62">
        <f t="shared" si="12"/>
        <v>124155.74166986861</v>
      </c>
      <c r="BA62">
        <f t="shared" si="12"/>
        <v>0</v>
      </c>
      <c r="BB62">
        <f t="shared" si="12"/>
        <v>-62077.870834934307</v>
      </c>
      <c r="BC62">
        <f t="shared" si="12"/>
        <v>0</v>
      </c>
      <c r="BD62">
        <f t="shared" si="12"/>
        <v>-62077.870834934307</v>
      </c>
      <c r="BE62">
        <f t="shared" si="12"/>
        <v>0</v>
      </c>
      <c r="BF62">
        <f t="shared" si="12"/>
        <v>0</v>
      </c>
      <c r="BG62">
        <f t="shared" si="12"/>
        <v>0</v>
      </c>
      <c r="BH62">
        <f t="shared" si="12"/>
        <v>0</v>
      </c>
      <c r="BI62">
        <f t="shared" si="12"/>
        <v>0</v>
      </c>
      <c r="BJ62">
        <f t="shared" si="12"/>
        <v>0</v>
      </c>
      <c r="BK62">
        <f t="shared" si="12"/>
        <v>0</v>
      </c>
      <c r="BL62">
        <f t="shared" si="15"/>
        <v>0</v>
      </c>
      <c r="BM62">
        <f t="shared" si="15"/>
        <v>0</v>
      </c>
      <c r="BO62" t="s">
        <v>96</v>
      </c>
      <c r="BP62">
        <v>0</v>
      </c>
      <c r="BQ62">
        <v>0</v>
      </c>
      <c r="BR62">
        <f t="shared" si="18"/>
        <v>0</v>
      </c>
      <c r="BS62">
        <f t="shared" si="19"/>
        <v>0</v>
      </c>
      <c r="BT62">
        <f t="shared" si="20"/>
        <v>0</v>
      </c>
      <c r="BU62">
        <f t="shared" si="21"/>
        <v>0</v>
      </c>
      <c r="BV62">
        <f t="shared" si="22"/>
        <v>0</v>
      </c>
      <c r="BW62">
        <f t="shared" si="23"/>
        <v>0</v>
      </c>
      <c r="BX62">
        <f t="shared" si="24"/>
        <v>0</v>
      </c>
      <c r="BY62">
        <f t="shared" si="25"/>
        <v>0</v>
      </c>
      <c r="BZ62">
        <f t="shared" si="26"/>
        <v>124155.74166986861</v>
      </c>
      <c r="CA62">
        <f t="shared" si="27"/>
        <v>0</v>
      </c>
      <c r="CB62">
        <f t="shared" si="28"/>
        <v>-62077.870834934307</v>
      </c>
      <c r="CC62">
        <f t="shared" si="29"/>
        <v>0</v>
      </c>
      <c r="CD62">
        <f t="shared" si="30"/>
        <v>-62077.870834934307</v>
      </c>
      <c r="CE62">
        <f t="shared" si="31"/>
        <v>0</v>
      </c>
      <c r="CF62">
        <f t="shared" si="32"/>
        <v>0</v>
      </c>
      <c r="CG62">
        <f t="shared" si="33"/>
        <v>0</v>
      </c>
      <c r="CH62">
        <f t="shared" si="34"/>
        <v>0</v>
      </c>
      <c r="CI62">
        <f t="shared" si="35"/>
        <v>0</v>
      </c>
      <c r="CJ62">
        <f t="shared" si="36"/>
        <v>0</v>
      </c>
      <c r="CK62">
        <f t="shared" si="37"/>
        <v>0</v>
      </c>
      <c r="CL62">
        <v>0</v>
      </c>
      <c r="CM62">
        <v>0</v>
      </c>
      <c r="CN62" t="s">
        <v>96</v>
      </c>
      <c r="CO62">
        <v>0</v>
      </c>
      <c r="CP62">
        <v>0</v>
      </c>
      <c r="CQ62">
        <v>5.3695999693621849E-6</v>
      </c>
      <c r="CR62">
        <v>-6.7119999617027295E-6</v>
      </c>
      <c r="CS62">
        <v>1.0739199938724368E-5</v>
      </c>
      <c r="CT62">
        <v>-6.7119999617027295E-6</v>
      </c>
      <c r="CU62">
        <v>5.3695999693621832E-6</v>
      </c>
      <c r="CV62">
        <v>-4.4746666411351756E-6</v>
      </c>
      <c r="CW62">
        <v>1.0739199938724372E-5</v>
      </c>
      <c r="CX62">
        <v>-4.4746666411351798E-6</v>
      </c>
      <c r="CY62">
        <v>3.2217599816173123E-5</v>
      </c>
      <c r="CZ62">
        <v>-4.4746666411351756E-6</v>
      </c>
      <c r="DA62">
        <v>1.6108799908086558E-5</v>
      </c>
      <c r="DB62">
        <v>-1.1186666602837914E-5</v>
      </c>
      <c r="DC62">
        <v>3.2217599816173137E-5</v>
      </c>
      <c r="DD62">
        <v>-1.1186666602838009E-6</v>
      </c>
      <c r="DE62">
        <v>5.3695999693621858E-6</v>
      </c>
      <c r="DF62">
        <v>-2.2373333205675882E-6</v>
      </c>
      <c r="DG62">
        <v>0</v>
      </c>
      <c r="DH62">
        <v>-3.35599998085138E-6</v>
      </c>
      <c r="DI62">
        <v>-5.3695999693621849E-6</v>
      </c>
      <c r="DJ62">
        <v>-3.3559999808513745E-6</v>
      </c>
      <c r="DK62">
        <v>0</v>
      </c>
      <c r="DL62">
        <v>0</v>
      </c>
      <c r="DM62" t="s">
        <v>33</v>
      </c>
      <c r="DN62">
        <v>0</v>
      </c>
      <c r="DO62" t="s">
        <v>96</v>
      </c>
      <c r="DP62">
        <v>4.4746666411351756E-5</v>
      </c>
      <c r="DQ62">
        <f t="shared" si="16"/>
        <v>4.4746666411351756E-2</v>
      </c>
      <c r="DR62">
        <v>0</v>
      </c>
      <c r="DS62">
        <v>0</v>
      </c>
      <c r="DT62">
        <f t="shared" si="17"/>
        <v>0</v>
      </c>
    </row>
    <row r="63" spans="1:127" x14ac:dyDescent="0.25">
      <c r="O63" t="s">
        <v>97</v>
      </c>
      <c r="AO63" t="s">
        <v>97</v>
      </c>
      <c r="AP63">
        <f t="shared" si="14"/>
        <v>0</v>
      </c>
      <c r="AQ63">
        <f t="shared" si="12"/>
        <v>0</v>
      </c>
      <c r="AR63">
        <f t="shared" si="12"/>
        <v>0</v>
      </c>
      <c r="AS63">
        <f t="shared" si="12"/>
        <v>0</v>
      </c>
      <c r="AT63">
        <f t="shared" si="12"/>
        <v>0</v>
      </c>
      <c r="AU63">
        <f t="shared" si="12"/>
        <v>0</v>
      </c>
      <c r="AV63">
        <f t="shared" si="12"/>
        <v>0</v>
      </c>
      <c r="AW63">
        <f t="shared" si="12"/>
        <v>-38798.66927183394</v>
      </c>
      <c r="AX63">
        <f t="shared" si="12"/>
        <v>0</v>
      </c>
      <c r="AY63">
        <f t="shared" si="12"/>
        <v>0</v>
      </c>
      <c r="AZ63">
        <f t="shared" si="12"/>
        <v>0</v>
      </c>
      <c r="BA63">
        <f t="shared" si="12"/>
        <v>38798.66927183394</v>
      </c>
      <c r="BB63">
        <f t="shared" si="12"/>
        <v>0</v>
      </c>
      <c r="BC63">
        <f t="shared" si="12"/>
        <v>0</v>
      </c>
      <c r="BD63">
        <f t="shared" si="12"/>
        <v>0</v>
      </c>
      <c r="BE63">
        <f t="shared" si="12"/>
        <v>0</v>
      </c>
      <c r="BF63">
        <f t="shared" si="12"/>
        <v>0</v>
      </c>
      <c r="BG63">
        <f t="shared" si="12"/>
        <v>0</v>
      </c>
      <c r="BH63">
        <f t="shared" si="12"/>
        <v>0</v>
      </c>
      <c r="BI63">
        <f t="shared" si="12"/>
        <v>0</v>
      </c>
      <c r="BJ63">
        <f t="shared" si="12"/>
        <v>0</v>
      </c>
      <c r="BK63">
        <f t="shared" si="12"/>
        <v>0</v>
      </c>
      <c r="BL63">
        <f t="shared" si="15"/>
        <v>0</v>
      </c>
      <c r="BM63">
        <f t="shared" si="15"/>
        <v>0</v>
      </c>
      <c r="BO63" t="s">
        <v>97</v>
      </c>
      <c r="BP63">
        <v>0</v>
      </c>
      <c r="BQ63">
        <v>0</v>
      </c>
      <c r="BR63">
        <f t="shared" si="18"/>
        <v>0</v>
      </c>
      <c r="BS63">
        <f t="shared" si="19"/>
        <v>0</v>
      </c>
      <c r="BT63">
        <f t="shared" si="20"/>
        <v>0</v>
      </c>
      <c r="BU63">
        <f t="shared" si="21"/>
        <v>0</v>
      </c>
      <c r="BV63">
        <f t="shared" si="22"/>
        <v>0</v>
      </c>
      <c r="BW63">
        <f t="shared" si="23"/>
        <v>-38798.66927183394</v>
      </c>
      <c r="BX63">
        <f t="shared" si="24"/>
        <v>0</v>
      </c>
      <c r="BY63">
        <f t="shared" si="25"/>
        <v>0</v>
      </c>
      <c r="BZ63">
        <f t="shared" si="26"/>
        <v>0</v>
      </c>
      <c r="CA63">
        <f t="shared" si="27"/>
        <v>38798.66927183394</v>
      </c>
      <c r="CB63">
        <f t="shared" si="28"/>
        <v>0</v>
      </c>
      <c r="CC63">
        <f t="shared" si="29"/>
        <v>0</v>
      </c>
      <c r="CD63">
        <f t="shared" si="30"/>
        <v>0</v>
      </c>
      <c r="CE63">
        <f t="shared" si="31"/>
        <v>0</v>
      </c>
      <c r="CF63">
        <f t="shared" si="32"/>
        <v>0</v>
      </c>
      <c r="CG63">
        <f t="shared" si="33"/>
        <v>0</v>
      </c>
      <c r="CH63">
        <f t="shared" si="34"/>
        <v>0</v>
      </c>
      <c r="CI63">
        <f t="shared" si="35"/>
        <v>0</v>
      </c>
      <c r="CJ63">
        <f t="shared" si="36"/>
        <v>0</v>
      </c>
      <c r="CK63">
        <f t="shared" si="37"/>
        <v>0</v>
      </c>
      <c r="CL63">
        <v>0</v>
      </c>
      <c r="CM63">
        <v>0</v>
      </c>
      <c r="CN63" t="s">
        <v>97</v>
      </c>
      <c r="CO63">
        <v>0</v>
      </c>
      <c r="CP63">
        <v>0</v>
      </c>
      <c r="CQ63">
        <v>-5.5933333014189398E-6</v>
      </c>
      <c r="CR63">
        <v>6.991666626773661E-7</v>
      </c>
      <c r="CS63">
        <v>-1.1186666602837825E-6</v>
      </c>
      <c r="CT63">
        <v>6.991666626773661E-7</v>
      </c>
      <c r="CU63">
        <v>-1.5661333243973037E-5</v>
      </c>
      <c r="CV63">
        <v>1.4723579631999983E-4</v>
      </c>
      <c r="CW63">
        <v>-1.1186666602837844E-6</v>
      </c>
      <c r="CX63">
        <v>1.4723579631999983E-4</v>
      </c>
      <c r="CY63">
        <v>-6.711999961702738E-6</v>
      </c>
      <c r="CZ63">
        <v>1.7300987617293833E-4</v>
      </c>
      <c r="DA63">
        <v>3.3559999808513669E-6</v>
      </c>
      <c r="DB63">
        <v>9.3083274988941438E-5</v>
      </c>
      <c r="DC63">
        <v>-1.6779999904256863E-5</v>
      </c>
      <c r="DD63">
        <v>3.8231586995205752E-5</v>
      </c>
      <c r="DE63">
        <v>-2.2373333205675802E-6</v>
      </c>
      <c r="DF63">
        <v>5.0689094137472871E-5</v>
      </c>
      <c r="DG63">
        <v>0</v>
      </c>
      <c r="DH63">
        <v>6.3146601279740009E-5</v>
      </c>
      <c r="DI63">
        <v>-7.8306666219865285E-6</v>
      </c>
      <c r="DJ63">
        <v>3.7372521426801497E-5</v>
      </c>
      <c r="DK63">
        <v>0</v>
      </c>
      <c r="DL63">
        <v>0</v>
      </c>
      <c r="DM63" t="s">
        <v>34</v>
      </c>
      <c r="DN63">
        <v>-10</v>
      </c>
      <c r="DO63" t="s">
        <v>97</v>
      </c>
      <c r="DP63">
        <v>-1.7300987617293834E-3</v>
      </c>
      <c r="DQ63">
        <f t="shared" si="16"/>
        <v>-1.7300987617293833</v>
      </c>
      <c r="DR63">
        <v>-10000</v>
      </c>
      <c r="DS63">
        <v>-10</v>
      </c>
      <c r="DT63">
        <f t="shared" si="17"/>
        <v>0</v>
      </c>
    </row>
    <row r="64" spans="1:127" x14ac:dyDescent="0.25">
      <c r="O64" t="s">
        <v>94</v>
      </c>
      <c r="AO64" t="s">
        <v>94</v>
      </c>
      <c r="AP64">
        <f t="shared" si="14"/>
        <v>0</v>
      </c>
      <c r="AQ64">
        <f t="shared" si="12"/>
        <v>0</v>
      </c>
      <c r="AR64">
        <f t="shared" si="12"/>
        <v>0</v>
      </c>
      <c r="AS64">
        <f t="shared" si="12"/>
        <v>0</v>
      </c>
      <c r="AT64">
        <f t="shared" ref="AT64:AT73" si="38">T64+T88+T112+T135+T158+T181+T204+T227+T250+T278+T319+T348+T376+T402+T428+T451+T474+T505+T540+T579+T608</f>
        <v>0</v>
      </c>
      <c r="AU64">
        <f t="shared" ref="AU64:AU73" si="39">U64+U88+U112+U135+U158+U181+U204+U227+U250+U278+U319+U348+U376+U402+U428+U451+U474+U505+U540+U579+U608</f>
        <v>0</v>
      </c>
      <c r="AV64">
        <f t="shared" ref="AV64:AV73" si="40">V64+V88+V112+V135+V158+V181+V204+V227+V250+V278+V319+V348+V376+V402+V428+V451+V474+V505+V540+V579+V608</f>
        <v>-9241.9117247667127</v>
      </c>
      <c r="AW64">
        <f t="shared" ref="AW64:AW73" si="41">W64+W88+W112+W135+W158+W181+W204+W227+W250+W278+W319+W348+W376+W402+W428+W451+W474+W505+W540+W579+W608</f>
        <v>-14787.058759626738</v>
      </c>
      <c r="AX64">
        <f t="shared" ref="AX64:AX73" si="42">X64+X88+X112+X135+X158+X181+X204+X227+X250+X278+X319+X348+X376+X402+X428+X451+X474+X505+X540+X579+X608</f>
        <v>-62077.870834934307</v>
      </c>
      <c r="AY64">
        <f t="shared" ref="AY64:AY73" si="43">Y64+Y88+Y112+Y135+Y158+Y181+Y204+Y227+Y250+Y278+Y319+Y348+Y376+Y402+Y428+Y451+Y474+Y505+Y540+Y579+Y608</f>
        <v>0</v>
      </c>
      <c r="AZ64">
        <f t="shared" ref="AZ64:AZ73" si="44">Z64+Z88+Z112+Z135+Z158+Z181+Z204+Z227+Z250+Z278+Z319+Z348+Z376+Z402+Z428+Z451+Z474+Z505+Z540+Z579+Z608</f>
        <v>-62077.870834934307</v>
      </c>
      <c r="BA64">
        <f t="shared" ref="BA64:BA73" si="45">AA64+AA88+AA112+AA135+AA158+AA181+AA204+AA227+AA250+AA278+AA319+AA348+AA376+AA402+AA428+AA451+AA474+AA505+AA540+AA579+AA608</f>
        <v>0</v>
      </c>
      <c r="BB64">
        <f t="shared" ref="BB64:BB73" si="46">AB64+AB88+AB112+AB135+AB158+AB181+AB204+AB227+AB250+AB278+AB319+AB348+AB376+AB402+AB428+AB451+AB474+AB505+AB540+AB579+AB608</f>
        <v>204717.43595433637</v>
      </c>
      <c r="BC64">
        <f t="shared" ref="BC64:BC73" si="47">AC64+AC88+AC112+AC135+AC158+AC181+AC204+AC227+AC250+AC278+AC319+AC348+AC376+AC402+AC428+AC451+AC474+AC505+AC540+AC579+AC608</f>
        <v>0</v>
      </c>
      <c r="BD64">
        <f t="shared" ref="BD64:BD73" si="48">AD64+AD88+AD112+AD135+AD158+AD181+AD204+AD227+AD250+AD278+AD319+AD348+AD376+AD402+AD428+AD451+AD474+AD505+AD540+AD579+AD608</f>
        <v>-9241.9117247667127</v>
      </c>
      <c r="BE64">
        <f t="shared" ref="BE64:BE73" si="49">AE64+AE88+AE112+AE135+AE158+AE181+AE204+AE227+AE250+AE278+AE319+AE348+AE376+AE402+AE428+AE451+AE474+AE505+AE540+AE579+AE608</f>
        <v>14787.058759626738</v>
      </c>
      <c r="BF64">
        <f t="shared" ref="BF64:BF73" si="50">AF64+AF88+AF112+AF135+AF158+AF181+AF204+AF227+AF250+AF278+AF319+AF348+AF376+AF402+AF428+AF451+AF474+AF505+AF540+AF579+AF608</f>
        <v>-62077.870834934307</v>
      </c>
      <c r="BG64">
        <f t="shared" ref="BG64:BG73" si="51">AG64+AG88+AG112+AG135+AG158+AG181+AG204+AG227+AG250+AG278+AG319+AG348+AG376+AG402+AG428+AG451+AG474+AG505+AG540+AG579+AG608</f>
        <v>0</v>
      </c>
      <c r="BH64">
        <f t="shared" ref="BH64:BH73" si="52">AH64+AH88+AH112+AH135+AH158+AH181+AH204+AH227+AH250+AH278+AH319+AH348+AH376+AH402+AH428+AH451+AH474+AH505+AH540+AH579+AH608</f>
        <v>0</v>
      </c>
      <c r="BI64">
        <f t="shared" ref="BI64:BI73" si="53">AI64+AI88+AI112+AI135+AI158+AI181+AI204+AI227+AI250+AI278+AI319+AI348+AI376+AI402+AI428+AI451+AI474+AI505+AI540+AI579+AI608</f>
        <v>0</v>
      </c>
      <c r="BJ64">
        <f t="shared" ref="BJ64:BJ73" si="54">AJ64+AJ88+AJ112+AJ135+AJ158+AJ181+AJ204+AJ227+AJ250+AJ278+AJ319+AJ348+AJ376+AJ402+AJ428+AJ451+AJ474+AJ505+AJ540+AJ579+AJ608</f>
        <v>0</v>
      </c>
      <c r="BK64">
        <f t="shared" ref="BK64:BK73" si="55">AK64+AK88+AK112+AK135+AK158+AK181+AK204+AK227+AK250+AK278+AK319+AK348+AK376+AK402+AK428+AK451+AK474+AK505+AK540+AK579+AK608</f>
        <v>0</v>
      </c>
      <c r="BL64">
        <f t="shared" si="15"/>
        <v>0</v>
      </c>
      <c r="BM64">
        <f t="shared" si="15"/>
        <v>0</v>
      </c>
      <c r="BO64" t="s">
        <v>94</v>
      </c>
      <c r="BP64">
        <v>0</v>
      </c>
      <c r="BQ64">
        <v>0</v>
      </c>
      <c r="BR64">
        <f t="shared" si="18"/>
        <v>0</v>
      </c>
      <c r="BS64">
        <f t="shared" si="19"/>
        <v>0</v>
      </c>
      <c r="BT64">
        <f t="shared" si="20"/>
        <v>0</v>
      </c>
      <c r="BU64">
        <f t="shared" si="21"/>
        <v>0</v>
      </c>
      <c r="BV64">
        <f t="shared" si="22"/>
        <v>-9241.9117247667127</v>
      </c>
      <c r="BW64">
        <f t="shared" si="23"/>
        <v>-14787.058759626738</v>
      </c>
      <c r="BX64">
        <f t="shared" si="24"/>
        <v>-62077.870834934307</v>
      </c>
      <c r="BY64">
        <f t="shared" si="25"/>
        <v>0</v>
      </c>
      <c r="BZ64">
        <f t="shared" si="26"/>
        <v>-62077.870834934307</v>
      </c>
      <c r="CA64">
        <f t="shared" si="27"/>
        <v>0</v>
      </c>
      <c r="CB64">
        <f t="shared" si="28"/>
        <v>204717.43595433637</v>
      </c>
      <c r="CC64">
        <f t="shared" si="29"/>
        <v>0</v>
      </c>
      <c r="CD64">
        <f t="shared" si="30"/>
        <v>-9241.9117247667127</v>
      </c>
      <c r="CE64">
        <f t="shared" si="31"/>
        <v>14787.058759626738</v>
      </c>
      <c r="CF64">
        <f t="shared" si="32"/>
        <v>-62077.870834934307</v>
      </c>
      <c r="CG64">
        <f t="shared" si="33"/>
        <v>0</v>
      </c>
      <c r="CH64">
        <f t="shared" si="34"/>
        <v>0</v>
      </c>
      <c r="CI64">
        <f t="shared" si="35"/>
        <v>0</v>
      </c>
      <c r="CJ64">
        <f t="shared" si="36"/>
        <v>0</v>
      </c>
      <c r="CK64">
        <f t="shared" si="37"/>
        <v>0</v>
      </c>
      <c r="CL64">
        <v>0</v>
      </c>
      <c r="CM64">
        <v>0</v>
      </c>
      <c r="CN64" t="s">
        <v>94</v>
      </c>
      <c r="CO64">
        <v>0</v>
      </c>
      <c r="CP64">
        <v>0</v>
      </c>
      <c r="CQ64">
        <v>5.3695999693621866E-6</v>
      </c>
      <c r="CR64">
        <v>-6.7119999617027303E-6</v>
      </c>
      <c r="CS64">
        <v>1.073919993872437E-5</v>
      </c>
      <c r="CT64">
        <v>-6.7119999617027303E-6</v>
      </c>
      <c r="CU64">
        <v>5.3695999693621849E-6</v>
      </c>
      <c r="CV64">
        <v>5.5933333014189398E-6</v>
      </c>
      <c r="CW64">
        <v>1.0739199938724373E-5</v>
      </c>
      <c r="CX64">
        <v>5.5933333014189347E-6</v>
      </c>
      <c r="CY64">
        <v>1.6108799908086555E-5</v>
      </c>
      <c r="CZ64">
        <v>5.5933333014189398E-6</v>
      </c>
      <c r="DA64">
        <v>1.6108799908086558E-5</v>
      </c>
      <c r="DB64">
        <v>-1.1186666602837971E-6</v>
      </c>
      <c r="DC64">
        <v>1.6108799908086562E-5</v>
      </c>
      <c r="DD64">
        <v>-1.1186666602837903E-6</v>
      </c>
      <c r="DE64">
        <v>5.3695999693621858E-6</v>
      </c>
      <c r="DF64">
        <v>-2.2373333205675836E-6</v>
      </c>
      <c r="DG64">
        <v>0</v>
      </c>
      <c r="DH64">
        <v>-3.3559999808513753E-6</v>
      </c>
      <c r="DI64">
        <v>-5.3695999693621866E-6</v>
      </c>
      <c r="DJ64">
        <v>-3.3559999808513732E-6</v>
      </c>
      <c r="DK64">
        <v>0</v>
      </c>
      <c r="DL64">
        <v>0</v>
      </c>
      <c r="DM64" t="s">
        <v>35</v>
      </c>
      <c r="DN64">
        <v>0</v>
      </c>
      <c r="DO64" t="s">
        <v>94</v>
      </c>
      <c r="DP64">
        <v>-5.59333330141894E-5</v>
      </c>
      <c r="DQ64">
        <f t="shared" si="16"/>
        <v>-5.5933333014189401E-2</v>
      </c>
      <c r="DR64">
        <v>0</v>
      </c>
      <c r="DS64">
        <v>0</v>
      </c>
      <c r="DT64">
        <f t="shared" si="17"/>
        <v>0</v>
      </c>
    </row>
    <row r="65" spans="2:124" x14ac:dyDescent="0.25">
      <c r="O65" t="s">
        <v>95</v>
      </c>
      <c r="AO65" t="s">
        <v>95</v>
      </c>
      <c r="AP65">
        <f t="shared" si="14"/>
        <v>0</v>
      </c>
      <c r="AQ65">
        <f t="shared" ref="AQ65:AQ73" si="56">Q65+Q89+Q113+Q136+Q159+Q182+Q205+Q228+Q251+Q279+Q320+Q349+Q377+Q403+Q429+Q452+Q475+Q506+Q541+Q580+Q609</f>
        <v>0</v>
      </c>
      <c r="AR65">
        <f t="shared" ref="AR65:AR73" si="57">R65+R89+R113+R136+R159+R182+R205+R228+R251+R279+R320+R349+R377+R403+R429+R452+R475+R506+R541+R580+R609</f>
        <v>0</v>
      </c>
      <c r="AS65">
        <f t="shared" ref="AS65:AS73" si="58">S65+S89+S113+S136+S159+S182+S205+S228+S251+S279+S320+S349+S377+S403+S429+S452+S475+S506+S541+S580+S609</f>
        <v>0</v>
      </c>
      <c r="AT65">
        <f t="shared" si="38"/>
        <v>0</v>
      </c>
      <c r="AU65">
        <f t="shared" si="39"/>
        <v>0</v>
      </c>
      <c r="AV65">
        <f t="shared" si="40"/>
        <v>-14787.058759626738</v>
      </c>
      <c r="AW65">
        <f t="shared" si="41"/>
        <v>-23659.294015402782</v>
      </c>
      <c r="AX65">
        <f t="shared" si="42"/>
        <v>0</v>
      </c>
      <c r="AY65">
        <f t="shared" si="43"/>
        <v>0</v>
      </c>
      <c r="AZ65">
        <f t="shared" si="44"/>
        <v>0</v>
      </c>
      <c r="BA65">
        <f t="shared" si="45"/>
        <v>0</v>
      </c>
      <c r="BB65">
        <f t="shared" si="46"/>
        <v>0</v>
      </c>
      <c r="BC65">
        <f t="shared" si="47"/>
        <v>47318.588030805564</v>
      </c>
      <c r="BD65">
        <f t="shared" si="48"/>
        <v>14787.058759626738</v>
      </c>
      <c r="BE65">
        <f t="shared" si="49"/>
        <v>-23659.294015402782</v>
      </c>
      <c r="BF65">
        <f t="shared" si="50"/>
        <v>0</v>
      </c>
      <c r="BG65">
        <f t="shared" si="51"/>
        <v>0</v>
      </c>
      <c r="BH65">
        <f t="shared" si="52"/>
        <v>0</v>
      </c>
      <c r="BI65">
        <f t="shared" si="53"/>
        <v>0</v>
      </c>
      <c r="BJ65">
        <f t="shared" si="54"/>
        <v>0</v>
      </c>
      <c r="BK65">
        <f t="shared" si="55"/>
        <v>0</v>
      </c>
      <c r="BL65">
        <f t="shared" si="15"/>
        <v>0</v>
      </c>
      <c r="BM65">
        <f t="shared" si="15"/>
        <v>0</v>
      </c>
      <c r="BO65" t="s">
        <v>95</v>
      </c>
      <c r="BP65">
        <v>0</v>
      </c>
      <c r="BQ65">
        <v>0</v>
      </c>
      <c r="BR65">
        <f t="shared" si="18"/>
        <v>0</v>
      </c>
      <c r="BS65">
        <f t="shared" si="19"/>
        <v>0</v>
      </c>
      <c r="BT65">
        <f t="shared" si="20"/>
        <v>0</v>
      </c>
      <c r="BU65">
        <f t="shared" si="21"/>
        <v>0</v>
      </c>
      <c r="BV65">
        <f t="shared" si="22"/>
        <v>-14787.058759626738</v>
      </c>
      <c r="BW65">
        <f t="shared" si="23"/>
        <v>-23659.294015402782</v>
      </c>
      <c r="BX65">
        <f t="shared" si="24"/>
        <v>0</v>
      </c>
      <c r="BY65">
        <f t="shared" si="25"/>
        <v>0</v>
      </c>
      <c r="BZ65">
        <f t="shared" si="26"/>
        <v>0</v>
      </c>
      <c r="CA65">
        <f t="shared" si="27"/>
        <v>0</v>
      </c>
      <c r="CB65">
        <f t="shared" si="28"/>
        <v>0</v>
      </c>
      <c r="CC65">
        <f t="shared" si="29"/>
        <v>47318.588030805564</v>
      </c>
      <c r="CD65">
        <f t="shared" si="30"/>
        <v>14787.058759626738</v>
      </c>
      <c r="CE65">
        <f t="shared" si="31"/>
        <v>-23659.294015402782</v>
      </c>
      <c r="CF65">
        <f t="shared" si="32"/>
        <v>0</v>
      </c>
      <c r="CG65">
        <f t="shared" si="33"/>
        <v>0</v>
      </c>
      <c r="CH65">
        <f t="shared" si="34"/>
        <v>0</v>
      </c>
      <c r="CI65">
        <f t="shared" si="35"/>
        <v>0</v>
      </c>
      <c r="CJ65">
        <f t="shared" si="36"/>
        <v>0</v>
      </c>
      <c r="CK65">
        <f t="shared" si="37"/>
        <v>0</v>
      </c>
      <c r="CL65">
        <v>0</v>
      </c>
      <c r="CM65">
        <v>0</v>
      </c>
      <c r="CN65" t="s">
        <v>95</v>
      </c>
      <c r="CO65">
        <v>0</v>
      </c>
      <c r="CP65">
        <v>0</v>
      </c>
      <c r="CQ65">
        <v>-1.1186666602837846E-6</v>
      </c>
      <c r="CR65">
        <v>1.3983333253547331E-6</v>
      </c>
      <c r="CS65">
        <v>-2.2373333205675704E-6</v>
      </c>
      <c r="CT65">
        <v>1.3983333253547331E-6</v>
      </c>
      <c r="CU65">
        <v>-1.1186666602837793E-6</v>
      </c>
      <c r="CV65">
        <v>9.2151052772038305E-5</v>
      </c>
      <c r="CW65">
        <v>-2.237333320567573E-6</v>
      </c>
      <c r="CX65">
        <v>9.2151052772038305E-5</v>
      </c>
      <c r="CY65">
        <v>-1.3423999923405469E-5</v>
      </c>
      <c r="CZ65">
        <v>9.2151052772038305E-5</v>
      </c>
      <c r="DA65">
        <v>-3.3559999808513669E-6</v>
      </c>
      <c r="DB65">
        <v>9.3549386097393025E-5</v>
      </c>
      <c r="DC65">
        <v>-2.3491999865959596E-5</v>
      </c>
      <c r="DD65">
        <v>3.8697698103657332E-5</v>
      </c>
      <c r="DE65">
        <v>-4.4746666411351578E-6</v>
      </c>
      <c r="DF65">
        <v>5.1621316354376031E-5</v>
      </c>
      <c r="DG65">
        <v>0</v>
      </c>
      <c r="DH65">
        <v>6.4544934605094756E-5</v>
      </c>
      <c r="DI65">
        <v>-5.59333330141895E-6</v>
      </c>
      <c r="DJ65">
        <v>3.8770854752156237E-5</v>
      </c>
      <c r="DK65">
        <v>0</v>
      </c>
      <c r="DL65">
        <v>0</v>
      </c>
      <c r="DM65" t="s">
        <v>36</v>
      </c>
      <c r="DN65">
        <v>0</v>
      </c>
      <c r="DO65" t="s">
        <v>95</v>
      </c>
      <c r="DP65">
        <v>-9.2151052772038308E-4</v>
      </c>
      <c r="DQ65">
        <f t="shared" si="16"/>
        <v>-0.92151052772038311</v>
      </c>
      <c r="DR65">
        <v>0</v>
      </c>
      <c r="DS65">
        <v>0</v>
      </c>
      <c r="DT65">
        <f t="shared" si="17"/>
        <v>0</v>
      </c>
    </row>
    <row r="66" spans="2:124" x14ac:dyDescent="0.25">
      <c r="O66" t="s">
        <v>98</v>
      </c>
      <c r="AO66" t="s">
        <v>98</v>
      </c>
      <c r="AP66">
        <f t="shared" si="14"/>
        <v>0</v>
      </c>
      <c r="AQ66">
        <f t="shared" si="56"/>
        <v>0</v>
      </c>
      <c r="AR66">
        <f t="shared" si="57"/>
        <v>0</v>
      </c>
      <c r="AS66">
        <f t="shared" si="58"/>
        <v>0</v>
      </c>
      <c r="AT66">
        <f t="shared" si="38"/>
        <v>0</v>
      </c>
      <c r="AU66">
        <f t="shared" si="39"/>
        <v>0</v>
      </c>
      <c r="AV66">
        <f t="shared" si="40"/>
        <v>0</v>
      </c>
      <c r="AW66">
        <f t="shared" si="41"/>
        <v>0</v>
      </c>
      <c r="AX66">
        <f t="shared" si="42"/>
        <v>0</v>
      </c>
      <c r="AY66">
        <f t="shared" si="43"/>
        <v>0</v>
      </c>
      <c r="AZ66">
        <f t="shared" si="44"/>
        <v>-62077.870834934307</v>
      </c>
      <c r="BA66">
        <f t="shared" si="45"/>
        <v>0</v>
      </c>
      <c r="BB66">
        <f t="shared" si="46"/>
        <v>-9241.9117247667127</v>
      </c>
      <c r="BC66">
        <f t="shared" si="47"/>
        <v>14787.058759626738</v>
      </c>
      <c r="BD66">
        <f t="shared" si="48"/>
        <v>71319.782559701023</v>
      </c>
      <c r="BE66">
        <f t="shared" si="49"/>
        <v>-14787.058759626738</v>
      </c>
      <c r="BF66">
        <f t="shared" si="50"/>
        <v>0</v>
      </c>
      <c r="BG66">
        <f t="shared" si="51"/>
        <v>0</v>
      </c>
      <c r="BH66">
        <f t="shared" si="52"/>
        <v>0</v>
      </c>
      <c r="BI66">
        <f t="shared" si="53"/>
        <v>0</v>
      </c>
      <c r="BJ66">
        <f t="shared" si="54"/>
        <v>0</v>
      </c>
      <c r="BK66">
        <f t="shared" si="55"/>
        <v>0</v>
      </c>
      <c r="BL66">
        <f t="shared" si="15"/>
        <v>0</v>
      </c>
      <c r="BM66">
        <f t="shared" si="15"/>
        <v>0</v>
      </c>
      <c r="BO66" t="s">
        <v>98</v>
      </c>
      <c r="BP66">
        <v>0</v>
      </c>
      <c r="BQ66">
        <v>0</v>
      </c>
      <c r="BR66">
        <f t="shared" si="18"/>
        <v>0</v>
      </c>
      <c r="BS66">
        <f t="shared" si="19"/>
        <v>0</v>
      </c>
      <c r="BT66">
        <f t="shared" si="20"/>
        <v>0</v>
      </c>
      <c r="BU66">
        <f t="shared" si="21"/>
        <v>0</v>
      </c>
      <c r="BV66">
        <f t="shared" si="22"/>
        <v>0</v>
      </c>
      <c r="BW66">
        <f t="shared" si="23"/>
        <v>0</v>
      </c>
      <c r="BX66">
        <f t="shared" si="24"/>
        <v>0</v>
      </c>
      <c r="BY66">
        <f t="shared" si="25"/>
        <v>0</v>
      </c>
      <c r="BZ66">
        <f t="shared" si="26"/>
        <v>-62077.870834934307</v>
      </c>
      <c r="CA66">
        <f t="shared" si="27"/>
        <v>0</v>
      </c>
      <c r="CB66">
        <f t="shared" si="28"/>
        <v>-9241.9117247667127</v>
      </c>
      <c r="CC66">
        <f t="shared" si="29"/>
        <v>14787.058759626738</v>
      </c>
      <c r="CD66">
        <f t="shared" si="30"/>
        <v>71319.782559701023</v>
      </c>
      <c r="CE66">
        <f t="shared" si="31"/>
        <v>-14787.058759626738</v>
      </c>
      <c r="CF66">
        <f t="shared" si="32"/>
        <v>0</v>
      </c>
      <c r="CG66">
        <f t="shared" si="33"/>
        <v>0</v>
      </c>
      <c r="CH66">
        <f t="shared" si="34"/>
        <v>0</v>
      </c>
      <c r="CI66">
        <f t="shared" si="35"/>
        <v>0</v>
      </c>
      <c r="CJ66">
        <f t="shared" si="36"/>
        <v>0</v>
      </c>
      <c r="CK66">
        <f t="shared" si="37"/>
        <v>0</v>
      </c>
      <c r="CL66">
        <v>0</v>
      </c>
      <c r="CM66">
        <v>0</v>
      </c>
      <c r="CN66" t="s">
        <v>98</v>
      </c>
      <c r="CO66">
        <v>0</v>
      </c>
      <c r="CP66">
        <v>0</v>
      </c>
      <c r="CQ66">
        <v>5.3695999693621832E-6</v>
      </c>
      <c r="CR66">
        <v>-6.7119999617027286E-6</v>
      </c>
      <c r="CS66">
        <v>1.0739199938724366E-5</v>
      </c>
      <c r="CT66">
        <v>-6.7119999617027286E-6</v>
      </c>
      <c r="CU66">
        <v>5.3695999693621824E-6</v>
      </c>
      <c r="CV66">
        <v>-1.454266658368929E-5</v>
      </c>
      <c r="CW66">
        <v>1.073919993872437E-5</v>
      </c>
      <c r="CX66">
        <v>-1.4542666583689294E-5</v>
      </c>
      <c r="CY66">
        <v>3.2217599816173116E-5</v>
      </c>
      <c r="CZ66">
        <v>-1.454266658368929E-5</v>
      </c>
      <c r="DA66">
        <v>1.6108799908086558E-5</v>
      </c>
      <c r="DB66">
        <v>-2.1254666545392028E-5</v>
      </c>
      <c r="DC66">
        <v>4.8326399724259712E-5</v>
      </c>
      <c r="DD66">
        <v>-1.1186666602838115E-6</v>
      </c>
      <c r="DE66">
        <v>5.3695999693621858E-6</v>
      </c>
      <c r="DF66">
        <v>-2.2373333205675933E-6</v>
      </c>
      <c r="DG66">
        <v>0</v>
      </c>
      <c r="DH66">
        <v>-3.3559999808513851E-6</v>
      </c>
      <c r="DI66">
        <v>-5.3695999693621841E-6</v>
      </c>
      <c r="DJ66">
        <v>-3.3559999808513753E-6</v>
      </c>
      <c r="DK66">
        <v>0</v>
      </c>
      <c r="DL66">
        <v>0</v>
      </c>
      <c r="DM66" t="s">
        <v>37</v>
      </c>
      <c r="DN66">
        <v>0</v>
      </c>
      <c r="DO66" t="s">
        <v>98</v>
      </c>
      <c r="DP66">
        <v>1.454266658368929E-4</v>
      </c>
      <c r="DQ66">
        <f t="shared" si="16"/>
        <v>0.1454266658368929</v>
      </c>
      <c r="DR66">
        <v>0</v>
      </c>
      <c r="DS66">
        <v>0</v>
      </c>
      <c r="DT66">
        <f t="shared" si="17"/>
        <v>0</v>
      </c>
    </row>
    <row r="67" spans="2:124" x14ac:dyDescent="0.25">
      <c r="O67" t="s">
        <v>100</v>
      </c>
      <c r="AO67" t="s">
        <v>100</v>
      </c>
      <c r="AP67">
        <f t="shared" si="14"/>
        <v>0</v>
      </c>
      <c r="AQ67">
        <f t="shared" si="56"/>
        <v>0</v>
      </c>
      <c r="AR67">
        <f t="shared" si="57"/>
        <v>0</v>
      </c>
      <c r="AS67">
        <f t="shared" si="58"/>
        <v>0</v>
      </c>
      <c r="AT67">
        <f t="shared" si="38"/>
        <v>0</v>
      </c>
      <c r="AU67">
        <f t="shared" si="39"/>
        <v>0</v>
      </c>
      <c r="AV67">
        <f t="shared" si="40"/>
        <v>0</v>
      </c>
      <c r="AW67">
        <f t="shared" si="41"/>
        <v>0</v>
      </c>
      <c r="AX67">
        <f t="shared" si="42"/>
        <v>0</v>
      </c>
      <c r="AY67">
        <f t="shared" si="43"/>
        <v>0</v>
      </c>
      <c r="AZ67">
        <f t="shared" si="44"/>
        <v>0</v>
      </c>
      <c r="BA67">
        <f t="shared" si="45"/>
        <v>0</v>
      </c>
      <c r="BB67">
        <f t="shared" si="46"/>
        <v>14787.058759626738</v>
      </c>
      <c r="BC67">
        <f t="shared" si="47"/>
        <v>-23659.294015402782</v>
      </c>
      <c r="BD67">
        <f t="shared" si="48"/>
        <v>-14787.058759626738</v>
      </c>
      <c r="BE67">
        <f t="shared" si="49"/>
        <v>101256.63255907065</v>
      </c>
      <c r="BF67">
        <f t="shared" si="50"/>
        <v>0</v>
      </c>
      <c r="BG67">
        <f t="shared" si="51"/>
        <v>-38798.66927183394</v>
      </c>
      <c r="BH67">
        <f t="shared" si="52"/>
        <v>0</v>
      </c>
      <c r="BI67">
        <f t="shared" si="53"/>
        <v>-38798.66927183394</v>
      </c>
      <c r="BJ67">
        <f t="shared" si="54"/>
        <v>0</v>
      </c>
      <c r="BK67">
        <f t="shared" si="55"/>
        <v>0</v>
      </c>
      <c r="BL67">
        <f t="shared" si="15"/>
        <v>0</v>
      </c>
      <c r="BM67">
        <f t="shared" si="15"/>
        <v>0</v>
      </c>
      <c r="BO67" t="s">
        <v>100</v>
      </c>
      <c r="BP67">
        <v>0</v>
      </c>
      <c r="BQ67">
        <v>0</v>
      </c>
      <c r="BR67">
        <f t="shared" si="18"/>
        <v>0</v>
      </c>
      <c r="BS67">
        <f t="shared" si="19"/>
        <v>0</v>
      </c>
      <c r="BT67">
        <f t="shared" si="20"/>
        <v>0</v>
      </c>
      <c r="BU67">
        <f t="shared" si="21"/>
        <v>0</v>
      </c>
      <c r="BV67">
        <f t="shared" si="22"/>
        <v>0</v>
      </c>
      <c r="BW67">
        <f t="shared" si="23"/>
        <v>0</v>
      </c>
      <c r="BX67">
        <f t="shared" si="24"/>
        <v>0</v>
      </c>
      <c r="BY67">
        <f t="shared" si="25"/>
        <v>0</v>
      </c>
      <c r="BZ67">
        <f t="shared" si="26"/>
        <v>0</v>
      </c>
      <c r="CA67">
        <f t="shared" si="27"/>
        <v>0</v>
      </c>
      <c r="CB67">
        <f t="shared" si="28"/>
        <v>14787.058759626738</v>
      </c>
      <c r="CC67">
        <f t="shared" si="29"/>
        <v>-23659.294015402782</v>
      </c>
      <c r="CD67">
        <f t="shared" si="30"/>
        <v>-14787.058759626738</v>
      </c>
      <c r="CE67">
        <f t="shared" si="31"/>
        <v>101256.63255907065</v>
      </c>
      <c r="CF67">
        <f t="shared" si="32"/>
        <v>0</v>
      </c>
      <c r="CG67">
        <f t="shared" si="33"/>
        <v>-38798.66927183394</v>
      </c>
      <c r="CH67">
        <f t="shared" si="34"/>
        <v>0</v>
      </c>
      <c r="CI67">
        <f t="shared" si="35"/>
        <v>-38798.66927183394</v>
      </c>
      <c r="CJ67">
        <f t="shared" si="36"/>
        <v>0</v>
      </c>
      <c r="CK67">
        <f t="shared" si="37"/>
        <v>0</v>
      </c>
      <c r="CL67">
        <v>0</v>
      </c>
      <c r="CM67">
        <v>0</v>
      </c>
      <c r="CN67" t="s">
        <v>100</v>
      </c>
      <c r="CO67">
        <v>0</v>
      </c>
      <c r="CP67">
        <v>0</v>
      </c>
      <c r="CQ67">
        <v>-1.1186666602837875E-6</v>
      </c>
      <c r="CR67">
        <v>1.398333325354735E-6</v>
      </c>
      <c r="CS67">
        <v>-2.2373333205675759E-6</v>
      </c>
      <c r="CT67">
        <v>1.398333325354735E-6</v>
      </c>
      <c r="CU67">
        <v>-1.1186666602837852E-6</v>
      </c>
      <c r="CV67">
        <v>3.7299364778302538E-5</v>
      </c>
      <c r="CW67">
        <v>-2.2373333205675759E-6</v>
      </c>
      <c r="CX67">
        <v>3.7299364778302551E-5</v>
      </c>
      <c r="CY67">
        <v>-3.3559999808513673E-6</v>
      </c>
      <c r="CZ67">
        <v>3.7299364778302538E-5</v>
      </c>
      <c r="DA67">
        <v>-3.3559999808513673E-6</v>
      </c>
      <c r="DB67">
        <v>3.8697698103657278E-5</v>
      </c>
      <c r="DC67">
        <v>-3.3559999808513686E-6</v>
      </c>
      <c r="DD67">
        <v>3.8697698103657278E-5</v>
      </c>
      <c r="DE67">
        <v>-4.4746666411351586E-6</v>
      </c>
      <c r="DF67">
        <v>5.1621316354376024E-5</v>
      </c>
      <c r="DG67">
        <v>0</v>
      </c>
      <c r="DH67">
        <v>6.454493460509477E-5</v>
      </c>
      <c r="DI67">
        <v>-5.5933333014189508E-6</v>
      </c>
      <c r="DJ67">
        <v>3.8770854752156258E-5</v>
      </c>
      <c r="DK67">
        <v>0</v>
      </c>
      <c r="DL67">
        <v>0</v>
      </c>
      <c r="DM67" t="s">
        <v>38</v>
      </c>
      <c r="DN67">
        <v>0</v>
      </c>
      <c r="DO67" t="s">
        <v>100</v>
      </c>
      <c r="DP67">
        <v>-3.7299364778302537E-4</v>
      </c>
      <c r="DQ67">
        <f t="shared" si="16"/>
        <v>-0.37299364778302535</v>
      </c>
      <c r="DR67">
        <v>0</v>
      </c>
      <c r="DS67">
        <v>0</v>
      </c>
      <c r="DT67">
        <f t="shared" si="17"/>
        <v>0</v>
      </c>
    </row>
    <row r="68" spans="2:124" x14ac:dyDescent="0.25">
      <c r="O68" t="s">
        <v>101</v>
      </c>
      <c r="AO68" t="s">
        <v>101</v>
      </c>
      <c r="AP68">
        <f t="shared" si="14"/>
        <v>0</v>
      </c>
      <c r="AQ68">
        <f t="shared" si="56"/>
        <v>0</v>
      </c>
      <c r="AR68">
        <f t="shared" si="57"/>
        <v>0</v>
      </c>
      <c r="AS68">
        <f t="shared" si="58"/>
        <v>0</v>
      </c>
      <c r="AT68">
        <f t="shared" si="38"/>
        <v>0</v>
      </c>
      <c r="AU68">
        <f t="shared" si="39"/>
        <v>0</v>
      </c>
      <c r="AV68">
        <f t="shared" si="40"/>
        <v>0</v>
      </c>
      <c r="AW68">
        <f t="shared" si="41"/>
        <v>0</v>
      </c>
      <c r="AX68">
        <f t="shared" si="42"/>
        <v>0</v>
      </c>
      <c r="AY68">
        <f t="shared" si="43"/>
        <v>0</v>
      </c>
      <c r="AZ68">
        <f t="shared" si="44"/>
        <v>0</v>
      </c>
      <c r="BA68">
        <f t="shared" si="45"/>
        <v>0</v>
      </c>
      <c r="BB68">
        <f t="shared" si="46"/>
        <v>-62077.870834934307</v>
      </c>
      <c r="BC68">
        <f t="shared" si="47"/>
        <v>0</v>
      </c>
      <c r="BD68">
        <f t="shared" si="48"/>
        <v>0</v>
      </c>
      <c r="BE68">
        <f t="shared" si="49"/>
        <v>0</v>
      </c>
      <c r="BF68">
        <f t="shared" si="50"/>
        <v>124155.74166986861</v>
      </c>
      <c r="BG68">
        <f t="shared" si="51"/>
        <v>0</v>
      </c>
      <c r="BH68">
        <f t="shared" si="52"/>
        <v>0</v>
      </c>
      <c r="BI68">
        <f t="shared" si="53"/>
        <v>0</v>
      </c>
      <c r="BJ68">
        <f t="shared" si="54"/>
        <v>-62077.870834934307</v>
      </c>
      <c r="BK68">
        <f t="shared" si="55"/>
        <v>0</v>
      </c>
      <c r="BL68">
        <f t="shared" si="15"/>
        <v>0</v>
      </c>
      <c r="BM68">
        <f t="shared" si="15"/>
        <v>0</v>
      </c>
      <c r="BO68" t="s">
        <v>101</v>
      </c>
      <c r="BP68">
        <v>0</v>
      </c>
      <c r="BQ68">
        <v>0</v>
      </c>
      <c r="BR68">
        <f t="shared" si="18"/>
        <v>0</v>
      </c>
      <c r="BS68">
        <f t="shared" si="19"/>
        <v>0</v>
      </c>
      <c r="BT68">
        <f t="shared" si="20"/>
        <v>0</v>
      </c>
      <c r="BU68">
        <f t="shared" si="21"/>
        <v>0</v>
      </c>
      <c r="BV68">
        <f t="shared" si="22"/>
        <v>0</v>
      </c>
      <c r="BW68">
        <f t="shared" si="23"/>
        <v>0</v>
      </c>
      <c r="BX68">
        <f t="shared" si="24"/>
        <v>0</v>
      </c>
      <c r="BY68">
        <f t="shared" si="25"/>
        <v>0</v>
      </c>
      <c r="BZ68">
        <f t="shared" si="26"/>
        <v>0</v>
      </c>
      <c r="CA68">
        <f t="shared" si="27"/>
        <v>0</v>
      </c>
      <c r="CB68">
        <f t="shared" si="28"/>
        <v>-62077.870834934307</v>
      </c>
      <c r="CC68">
        <f t="shared" si="29"/>
        <v>0</v>
      </c>
      <c r="CD68">
        <f t="shared" si="30"/>
        <v>0</v>
      </c>
      <c r="CE68">
        <f t="shared" si="31"/>
        <v>0</v>
      </c>
      <c r="CF68">
        <f t="shared" si="32"/>
        <v>124155.74166986861</v>
      </c>
      <c r="CG68">
        <f t="shared" si="33"/>
        <v>0</v>
      </c>
      <c r="CH68">
        <f t="shared" si="34"/>
        <v>0</v>
      </c>
      <c r="CI68">
        <f t="shared" si="35"/>
        <v>0</v>
      </c>
      <c r="CJ68">
        <f t="shared" si="36"/>
        <v>-62077.870834934307</v>
      </c>
      <c r="CK68">
        <f t="shared" si="37"/>
        <v>0</v>
      </c>
      <c r="CL68">
        <v>0</v>
      </c>
      <c r="CM68">
        <v>0</v>
      </c>
      <c r="CN68" t="s">
        <v>101</v>
      </c>
      <c r="CO68">
        <v>0</v>
      </c>
      <c r="CP68">
        <v>0</v>
      </c>
      <c r="CQ68">
        <v>1.7898666564540619E-6</v>
      </c>
      <c r="CR68">
        <v>-2.2373333205675764E-6</v>
      </c>
      <c r="CS68">
        <v>3.579733312908123E-6</v>
      </c>
      <c r="CT68">
        <v>-2.2373333205675764E-6</v>
      </c>
      <c r="CU68">
        <v>1.7898666564540613E-6</v>
      </c>
      <c r="CV68">
        <v>7.4577777352252305E-7</v>
      </c>
      <c r="CW68">
        <v>3.5797333129081239E-6</v>
      </c>
      <c r="CX68">
        <v>7.4577777352252093E-7</v>
      </c>
      <c r="CY68">
        <v>5.3695999693621858E-6</v>
      </c>
      <c r="CZ68">
        <v>7.4577777352252242E-7</v>
      </c>
      <c r="DA68">
        <v>5.3695999693621866E-6</v>
      </c>
      <c r="DB68">
        <v>-1.4915555470450544E-6</v>
      </c>
      <c r="DC68">
        <v>5.3695999693621858E-6</v>
      </c>
      <c r="DD68">
        <v>-1.4915555470450537E-6</v>
      </c>
      <c r="DE68">
        <v>7.159466625816252E-6</v>
      </c>
      <c r="DF68">
        <v>-2.9831110940901066E-6</v>
      </c>
      <c r="DG68">
        <v>0</v>
      </c>
      <c r="DH68">
        <v>-4.4746666411351603E-6</v>
      </c>
      <c r="DI68">
        <v>-7.1594666258162545E-6</v>
      </c>
      <c r="DJ68">
        <v>-4.4746666411351603E-6</v>
      </c>
      <c r="DK68">
        <v>0</v>
      </c>
      <c r="DL68">
        <v>0</v>
      </c>
      <c r="DM68" t="s">
        <v>39</v>
      </c>
      <c r="DN68">
        <v>0</v>
      </c>
      <c r="DO68" t="s">
        <v>101</v>
      </c>
      <c r="DP68">
        <v>-7.4577777352252237E-6</v>
      </c>
      <c r="DQ68">
        <f t="shared" si="16"/>
        <v>-7.4577777352252241E-3</v>
      </c>
      <c r="DR68">
        <v>0</v>
      </c>
      <c r="DS68">
        <v>0</v>
      </c>
      <c r="DT68">
        <f t="shared" si="17"/>
        <v>0</v>
      </c>
    </row>
    <row r="69" spans="2:124" x14ac:dyDescent="0.25">
      <c r="O69" t="s">
        <v>102</v>
      </c>
      <c r="AO69" t="s">
        <v>102</v>
      </c>
      <c r="AP69">
        <f t="shared" si="14"/>
        <v>0</v>
      </c>
      <c r="AQ69">
        <f t="shared" si="56"/>
        <v>0</v>
      </c>
      <c r="AR69">
        <f t="shared" si="57"/>
        <v>0</v>
      </c>
      <c r="AS69">
        <f t="shared" si="58"/>
        <v>0</v>
      </c>
      <c r="AT69">
        <f t="shared" si="38"/>
        <v>0</v>
      </c>
      <c r="AU69">
        <f t="shared" si="39"/>
        <v>0</v>
      </c>
      <c r="AV69">
        <f t="shared" si="40"/>
        <v>0</v>
      </c>
      <c r="AW69">
        <f t="shared" si="41"/>
        <v>0</v>
      </c>
      <c r="AX69">
        <f t="shared" si="42"/>
        <v>0</v>
      </c>
      <c r="AY69">
        <f t="shared" si="43"/>
        <v>0</v>
      </c>
      <c r="AZ69">
        <f t="shared" si="44"/>
        <v>0</v>
      </c>
      <c r="BA69">
        <f t="shared" si="45"/>
        <v>0</v>
      </c>
      <c r="BB69">
        <f t="shared" si="46"/>
        <v>0</v>
      </c>
      <c r="BC69">
        <f t="shared" si="47"/>
        <v>0</v>
      </c>
      <c r="BD69">
        <f t="shared" si="48"/>
        <v>0</v>
      </c>
      <c r="BE69">
        <f t="shared" si="49"/>
        <v>-38798.66927183394</v>
      </c>
      <c r="BF69">
        <f t="shared" si="50"/>
        <v>0</v>
      </c>
      <c r="BG69">
        <f t="shared" si="51"/>
        <v>77597.33854366788</v>
      </c>
      <c r="BH69">
        <f t="shared" si="52"/>
        <v>0</v>
      </c>
      <c r="BI69">
        <f t="shared" si="53"/>
        <v>-38798.66927183394</v>
      </c>
      <c r="BJ69">
        <f t="shared" si="54"/>
        <v>0</v>
      </c>
      <c r="BK69">
        <f t="shared" si="55"/>
        <v>0</v>
      </c>
      <c r="BL69">
        <f t="shared" si="15"/>
        <v>0</v>
      </c>
      <c r="BM69">
        <f t="shared" si="15"/>
        <v>0</v>
      </c>
      <c r="BO69" t="s">
        <v>102</v>
      </c>
      <c r="BP69">
        <v>0</v>
      </c>
      <c r="BQ69">
        <v>0</v>
      </c>
      <c r="BR69">
        <f t="shared" si="18"/>
        <v>0</v>
      </c>
      <c r="BS69">
        <f t="shared" si="19"/>
        <v>0</v>
      </c>
      <c r="BT69">
        <f t="shared" si="20"/>
        <v>0</v>
      </c>
      <c r="BU69">
        <f t="shared" si="21"/>
        <v>0</v>
      </c>
      <c r="BV69">
        <f t="shared" si="22"/>
        <v>0</v>
      </c>
      <c r="BW69">
        <f t="shared" si="23"/>
        <v>0</v>
      </c>
      <c r="BX69">
        <f t="shared" si="24"/>
        <v>0</v>
      </c>
      <c r="BY69">
        <f t="shared" si="25"/>
        <v>0</v>
      </c>
      <c r="BZ69">
        <f t="shared" si="26"/>
        <v>0</v>
      </c>
      <c r="CA69">
        <f t="shared" si="27"/>
        <v>0</v>
      </c>
      <c r="CB69">
        <f t="shared" si="28"/>
        <v>0</v>
      </c>
      <c r="CC69">
        <f t="shared" si="29"/>
        <v>0</v>
      </c>
      <c r="CD69">
        <f t="shared" si="30"/>
        <v>0</v>
      </c>
      <c r="CE69">
        <f t="shared" si="31"/>
        <v>-38798.66927183394</v>
      </c>
      <c r="CF69">
        <f t="shared" si="32"/>
        <v>0</v>
      </c>
      <c r="CG69">
        <f t="shared" si="33"/>
        <v>77597.33854366788</v>
      </c>
      <c r="CH69">
        <f t="shared" si="34"/>
        <v>0</v>
      </c>
      <c r="CI69">
        <f t="shared" si="35"/>
        <v>-38798.66927183394</v>
      </c>
      <c r="CJ69">
        <f t="shared" si="36"/>
        <v>0</v>
      </c>
      <c r="CK69">
        <f t="shared" si="37"/>
        <v>0</v>
      </c>
      <c r="CL69">
        <v>0</v>
      </c>
      <c r="CM69">
        <v>0</v>
      </c>
      <c r="CN69" t="s">
        <v>102</v>
      </c>
      <c r="CO69">
        <v>0</v>
      </c>
      <c r="CP69">
        <v>0</v>
      </c>
      <c r="CQ69">
        <v>-1.118666660283788E-6</v>
      </c>
      <c r="CR69">
        <v>1.398333325354735E-6</v>
      </c>
      <c r="CS69">
        <v>-2.2373333205675759E-6</v>
      </c>
      <c r="CT69">
        <v>1.398333325354735E-6</v>
      </c>
      <c r="CU69">
        <v>-1.1186666602837861E-6</v>
      </c>
      <c r="CV69">
        <v>2.870800482732303E-5</v>
      </c>
      <c r="CW69">
        <v>-2.2373333205675759E-6</v>
      </c>
      <c r="CX69">
        <v>2.8708004827323047E-5</v>
      </c>
      <c r="CY69">
        <v>-3.3559999808513669E-6</v>
      </c>
      <c r="CZ69">
        <v>2.870800482732303E-5</v>
      </c>
      <c r="DA69">
        <v>-3.3559999808513673E-6</v>
      </c>
      <c r="DB69">
        <v>3.0106338152677771E-5</v>
      </c>
      <c r="DC69">
        <v>-3.3559999808513681E-6</v>
      </c>
      <c r="DD69">
        <v>3.0106338152677764E-5</v>
      </c>
      <c r="DE69">
        <v>-4.4746666411351586E-6</v>
      </c>
      <c r="DF69">
        <v>6.0212676305355528E-5</v>
      </c>
      <c r="DG69">
        <v>0</v>
      </c>
      <c r="DH69">
        <v>6.454493460509477E-5</v>
      </c>
      <c r="DI69">
        <v>-5.5933333014189508E-6</v>
      </c>
      <c r="DJ69">
        <v>3.8770854752156258E-5</v>
      </c>
      <c r="DK69">
        <v>0</v>
      </c>
      <c r="DL69">
        <v>0</v>
      </c>
      <c r="DM69" t="s">
        <v>40</v>
      </c>
      <c r="DN69">
        <v>0</v>
      </c>
      <c r="DO69" t="s">
        <v>102</v>
      </c>
      <c r="DP69">
        <v>-2.870800482732303E-4</v>
      </c>
      <c r="DQ69">
        <f t="shared" si="16"/>
        <v>-0.2870800482732303</v>
      </c>
      <c r="DR69">
        <v>0</v>
      </c>
      <c r="DS69">
        <v>0</v>
      </c>
      <c r="DT69">
        <f t="shared" si="17"/>
        <v>0</v>
      </c>
    </row>
    <row r="70" spans="2:124" x14ac:dyDescent="0.25">
      <c r="O70" t="s">
        <v>103</v>
      </c>
      <c r="AO70" t="s">
        <v>103</v>
      </c>
      <c r="AP70">
        <f t="shared" si="14"/>
        <v>0</v>
      </c>
      <c r="AQ70">
        <f t="shared" si="56"/>
        <v>0</v>
      </c>
      <c r="AR70">
        <f t="shared" si="57"/>
        <v>0</v>
      </c>
      <c r="AS70">
        <f t="shared" si="58"/>
        <v>0</v>
      </c>
      <c r="AT70">
        <f t="shared" si="38"/>
        <v>0</v>
      </c>
      <c r="AU70">
        <f t="shared" si="39"/>
        <v>0</v>
      </c>
      <c r="AV70">
        <f t="shared" si="40"/>
        <v>0</v>
      </c>
      <c r="AW70">
        <f t="shared" si="41"/>
        <v>0</v>
      </c>
      <c r="AX70">
        <f t="shared" si="42"/>
        <v>0</v>
      </c>
      <c r="AY70">
        <f t="shared" si="43"/>
        <v>0</v>
      </c>
      <c r="AZ70">
        <f t="shared" si="44"/>
        <v>0</v>
      </c>
      <c r="BA70">
        <f t="shared" si="45"/>
        <v>0</v>
      </c>
      <c r="BB70">
        <f t="shared" si="46"/>
        <v>0</v>
      </c>
      <c r="BC70">
        <f t="shared" si="47"/>
        <v>0</v>
      </c>
      <c r="BD70">
        <f t="shared" si="48"/>
        <v>0</v>
      </c>
      <c r="BE70">
        <f t="shared" si="49"/>
        <v>0</v>
      </c>
      <c r="BF70">
        <f t="shared" si="50"/>
        <v>0</v>
      </c>
      <c r="BG70">
        <f t="shared" si="51"/>
        <v>0</v>
      </c>
      <c r="BH70">
        <f t="shared" si="52"/>
        <v>62077.870834934307</v>
      </c>
      <c r="BI70">
        <f t="shared" si="53"/>
        <v>0</v>
      </c>
      <c r="BJ70">
        <f t="shared" si="54"/>
        <v>0</v>
      </c>
      <c r="BK70">
        <f t="shared" si="55"/>
        <v>0</v>
      </c>
      <c r="BL70">
        <f t="shared" si="15"/>
        <v>-62077.870834934307</v>
      </c>
      <c r="BM70">
        <f t="shared" si="15"/>
        <v>0</v>
      </c>
      <c r="BO70" t="s">
        <v>103</v>
      </c>
      <c r="BP70">
        <v>0</v>
      </c>
      <c r="BQ70">
        <v>0</v>
      </c>
      <c r="BR70">
        <f t="shared" si="18"/>
        <v>0</v>
      </c>
      <c r="BS70">
        <f t="shared" si="19"/>
        <v>0</v>
      </c>
      <c r="BT70">
        <f t="shared" si="20"/>
        <v>0</v>
      </c>
      <c r="BU70">
        <f t="shared" si="21"/>
        <v>0</v>
      </c>
      <c r="BV70">
        <f t="shared" si="22"/>
        <v>0</v>
      </c>
      <c r="BW70">
        <f t="shared" si="23"/>
        <v>0</v>
      </c>
      <c r="BX70">
        <f t="shared" si="24"/>
        <v>0</v>
      </c>
      <c r="BY70">
        <f t="shared" si="25"/>
        <v>0</v>
      </c>
      <c r="BZ70">
        <f t="shared" si="26"/>
        <v>0</v>
      </c>
      <c r="CA70">
        <f t="shared" si="27"/>
        <v>0</v>
      </c>
      <c r="CB70">
        <f t="shared" si="28"/>
        <v>0</v>
      </c>
      <c r="CC70">
        <f t="shared" si="29"/>
        <v>0</v>
      </c>
      <c r="CD70">
        <f t="shared" si="30"/>
        <v>0</v>
      </c>
      <c r="CE70">
        <f t="shared" si="31"/>
        <v>0</v>
      </c>
      <c r="CF70">
        <f t="shared" si="32"/>
        <v>0</v>
      </c>
      <c r="CG70">
        <f t="shared" si="33"/>
        <v>0</v>
      </c>
      <c r="CH70">
        <f t="shared" si="34"/>
        <v>62077.870834934307</v>
      </c>
      <c r="CI70">
        <f t="shared" si="35"/>
        <v>0</v>
      </c>
      <c r="CJ70">
        <f t="shared" si="36"/>
        <v>0</v>
      </c>
      <c r="CK70">
        <f t="shared" si="37"/>
        <v>0</v>
      </c>
      <c r="CL70">
        <v>0</v>
      </c>
      <c r="CM70">
        <v>0</v>
      </c>
      <c r="CN70" t="s">
        <v>103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1.6108799908086575E-5</v>
      </c>
      <c r="DH70">
        <v>0</v>
      </c>
      <c r="DI70">
        <v>0</v>
      </c>
      <c r="DJ70">
        <v>0</v>
      </c>
      <c r="DK70">
        <v>0</v>
      </c>
      <c r="DL70">
        <v>0</v>
      </c>
      <c r="DM70" t="s">
        <v>41</v>
      </c>
      <c r="DN70">
        <v>0</v>
      </c>
      <c r="DO70" t="s">
        <v>103</v>
      </c>
      <c r="DP70">
        <v>0</v>
      </c>
      <c r="DQ70">
        <f t="shared" si="16"/>
        <v>0</v>
      </c>
      <c r="DR70">
        <v>0</v>
      </c>
      <c r="DS70">
        <v>0</v>
      </c>
      <c r="DT70">
        <f t="shared" si="17"/>
        <v>0</v>
      </c>
    </row>
    <row r="71" spans="2:124" x14ac:dyDescent="0.25">
      <c r="O71" t="s">
        <v>104</v>
      </c>
      <c r="AO71" t="s">
        <v>104</v>
      </c>
      <c r="AP71">
        <f t="shared" si="14"/>
        <v>0</v>
      </c>
      <c r="AQ71">
        <f t="shared" si="56"/>
        <v>0</v>
      </c>
      <c r="AR71">
        <f t="shared" si="57"/>
        <v>0</v>
      </c>
      <c r="AS71">
        <f t="shared" si="58"/>
        <v>0</v>
      </c>
      <c r="AT71">
        <f t="shared" si="38"/>
        <v>0</v>
      </c>
      <c r="AU71">
        <f t="shared" si="39"/>
        <v>0</v>
      </c>
      <c r="AV71">
        <f t="shared" si="40"/>
        <v>0</v>
      </c>
      <c r="AW71">
        <f t="shared" si="41"/>
        <v>0</v>
      </c>
      <c r="AX71">
        <f t="shared" si="42"/>
        <v>0</v>
      </c>
      <c r="AY71">
        <f t="shared" si="43"/>
        <v>0</v>
      </c>
      <c r="AZ71">
        <f t="shared" si="44"/>
        <v>0</v>
      </c>
      <c r="BA71">
        <f t="shared" si="45"/>
        <v>0</v>
      </c>
      <c r="BB71">
        <f t="shared" si="46"/>
        <v>0</v>
      </c>
      <c r="BC71">
        <f t="shared" si="47"/>
        <v>0</v>
      </c>
      <c r="BD71">
        <f t="shared" si="48"/>
        <v>0</v>
      </c>
      <c r="BE71">
        <f t="shared" si="49"/>
        <v>0</v>
      </c>
      <c r="BF71">
        <f t="shared" si="50"/>
        <v>0</v>
      </c>
      <c r="BG71">
        <f t="shared" si="51"/>
        <v>-38798.66927183394</v>
      </c>
      <c r="BH71">
        <f t="shared" si="52"/>
        <v>0</v>
      </c>
      <c r="BI71">
        <f t="shared" si="53"/>
        <v>77597.33854366788</v>
      </c>
      <c r="BJ71">
        <f t="shared" si="54"/>
        <v>0</v>
      </c>
      <c r="BK71">
        <f t="shared" si="55"/>
        <v>-38798.66927183394</v>
      </c>
      <c r="BL71">
        <f t="shared" si="15"/>
        <v>0</v>
      </c>
      <c r="BM71">
        <f t="shared" si="15"/>
        <v>0</v>
      </c>
      <c r="BO71" t="s">
        <v>104</v>
      </c>
      <c r="BP71">
        <v>0</v>
      </c>
      <c r="BQ71">
        <v>0</v>
      </c>
      <c r="BR71">
        <f t="shared" si="18"/>
        <v>0</v>
      </c>
      <c r="BS71">
        <f t="shared" si="19"/>
        <v>0</v>
      </c>
      <c r="BT71">
        <f t="shared" si="20"/>
        <v>0</v>
      </c>
      <c r="BU71">
        <f t="shared" si="21"/>
        <v>0</v>
      </c>
      <c r="BV71">
        <f t="shared" si="22"/>
        <v>0</v>
      </c>
      <c r="BW71">
        <f t="shared" si="23"/>
        <v>0</v>
      </c>
      <c r="BX71">
        <f t="shared" si="24"/>
        <v>0</v>
      </c>
      <c r="BY71">
        <f t="shared" si="25"/>
        <v>0</v>
      </c>
      <c r="BZ71">
        <f t="shared" si="26"/>
        <v>0</v>
      </c>
      <c r="CA71">
        <f t="shared" si="27"/>
        <v>0</v>
      </c>
      <c r="CB71">
        <f t="shared" si="28"/>
        <v>0</v>
      </c>
      <c r="CC71">
        <f t="shared" si="29"/>
        <v>0</v>
      </c>
      <c r="CD71">
        <f t="shared" si="30"/>
        <v>0</v>
      </c>
      <c r="CE71">
        <f t="shared" si="31"/>
        <v>0</v>
      </c>
      <c r="CF71">
        <f t="shared" si="32"/>
        <v>0</v>
      </c>
      <c r="CG71">
        <f t="shared" si="33"/>
        <v>-38798.66927183394</v>
      </c>
      <c r="CH71">
        <f t="shared" si="34"/>
        <v>0</v>
      </c>
      <c r="CI71">
        <f t="shared" si="35"/>
        <v>77597.33854366788</v>
      </c>
      <c r="CJ71">
        <f t="shared" si="36"/>
        <v>0</v>
      </c>
      <c r="CK71">
        <f t="shared" si="37"/>
        <v>-38798.66927183394</v>
      </c>
      <c r="CL71">
        <v>0</v>
      </c>
      <c r="CM71">
        <v>0</v>
      </c>
      <c r="CN71" t="s">
        <v>104</v>
      </c>
      <c r="CO71">
        <v>0</v>
      </c>
      <c r="CP71">
        <v>0</v>
      </c>
      <c r="CQ71">
        <v>-1.1186666602837882E-6</v>
      </c>
      <c r="CR71">
        <v>1.3983333253547352E-6</v>
      </c>
      <c r="CS71">
        <v>-2.2373333205675768E-6</v>
      </c>
      <c r="CT71">
        <v>1.3983333253547352E-6</v>
      </c>
      <c r="CU71">
        <v>-1.1186666602837869E-6</v>
      </c>
      <c r="CV71">
        <v>2.0116644876343523E-5</v>
      </c>
      <c r="CW71">
        <v>-2.2373333205675768E-6</v>
      </c>
      <c r="CX71">
        <v>2.0116644876343537E-5</v>
      </c>
      <c r="CY71">
        <v>-3.3559999808513664E-6</v>
      </c>
      <c r="CZ71">
        <v>2.0116644876343523E-5</v>
      </c>
      <c r="DA71">
        <v>-3.3559999808513673E-6</v>
      </c>
      <c r="DB71">
        <v>2.151497820169826E-5</v>
      </c>
      <c r="DC71">
        <v>-3.3559999808513677E-6</v>
      </c>
      <c r="DD71">
        <v>2.1514978201698257E-5</v>
      </c>
      <c r="DE71">
        <v>-4.4746666411351586E-6</v>
      </c>
      <c r="DF71">
        <v>4.3029956403396513E-5</v>
      </c>
      <c r="DG71">
        <v>0</v>
      </c>
      <c r="DH71">
        <v>6.454493460509477E-5</v>
      </c>
      <c r="DI71">
        <v>-5.5933333014189508E-6</v>
      </c>
      <c r="DJ71">
        <v>3.8770854752156258E-5</v>
      </c>
      <c r="DK71">
        <v>0</v>
      </c>
      <c r="DL71">
        <v>0</v>
      </c>
      <c r="DM71" t="s">
        <v>42</v>
      </c>
      <c r="DN71">
        <v>0</v>
      </c>
      <c r="DO71" t="s">
        <v>104</v>
      </c>
      <c r="DP71">
        <v>-2.0116644876343523E-4</v>
      </c>
      <c r="DQ71">
        <f t="shared" si="16"/>
        <v>-0.20116644876343523</v>
      </c>
      <c r="DR71">
        <v>0</v>
      </c>
      <c r="DS71">
        <v>0</v>
      </c>
      <c r="DT71">
        <f t="shared" si="17"/>
        <v>0</v>
      </c>
    </row>
    <row r="72" spans="2:124" x14ac:dyDescent="0.25">
      <c r="O72" t="s">
        <v>105</v>
      </c>
      <c r="AO72" t="s">
        <v>105</v>
      </c>
      <c r="AP72">
        <f t="shared" si="14"/>
        <v>0</v>
      </c>
      <c r="AQ72">
        <f t="shared" si="56"/>
        <v>0</v>
      </c>
      <c r="AR72">
        <f t="shared" si="57"/>
        <v>0</v>
      </c>
      <c r="AS72">
        <f t="shared" si="58"/>
        <v>0</v>
      </c>
      <c r="AT72">
        <f t="shared" si="38"/>
        <v>0</v>
      </c>
      <c r="AU72">
        <f t="shared" si="39"/>
        <v>0</v>
      </c>
      <c r="AV72">
        <f t="shared" si="40"/>
        <v>0</v>
      </c>
      <c r="AW72">
        <f t="shared" si="41"/>
        <v>0</v>
      </c>
      <c r="AX72">
        <f t="shared" si="42"/>
        <v>0</v>
      </c>
      <c r="AY72">
        <f t="shared" si="43"/>
        <v>0</v>
      </c>
      <c r="AZ72">
        <f t="shared" si="44"/>
        <v>0</v>
      </c>
      <c r="BA72">
        <f t="shared" si="45"/>
        <v>0</v>
      </c>
      <c r="BB72">
        <f t="shared" si="46"/>
        <v>0</v>
      </c>
      <c r="BC72">
        <f t="shared" si="47"/>
        <v>0</v>
      </c>
      <c r="BD72">
        <f t="shared" si="48"/>
        <v>0</v>
      </c>
      <c r="BE72">
        <f t="shared" si="49"/>
        <v>0</v>
      </c>
      <c r="BF72">
        <f t="shared" si="50"/>
        <v>-62077.870834934307</v>
      </c>
      <c r="BG72">
        <f t="shared" si="51"/>
        <v>0</v>
      </c>
      <c r="BH72">
        <f t="shared" si="52"/>
        <v>0</v>
      </c>
      <c r="BI72">
        <f t="shared" si="53"/>
        <v>0</v>
      </c>
      <c r="BJ72">
        <f t="shared" si="54"/>
        <v>-52835.959110167591</v>
      </c>
      <c r="BK72">
        <f t="shared" si="55"/>
        <v>-14787.058759626738</v>
      </c>
      <c r="BL72">
        <f t="shared" si="15"/>
        <v>-9241.9117247667127</v>
      </c>
      <c r="BM72">
        <f t="shared" si="15"/>
        <v>14787.058759626738</v>
      </c>
      <c r="BO72" t="s">
        <v>105</v>
      </c>
      <c r="BP72">
        <v>0</v>
      </c>
      <c r="BQ72">
        <v>0</v>
      </c>
      <c r="BR72">
        <f t="shared" si="18"/>
        <v>0</v>
      </c>
      <c r="BS72">
        <f t="shared" si="19"/>
        <v>0</v>
      </c>
      <c r="BT72">
        <f t="shared" si="20"/>
        <v>0</v>
      </c>
      <c r="BU72">
        <f t="shared" si="21"/>
        <v>0</v>
      </c>
      <c r="BV72">
        <f t="shared" si="22"/>
        <v>0</v>
      </c>
      <c r="BW72">
        <f t="shared" si="23"/>
        <v>0</v>
      </c>
      <c r="BX72">
        <f t="shared" si="24"/>
        <v>0</v>
      </c>
      <c r="BY72">
        <f t="shared" si="25"/>
        <v>0</v>
      </c>
      <c r="BZ72">
        <f t="shared" si="26"/>
        <v>0</v>
      </c>
      <c r="CA72">
        <f t="shared" si="27"/>
        <v>0</v>
      </c>
      <c r="CB72">
        <f t="shared" si="28"/>
        <v>0</v>
      </c>
      <c r="CC72">
        <f t="shared" si="29"/>
        <v>0</v>
      </c>
      <c r="CD72">
        <f t="shared" si="30"/>
        <v>0</v>
      </c>
      <c r="CE72">
        <f t="shared" si="31"/>
        <v>0</v>
      </c>
      <c r="CF72">
        <f t="shared" si="32"/>
        <v>-62077.870834934307</v>
      </c>
      <c r="CG72">
        <f t="shared" si="33"/>
        <v>0</v>
      </c>
      <c r="CH72">
        <f t="shared" si="34"/>
        <v>0</v>
      </c>
      <c r="CI72">
        <f t="shared" si="35"/>
        <v>0</v>
      </c>
      <c r="CJ72">
        <f t="shared" si="36"/>
        <v>-52835.959110167591</v>
      </c>
      <c r="CK72">
        <f t="shared" si="37"/>
        <v>-14787.058759626738</v>
      </c>
      <c r="CL72">
        <v>0</v>
      </c>
      <c r="CM72">
        <v>0</v>
      </c>
      <c r="CN72" t="s">
        <v>105</v>
      </c>
      <c r="CO72">
        <v>0</v>
      </c>
      <c r="CP72">
        <v>0</v>
      </c>
      <c r="CQ72">
        <v>-1.7898666564540624E-6</v>
      </c>
      <c r="CR72">
        <v>2.2373333205675772E-6</v>
      </c>
      <c r="CS72">
        <v>-3.5797333129081239E-6</v>
      </c>
      <c r="CT72">
        <v>2.2373333205675772E-6</v>
      </c>
      <c r="CU72">
        <v>-1.7898666564540624E-6</v>
      </c>
      <c r="CV72">
        <v>-4.1017777543738937E-6</v>
      </c>
      <c r="CW72">
        <v>-3.5797333129081247E-6</v>
      </c>
      <c r="CX72">
        <v>-4.1017777543738937E-6</v>
      </c>
      <c r="CY72">
        <v>-5.3695999693621858E-6</v>
      </c>
      <c r="CZ72">
        <v>-4.1017777543738937E-6</v>
      </c>
      <c r="DA72">
        <v>-5.3695999693621866E-6</v>
      </c>
      <c r="DB72">
        <v>-1.8644444338063159E-6</v>
      </c>
      <c r="DC72">
        <v>-5.3695999693621858E-6</v>
      </c>
      <c r="DD72">
        <v>-1.8644444338063159E-6</v>
      </c>
      <c r="DE72">
        <v>-7.1594666258162536E-6</v>
      </c>
      <c r="DF72">
        <v>-3.7288888676126322E-6</v>
      </c>
      <c r="DG72">
        <v>0</v>
      </c>
      <c r="DH72">
        <v>-5.5933333014189491E-6</v>
      </c>
      <c r="DI72">
        <v>-8.9493332822703224E-6</v>
      </c>
      <c r="DJ72">
        <v>-5.59333330141895E-6</v>
      </c>
      <c r="DK72">
        <v>0</v>
      </c>
      <c r="DL72">
        <v>0</v>
      </c>
      <c r="DM72" t="s">
        <v>43</v>
      </c>
      <c r="DN72">
        <v>0</v>
      </c>
      <c r="DO72" t="s">
        <v>105</v>
      </c>
      <c r="DP72">
        <v>4.1017777543738939E-5</v>
      </c>
      <c r="DQ72">
        <f t="shared" si="16"/>
        <v>4.1017777543738941E-2</v>
      </c>
      <c r="DR72">
        <v>0</v>
      </c>
      <c r="DS72">
        <v>0</v>
      </c>
      <c r="DT72">
        <f t="shared" si="17"/>
        <v>0</v>
      </c>
    </row>
    <row r="73" spans="2:124" x14ac:dyDescent="0.25">
      <c r="O73" t="s">
        <v>106</v>
      </c>
      <c r="AO73" t="s">
        <v>106</v>
      </c>
      <c r="AP73">
        <f t="shared" si="14"/>
        <v>0</v>
      </c>
      <c r="AQ73">
        <f t="shared" si="56"/>
        <v>0</v>
      </c>
      <c r="AR73">
        <f t="shared" si="57"/>
        <v>0</v>
      </c>
      <c r="AS73">
        <f t="shared" si="58"/>
        <v>0</v>
      </c>
      <c r="AT73">
        <f t="shared" si="38"/>
        <v>0</v>
      </c>
      <c r="AU73">
        <f t="shared" si="39"/>
        <v>0</v>
      </c>
      <c r="AV73">
        <f t="shared" si="40"/>
        <v>0</v>
      </c>
      <c r="AW73">
        <f t="shared" si="41"/>
        <v>0</v>
      </c>
      <c r="AX73">
        <f t="shared" si="42"/>
        <v>0</v>
      </c>
      <c r="AY73">
        <f t="shared" si="43"/>
        <v>0</v>
      </c>
      <c r="AZ73">
        <f t="shared" si="44"/>
        <v>0</v>
      </c>
      <c r="BA73">
        <f t="shared" si="45"/>
        <v>0</v>
      </c>
      <c r="BB73">
        <f t="shared" si="46"/>
        <v>0</v>
      </c>
      <c r="BC73">
        <f t="shared" si="47"/>
        <v>0</v>
      </c>
      <c r="BD73">
        <f t="shared" si="48"/>
        <v>0</v>
      </c>
      <c r="BE73">
        <f t="shared" si="49"/>
        <v>0</v>
      </c>
      <c r="BF73">
        <f t="shared" si="50"/>
        <v>0</v>
      </c>
      <c r="BG73">
        <f t="shared" si="51"/>
        <v>0</v>
      </c>
      <c r="BH73">
        <f t="shared" si="52"/>
        <v>0</v>
      </c>
      <c r="BI73">
        <f t="shared" si="53"/>
        <v>-38798.66927183394</v>
      </c>
      <c r="BJ73">
        <f t="shared" si="54"/>
        <v>-14787.058759626738</v>
      </c>
      <c r="BK73">
        <f t="shared" si="55"/>
        <v>62457.963287236722</v>
      </c>
      <c r="BL73">
        <f t="shared" si="15"/>
        <v>14787.058759626738</v>
      </c>
      <c r="BM73">
        <f t="shared" si="15"/>
        <v>-23659.294015402782</v>
      </c>
      <c r="BO73" t="s">
        <v>106</v>
      </c>
      <c r="BP73">
        <v>0</v>
      </c>
      <c r="BQ73">
        <v>0</v>
      </c>
      <c r="BR73">
        <f t="shared" si="18"/>
        <v>0</v>
      </c>
      <c r="BS73">
        <f t="shared" si="19"/>
        <v>0</v>
      </c>
      <c r="BT73">
        <f t="shared" si="20"/>
        <v>0</v>
      </c>
      <c r="BU73">
        <f t="shared" si="21"/>
        <v>0</v>
      </c>
      <c r="BV73">
        <f t="shared" si="22"/>
        <v>0</v>
      </c>
      <c r="BW73">
        <f t="shared" si="23"/>
        <v>0</v>
      </c>
      <c r="BX73">
        <f t="shared" si="24"/>
        <v>0</v>
      </c>
      <c r="BY73">
        <f t="shared" si="25"/>
        <v>0</v>
      </c>
      <c r="BZ73">
        <f t="shared" si="26"/>
        <v>0</v>
      </c>
      <c r="CA73">
        <f t="shared" si="27"/>
        <v>0</v>
      </c>
      <c r="CB73">
        <f t="shared" si="28"/>
        <v>0</v>
      </c>
      <c r="CC73">
        <f t="shared" si="29"/>
        <v>0</v>
      </c>
      <c r="CD73">
        <f t="shared" si="30"/>
        <v>0</v>
      </c>
      <c r="CE73">
        <f t="shared" si="31"/>
        <v>0</v>
      </c>
      <c r="CF73">
        <f t="shared" si="32"/>
        <v>0</v>
      </c>
      <c r="CG73">
        <f t="shared" si="33"/>
        <v>0</v>
      </c>
      <c r="CH73">
        <f t="shared" si="34"/>
        <v>0</v>
      </c>
      <c r="CI73">
        <f t="shared" si="35"/>
        <v>-38798.66927183394</v>
      </c>
      <c r="CJ73">
        <f t="shared" si="36"/>
        <v>-14787.058759626738</v>
      </c>
      <c r="CK73">
        <f t="shared" si="37"/>
        <v>62457.963287236722</v>
      </c>
      <c r="CL73">
        <v>0</v>
      </c>
      <c r="CM73">
        <v>0</v>
      </c>
      <c r="CN73" t="s">
        <v>106</v>
      </c>
      <c r="CO73">
        <v>0</v>
      </c>
      <c r="CP73">
        <v>0</v>
      </c>
      <c r="CQ73">
        <v>-1.1186666602837884E-6</v>
      </c>
      <c r="CR73">
        <v>1.3983333253547354E-6</v>
      </c>
      <c r="CS73">
        <v>-2.2373333205675772E-6</v>
      </c>
      <c r="CT73">
        <v>1.3983333253547354E-6</v>
      </c>
      <c r="CU73">
        <v>-1.1186666602837875E-6</v>
      </c>
      <c r="CV73">
        <v>1.1525284925364017E-5</v>
      </c>
      <c r="CW73">
        <v>-2.2373333205675772E-6</v>
      </c>
      <c r="CX73">
        <v>1.1525284925364022E-5</v>
      </c>
      <c r="CY73">
        <v>-3.3559999808513664E-6</v>
      </c>
      <c r="CZ73">
        <v>1.1525284925364017E-5</v>
      </c>
      <c r="DA73">
        <v>-3.3559999808513669E-6</v>
      </c>
      <c r="DB73">
        <v>1.2923618250718754E-5</v>
      </c>
      <c r="DC73">
        <v>-3.3559999808513669E-6</v>
      </c>
      <c r="DD73">
        <v>1.2923618250718751E-5</v>
      </c>
      <c r="DE73">
        <v>-4.4746666411351586E-6</v>
      </c>
      <c r="DF73">
        <v>2.5847236501437502E-5</v>
      </c>
      <c r="DG73">
        <v>0</v>
      </c>
      <c r="DH73">
        <v>3.8770854752156258E-5</v>
      </c>
      <c r="DI73">
        <v>-5.5933333014189508E-6</v>
      </c>
      <c r="DJ73">
        <v>3.8770854752156258E-5</v>
      </c>
      <c r="DK73">
        <v>0</v>
      </c>
      <c r="DL73">
        <v>0</v>
      </c>
      <c r="DM73" t="s">
        <v>44</v>
      </c>
      <c r="DN73">
        <v>0</v>
      </c>
      <c r="DO73" t="s">
        <v>106</v>
      </c>
      <c r="DP73">
        <v>-1.1525284925364018E-4</v>
      </c>
      <c r="DQ73">
        <f t="shared" si="16"/>
        <v>-0.11525284925364018</v>
      </c>
      <c r="DR73">
        <v>0</v>
      </c>
      <c r="DS73">
        <v>0</v>
      </c>
      <c r="DT73">
        <f t="shared" si="17"/>
        <v>0</v>
      </c>
    </row>
    <row r="74" spans="2:124" x14ac:dyDescent="0.25">
      <c r="AO74" t="s">
        <v>107</v>
      </c>
      <c r="AP74">
        <f>P589+P550+P618</f>
        <v>0</v>
      </c>
      <c r="AQ74">
        <f t="shared" ref="AQ74:BM74" si="59">Q589+Q550+Q618</f>
        <v>0</v>
      </c>
      <c r="AR74">
        <f t="shared" si="59"/>
        <v>0</v>
      </c>
      <c r="AS74">
        <f t="shared" si="59"/>
        <v>0</v>
      </c>
      <c r="AT74">
        <f t="shared" si="59"/>
        <v>0</v>
      </c>
      <c r="AU74">
        <f t="shared" si="59"/>
        <v>0</v>
      </c>
      <c r="AV74">
        <f t="shared" si="59"/>
        <v>0</v>
      </c>
      <c r="AW74">
        <f t="shared" si="59"/>
        <v>0</v>
      </c>
      <c r="AX74">
        <f t="shared" si="59"/>
        <v>0</v>
      </c>
      <c r="AY74">
        <f t="shared" si="59"/>
        <v>0</v>
      </c>
      <c r="AZ74">
        <f t="shared" si="59"/>
        <v>0</v>
      </c>
      <c r="BA74">
        <f t="shared" si="59"/>
        <v>0</v>
      </c>
      <c r="BB74">
        <f t="shared" si="59"/>
        <v>0</v>
      </c>
      <c r="BC74">
        <f t="shared" si="59"/>
        <v>0</v>
      </c>
      <c r="BD74">
        <f t="shared" si="59"/>
        <v>0</v>
      </c>
      <c r="BE74">
        <f t="shared" si="59"/>
        <v>0</v>
      </c>
      <c r="BF74">
        <f t="shared" si="59"/>
        <v>0</v>
      </c>
      <c r="BG74">
        <f t="shared" si="59"/>
        <v>0</v>
      </c>
      <c r="BH74">
        <f t="shared" si="59"/>
        <v>-62077.870834934307</v>
      </c>
      <c r="BI74">
        <f t="shared" si="59"/>
        <v>0</v>
      </c>
      <c r="BJ74">
        <f t="shared" si="59"/>
        <v>-9241.9117247667127</v>
      </c>
      <c r="BK74">
        <f t="shared" si="59"/>
        <v>14787.058759626738</v>
      </c>
      <c r="BL74">
        <f t="shared" si="59"/>
        <v>71319.782559701023</v>
      </c>
      <c r="BM74">
        <f t="shared" si="59"/>
        <v>-14787.058759626738</v>
      </c>
      <c r="BO74" t="s">
        <v>107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1</v>
      </c>
      <c r="CM74">
        <v>0</v>
      </c>
      <c r="CN74" t="s">
        <v>107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1</v>
      </c>
      <c r="DL74">
        <v>0</v>
      </c>
      <c r="DM74" t="s">
        <v>45</v>
      </c>
      <c r="DN74">
        <v>0</v>
      </c>
      <c r="DO74" t="s">
        <v>107</v>
      </c>
      <c r="DP74">
        <v>0</v>
      </c>
      <c r="DQ74">
        <f t="shared" si="16"/>
        <v>0</v>
      </c>
      <c r="DR74">
        <v>-2083.3333299999999</v>
      </c>
      <c r="DS74">
        <v>-2.0833300000000001</v>
      </c>
      <c r="DT74">
        <f t="shared" si="17"/>
        <v>-2.0833300000000001</v>
      </c>
    </row>
    <row r="75" spans="2:124" x14ac:dyDescent="0.25">
      <c r="I75" t="s">
        <v>84</v>
      </c>
      <c r="J75" t="s">
        <v>85</v>
      </c>
      <c r="K75" t="s">
        <v>88</v>
      </c>
      <c r="L75" t="s">
        <v>89</v>
      </c>
      <c r="P75" t="s">
        <v>84</v>
      </c>
      <c r="Q75" t="s">
        <v>85</v>
      </c>
      <c r="R75" t="s">
        <v>86</v>
      </c>
      <c r="S75" t="s">
        <v>87</v>
      </c>
      <c r="T75" t="s">
        <v>88</v>
      </c>
      <c r="U75" t="s">
        <v>89</v>
      </c>
      <c r="V75" t="s">
        <v>91</v>
      </c>
      <c r="W75" t="s">
        <v>92</v>
      </c>
      <c r="X75" t="s">
        <v>90</v>
      </c>
      <c r="Y75" t="s">
        <v>93</v>
      </c>
      <c r="Z75" t="s">
        <v>96</v>
      </c>
      <c r="AA75" t="s">
        <v>97</v>
      </c>
      <c r="AB75" t="s">
        <v>94</v>
      </c>
      <c r="AC75" t="s">
        <v>95</v>
      </c>
      <c r="AD75" t="s">
        <v>98</v>
      </c>
      <c r="AE75" t="s">
        <v>100</v>
      </c>
      <c r="AF75" t="s">
        <v>101</v>
      </c>
      <c r="AG75" t="s">
        <v>102</v>
      </c>
      <c r="AH75" t="s">
        <v>103</v>
      </c>
      <c r="AI75" t="s">
        <v>104</v>
      </c>
      <c r="AJ75" t="s">
        <v>105</v>
      </c>
      <c r="AK75" t="s">
        <v>106</v>
      </c>
      <c r="AO75" t="s">
        <v>108</v>
      </c>
      <c r="AP75">
        <f>P590+P551+P619</f>
        <v>0</v>
      </c>
      <c r="AQ75">
        <f t="shared" ref="AQ75:BM75" si="60">Q590+Q551+Q619</f>
        <v>0</v>
      </c>
      <c r="AR75">
        <f t="shared" si="60"/>
        <v>0</v>
      </c>
      <c r="AS75">
        <f t="shared" si="60"/>
        <v>0</v>
      </c>
      <c r="AT75">
        <f t="shared" si="60"/>
        <v>0</v>
      </c>
      <c r="AU75">
        <f t="shared" si="60"/>
        <v>0</v>
      </c>
      <c r="AV75">
        <f t="shared" si="60"/>
        <v>0</v>
      </c>
      <c r="AW75">
        <f t="shared" si="60"/>
        <v>0</v>
      </c>
      <c r="AX75">
        <f t="shared" si="60"/>
        <v>0</v>
      </c>
      <c r="AY75">
        <f t="shared" si="60"/>
        <v>0</v>
      </c>
      <c r="AZ75">
        <f t="shared" si="60"/>
        <v>0</v>
      </c>
      <c r="BA75">
        <f t="shared" si="60"/>
        <v>0</v>
      </c>
      <c r="BB75">
        <f t="shared" si="60"/>
        <v>0</v>
      </c>
      <c r="BC75">
        <f t="shared" si="60"/>
        <v>0</v>
      </c>
      <c r="BD75">
        <f t="shared" si="60"/>
        <v>0</v>
      </c>
      <c r="BE75">
        <f t="shared" si="60"/>
        <v>0</v>
      </c>
      <c r="BF75">
        <f t="shared" si="60"/>
        <v>0</v>
      </c>
      <c r="BG75">
        <f t="shared" si="60"/>
        <v>0</v>
      </c>
      <c r="BH75">
        <f t="shared" si="60"/>
        <v>0</v>
      </c>
      <c r="BI75">
        <f t="shared" si="60"/>
        <v>0</v>
      </c>
      <c r="BJ75">
        <f t="shared" si="60"/>
        <v>14787.058759626738</v>
      </c>
      <c r="BK75">
        <f t="shared" si="60"/>
        <v>-23659.294015402782</v>
      </c>
      <c r="BL75">
        <f t="shared" si="60"/>
        <v>-14787.058759626738</v>
      </c>
      <c r="BM75">
        <f t="shared" si="60"/>
        <v>23659.294015402782</v>
      </c>
      <c r="BO75" t="s">
        <v>108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1</v>
      </c>
      <c r="CN75" t="s">
        <v>108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1</v>
      </c>
      <c r="DM75" t="s">
        <v>46</v>
      </c>
      <c r="DN75">
        <v>0</v>
      </c>
      <c r="DO75" t="s">
        <v>108</v>
      </c>
      <c r="DP75">
        <v>0</v>
      </c>
      <c r="DQ75">
        <f t="shared" si="16"/>
        <v>0</v>
      </c>
      <c r="DR75">
        <v>3333.3333299999999</v>
      </c>
      <c r="DS75">
        <v>3.3333300000000001</v>
      </c>
      <c r="DT75">
        <f t="shared" si="17"/>
        <v>3.3333300000000001</v>
      </c>
    </row>
    <row r="76" spans="2:124" x14ac:dyDescent="0.25">
      <c r="B76" t="s">
        <v>61</v>
      </c>
      <c r="C76">
        <f>VLOOKUP(B76,$A$29:$G$49,4)^2</f>
        <v>0.28089887640449435</v>
      </c>
      <c r="D76">
        <f>VLOOKUP(B76,$A$29:$E$49,4)*VLOOKUP(B76,$A$29:$E$49,5)</f>
        <v>0.44943820224719094</v>
      </c>
      <c r="E76">
        <f>-C76</f>
        <v>-0.28089887640449435</v>
      </c>
      <c r="F76">
        <f>-D76</f>
        <v>-0.44943820224719094</v>
      </c>
      <c r="G76" t="s">
        <v>84</v>
      </c>
      <c r="H76" t="str">
        <f>B76</f>
        <v>AC</v>
      </c>
      <c r="I76">
        <f>C76*VLOOKUP(B76,$A$29:$G$49,7)</f>
        <v>9241.9117247667127</v>
      </c>
      <c r="J76">
        <f>D76*VLOOKUP(B76,$A$29:$G$49,7)</f>
        <v>14787.058759626738</v>
      </c>
      <c r="K76">
        <f>E76*VLOOKUP(B76,$A$29:$G$49,7)</f>
        <v>-9241.9117247667127</v>
      </c>
      <c r="L76">
        <f>F76*VLOOKUP(B76,$A$29:$G$49,7)</f>
        <v>-14787.058759626738</v>
      </c>
      <c r="M76" t="str">
        <f>G76</f>
        <v>uA</v>
      </c>
      <c r="O76" t="s">
        <v>84</v>
      </c>
      <c r="P76">
        <f>I76</f>
        <v>9241.9117247667127</v>
      </c>
      <c r="Q76">
        <f>J76</f>
        <v>14787.058759626738</v>
      </c>
      <c r="T76">
        <f>K76</f>
        <v>-9241.9117247667127</v>
      </c>
      <c r="U76">
        <f>L76</f>
        <v>-14787.058759626738</v>
      </c>
      <c r="AN76" t="s">
        <v>84</v>
      </c>
    </row>
    <row r="77" spans="2:124" x14ac:dyDescent="0.25">
      <c r="C77">
        <f>VLOOKUP(B76,$A$29:$E$49,4)*VLOOKUP(B76,$A$29:$E$49,5)</f>
        <v>0.44943820224719094</v>
      </c>
      <c r="D77">
        <f>VLOOKUP(B76,$A$29:$E$49,5)^2</f>
        <v>0.71910112359550549</v>
      </c>
      <c r="E77">
        <f>-C77</f>
        <v>-0.44943820224719094</v>
      </c>
      <c r="F77">
        <f>-D77</f>
        <v>-0.71910112359550549</v>
      </c>
      <c r="G77" t="s">
        <v>85</v>
      </c>
      <c r="I77">
        <f>C77*VLOOKUP(B76,$A$29:$G$49,7)</f>
        <v>14787.058759626738</v>
      </c>
      <c r="J77">
        <f>D77*VLOOKUP(B76,$A$29:$G$49,7)</f>
        <v>23659.294015402782</v>
      </c>
      <c r="K77">
        <f>E77*VLOOKUP(B76,$A$29:$G$49,7)</f>
        <v>-14787.058759626738</v>
      </c>
      <c r="L77">
        <f>F77*VLOOKUP(B76,$A$29:$G$49,7)</f>
        <v>-23659.294015402782</v>
      </c>
      <c r="M77" t="str">
        <f>G77</f>
        <v>vA</v>
      </c>
      <c r="O77" t="s">
        <v>85</v>
      </c>
      <c r="P77">
        <f>I77</f>
        <v>14787.058759626738</v>
      </c>
      <c r="Q77">
        <f>J77</f>
        <v>23659.294015402782</v>
      </c>
      <c r="T77">
        <f>K77</f>
        <v>-14787.058759626738</v>
      </c>
      <c r="U77">
        <f>L77</f>
        <v>-23659.294015402782</v>
      </c>
      <c r="AN77" t="s">
        <v>85</v>
      </c>
    </row>
    <row r="78" spans="2:124" x14ac:dyDescent="0.25">
      <c r="C78">
        <f>-C76</f>
        <v>-0.28089887640449435</v>
      </c>
      <c r="D78">
        <f>-D76</f>
        <v>-0.44943820224719094</v>
      </c>
      <c r="E78">
        <f>C76</f>
        <v>0.28089887640449435</v>
      </c>
      <c r="F78">
        <f>D76</f>
        <v>0.44943820224719094</v>
      </c>
      <c r="G78" t="s">
        <v>88</v>
      </c>
      <c r="I78">
        <f>C78*VLOOKUP(B76,$A$29:$G$49,7)</f>
        <v>-9241.9117247667127</v>
      </c>
      <c r="J78">
        <f>D78*VLOOKUP(B76,$A$29:$G$49,7)</f>
        <v>-14787.058759626738</v>
      </c>
      <c r="K78">
        <f>E78*VLOOKUP(B76,$A$29:$G$49,7)</f>
        <v>9241.9117247667127</v>
      </c>
      <c r="L78">
        <f>F78*VLOOKUP(B76,$A$29:$G$49,7)</f>
        <v>14787.058759626738</v>
      </c>
      <c r="M78" t="str">
        <f>G78</f>
        <v>uC</v>
      </c>
      <c r="O78" t="s">
        <v>86</v>
      </c>
      <c r="AN78" t="s">
        <v>86</v>
      </c>
    </row>
    <row r="79" spans="2:124" x14ac:dyDescent="0.25">
      <c r="C79">
        <f>-C77</f>
        <v>-0.44943820224719094</v>
      </c>
      <c r="D79">
        <f>-D77</f>
        <v>-0.71910112359550549</v>
      </c>
      <c r="E79">
        <f>C77</f>
        <v>0.44943820224719094</v>
      </c>
      <c r="F79">
        <f>D77</f>
        <v>0.71910112359550549</v>
      </c>
      <c r="G79" t="s">
        <v>89</v>
      </c>
      <c r="I79">
        <f>C79*VLOOKUP(B76,$A$29:$G$49,7)</f>
        <v>-14787.058759626738</v>
      </c>
      <c r="J79">
        <f>D79*VLOOKUP(B76,$A$29:$G$49,7)</f>
        <v>-23659.294015402782</v>
      </c>
      <c r="K79">
        <f>E79*VLOOKUP(B76,$A$29:$G$49,7)</f>
        <v>14787.058759626738</v>
      </c>
      <c r="L79">
        <f>F79*VLOOKUP(B76,$A$29:$G$49,7)</f>
        <v>23659.294015402782</v>
      </c>
      <c r="M79" t="str">
        <f>G79</f>
        <v>vC</v>
      </c>
      <c r="O79" t="s">
        <v>87</v>
      </c>
      <c r="AN79" t="s">
        <v>87</v>
      </c>
    </row>
    <row r="80" spans="2:124" x14ac:dyDescent="0.25">
      <c r="O80" t="s">
        <v>88</v>
      </c>
      <c r="P80">
        <f>I78</f>
        <v>-9241.9117247667127</v>
      </c>
      <c r="Q80">
        <f>J78</f>
        <v>-14787.058759626738</v>
      </c>
      <c r="T80">
        <f>K78</f>
        <v>9241.9117247667127</v>
      </c>
      <c r="U80">
        <f>L78</f>
        <v>14787.058759626738</v>
      </c>
      <c r="AN80" t="s">
        <v>88</v>
      </c>
    </row>
    <row r="81" spans="15:40" x14ac:dyDescent="0.25">
      <c r="O81" t="s">
        <v>89</v>
      </c>
      <c r="P81">
        <f>I79</f>
        <v>-14787.058759626738</v>
      </c>
      <c r="Q81">
        <f>J79</f>
        <v>-23659.294015402782</v>
      </c>
      <c r="T81">
        <f>K79</f>
        <v>14787.058759626738</v>
      </c>
      <c r="U81">
        <f>L79</f>
        <v>23659.294015402782</v>
      </c>
      <c r="AN81" t="s">
        <v>89</v>
      </c>
    </row>
    <row r="82" spans="15:40" x14ac:dyDescent="0.25">
      <c r="O82" t="s">
        <v>91</v>
      </c>
      <c r="AN82" t="s">
        <v>91</v>
      </c>
    </row>
    <row r="83" spans="15:40" x14ac:dyDescent="0.25">
      <c r="O83" t="s">
        <v>92</v>
      </c>
      <c r="AN83" t="s">
        <v>92</v>
      </c>
    </row>
    <row r="84" spans="15:40" x14ac:dyDescent="0.25">
      <c r="O84" t="s">
        <v>90</v>
      </c>
      <c r="AN84" t="s">
        <v>90</v>
      </c>
    </row>
    <row r="85" spans="15:40" x14ac:dyDescent="0.25">
      <c r="O85" t="s">
        <v>93</v>
      </c>
      <c r="AN85" t="s">
        <v>93</v>
      </c>
    </row>
    <row r="86" spans="15:40" x14ac:dyDescent="0.25">
      <c r="O86" t="s">
        <v>96</v>
      </c>
      <c r="AN86" t="s">
        <v>96</v>
      </c>
    </row>
    <row r="87" spans="15:40" x14ac:dyDescent="0.25">
      <c r="O87" t="s">
        <v>97</v>
      </c>
      <c r="AN87" t="s">
        <v>97</v>
      </c>
    </row>
    <row r="88" spans="15:40" x14ac:dyDescent="0.25">
      <c r="O88" t="s">
        <v>94</v>
      </c>
      <c r="AN88" t="s">
        <v>94</v>
      </c>
    </row>
    <row r="89" spans="15:40" x14ac:dyDescent="0.25">
      <c r="O89" t="s">
        <v>95</v>
      </c>
      <c r="AN89" t="s">
        <v>95</v>
      </c>
    </row>
    <row r="90" spans="15:40" x14ac:dyDescent="0.25">
      <c r="O90" t="s">
        <v>98</v>
      </c>
      <c r="AN90" t="s">
        <v>98</v>
      </c>
    </row>
    <row r="91" spans="15:40" x14ac:dyDescent="0.25">
      <c r="O91" t="s">
        <v>100</v>
      </c>
      <c r="AN91" t="s">
        <v>100</v>
      </c>
    </row>
    <row r="92" spans="15:40" x14ac:dyDescent="0.25">
      <c r="O92" t="s">
        <v>101</v>
      </c>
      <c r="AN92" t="s">
        <v>101</v>
      </c>
    </row>
    <row r="93" spans="15:40" x14ac:dyDescent="0.25">
      <c r="O93" t="s">
        <v>102</v>
      </c>
      <c r="AN93" t="s">
        <v>102</v>
      </c>
    </row>
    <row r="94" spans="15:40" x14ac:dyDescent="0.25">
      <c r="O94" t="s">
        <v>103</v>
      </c>
      <c r="AN94" t="s">
        <v>103</v>
      </c>
    </row>
    <row r="95" spans="15:40" x14ac:dyDescent="0.25">
      <c r="O95" t="s">
        <v>104</v>
      </c>
    </row>
    <row r="96" spans="15:40" x14ac:dyDescent="0.25">
      <c r="O96" t="s">
        <v>105</v>
      </c>
      <c r="AN96" t="s">
        <v>105</v>
      </c>
    </row>
    <row r="97" spans="2:40" x14ac:dyDescent="0.25">
      <c r="O97" t="s">
        <v>106</v>
      </c>
      <c r="AN97" t="s">
        <v>106</v>
      </c>
    </row>
    <row r="99" spans="2:40" x14ac:dyDescent="0.25">
      <c r="I99" t="s">
        <v>86</v>
      </c>
      <c r="J99" t="s">
        <v>87</v>
      </c>
      <c r="K99" t="s">
        <v>88</v>
      </c>
      <c r="L99" t="s">
        <v>89</v>
      </c>
      <c r="P99" t="s">
        <v>84</v>
      </c>
      <c r="Q99" t="s">
        <v>85</v>
      </c>
      <c r="R99" t="s">
        <v>86</v>
      </c>
      <c r="S99" t="s">
        <v>87</v>
      </c>
      <c r="T99" t="s">
        <v>88</v>
      </c>
      <c r="U99" t="s">
        <v>89</v>
      </c>
      <c r="V99" t="s">
        <v>91</v>
      </c>
      <c r="W99" t="s">
        <v>92</v>
      </c>
      <c r="X99" t="s">
        <v>90</v>
      </c>
      <c r="Y99" t="s">
        <v>93</v>
      </c>
      <c r="Z99" t="s">
        <v>96</v>
      </c>
      <c r="AA99" t="s">
        <v>97</v>
      </c>
      <c r="AB99" t="s">
        <v>94</v>
      </c>
      <c r="AC99" t="s">
        <v>95</v>
      </c>
      <c r="AD99" t="s">
        <v>98</v>
      </c>
      <c r="AE99" t="s">
        <v>100</v>
      </c>
      <c r="AF99" t="s">
        <v>101</v>
      </c>
      <c r="AG99" t="s">
        <v>102</v>
      </c>
      <c r="AH99" t="s">
        <v>103</v>
      </c>
      <c r="AI99" t="s">
        <v>104</v>
      </c>
      <c r="AJ99" t="s">
        <v>105</v>
      </c>
      <c r="AK99" t="s">
        <v>106</v>
      </c>
    </row>
    <row r="100" spans="2:40" x14ac:dyDescent="0.25">
      <c r="B100" t="s">
        <v>62</v>
      </c>
      <c r="C100">
        <f>VLOOKUP(B100,$A$29:$G$49,4)^2</f>
        <v>0</v>
      </c>
      <c r="D100">
        <f>VLOOKUP(B100,$A$29:$E$49,4)*VLOOKUP(B100,$A$29:$E$49,5)</f>
        <v>0</v>
      </c>
      <c r="E100">
        <f>-C100</f>
        <v>0</v>
      </c>
      <c r="F100">
        <f>-D100</f>
        <v>0</v>
      </c>
      <c r="G100" t="s">
        <v>86</v>
      </c>
      <c r="H100" t="str">
        <f>B100</f>
        <v>BC</v>
      </c>
      <c r="I100">
        <f>C100*VLOOKUP(B100,$A$29:$G$49,7)</f>
        <v>0</v>
      </c>
      <c r="J100">
        <f>D100*VLOOKUP(B100,$A$29:$G$49,7)</f>
        <v>0</v>
      </c>
      <c r="K100">
        <f>E100*VLOOKUP(B100,$A$29:$G$49,7)</f>
        <v>0</v>
      </c>
      <c r="L100">
        <f>F100*VLOOKUP(B100,$A$29:$G$49,7)</f>
        <v>0</v>
      </c>
      <c r="M100" t="str">
        <f>G100</f>
        <v>uB</v>
      </c>
      <c r="O100" t="s">
        <v>84</v>
      </c>
      <c r="AN100" t="s">
        <v>84</v>
      </c>
    </row>
    <row r="101" spans="2:40" x14ac:dyDescent="0.25">
      <c r="C101">
        <f>VLOOKUP(B100,$A$29:$E$49,4)*VLOOKUP(B100,$A$29:$E$49,5)</f>
        <v>0</v>
      </c>
      <c r="D101">
        <f>VLOOKUP(B100,$A$29:$E$49,5)^2</f>
        <v>1</v>
      </c>
      <c r="E101">
        <f>-C101</f>
        <v>0</v>
      </c>
      <c r="F101">
        <f>-D101</f>
        <v>-1</v>
      </c>
      <c r="G101" t="s">
        <v>87</v>
      </c>
      <c r="I101">
        <f>C101*VLOOKUP(B100,$A$29:$G$49,7)</f>
        <v>0</v>
      </c>
      <c r="J101">
        <f>D101*VLOOKUP(B100,$A$29:$G$49,7)</f>
        <v>38798.66927183394</v>
      </c>
      <c r="K101">
        <f>E101*VLOOKUP(B100,$A$29:$G$49,7)</f>
        <v>0</v>
      </c>
      <c r="L101">
        <f>F101*VLOOKUP(B100,$A$29:$G$49,7)</f>
        <v>-38798.66927183394</v>
      </c>
      <c r="M101" t="str">
        <f>G101</f>
        <v>vB</v>
      </c>
      <c r="O101" t="s">
        <v>85</v>
      </c>
      <c r="AN101" t="s">
        <v>85</v>
      </c>
    </row>
    <row r="102" spans="2:40" x14ac:dyDescent="0.25">
      <c r="C102">
        <f>-C100</f>
        <v>0</v>
      </c>
      <c r="D102">
        <f>-D100</f>
        <v>0</v>
      </c>
      <c r="E102">
        <f>C100</f>
        <v>0</v>
      </c>
      <c r="F102">
        <f>D100</f>
        <v>0</v>
      </c>
      <c r="G102" t="s">
        <v>88</v>
      </c>
      <c r="I102">
        <f>C102*VLOOKUP(B100,$A$29:$G$49,7)</f>
        <v>0</v>
      </c>
      <c r="J102">
        <f>D102*VLOOKUP(B100,$A$29:$G$49,7)</f>
        <v>0</v>
      </c>
      <c r="K102">
        <f>E102*VLOOKUP(B100,$A$29:$G$49,7)</f>
        <v>0</v>
      </c>
      <c r="L102">
        <f>F102*VLOOKUP(B100,$A$29:$G$49,7)</f>
        <v>0</v>
      </c>
      <c r="M102" t="str">
        <f>G102</f>
        <v>uC</v>
      </c>
      <c r="O102" t="s">
        <v>86</v>
      </c>
      <c r="R102">
        <f>I100</f>
        <v>0</v>
      </c>
      <c r="S102">
        <f>J100</f>
        <v>0</v>
      </c>
      <c r="T102">
        <f t="shared" ref="T102:U102" si="61">K100</f>
        <v>0</v>
      </c>
      <c r="U102">
        <f t="shared" si="61"/>
        <v>0</v>
      </c>
      <c r="AN102" t="s">
        <v>86</v>
      </c>
    </row>
    <row r="103" spans="2:40" x14ac:dyDescent="0.25">
      <c r="C103">
        <f>-C101</f>
        <v>0</v>
      </c>
      <c r="D103">
        <f>-D101</f>
        <v>-1</v>
      </c>
      <c r="E103">
        <f>C101</f>
        <v>0</v>
      </c>
      <c r="F103">
        <f>D101</f>
        <v>1</v>
      </c>
      <c r="G103" t="s">
        <v>89</v>
      </c>
      <c r="I103">
        <f>C103*VLOOKUP(B100,$A$29:$G$49,7)</f>
        <v>0</v>
      </c>
      <c r="J103">
        <f>D103*VLOOKUP(B100,$A$29:$G$49,7)</f>
        <v>-38798.66927183394</v>
      </c>
      <c r="K103">
        <f>E103*VLOOKUP(B100,$A$29:$G$49,7)</f>
        <v>0</v>
      </c>
      <c r="L103">
        <f>F103*VLOOKUP(B100,$A$29:$G$49,7)</f>
        <v>38798.66927183394</v>
      </c>
      <c r="M103" t="str">
        <f>G103</f>
        <v>vC</v>
      </c>
      <c r="O103" t="s">
        <v>87</v>
      </c>
      <c r="R103">
        <f>I101</f>
        <v>0</v>
      </c>
      <c r="S103">
        <f>J101</f>
        <v>38798.66927183394</v>
      </c>
      <c r="T103">
        <f t="shared" ref="T103:U103" si="62">K101</f>
        <v>0</v>
      </c>
      <c r="U103">
        <f t="shared" si="62"/>
        <v>-38798.66927183394</v>
      </c>
      <c r="AN103" t="s">
        <v>87</v>
      </c>
    </row>
    <row r="104" spans="2:40" x14ac:dyDescent="0.25">
      <c r="O104" t="s">
        <v>88</v>
      </c>
      <c r="R104">
        <f>I102</f>
        <v>0</v>
      </c>
      <c r="S104">
        <f t="shared" ref="S104:U104" si="63">J102</f>
        <v>0</v>
      </c>
      <c r="T104">
        <f t="shared" si="63"/>
        <v>0</v>
      </c>
      <c r="U104">
        <f t="shared" si="63"/>
        <v>0</v>
      </c>
      <c r="AN104" t="s">
        <v>88</v>
      </c>
    </row>
    <row r="105" spans="2:40" x14ac:dyDescent="0.25">
      <c r="O105" t="s">
        <v>89</v>
      </c>
      <c r="R105">
        <f>I103</f>
        <v>0</v>
      </c>
      <c r="S105">
        <f t="shared" ref="S105:U105" si="64">J103</f>
        <v>-38798.66927183394</v>
      </c>
      <c r="T105">
        <f t="shared" si="64"/>
        <v>0</v>
      </c>
      <c r="U105">
        <f t="shared" si="64"/>
        <v>38798.66927183394</v>
      </c>
      <c r="AN105" t="s">
        <v>89</v>
      </c>
    </row>
    <row r="106" spans="2:40" x14ac:dyDescent="0.25">
      <c r="O106" t="s">
        <v>91</v>
      </c>
      <c r="AN106" t="s">
        <v>91</v>
      </c>
    </row>
    <row r="107" spans="2:40" x14ac:dyDescent="0.25">
      <c r="O107" t="s">
        <v>92</v>
      </c>
      <c r="AN107" t="s">
        <v>92</v>
      </c>
    </row>
    <row r="108" spans="2:40" x14ac:dyDescent="0.25">
      <c r="O108" t="s">
        <v>90</v>
      </c>
      <c r="AN108" t="s">
        <v>90</v>
      </c>
    </row>
    <row r="109" spans="2:40" x14ac:dyDescent="0.25">
      <c r="O109" t="s">
        <v>93</v>
      </c>
      <c r="AN109" t="s">
        <v>93</v>
      </c>
    </row>
    <row r="110" spans="2:40" x14ac:dyDescent="0.25">
      <c r="O110" t="s">
        <v>96</v>
      </c>
      <c r="AN110" t="s">
        <v>96</v>
      </c>
    </row>
    <row r="111" spans="2:40" x14ac:dyDescent="0.25">
      <c r="O111" t="s">
        <v>97</v>
      </c>
      <c r="AN111" t="s">
        <v>97</v>
      </c>
    </row>
    <row r="112" spans="2:40" x14ac:dyDescent="0.25">
      <c r="O112" t="s">
        <v>94</v>
      </c>
      <c r="AN112" t="s">
        <v>94</v>
      </c>
    </row>
    <row r="113" spans="2:40" x14ac:dyDescent="0.25">
      <c r="O113" t="s">
        <v>95</v>
      </c>
      <c r="AN113" t="s">
        <v>95</v>
      </c>
    </row>
    <row r="114" spans="2:40" x14ac:dyDescent="0.25">
      <c r="O114" t="s">
        <v>98</v>
      </c>
      <c r="AN114" t="s">
        <v>98</v>
      </c>
    </row>
    <row r="115" spans="2:40" x14ac:dyDescent="0.25">
      <c r="O115" t="s">
        <v>100</v>
      </c>
      <c r="AN115" t="s">
        <v>100</v>
      </c>
    </row>
    <row r="116" spans="2:40" x14ac:dyDescent="0.25">
      <c r="O116" t="s">
        <v>101</v>
      </c>
      <c r="AN116" t="s">
        <v>101</v>
      </c>
    </row>
    <row r="117" spans="2:40" x14ac:dyDescent="0.25">
      <c r="O117" t="s">
        <v>102</v>
      </c>
      <c r="AN117" t="s">
        <v>102</v>
      </c>
    </row>
    <row r="118" spans="2:40" x14ac:dyDescent="0.25">
      <c r="O118" t="s">
        <v>103</v>
      </c>
      <c r="AN118" t="s">
        <v>103</v>
      </c>
    </row>
    <row r="119" spans="2:40" x14ac:dyDescent="0.25">
      <c r="O119" t="s">
        <v>104</v>
      </c>
    </row>
    <row r="120" spans="2:40" x14ac:dyDescent="0.25">
      <c r="O120" t="s">
        <v>105</v>
      </c>
      <c r="AN120" t="s">
        <v>105</v>
      </c>
    </row>
    <row r="121" spans="2:40" x14ac:dyDescent="0.25">
      <c r="O121" t="s">
        <v>106</v>
      </c>
      <c r="AN121" t="s">
        <v>106</v>
      </c>
    </row>
    <row r="122" spans="2:40" x14ac:dyDescent="0.25">
      <c r="P122" t="s">
        <v>84</v>
      </c>
      <c r="Q122" t="s">
        <v>85</v>
      </c>
      <c r="R122" t="s">
        <v>86</v>
      </c>
      <c r="S122" t="s">
        <v>87</v>
      </c>
      <c r="T122" t="s">
        <v>88</v>
      </c>
      <c r="U122" t="s">
        <v>89</v>
      </c>
      <c r="V122" t="s">
        <v>91</v>
      </c>
      <c r="W122" t="s">
        <v>92</v>
      </c>
      <c r="X122" t="s">
        <v>90</v>
      </c>
      <c r="Y122" t="s">
        <v>93</v>
      </c>
      <c r="Z122" t="s">
        <v>96</v>
      </c>
      <c r="AA122" t="s">
        <v>97</v>
      </c>
      <c r="AB122" t="s">
        <v>94</v>
      </c>
      <c r="AC122" t="s">
        <v>95</v>
      </c>
      <c r="AD122" t="s">
        <v>98</v>
      </c>
      <c r="AE122" t="s">
        <v>100</v>
      </c>
      <c r="AF122" t="s">
        <v>101</v>
      </c>
      <c r="AG122" t="s">
        <v>102</v>
      </c>
      <c r="AH122" t="s">
        <v>103</v>
      </c>
      <c r="AI122" t="s">
        <v>104</v>
      </c>
      <c r="AJ122" t="s">
        <v>105</v>
      </c>
      <c r="AK122" t="s">
        <v>106</v>
      </c>
    </row>
    <row r="123" spans="2:40" x14ac:dyDescent="0.25">
      <c r="I123" t="s">
        <v>86</v>
      </c>
      <c r="J123" t="s">
        <v>87</v>
      </c>
      <c r="K123" t="s">
        <v>90</v>
      </c>
      <c r="L123" t="s">
        <v>93</v>
      </c>
      <c r="O123" t="s">
        <v>84</v>
      </c>
      <c r="AN123" t="s">
        <v>84</v>
      </c>
    </row>
    <row r="124" spans="2:40" x14ac:dyDescent="0.25">
      <c r="B124" t="s">
        <v>63</v>
      </c>
      <c r="C124">
        <f>VLOOKUP(B124,$A$29:$G$49,4)^2</f>
        <v>1</v>
      </c>
      <c r="D124">
        <f>VLOOKUP(B124,$A$29:$E$49,4)*VLOOKUP(B124,$A$29:$E$49,5)</f>
        <v>0</v>
      </c>
      <c r="E124">
        <f>-C124</f>
        <v>-1</v>
      </c>
      <c r="F124">
        <f>-D124</f>
        <v>0</v>
      </c>
      <c r="G124" t="s">
        <v>86</v>
      </c>
      <c r="H124" t="str">
        <f>B124</f>
        <v>BE</v>
      </c>
      <c r="I124">
        <f>C124*VLOOKUP(B124,$A$29:$G$49,7)</f>
        <v>62077.870834934307</v>
      </c>
      <c r="J124">
        <f>D124*VLOOKUP(B124,$A$29:$G$49,7)</f>
        <v>0</v>
      </c>
      <c r="K124">
        <f>E124*VLOOKUP(B124,$A$29:$G$49,7)</f>
        <v>-62077.870834934307</v>
      </c>
      <c r="L124">
        <f>F124*VLOOKUP(B124,$A$29:$G$49,7)</f>
        <v>0</v>
      </c>
      <c r="M124" t="str">
        <f>G124</f>
        <v>uB</v>
      </c>
      <c r="O124" t="s">
        <v>85</v>
      </c>
      <c r="AN124" t="s">
        <v>85</v>
      </c>
    </row>
    <row r="125" spans="2:40" x14ac:dyDescent="0.25">
      <c r="C125">
        <f>VLOOKUP(B124,$A$29:$E$49,4)*VLOOKUP(B124,$A$29:$E$49,5)</f>
        <v>0</v>
      </c>
      <c r="D125">
        <f>VLOOKUP(B124,$A$29:$E$49,5)^2</f>
        <v>0</v>
      </c>
      <c r="E125">
        <f>-C125</f>
        <v>0</v>
      </c>
      <c r="F125">
        <f>-D125</f>
        <v>0</v>
      </c>
      <c r="G125" t="s">
        <v>87</v>
      </c>
      <c r="I125">
        <f>C125*VLOOKUP(B124,$A$29:$G$49,7)</f>
        <v>0</v>
      </c>
      <c r="J125">
        <f>D125*VLOOKUP(B124,$A$29:$G$49,7)</f>
        <v>0</v>
      </c>
      <c r="K125">
        <f>E125*VLOOKUP(B124,$A$29:$G$49,7)</f>
        <v>0</v>
      </c>
      <c r="L125">
        <f>F125*VLOOKUP(B124,$A$29:$G$49,7)</f>
        <v>0</v>
      </c>
      <c r="M125" t="str">
        <f>G125</f>
        <v>vB</v>
      </c>
      <c r="O125" t="s">
        <v>86</v>
      </c>
      <c r="R125">
        <f>I124</f>
        <v>62077.870834934307</v>
      </c>
      <c r="S125">
        <f>J124</f>
        <v>0</v>
      </c>
      <c r="X125">
        <f>K124</f>
        <v>-62077.870834934307</v>
      </c>
      <c r="Y125">
        <f>L124</f>
        <v>0</v>
      </c>
      <c r="AN125" t="s">
        <v>86</v>
      </c>
    </row>
    <row r="126" spans="2:40" x14ac:dyDescent="0.25">
      <c r="C126">
        <f>-C124</f>
        <v>-1</v>
      </c>
      <c r="D126">
        <f>-D124</f>
        <v>0</v>
      </c>
      <c r="E126">
        <f>C124</f>
        <v>1</v>
      </c>
      <c r="F126">
        <f>D124</f>
        <v>0</v>
      </c>
      <c r="G126" t="s">
        <v>90</v>
      </c>
      <c r="I126">
        <f>C126*VLOOKUP(B124,$A$29:$G$49,7)</f>
        <v>-62077.870834934307</v>
      </c>
      <c r="J126">
        <f>D126*VLOOKUP(B124,$A$29:$G$49,7)</f>
        <v>0</v>
      </c>
      <c r="K126">
        <f>E126*VLOOKUP(B124,$A$29:$G$49,7)</f>
        <v>62077.870834934307</v>
      </c>
      <c r="L126">
        <f>F126*VLOOKUP(B124,$A$29:$G$49,7)</f>
        <v>0</v>
      </c>
      <c r="M126" t="str">
        <f>G126</f>
        <v>uE</v>
      </c>
      <c r="O126" t="s">
        <v>87</v>
      </c>
      <c r="R126">
        <f>I125</f>
        <v>0</v>
      </c>
      <c r="S126">
        <f>J125</f>
        <v>0</v>
      </c>
      <c r="X126">
        <f>K125</f>
        <v>0</v>
      </c>
      <c r="Y126">
        <f>L125</f>
        <v>0</v>
      </c>
      <c r="AN126" t="s">
        <v>87</v>
      </c>
    </row>
    <row r="127" spans="2:40" x14ac:dyDescent="0.25">
      <c r="C127">
        <f>-C125</f>
        <v>0</v>
      </c>
      <c r="D127">
        <f>-D125</f>
        <v>0</v>
      </c>
      <c r="E127">
        <f>C125</f>
        <v>0</v>
      </c>
      <c r="F127">
        <f>D125</f>
        <v>0</v>
      </c>
      <c r="G127" t="s">
        <v>93</v>
      </c>
      <c r="I127">
        <f>C127*VLOOKUP(B124,$A$29:$G$49,7)</f>
        <v>0</v>
      </c>
      <c r="J127">
        <f>D127*VLOOKUP(B124,$A$29:$G$49,7)</f>
        <v>0</v>
      </c>
      <c r="K127">
        <f>E127*VLOOKUP(B124,$A$29:$G$49,7)</f>
        <v>0</v>
      </c>
      <c r="L127">
        <f>F127*VLOOKUP(B124,$A$29:$G$49,7)</f>
        <v>0</v>
      </c>
      <c r="M127" t="str">
        <f>G127</f>
        <v>vE</v>
      </c>
      <c r="O127" t="s">
        <v>88</v>
      </c>
      <c r="AN127" t="s">
        <v>88</v>
      </c>
    </row>
    <row r="128" spans="2:40" x14ac:dyDescent="0.25">
      <c r="O128" t="s">
        <v>89</v>
      </c>
      <c r="AN128" t="s">
        <v>89</v>
      </c>
    </row>
    <row r="129" spans="2:40" x14ac:dyDescent="0.25">
      <c r="O129" t="s">
        <v>91</v>
      </c>
      <c r="AN129" t="s">
        <v>91</v>
      </c>
    </row>
    <row r="130" spans="2:40" x14ac:dyDescent="0.25">
      <c r="O130" t="s">
        <v>92</v>
      </c>
      <c r="AN130" t="s">
        <v>92</v>
      </c>
    </row>
    <row r="131" spans="2:40" x14ac:dyDescent="0.25">
      <c r="O131" t="s">
        <v>90</v>
      </c>
      <c r="R131">
        <f>I126</f>
        <v>-62077.870834934307</v>
      </c>
      <c r="S131">
        <f>J126</f>
        <v>0</v>
      </c>
      <c r="X131">
        <f>K126</f>
        <v>62077.870834934307</v>
      </c>
      <c r="Y131">
        <f>L126</f>
        <v>0</v>
      </c>
      <c r="AN131" t="s">
        <v>90</v>
      </c>
    </row>
    <row r="132" spans="2:40" x14ac:dyDescent="0.25">
      <c r="O132" t="s">
        <v>93</v>
      </c>
      <c r="R132">
        <f>I127</f>
        <v>0</v>
      </c>
      <c r="S132">
        <f>J127</f>
        <v>0</v>
      </c>
      <c r="X132">
        <f>K127</f>
        <v>0</v>
      </c>
      <c r="Y132">
        <f>L127</f>
        <v>0</v>
      </c>
      <c r="AN132" t="s">
        <v>93</v>
      </c>
    </row>
    <row r="133" spans="2:40" x14ac:dyDescent="0.25">
      <c r="O133" t="s">
        <v>96</v>
      </c>
      <c r="AN133" t="s">
        <v>96</v>
      </c>
    </row>
    <row r="134" spans="2:40" x14ac:dyDescent="0.25">
      <c r="O134" t="s">
        <v>97</v>
      </c>
      <c r="AN134" t="s">
        <v>97</v>
      </c>
    </row>
    <row r="135" spans="2:40" x14ac:dyDescent="0.25">
      <c r="O135" t="s">
        <v>94</v>
      </c>
      <c r="AN135" t="s">
        <v>94</v>
      </c>
    </row>
    <row r="136" spans="2:40" x14ac:dyDescent="0.25">
      <c r="O136" t="s">
        <v>95</v>
      </c>
      <c r="AN136" t="s">
        <v>95</v>
      </c>
    </row>
    <row r="137" spans="2:40" x14ac:dyDescent="0.25">
      <c r="O137" t="s">
        <v>98</v>
      </c>
      <c r="AN137" t="s">
        <v>98</v>
      </c>
    </row>
    <row r="138" spans="2:40" x14ac:dyDescent="0.25">
      <c r="O138" t="s">
        <v>100</v>
      </c>
      <c r="AN138" t="s">
        <v>100</v>
      </c>
    </row>
    <row r="139" spans="2:40" x14ac:dyDescent="0.25">
      <c r="I139" t="s">
        <v>86</v>
      </c>
      <c r="J139" t="s">
        <v>87</v>
      </c>
      <c r="K139" t="s">
        <v>91</v>
      </c>
      <c r="L139" t="s">
        <v>92</v>
      </c>
      <c r="O139" t="s">
        <v>101</v>
      </c>
      <c r="AN139" t="s">
        <v>101</v>
      </c>
    </row>
    <row r="140" spans="2:40" x14ac:dyDescent="0.25">
      <c r="B140" t="s">
        <v>64</v>
      </c>
      <c r="C140">
        <f>VLOOKUP(B140,$A$29:$G$49,4)^2</f>
        <v>1</v>
      </c>
      <c r="D140">
        <f>VLOOKUP(B140,$A$29:$E$49,4)*VLOOKUP(B140,$A$29:$E$49,5)</f>
        <v>0</v>
      </c>
      <c r="E140">
        <f>-C140</f>
        <v>-1</v>
      </c>
      <c r="F140">
        <f>-D140</f>
        <v>0</v>
      </c>
      <c r="G140" t="s">
        <v>86</v>
      </c>
      <c r="H140" t="str">
        <f>B140</f>
        <v>BD</v>
      </c>
      <c r="I140">
        <f>C140*VLOOKUP(B140,$A$29:$G$49,7)</f>
        <v>62077.870834934307</v>
      </c>
      <c r="J140">
        <f>D140*VLOOKUP(B140,$A$29:$G$49,7)</f>
        <v>0</v>
      </c>
      <c r="K140">
        <f>E140*VLOOKUP(B140,$A$29:$G$49,7)</f>
        <v>-62077.870834934307</v>
      </c>
      <c r="L140">
        <f>F140*VLOOKUP(B140,$A$29:$G$49,7)</f>
        <v>0</v>
      </c>
      <c r="M140" t="str">
        <f>G140</f>
        <v>uB</v>
      </c>
      <c r="O140" t="s">
        <v>102</v>
      </c>
      <c r="AN140" t="s">
        <v>102</v>
      </c>
    </row>
    <row r="141" spans="2:40" x14ac:dyDescent="0.25">
      <c r="C141">
        <f>VLOOKUP(B140,$A$29:$E$49,4)*VLOOKUP(B140,$A$29:$E$49,5)</f>
        <v>0</v>
      </c>
      <c r="D141">
        <f>VLOOKUP(B140,$A$29:$E$49,5)^2</f>
        <v>0</v>
      </c>
      <c r="E141">
        <f>-C141</f>
        <v>0</v>
      </c>
      <c r="F141">
        <f>-D141</f>
        <v>0</v>
      </c>
      <c r="G141" t="s">
        <v>87</v>
      </c>
      <c r="I141">
        <f>C141*VLOOKUP(B140,$A$29:$G$49,7)</f>
        <v>0</v>
      </c>
      <c r="J141">
        <f>D141*VLOOKUP(B140,$A$29:$G$49,7)</f>
        <v>0</v>
      </c>
      <c r="K141">
        <f>E141*VLOOKUP(B140,$A$29:$G$49,7)</f>
        <v>0</v>
      </c>
      <c r="L141">
        <f>F141*VLOOKUP(B140,$A$29:$G$49,7)</f>
        <v>0</v>
      </c>
      <c r="M141" t="str">
        <f>G141</f>
        <v>vB</v>
      </c>
      <c r="O141" t="s">
        <v>103</v>
      </c>
      <c r="AN141" t="s">
        <v>103</v>
      </c>
    </row>
    <row r="142" spans="2:40" x14ac:dyDescent="0.25">
      <c r="O142" t="s">
        <v>104</v>
      </c>
    </row>
    <row r="143" spans="2:40" x14ac:dyDescent="0.25">
      <c r="C143">
        <f>-C140</f>
        <v>-1</v>
      </c>
      <c r="D143">
        <f>-D140</f>
        <v>0</v>
      </c>
      <c r="E143">
        <f>C140</f>
        <v>1</v>
      </c>
      <c r="F143">
        <f>D140</f>
        <v>0</v>
      </c>
      <c r="G143" t="s">
        <v>91</v>
      </c>
      <c r="I143">
        <f>C143*VLOOKUP(B140,$A$29:$G$49,7)</f>
        <v>-62077.870834934307</v>
      </c>
      <c r="J143">
        <f>D143*VLOOKUP(B140,$A$29:$G$49,7)</f>
        <v>0</v>
      </c>
      <c r="K143">
        <f>E143*VLOOKUP(B140,$A$29:$G$49,7)</f>
        <v>62077.870834934307</v>
      </c>
      <c r="L143">
        <f>F143*VLOOKUP(B140,$A$29:$G$49,7)</f>
        <v>0</v>
      </c>
      <c r="M143" t="str">
        <f>G143</f>
        <v>uD</v>
      </c>
      <c r="O143" t="s">
        <v>105</v>
      </c>
      <c r="AN143" t="s">
        <v>105</v>
      </c>
    </row>
    <row r="144" spans="2:40" x14ac:dyDescent="0.25">
      <c r="C144">
        <f>-C141</f>
        <v>0</v>
      </c>
      <c r="D144">
        <f>-D141</f>
        <v>0</v>
      </c>
      <c r="E144">
        <f>C141</f>
        <v>0</v>
      </c>
      <c r="F144">
        <f>D141</f>
        <v>0</v>
      </c>
      <c r="G144" t="s">
        <v>92</v>
      </c>
      <c r="I144">
        <f>C144*VLOOKUP(B140,$A$29:$G$49,7)</f>
        <v>0</v>
      </c>
      <c r="J144">
        <f>D144*VLOOKUP(B140,$A$29:$G$49,7)</f>
        <v>0</v>
      </c>
      <c r="K144">
        <f>E144*VLOOKUP(B140,$A$29:$G$49,7)</f>
        <v>0</v>
      </c>
      <c r="L144">
        <f>F144*VLOOKUP(B140,$A$29:$G$49,7)</f>
        <v>0</v>
      </c>
      <c r="M144" t="str">
        <f>G144</f>
        <v>vD</v>
      </c>
      <c r="O144" t="s">
        <v>106</v>
      </c>
      <c r="AN144" t="s">
        <v>106</v>
      </c>
    </row>
    <row r="145" spans="15:40" x14ac:dyDescent="0.25">
      <c r="P145" t="s">
        <v>84</v>
      </c>
      <c r="Q145" t="s">
        <v>85</v>
      </c>
      <c r="R145" t="s">
        <v>86</v>
      </c>
      <c r="S145" t="s">
        <v>87</v>
      </c>
      <c r="T145" t="s">
        <v>88</v>
      </c>
      <c r="U145" t="s">
        <v>89</v>
      </c>
      <c r="V145" t="s">
        <v>91</v>
      </c>
      <c r="W145" t="s">
        <v>92</v>
      </c>
      <c r="X145" t="s">
        <v>90</v>
      </c>
      <c r="Y145" t="s">
        <v>93</v>
      </c>
      <c r="Z145" t="s">
        <v>96</v>
      </c>
      <c r="AA145" t="s">
        <v>97</v>
      </c>
      <c r="AB145" t="s">
        <v>94</v>
      </c>
      <c r="AC145" t="s">
        <v>95</v>
      </c>
      <c r="AD145" t="s">
        <v>98</v>
      </c>
      <c r="AE145" t="s">
        <v>100</v>
      </c>
      <c r="AF145" t="s">
        <v>101</v>
      </c>
      <c r="AG145" t="s">
        <v>102</v>
      </c>
      <c r="AH145" t="s">
        <v>103</v>
      </c>
      <c r="AI145" t="s">
        <v>104</v>
      </c>
      <c r="AJ145" t="s">
        <v>105</v>
      </c>
      <c r="AK145" t="s">
        <v>106</v>
      </c>
    </row>
    <row r="146" spans="15:40" x14ac:dyDescent="0.25">
      <c r="O146" t="s">
        <v>84</v>
      </c>
      <c r="AN146" t="s">
        <v>84</v>
      </c>
    </row>
    <row r="147" spans="15:40" x14ac:dyDescent="0.25">
      <c r="O147" t="s">
        <v>85</v>
      </c>
      <c r="AN147" t="s">
        <v>85</v>
      </c>
    </row>
    <row r="148" spans="15:40" x14ac:dyDescent="0.25">
      <c r="O148" t="s">
        <v>86</v>
      </c>
      <c r="R148">
        <f>I140</f>
        <v>62077.870834934307</v>
      </c>
      <c r="S148">
        <f>J140</f>
        <v>0</v>
      </c>
      <c r="V148">
        <f>K140</f>
        <v>-62077.870834934307</v>
      </c>
      <c r="W148">
        <f>L140</f>
        <v>0</v>
      </c>
      <c r="AN148" t="s">
        <v>86</v>
      </c>
    </row>
    <row r="149" spans="15:40" x14ac:dyDescent="0.25">
      <c r="O149" t="s">
        <v>87</v>
      </c>
      <c r="R149">
        <f>I141</f>
        <v>0</v>
      </c>
      <c r="S149">
        <f>J141</f>
        <v>0</v>
      </c>
      <c r="V149">
        <f>K141</f>
        <v>0</v>
      </c>
      <c r="W149">
        <f>L141</f>
        <v>0</v>
      </c>
      <c r="AN149" t="s">
        <v>87</v>
      </c>
    </row>
    <row r="150" spans="15:40" x14ac:dyDescent="0.25">
      <c r="O150" t="s">
        <v>88</v>
      </c>
      <c r="AN150" t="s">
        <v>88</v>
      </c>
    </row>
    <row r="151" spans="15:40" x14ac:dyDescent="0.25">
      <c r="O151" t="s">
        <v>89</v>
      </c>
      <c r="AN151" t="s">
        <v>89</v>
      </c>
    </row>
    <row r="152" spans="15:40" x14ac:dyDescent="0.25">
      <c r="O152" t="s">
        <v>91</v>
      </c>
      <c r="R152">
        <f>I143</f>
        <v>-62077.870834934307</v>
      </c>
      <c r="S152">
        <f>J143</f>
        <v>0</v>
      </c>
      <c r="V152">
        <f>K143</f>
        <v>62077.870834934307</v>
      </c>
      <c r="W152">
        <f>L143</f>
        <v>0</v>
      </c>
      <c r="AN152" t="s">
        <v>91</v>
      </c>
    </row>
    <row r="153" spans="15:40" x14ac:dyDescent="0.25">
      <c r="O153" t="s">
        <v>92</v>
      </c>
      <c r="R153">
        <f>I144</f>
        <v>0</v>
      </c>
      <c r="S153">
        <f>J144</f>
        <v>0</v>
      </c>
      <c r="V153">
        <f>K144</f>
        <v>0</v>
      </c>
      <c r="W153">
        <f>L144</f>
        <v>0</v>
      </c>
      <c r="AN153" t="s">
        <v>92</v>
      </c>
    </row>
    <row r="154" spans="15:40" x14ac:dyDescent="0.25">
      <c r="O154" t="s">
        <v>90</v>
      </c>
      <c r="AN154" t="s">
        <v>90</v>
      </c>
    </row>
    <row r="155" spans="15:40" x14ac:dyDescent="0.25">
      <c r="O155" t="s">
        <v>93</v>
      </c>
      <c r="AN155" t="s">
        <v>93</v>
      </c>
    </row>
    <row r="156" spans="15:40" x14ac:dyDescent="0.25">
      <c r="O156" t="s">
        <v>96</v>
      </c>
      <c r="AN156" t="s">
        <v>96</v>
      </c>
    </row>
    <row r="157" spans="15:40" x14ac:dyDescent="0.25">
      <c r="O157" t="s">
        <v>97</v>
      </c>
      <c r="AN157" t="s">
        <v>97</v>
      </c>
    </row>
    <row r="158" spans="15:40" x14ac:dyDescent="0.25">
      <c r="O158" t="s">
        <v>94</v>
      </c>
      <c r="AN158" t="s">
        <v>94</v>
      </c>
    </row>
    <row r="159" spans="15:40" x14ac:dyDescent="0.25">
      <c r="O159" t="s">
        <v>95</v>
      </c>
      <c r="AN159" t="s">
        <v>95</v>
      </c>
    </row>
    <row r="160" spans="15:40" x14ac:dyDescent="0.25">
      <c r="O160" t="s">
        <v>98</v>
      </c>
      <c r="AN160" t="s">
        <v>98</v>
      </c>
    </row>
    <row r="161" spans="2:40" x14ac:dyDescent="0.25">
      <c r="O161" t="s">
        <v>100</v>
      </c>
      <c r="AN161" t="s">
        <v>100</v>
      </c>
    </row>
    <row r="162" spans="2:40" x14ac:dyDescent="0.25">
      <c r="O162" t="s">
        <v>101</v>
      </c>
      <c r="AN162" t="s">
        <v>101</v>
      </c>
    </row>
    <row r="163" spans="2:40" x14ac:dyDescent="0.25">
      <c r="O163" t="s">
        <v>102</v>
      </c>
      <c r="AN163" t="s">
        <v>102</v>
      </c>
    </row>
    <row r="164" spans="2:40" x14ac:dyDescent="0.25">
      <c r="O164" t="s">
        <v>103</v>
      </c>
      <c r="AN164" t="s">
        <v>103</v>
      </c>
    </row>
    <row r="165" spans="2:40" x14ac:dyDescent="0.25">
      <c r="O165" t="s">
        <v>104</v>
      </c>
    </row>
    <row r="166" spans="2:40" x14ac:dyDescent="0.25">
      <c r="O166" t="s">
        <v>105</v>
      </c>
      <c r="AN166" t="s">
        <v>105</v>
      </c>
    </row>
    <row r="167" spans="2:40" x14ac:dyDescent="0.25">
      <c r="O167" t="s">
        <v>106</v>
      </c>
      <c r="AN167" t="s">
        <v>106</v>
      </c>
    </row>
    <row r="168" spans="2:40" x14ac:dyDescent="0.25">
      <c r="I168" t="s">
        <v>88</v>
      </c>
      <c r="J168" t="s">
        <v>89</v>
      </c>
      <c r="K168" t="s">
        <v>90</v>
      </c>
      <c r="L168" t="s">
        <v>93</v>
      </c>
      <c r="P168" t="s">
        <v>84</v>
      </c>
      <c r="Q168" t="s">
        <v>85</v>
      </c>
      <c r="R168" t="s">
        <v>86</v>
      </c>
      <c r="S168" t="s">
        <v>87</v>
      </c>
      <c r="T168" t="s">
        <v>88</v>
      </c>
      <c r="U168" t="s">
        <v>89</v>
      </c>
      <c r="V168" t="s">
        <v>91</v>
      </c>
      <c r="W168" t="s">
        <v>92</v>
      </c>
      <c r="X168" t="s">
        <v>90</v>
      </c>
      <c r="Y168" t="s">
        <v>93</v>
      </c>
      <c r="Z168" t="s">
        <v>96</v>
      </c>
      <c r="AA168" t="s">
        <v>97</v>
      </c>
      <c r="AB168" t="s">
        <v>94</v>
      </c>
      <c r="AC168" t="s">
        <v>95</v>
      </c>
      <c r="AD168" t="s">
        <v>98</v>
      </c>
      <c r="AE168" t="s">
        <v>100</v>
      </c>
      <c r="AF168" t="s">
        <v>101</v>
      </c>
      <c r="AG168" t="s">
        <v>102</v>
      </c>
      <c r="AH168" t="s">
        <v>103</v>
      </c>
      <c r="AI168" t="s">
        <v>104</v>
      </c>
      <c r="AJ168" t="s">
        <v>105</v>
      </c>
      <c r="AK168" t="s">
        <v>106</v>
      </c>
    </row>
    <row r="169" spans="2:40" x14ac:dyDescent="0.25">
      <c r="B169" t="s">
        <v>65</v>
      </c>
      <c r="C169">
        <f>VLOOKUP(B169,$A$29:$G$49,4)^2</f>
        <v>1</v>
      </c>
      <c r="D169">
        <f>VLOOKUP(B169,$A$29:$E$49,4)*VLOOKUP(B169,$A$29:$E$49,5)</f>
        <v>0</v>
      </c>
      <c r="E169">
        <f>-C169</f>
        <v>-1</v>
      </c>
      <c r="F169">
        <f>-D169</f>
        <v>0</v>
      </c>
      <c r="G169" t="s">
        <v>88</v>
      </c>
      <c r="H169" t="str">
        <f>B169</f>
        <v>CE</v>
      </c>
      <c r="I169">
        <f>C169*VLOOKUP(B169,$A$29:$G$49,7)</f>
        <v>62077.870834934307</v>
      </c>
      <c r="J169">
        <f>D169*VLOOKUP(B169,$A$29:$G$49,7)</f>
        <v>0</v>
      </c>
      <c r="K169">
        <f>E169*VLOOKUP(B169,$A$29:$G$49,7)</f>
        <v>-62077.870834934307</v>
      </c>
      <c r="L169">
        <f>F169*VLOOKUP(B169,$A$29:$G$49,7)</f>
        <v>0</v>
      </c>
      <c r="M169" t="str">
        <f>G169</f>
        <v>uC</v>
      </c>
      <c r="O169" t="s">
        <v>84</v>
      </c>
      <c r="AN169" t="s">
        <v>84</v>
      </c>
    </row>
    <row r="170" spans="2:40" x14ac:dyDescent="0.25">
      <c r="C170">
        <f>VLOOKUP(B169,$A$29:$E$49,4)*VLOOKUP(B169,$A$29:$E$49,5)</f>
        <v>0</v>
      </c>
      <c r="D170">
        <f>VLOOKUP(B169,$A$29:$E$49,5)^2</f>
        <v>0</v>
      </c>
      <c r="E170">
        <f>-C170</f>
        <v>0</v>
      </c>
      <c r="F170">
        <f>-D170</f>
        <v>0</v>
      </c>
      <c r="G170" t="s">
        <v>89</v>
      </c>
      <c r="I170">
        <f>C170*VLOOKUP(B169,$A$29:$G$49,7)</f>
        <v>0</v>
      </c>
      <c r="J170">
        <f>D170*VLOOKUP(B169,$A$29:$G$49,7)</f>
        <v>0</v>
      </c>
      <c r="K170">
        <f>E170*VLOOKUP(B169,$A$29:$G$49,7)</f>
        <v>0</v>
      </c>
      <c r="L170">
        <f>F170*VLOOKUP(B169,$A$29:$G$49,7)</f>
        <v>0</v>
      </c>
      <c r="M170" t="str">
        <f>G170</f>
        <v>vC</v>
      </c>
      <c r="O170" t="s">
        <v>85</v>
      </c>
      <c r="AN170" t="s">
        <v>85</v>
      </c>
    </row>
    <row r="171" spans="2:40" x14ac:dyDescent="0.25">
      <c r="C171">
        <f>-C169</f>
        <v>-1</v>
      </c>
      <c r="D171">
        <f>-D169</f>
        <v>0</v>
      </c>
      <c r="E171">
        <f>C169</f>
        <v>1</v>
      </c>
      <c r="F171">
        <f>D169</f>
        <v>0</v>
      </c>
      <c r="G171" t="s">
        <v>90</v>
      </c>
      <c r="I171">
        <f>C171*VLOOKUP(B169,$A$29:$G$49,7)</f>
        <v>-62077.870834934307</v>
      </c>
      <c r="J171">
        <f>D171*VLOOKUP(B169,$A$29:$G$49,7)</f>
        <v>0</v>
      </c>
      <c r="K171">
        <f>E171*VLOOKUP(B169,$A$29:$G$49,7)</f>
        <v>62077.870834934307</v>
      </c>
      <c r="L171">
        <f>F171*VLOOKUP(B169,$A$29:$G$49,7)</f>
        <v>0</v>
      </c>
      <c r="M171" t="str">
        <f>G171</f>
        <v>uE</v>
      </c>
      <c r="O171" t="s">
        <v>86</v>
      </c>
      <c r="AN171" t="s">
        <v>86</v>
      </c>
    </row>
    <row r="172" spans="2:40" x14ac:dyDescent="0.25">
      <c r="C172">
        <f>-C170</f>
        <v>0</v>
      </c>
      <c r="D172">
        <f>-D170</f>
        <v>0</v>
      </c>
      <c r="E172">
        <f>C170</f>
        <v>0</v>
      </c>
      <c r="F172">
        <f>D170</f>
        <v>0</v>
      </c>
      <c r="G172" t="s">
        <v>93</v>
      </c>
      <c r="I172">
        <f>C172*VLOOKUP(B169,$A$29:$G$49,7)</f>
        <v>0</v>
      </c>
      <c r="J172">
        <f>D172*VLOOKUP(B169,$A$29:$G$49,7)</f>
        <v>0</v>
      </c>
      <c r="K172">
        <f>E172*VLOOKUP(B169,$A$29:$G$49,7)</f>
        <v>0</v>
      </c>
      <c r="L172">
        <f>F172*VLOOKUP(B169,$A$29:$G$49,7)</f>
        <v>0</v>
      </c>
      <c r="M172" t="str">
        <f>G172</f>
        <v>vE</v>
      </c>
      <c r="O172" t="s">
        <v>87</v>
      </c>
      <c r="AN172" t="s">
        <v>87</v>
      </c>
    </row>
    <row r="173" spans="2:40" x14ac:dyDescent="0.25">
      <c r="O173" t="s">
        <v>88</v>
      </c>
      <c r="T173">
        <f>I169</f>
        <v>62077.870834934307</v>
      </c>
      <c r="U173">
        <f>J169</f>
        <v>0</v>
      </c>
      <c r="X173">
        <f>K169</f>
        <v>-62077.870834934307</v>
      </c>
      <c r="Y173">
        <f>L169</f>
        <v>0</v>
      </c>
      <c r="AN173" t="s">
        <v>88</v>
      </c>
    </row>
    <row r="174" spans="2:40" x14ac:dyDescent="0.25">
      <c r="O174" t="s">
        <v>89</v>
      </c>
      <c r="T174">
        <f>I170</f>
        <v>0</v>
      </c>
      <c r="U174">
        <f>J170</f>
        <v>0</v>
      </c>
      <c r="X174">
        <f>K170</f>
        <v>0</v>
      </c>
      <c r="Y174">
        <f>L170</f>
        <v>0</v>
      </c>
      <c r="AN174" t="s">
        <v>89</v>
      </c>
    </row>
    <row r="175" spans="2:40" x14ac:dyDescent="0.25">
      <c r="O175" t="s">
        <v>91</v>
      </c>
      <c r="AN175" t="s">
        <v>91</v>
      </c>
    </row>
    <row r="176" spans="2:40" x14ac:dyDescent="0.25">
      <c r="O176" t="s">
        <v>92</v>
      </c>
      <c r="AN176" t="s">
        <v>92</v>
      </c>
    </row>
    <row r="177" spans="2:40" x14ac:dyDescent="0.25">
      <c r="O177" t="s">
        <v>90</v>
      </c>
      <c r="T177">
        <f>I171</f>
        <v>-62077.870834934307</v>
      </c>
      <c r="X177">
        <f>K171</f>
        <v>62077.870834934307</v>
      </c>
      <c r="AN177" t="s">
        <v>90</v>
      </c>
    </row>
    <row r="178" spans="2:40" x14ac:dyDescent="0.25">
      <c r="O178" t="s">
        <v>93</v>
      </c>
      <c r="AN178" t="s">
        <v>93</v>
      </c>
    </row>
    <row r="179" spans="2:40" x14ac:dyDescent="0.25">
      <c r="O179" t="s">
        <v>96</v>
      </c>
      <c r="AN179" t="s">
        <v>96</v>
      </c>
    </row>
    <row r="180" spans="2:40" x14ac:dyDescent="0.25">
      <c r="O180" t="s">
        <v>97</v>
      </c>
      <c r="AN180" t="s">
        <v>97</v>
      </c>
    </row>
    <row r="181" spans="2:40" x14ac:dyDescent="0.25">
      <c r="O181" t="s">
        <v>94</v>
      </c>
      <c r="AN181" t="s">
        <v>94</v>
      </c>
    </row>
    <row r="182" spans="2:40" x14ac:dyDescent="0.25">
      <c r="O182" t="s">
        <v>95</v>
      </c>
      <c r="AN182" t="s">
        <v>95</v>
      </c>
    </row>
    <row r="183" spans="2:40" x14ac:dyDescent="0.25">
      <c r="O183" t="s">
        <v>98</v>
      </c>
      <c r="AN183" t="s">
        <v>98</v>
      </c>
    </row>
    <row r="184" spans="2:40" x14ac:dyDescent="0.25">
      <c r="O184" t="s">
        <v>100</v>
      </c>
      <c r="AN184" t="s">
        <v>100</v>
      </c>
    </row>
    <row r="185" spans="2:40" x14ac:dyDescent="0.25">
      <c r="O185" t="s">
        <v>101</v>
      </c>
      <c r="AN185" t="s">
        <v>101</v>
      </c>
    </row>
    <row r="186" spans="2:40" x14ac:dyDescent="0.25">
      <c r="O186" t="s">
        <v>102</v>
      </c>
      <c r="AN186" t="s">
        <v>102</v>
      </c>
    </row>
    <row r="187" spans="2:40" x14ac:dyDescent="0.25">
      <c r="O187" t="s">
        <v>103</v>
      </c>
      <c r="AN187" t="s">
        <v>103</v>
      </c>
    </row>
    <row r="188" spans="2:40" x14ac:dyDescent="0.25">
      <c r="O188" t="s">
        <v>104</v>
      </c>
    </row>
    <row r="189" spans="2:40" x14ac:dyDescent="0.25">
      <c r="O189" t="s">
        <v>105</v>
      </c>
      <c r="AN189" t="s">
        <v>105</v>
      </c>
    </row>
    <row r="190" spans="2:40" x14ac:dyDescent="0.25">
      <c r="O190" t="s">
        <v>106</v>
      </c>
      <c r="AN190" t="s">
        <v>106</v>
      </c>
    </row>
    <row r="191" spans="2:40" x14ac:dyDescent="0.25">
      <c r="I191" t="s">
        <v>91</v>
      </c>
      <c r="J191" t="s">
        <v>92</v>
      </c>
      <c r="K191" t="s">
        <v>90</v>
      </c>
      <c r="L191" t="s">
        <v>93</v>
      </c>
      <c r="P191" t="s">
        <v>84</v>
      </c>
      <c r="Q191" t="s">
        <v>85</v>
      </c>
      <c r="R191" t="s">
        <v>86</v>
      </c>
      <c r="S191" t="s">
        <v>87</v>
      </c>
      <c r="T191" t="s">
        <v>88</v>
      </c>
      <c r="U191" t="s">
        <v>89</v>
      </c>
      <c r="V191" t="s">
        <v>91</v>
      </c>
      <c r="W191" t="s">
        <v>92</v>
      </c>
      <c r="X191" t="s">
        <v>90</v>
      </c>
      <c r="Y191" t="s">
        <v>93</v>
      </c>
      <c r="Z191" t="s">
        <v>96</v>
      </c>
      <c r="AA191" t="s">
        <v>97</v>
      </c>
      <c r="AB191" t="s">
        <v>94</v>
      </c>
      <c r="AC191" t="s">
        <v>95</v>
      </c>
      <c r="AD191" t="s">
        <v>98</v>
      </c>
      <c r="AE191" t="s">
        <v>100</v>
      </c>
      <c r="AF191" t="s">
        <v>101</v>
      </c>
      <c r="AG191" t="s">
        <v>102</v>
      </c>
      <c r="AH191" t="s">
        <v>103</v>
      </c>
      <c r="AI191" t="s">
        <v>104</v>
      </c>
      <c r="AJ191" t="s">
        <v>105</v>
      </c>
      <c r="AK191" t="s">
        <v>106</v>
      </c>
    </row>
    <row r="192" spans="2:40" x14ac:dyDescent="0.25">
      <c r="B192" t="s">
        <v>66</v>
      </c>
      <c r="C192">
        <f>VLOOKUP(B192,$A$29:$G$49,4)^2</f>
        <v>0</v>
      </c>
      <c r="D192">
        <f>VLOOKUP(B192,$A$29:$E$49,4)*VLOOKUP(B192,$A$29:$E$49,5)</f>
        <v>0</v>
      </c>
      <c r="E192">
        <f>-C192</f>
        <v>0</v>
      </c>
      <c r="F192">
        <f>-D192</f>
        <v>0</v>
      </c>
      <c r="G192" t="s">
        <v>91</v>
      </c>
      <c r="H192" t="str">
        <f>B192</f>
        <v>DE</v>
      </c>
      <c r="I192">
        <f>C192*VLOOKUP(B192,$A$29:$G$49,7)</f>
        <v>0</v>
      </c>
      <c r="J192">
        <f>D192*VLOOKUP(B192,$A$29:$G$49,7)</f>
        <v>0</v>
      </c>
      <c r="K192">
        <f>E192*VLOOKUP(B192,$A$29:$G$49,7)</f>
        <v>0</v>
      </c>
      <c r="L192">
        <f>F192*VLOOKUP(B192,$A$29:$G$49,7)</f>
        <v>0</v>
      </c>
      <c r="M192" t="str">
        <f>G192</f>
        <v>uD</v>
      </c>
      <c r="O192" t="s">
        <v>84</v>
      </c>
      <c r="AN192" t="s">
        <v>84</v>
      </c>
    </row>
    <row r="193" spans="3:40" x14ac:dyDescent="0.25">
      <c r="C193">
        <f>VLOOKUP(B192,$A$29:$E$49,4)*VLOOKUP(B192,$A$29:$E$49,5)</f>
        <v>0</v>
      </c>
      <c r="D193">
        <f>VLOOKUP(B192,$A$29:$E$49,5)^2</f>
        <v>1</v>
      </c>
      <c r="E193">
        <f>-C193</f>
        <v>0</v>
      </c>
      <c r="F193">
        <f>-D193</f>
        <v>-1</v>
      </c>
      <c r="G193" t="s">
        <v>92</v>
      </c>
      <c r="I193">
        <f>C193*VLOOKUP(B192,$A$29:$G$49,7)</f>
        <v>0</v>
      </c>
      <c r="J193">
        <f>D193*VLOOKUP(B192,$A$29:$G$49,7)</f>
        <v>38798.66927183394</v>
      </c>
      <c r="K193">
        <f>E193*VLOOKUP(B192,$A$29:$G$49,7)</f>
        <v>0</v>
      </c>
      <c r="L193">
        <f>F193*VLOOKUP(B192,$A$29:$G$49,7)</f>
        <v>-38798.66927183394</v>
      </c>
      <c r="M193" t="str">
        <f>G193</f>
        <v>vD</v>
      </c>
      <c r="O193" t="s">
        <v>85</v>
      </c>
      <c r="AN193" t="s">
        <v>85</v>
      </c>
    </row>
    <row r="194" spans="3:40" x14ac:dyDescent="0.25">
      <c r="C194">
        <f>-C192</f>
        <v>0</v>
      </c>
      <c r="D194">
        <f>-D192</f>
        <v>0</v>
      </c>
      <c r="E194">
        <f>C192</f>
        <v>0</v>
      </c>
      <c r="F194">
        <f>D192</f>
        <v>0</v>
      </c>
      <c r="G194" t="s">
        <v>90</v>
      </c>
      <c r="I194">
        <f>C194*VLOOKUP(B192,$A$29:$G$49,7)</f>
        <v>0</v>
      </c>
      <c r="J194">
        <f>D194*VLOOKUP(B192,$A$29:$G$49,7)</f>
        <v>0</v>
      </c>
      <c r="K194">
        <f>E194*VLOOKUP(B192,$A$29:$G$49,7)</f>
        <v>0</v>
      </c>
      <c r="L194">
        <f>F194*VLOOKUP(B192,$A$29:$G$49,7)</f>
        <v>0</v>
      </c>
      <c r="M194" t="str">
        <f>G194</f>
        <v>uE</v>
      </c>
      <c r="O194" t="s">
        <v>86</v>
      </c>
      <c r="AN194" t="s">
        <v>86</v>
      </c>
    </row>
    <row r="195" spans="3:40" x14ac:dyDescent="0.25">
      <c r="C195">
        <f>-C193</f>
        <v>0</v>
      </c>
      <c r="D195">
        <f>-D193</f>
        <v>-1</v>
      </c>
      <c r="E195">
        <f>C193</f>
        <v>0</v>
      </c>
      <c r="F195">
        <f>D193</f>
        <v>1</v>
      </c>
      <c r="G195" t="s">
        <v>93</v>
      </c>
      <c r="I195">
        <f>C195*VLOOKUP(B192,$A$29:$G$49,7)</f>
        <v>0</v>
      </c>
      <c r="J195">
        <f>D195*VLOOKUP(B192,$A$29:$G$49,7)</f>
        <v>-38798.66927183394</v>
      </c>
      <c r="K195">
        <f>E195*VLOOKUP(B192,$A$29:$G$49,7)</f>
        <v>0</v>
      </c>
      <c r="L195">
        <f>F195*VLOOKUP(B192,$A$29:$G$49,7)</f>
        <v>38798.66927183394</v>
      </c>
      <c r="M195" t="str">
        <f>G195</f>
        <v>vE</v>
      </c>
      <c r="O195" t="s">
        <v>87</v>
      </c>
      <c r="AN195" t="s">
        <v>87</v>
      </c>
    </row>
    <row r="196" spans="3:40" x14ac:dyDescent="0.25">
      <c r="O196" t="s">
        <v>88</v>
      </c>
      <c r="AN196" t="s">
        <v>88</v>
      </c>
    </row>
    <row r="197" spans="3:40" x14ac:dyDescent="0.25">
      <c r="O197" t="s">
        <v>89</v>
      </c>
      <c r="AN197" t="s">
        <v>89</v>
      </c>
    </row>
    <row r="198" spans="3:40" x14ac:dyDescent="0.25">
      <c r="O198" t="s">
        <v>91</v>
      </c>
      <c r="AN198" t="s">
        <v>91</v>
      </c>
    </row>
    <row r="199" spans="3:40" x14ac:dyDescent="0.25">
      <c r="O199" t="s">
        <v>92</v>
      </c>
      <c r="V199">
        <f>J193</f>
        <v>38798.66927183394</v>
      </c>
      <c r="Y199">
        <f>L193</f>
        <v>-38798.66927183394</v>
      </c>
      <c r="AN199" t="s">
        <v>92</v>
      </c>
    </row>
    <row r="200" spans="3:40" x14ac:dyDescent="0.25">
      <c r="O200" t="s">
        <v>90</v>
      </c>
      <c r="AN200" t="s">
        <v>90</v>
      </c>
    </row>
    <row r="201" spans="3:40" x14ac:dyDescent="0.25">
      <c r="O201" t="s">
        <v>93</v>
      </c>
      <c r="V201">
        <f>J195</f>
        <v>-38798.66927183394</v>
      </c>
      <c r="Y201">
        <f>L195</f>
        <v>38798.66927183394</v>
      </c>
      <c r="AN201" t="s">
        <v>93</v>
      </c>
    </row>
    <row r="202" spans="3:40" x14ac:dyDescent="0.25">
      <c r="O202" t="s">
        <v>96</v>
      </c>
      <c r="AN202" t="s">
        <v>96</v>
      </c>
    </row>
    <row r="203" spans="3:40" x14ac:dyDescent="0.25">
      <c r="O203" t="s">
        <v>97</v>
      </c>
      <c r="AN203" t="s">
        <v>97</v>
      </c>
    </row>
    <row r="204" spans="3:40" x14ac:dyDescent="0.25">
      <c r="O204" t="s">
        <v>94</v>
      </c>
      <c r="AN204" t="s">
        <v>94</v>
      </c>
    </row>
    <row r="205" spans="3:40" x14ac:dyDescent="0.25">
      <c r="O205" t="s">
        <v>95</v>
      </c>
      <c r="AN205" t="s">
        <v>95</v>
      </c>
    </row>
    <row r="206" spans="3:40" x14ac:dyDescent="0.25">
      <c r="O206" t="s">
        <v>98</v>
      </c>
      <c r="AN206" t="s">
        <v>98</v>
      </c>
    </row>
    <row r="207" spans="3:40" x14ac:dyDescent="0.25">
      <c r="O207" t="s">
        <v>100</v>
      </c>
      <c r="AN207" t="s">
        <v>100</v>
      </c>
    </row>
    <row r="208" spans="3:40" x14ac:dyDescent="0.25">
      <c r="O208" t="s">
        <v>101</v>
      </c>
      <c r="AN208" t="s">
        <v>101</v>
      </c>
    </row>
    <row r="209" spans="2:40" x14ac:dyDescent="0.25">
      <c r="O209" t="s">
        <v>102</v>
      </c>
      <c r="AN209" t="s">
        <v>102</v>
      </c>
    </row>
    <row r="210" spans="2:40" x14ac:dyDescent="0.25">
      <c r="O210" t="s">
        <v>103</v>
      </c>
      <c r="AN210" t="s">
        <v>103</v>
      </c>
    </row>
    <row r="211" spans="2:40" x14ac:dyDescent="0.25">
      <c r="O211" t="s">
        <v>104</v>
      </c>
    </row>
    <row r="212" spans="2:40" x14ac:dyDescent="0.25">
      <c r="O212" t="s">
        <v>105</v>
      </c>
      <c r="AN212" t="s">
        <v>105</v>
      </c>
    </row>
    <row r="213" spans="2:40" x14ac:dyDescent="0.25">
      <c r="O213" t="s">
        <v>106</v>
      </c>
      <c r="AN213" t="s">
        <v>106</v>
      </c>
    </row>
    <row r="214" spans="2:40" x14ac:dyDescent="0.25">
      <c r="I214" t="s">
        <v>91</v>
      </c>
      <c r="J214" t="s">
        <v>92</v>
      </c>
      <c r="K214" t="s">
        <v>94</v>
      </c>
      <c r="L214" t="s">
        <v>95</v>
      </c>
      <c r="P214" t="s">
        <v>84</v>
      </c>
      <c r="Q214" t="s">
        <v>85</v>
      </c>
      <c r="R214" t="s">
        <v>86</v>
      </c>
      <c r="S214" t="s">
        <v>87</v>
      </c>
      <c r="T214" t="s">
        <v>88</v>
      </c>
      <c r="U214" t="s">
        <v>89</v>
      </c>
      <c r="V214" t="s">
        <v>91</v>
      </c>
      <c r="W214" t="s">
        <v>92</v>
      </c>
      <c r="X214" t="s">
        <v>90</v>
      </c>
      <c r="Y214" t="s">
        <v>93</v>
      </c>
      <c r="Z214" t="s">
        <v>96</v>
      </c>
      <c r="AA214" t="s">
        <v>97</v>
      </c>
      <c r="AB214" t="s">
        <v>94</v>
      </c>
      <c r="AC214" t="s">
        <v>95</v>
      </c>
      <c r="AD214" t="s">
        <v>98</v>
      </c>
      <c r="AE214" t="s">
        <v>100</v>
      </c>
      <c r="AF214" t="s">
        <v>101</v>
      </c>
      <c r="AG214" t="s">
        <v>102</v>
      </c>
      <c r="AH214" t="s">
        <v>103</v>
      </c>
      <c r="AI214" t="s">
        <v>104</v>
      </c>
      <c r="AJ214" t="s">
        <v>105</v>
      </c>
      <c r="AK214" t="s">
        <v>106</v>
      </c>
    </row>
    <row r="215" spans="2:40" x14ac:dyDescent="0.25">
      <c r="B215" t="s">
        <v>67</v>
      </c>
      <c r="C215">
        <f>VLOOKUP(B215,$A$29:$G$49,4)^2</f>
        <v>0.28089887640449435</v>
      </c>
      <c r="D215">
        <f>VLOOKUP(B215,$A$29:$E$49,4)*VLOOKUP(B215,$A$29:$E$49,5)</f>
        <v>0.44943820224719094</v>
      </c>
      <c r="E215">
        <f>-C215</f>
        <v>-0.28089887640449435</v>
      </c>
      <c r="F215">
        <f>-D215</f>
        <v>-0.44943820224719094</v>
      </c>
      <c r="G215" t="s">
        <v>91</v>
      </c>
      <c r="H215" t="str">
        <f>B215</f>
        <v>DG</v>
      </c>
      <c r="I215">
        <f>C215*VLOOKUP(B215,$A$29:$G$49,7)</f>
        <v>9241.9117247667127</v>
      </c>
      <c r="J215">
        <f>D215*VLOOKUP(B215,$A$29:$G$49,7)</f>
        <v>14787.058759626738</v>
      </c>
      <c r="K215">
        <f>E215*VLOOKUP(B215,$A$29:$G$49,7)</f>
        <v>-9241.9117247667127</v>
      </c>
      <c r="L215">
        <f>F215*VLOOKUP(B215,$A$29:$G$49,7)</f>
        <v>-14787.058759626738</v>
      </c>
      <c r="M215" t="str">
        <f>G215</f>
        <v>uD</v>
      </c>
      <c r="O215" t="s">
        <v>84</v>
      </c>
      <c r="AN215" t="s">
        <v>84</v>
      </c>
    </row>
    <row r="216" spans="2:40" x14ac:dyDescent="0.25">
      <c r="C216">
        <f>VLOOKUP(B215,$A$29:$E$49,4)*VLOOKUP(B215,$A$29:$E$49,5)</f>
        <v>0.44943820224719094</v>
      </c>
      <c r="D216">
        <f>VLOOKUP(B215,$A$29:$E$49,5)^2</f>
        <v>0.71910112359550549</v>
      </c>
      <c r="E216">
        <f>-C216</f>
        <v>-0.44943820224719094</v>
      </c>
      <c r="F216">
        <f>-D216</f>
        <v>-0.71910112359550549</v>
      </c>
      <c r="G216" t="s">
        <v>92</v>
      </c>
      <c r="I216">
        <f>C216*VLOOKUP(B215,$A$29:$G$49,7)</f>
        <v>14787.058759626738</v>
      </c>
      <c r="J216">
        <f>D216*VLOOKUP(B215,$A$29:$G$49,7)</f>
        <v>23659.294015402782</v>
      </c>
      <c r="K216">
        <f>E216*VLOOKUP(B215,$A$29:$G$49,7)</f>
        <v>-14787.058759626738</v>
      </c>
      <c r="L216">
        <f>F216*VLOOKUP(B215,$A$29:$G$49,7)</f>
        <v>-23659.294015402782</v>
      </c>
      <c r="M216" t="str">
        <f>G216</f>
        <v>vD</v>
      </c>
      <c r="O216" t="s">
        <v>85</v>
      </c>
      <c r="AN216" t="s">
        <v>85</v>
      </c>
    </row>
    <row r="217" spans="2:40" x14ac:dyDescent="0.25">
      <c r="C217">
        <f>-C215</f>
        <v>-0.28089887640449435</v>
      </c>
      <c r="D217">
        <f>-D215</f>
        <v>-0.44943820224719094</v>
      </c>
      <c r="E217">
        <f>C215</f>
        <v>0.28089887640449435</v>
      </c>
      <c r="F217">
        <f>D215</f>
        <v>0.44943820224719094</v>
      </c>
      <c r="G217" t="s">
        <v>94</v>
      </c>
      <c r="I217">
        <f>C217*VLOOKUP(B215,$A$29:$G$49,7)</f>
        <v>-9241.9117247667127</v>
      </c>
      <c r="J217">
        <f>D217*VLOOKUP(B215,$A$29:$G$49,7)</f>
        <v>-14787.058759626738</v>
      </c>
      <c r="K217">
        <f>E217*VLOOKUP(B215,$A$29:$G$49,7)</f>
        <v>9241.9117247667127</v>
      </c>
      <c r="L217">
        <f>F217*VLOOKUP(B215,$A$29:$G$49,7)</f>
        <v>14787.058759626738</v>
      </c>
      <c r="M217" t="str">
        <f>G217</f>
        <v>uG</v>
      </c>
      <c r="O217" t="s">
        <v>86</v>
      </c>
      <c r="AN217" t="s">
        <v>86</v>
      </c>
    </row>
    <row r="218" spans="2:40" x14ac:dyDescent="0.25">
      <c r="C218">
        <f>-C216</f>
        <v>-0.44943820224719094</v>
      </c>
      <c r="D218">
        <f>-D216</f>
        <v>-0.71910112359550549</v>
      </c>
      <c r="E218">
        <f>C216</f>
        <v>0.44943820224719094</v>
      </c>
      <c r="F218">
        <f>D216</f>
        <v>0.71910112359550549</v>
      </c>
      <c r="G218" t="s">
        <v>95</v>
      </c>
      <c r="I218">
        <f>C218*VLOOKUP(B215,$A$29:$G$49,7)</f>
        <v>-14787.058759626738</v>
      </c>
      <c r="J218">
        <f>D218*VLOOKUP(B215,$A$29:$G$49,7)</f>
        <v>-23659.294015402782</v>
      </c>
      <c r="K218">
        <f>E218*VLOOKUP(B215,$A$29:$G$49,7)</f>
        <v>14787.058759626738</v>
      </c>
      <c r="L218">
        <f>F218*VLOOKUP(B215,$A$29:$G$49,7)</f>
        <v>23659.294015402782</v>
      </c>
      <c r="M218" t="str">
        <f>G218</f>
        <v>vG</v>
      </c>
      <c r="O218" t="s">
        <v>87</v>
      </c>
      <c r="AN218" t="s">
        <v>87</v>
      </c>
    </row>
    <row r="219" spans="2:40" x14ac:dyDescent="0.25">
      <c r="O219" t="s">
        <v>88</v>
      </c>
      <c r="AN219" t="s">
        <v>88</v>
      </c>
    </row>
    <row r="220" spans="2:40" x14ac:dyDescent="0.25">
      <c r="O220" t="s">
        <v>89</v>
      </c>
      <c r="AN220" t="s">
        <v>89</v>
      </c>
    </row>
    <row r="221" spans="2:40" x14ac:dyDescent="0.25">
      <c r="O221" t="s">
        <v>91</v>
      </c>
      <c r="V221">
        <f>I215</f>
        <v>9241.9117247667127</v>
      </c>
      <c r="W221">
        <f>J215</f>
        <v>14787.058759626738</v>
      </c>
      <c r="AB221">
        <f>K215</f>
        <v>-9241.9117247667127</v>
      </c>
      <c r="AC221">
        <f>L215</f>
        <v>-14787.058759626738</v>
      </c>
      <c r="AN221" t="s">
        <v>91</v>
      </c>
    </row>
    <row r="222" spans="2:40" x14ac:dyDescent="0.25">
      <c r="O222" t="s">
        <v>92</v>
      </c>
      <c r="V222">
        <f>I216</f>
        <v>14787.058759626738</v>
      </c>
      <c r="W222">
        <f>J216</f>
        <v>23659.294015402782</v>
      </c>
      <c r="AB222">
        <f>K216</f>
        <v>-14787.058759626738</v>
      </c>
      <c r="AC222">
        <f>L216</f>
        <v>-23659.294015402782</v>
      </c>
      <c r="AN222" t="s">
        <v>92</v>
      </c>
    </row>
    <row r="223" spans="2:40" x14ac:dyDescent="0.25">
      <c r="O223" t="s">
        <v>90</v>
      </c>
      <c r="AN223" t="s">
        <v>90</v>
      </c>
    </row>
    <row r="224" spans="2:40" x14ac:dyDescent="0.25">
      <c r="O224" t="s">
        <v>93</v>
      </c>
      <c r="AN224" t="s">
        <v>93</v>
      </c>
    </row>
    <row r="225" spans="2:40" x14ac:dyDescent="0.25">
      <c r="O225" t="s">
        <v>96</v>
      </c>
      <c r="AN225" t="s">
        <v>96</v>
      </c>
    </row>
    <row r="226" spans="2:40" x14ac:dyDescent="0.25">
      <c r="O226" t="s">
        <v>97</v>
      </c>
      <c r="AN226" t="s">
        <v>97</v>
      </c>
    </row>
    <row r="227" spans="2:40" x14ac:dyDescent="0.25">
      <c r="O227" t="s">
        <v>94</v>
      </c>
      <c r="V227">
        <f>I217</f>
        <v>-9241.9117247667127</v>
      </c>
      <c r="W227">
        <f>J217</f>
        <v>-14787.058759626738</v>
      </c>
      <c r="AB227">
        <f>K217</f>
        <v>9241.9117247667127</v>
      </c>
      <c r="AC227">
        <f>L217</f>
        <v>14787.058759626738</v>
      </c>
      <c r="AN227" t="s">
        <v>94</v>
      </c>
    </row>
    <row r="228" spans="2:40" x14ac:dyDescent="0.25">
      <c r="O228" t="s">
        <v>95</v>
      </c>
      <c r="V228">
        <f>I218</f>
        <v>-14787.058759626738</v>
      </c>
      <c r="W228">
        <f>J218</f>
        <v>-23659.294015402782</v>
      </c>
      <c r="AB228">
        <f>K218</f>
        <v>14787.058759626738</v>
      </c>
      <c r="AC228">
        <f>L218</f>
        <v>23659.294015402782</v>
      </c>
      <c r="AN228" t="s">
        <v>95</v>
      </c>
    </row>
    <row r="229" spans="2:40" x14ac:dyDescent="0.25">
      <c r="O229" t="s">
        <v>98</v>
      </c>
      <c r="AN229" t="s">
        <v>98</v>
      </c>
    </row>
    <row r="230" spans="2:40" x14ac:dyDescent="0.25">
      <c r="O230" t="s">
        <v>100</v>
      </c>
      <c r="AN230" t="s">
        <v>100</v>
      </c>
    </row>
    <row r="231" spans="2:40" x14ac:dyDescent="0.25">
      <c r="O231" t="s">
        <v>101</v>
      </c>
      <c r="AN231" t="s">
        <v>101</v>
      </c>
    </row>
    <row r="232" spans="2:40" x14ac:dyDescent="0.25">
      <c r="O232" t="s">
        <v>102</v>
      </c>
      <c r="AN232" t="s">
        <v>102</v>
      </c>
    </row>
    <row r="233" spans="2:40" x14ac:dyDescent="0.25">
      <c r="O233" t="s">
        <v>103</v>
      </c>
      <c r="AN233" t="s">
        <v>103</v>
      </c>
    </row>
    <row r="234" spans="2:40" x14ac:dyDescent="0.25">
      <c r="O234" t="s">
        <v>104</v>
      </c>
    </row>
    <row r="235" spans="2:40" x14ac:dyDescent="0.25">
      <c r="O235" t="s">
        <v>105</v>
      </c>
      <c r="AN235" t="s">
        <v>105</v>
      </c>
    </row>
    <row r="236" spans="2:40" x14ac:dyDescent="0.25">
      <c r="O236" t="s">
        <v>106</v>
      </c>
      <c r="AN236" t="s">
        <v>106</v>
      </c>
    </row>
    <row r="237" spans="2:40" x14ac:dyDescent="0.25">
      <c r="I237" t="s">
        <v>91</v>
      </c>
      <c r="J237" t="s">
        <v>92</v>
      </c>
      <c r="K237" t="s">
        <v>96</v>
      </c>
      <c r="L237" t="s">
        <v>97</v>
      </c>
      <c r="P237" t="s">
        <v>84</v>
      </c>
      <c r="Q237" t="s">
        <v>85</v>
      </c>
      <c r="R237" t="s">
        <v>86</v>
      </c>
      <c r="S237" t="s">
        <v>87</v>
      </c>
      <c r="T237" t="s">
        <v>88</v>
      </c>
      <c r="U237" t="s">
        <v>89</v>
      </c>
      <c r="V237" t="s">
        <v>91</v>
      </c>
      <c r="W237" t="s">
        <v>92</v>
      </c>
      <c r="X237" t="s">
        <v>90</v>
      </c>
      <c r="Y237" t="s">
        <v>93</v>
      </c>
      <c r="Z237" t="s">
        <v>96</v>
      </c>
      <c r="AA237" t="s">
        <v>97</v>
      </c>
      <c r="AB237" t="s">
        <v>94</v>
      </c>
      <c r="AC237" t="s">
        <v>95</v>
      </c>
      <c r="AD237" t="s">
        <v>98</v>
      </c>
      <c r="AE237" t="s">
        <v>100</v>
      </c>
      <c r="AF237" t="s">
        <v>101</v>
      </c>
      <c r="AG237" t="s">
        <v>102</v>
      </c>
      <c r="AH237" t="s">
        <v>103</v>
      </c>
      <c r="AI237" t="s">
        <v>104</v>
      </c>
      <c r="AJ237" t="s">
        <v>105</v>
      </c>
      <c r="AK237" t="s">
        <v>106</v>
      </c>
    </row>
    <row r="238" spans="2:40" x14ac:dyDescent="0.25">
      <c r="B238" t="s">
        <v>68</v>
      </c>
      <c r="C238">
        <f>VLOOKUP(B238,$A$29:$G$49,4)^2</f>
        <v>0</v>
      </c>
      <c r="D238">
        <f>VLOOKUP(B238,$A$29:$E$49,4)*VLOOKUP(B238,$A$29:$E$49,5)</f>
        <v>0</v>
      </c>
      <c r="E238">
        <f>-C238</f>
        <v>0</v>
      </c>
      <c r="F238">
        <f>-D238</f>
        <v>0</v>
      </c>
      <c r="G238" t="s">
        <v>91</v>
      </c>
      <c r="H238" t="str">
        <f>B238</f>
        <v>DF</v>
      </c>
      <c r="I238">
        <f>C238*VLOOKUP(B238,$A$29:$G$49,7)</f>
        <v>0</v>
      </c>
      <c r="J238">
        <f>D238*VLOOKUP(B238,$A$29:$G$49,7)</f>
        <v>0</v>
      </c>
      <c r="K238">
        <f>E238*VLOOKUP(B238,$A$29:$G$49,7)</f>
        <v>0</v>
      </c>
      <c r="L238">
        <f>F238*VLOOKUP(B238,$A$29:$G$49,7)</f>
        <v>0</v>
      </c>
      <c r="M238" t="str">
        <f>G238</f>
        <v>uD</v>
      </c>
      <c r="O238" t="s">
        <v>84</v>
      </c>
      <c r="AN238" t="s">
        <v>84</v>
      </c>
    </row>
    <row r="239" spans="2:40" x14ac:dyDescent="0.25">
      <c r="C239">
        <f>VLOOKUP(B238,$A$29:$E$49,4)*VLOOKUP(B238,$A$29:$E$49,5)</f>
        <v>0</v>
      </c>
      <c r="D239">
        <f>VLOOKUP(B238,$A$29:$E$49,5)^2</f>
        <v>1</v>
      </c>
      <c r="E239">
        <f>-C239</f>
        <v>0</v>
      </c>
      <c r="F239">
        <f>-D239</f>
        <v>-1</v>
      </c>
      <c r="G239" t="s">
        <v>92</v>
      </c>
      <c r="I239">
        <f>C239*VLOOKUP(B238,$A$29:$G$49,7)</f>
        <v>0</v>
      </c>
      <c r="J239">
        <f>D239*VLOOKUP(B238,$A$29:$G$49,7)</f>
        <v>38798.66927183394</v>
      </c>
      <c r="K239">
        <f>E239*VLOOKUP(B238,$A$29:$G$49,7)</f>
        <v>0</v>
      </c>
      <c r="L239">
        <f>F239*VLOOKUP(B238,$A$29:$G$49,7)</f>
        <v>-38798.66927183394</v>
      </c>
      <c r="M239" t="str">
        <f>G239</f>
        <v>vD</v>
      </c>
      <c r="O239" t="s">
        <v>85</v>
      </c>
      <c r="AN239" t="s">
        <v>85</v>
      </c>
    </row>
    <row r="240" spans="2:40" x14ac:dyDescent="0.25">
      <c r="C240">
        <f>-C238</f>
        <v>0</v>
      </c>
      <c r="D240">
        <f>-D238</f>
        <v>0</v>
      </c>
      <c r="E240">
        <f>C238</f>
        <v>0</v>
      </c>
      <c r="F240">
        <f>D238</f>
        <v>0</v>
      </c>
      <c r="G240" t="s">
        <v>96</v>
      </c>
      <c r="I240">
        <f>C240*VLOOKUP(B238,$A$29:$G$49,7)</f>
        <v>0</v>
      </c>
      <c r="J240">
        <f>D240*VLOOKUP(B238,$A$29:$G$49,7)</f>
        <v>0</v>
      </c>
      <c r="K240">
        <f>E240*VLOOKUP(B238,$A$29:$G$49,7)</f>
        <v>0</v>
      </c>
      <c r="L240">
        <f>F240*VLOOKUP(B238,$A$29:$G$49,7)</f>
        <v>0</v>
      </c>
      <c r="M240" t="str">
        <f>G240</f>
        <v>uF</v>
      </c>
      <c r="O240" t="s">
        <v>86</v>
      </c>
      <c r="AN240" t="s">
        <v>86</v>
      </c>
    </row>
    <row r="241" spans="3:40" x14ac:dyDescent="0.25">
      <c r="C241">
        <f>-C239</f>
        <v>0</v>
      </c>
      <c r="D241">
        <f>-D239</f>
        <v>-1</v>
      </c>
      <c r="E241">
        <f>C239</f>
        <v>0</v>
      </c>
      <c r="F241">
        <f>D239</f>
        <v>1</v>
      </c>
      <c r="G241" t="s">
        <v>97</v>
      </c>
      <c r="I241">
        <f>C241*VLOOKUP(B238,$A$29:$G$49,7)</f>
        <v>0</v>
      </c>
      <c r="J241">
        <f>D241*VLOOKUP(B238,$A$29:$G$49,7)</f>
        <v>-38798.66927183394</v>
      </c>
      <c r="K241">
        <f>E241*VLOOKUP(B238,$A$29:$G$49,7)</f>
        <v>0</v>
      </c>
      <c r="L241">
        <f>F241*VLOOKUP(B238,$A$29:$G$49,7)</f>
        <v>38798.66927183394</v>
      </c>
      <c r="M241" t="str">
        <f>G241</f>
        <v>vF</v>
      </c>
      <c r="O241" t="s">
        <v>87</v>
      </c>
      <c r="AN241" t="s">
        <v>87</v>
      </c>
    </row>
    <row r="242" spans="3:40" x14ac:dyDescent="0.25">
      <c r="O242" t="s">
        <v>88</v>
      </c>
      <c r="AN242" t="s">
        <v>88</v>
      </c>
    </row>
    <row r="243" spans="3:40" x14ac:dyDescent="0.25">
      <c r="O243" t="s">
        <v>89</v>
      </c>
      <c r="AN243" t="s">
        <v>89</v>
      </c>
    </row>
    <row r="244" spans="3:40" x14ac:dyDescent="0.25">
      <c r="O244" t="s">
        <v>91</v>
      </c>
      <c r="V244">
        <f>I238</f>
        <v>0</v>
      </c>
      <c r="W244">
        <f>J238</f>
        <v>0</v>
      </c>
      <c r="Z244">
        <f>K238</f>
        <v>0</v>
      </c>
      <c r="AA244">
        <f>L238</f>
        <v>0</v>
      </c>
      <c r="AN244" t="s">
        <v>91</v>
      </c>
    </row>
    <row r="245" spans="3:40" x14ac:dyDescent="0.25">
      <c r="O245" t="s">
        <v>92</v>
      </c>
      <c r="V245">
        <f>I239</f>
        <v>0</v>
      </c>
      <c r="W245">
        <f>J239</f>
        <v>38798.66927183394</v>
      </c>
      <c r="Z245">
        <f>K239</f>
        <v>0</v>
      </c>
      <c r="AA245">
        <f>L239</f>
        <v>-38798.66927183394</v>
      </c>
      <c r="AN245" t="s">
        <v>92</v>
      </c>
    </row>
    <row r="246" spans="3:40" x14ac:dyDescent="0.25">
      <c r="O246" t="s">
        <v>90</v>
      </c>
      <c r="AN246" t="s">
        <v>90</v>
      </c>
    </row>
    <row r="247" spans="3:40" x14ac:dyDescent="0.25">
      <c r="O247" t="s">
        <v>93</v>
      </c>
      <c r="AN247" t="s">
        <v>93</v>
      </c>
    </row>
    <row r="248" spans="3:40" x14ac:dyDescent="0.25">
      <c r="O248" t="s">
        <v>96</v>
      </c>
      <c r="V248">
        <f>I240</f>
        <v>0</v>
      </c>
      <c r="W248">
        <f>J240</f>
        <v>0</v>
      </c>
      <c r="Z248">
        <f>K240</f>
        <v>0</v>
      </c>
      <c r="AA248">
        <f>L240</f>
        <v>0</v>
      </c>
      <c r="AN248" t="s">
        <v>96</v>
      </c>
    </row>
    <row r="249" spans="3:40" x14ac:dyDescent="0.25">
      <c r="O249" t="s">
        <v>97</v>
      </c>
      <c r="V249">
        <f>I241</f>
        <v>0</v>
      </c>
      <c r="W249">
        <f>J241</f>
        <v>-38798.66927183394</v>
      </c>
      <c r="Z249">
        <f>K241</f>
        <v>0</v>
      </c>
      <c r="AA249">
        <f>L241</f>
        <v>38798.66927183394</v>
      </c>
      <c r="AN249" t="s">
        <v>97</v>
      </c>
    </row>
    <row r="250" spans="3:40" x14ac:dyDescent="0.25">
      <c r="O250" t="s">
        <v>94</v>
      </c>
      <c r="AN250" t="s">
        <v>94</v>
      </c>
    </row>
    <row r="251" spans="3:40" x14ac:dyDescent="0.25">
      <c r="O251" t="s">
        <v>95</v>
      </c>
      <c r="AN251" t="s">
        <v>95</v>
      </c>
    </row>
    <row r="252" spans="3:40" x14ac:dyDescent="0.25">
      <c r="O252" t="s">
        <v>98</v>
      </c>
      <c r="AN252" t="s">
        <v>98</v>
      </c>
    </row>
    <row r="253" spans="3:40" x14ac:dyDescent="0.25">
      <c r="O253" t="s">
        <v>100</v>
      </c>
      <c r="AN253" t="s">
        <v>100</v>
      </c>
    </row>
    <row r="254" spans="3:40" x14ac:dyDescent="0.25">
      <c r="O254" t="s">
        <v>101</v>
      </c>
      <c r="AN254" t="s">
        <v>101</v>
      </c>
    </row>
    <row r="255" spans="3:40" x14ac:dyDescent="0.25">
      <c r="O255" t="s">
        <v>102</v>
      </c>
      <c r="AN255" t="s">
        <v>102</v>
      </c>
    </row>
    <row r="256" spans="3:40" x14ac:dyDescent="0.25">
      <c r="O256" t="s">
        <v>103</v>
      </c>
      <c r="AN256" t="s">
        <v>103</v>
      </c>
    </row>
    <row r="257" spans="2:40" x14ac:dyDescent="0.25">
      <c r="O257" t="s">
        <v>104</v>
      </c>
    </row>
    <row r="258" spans="2:40" x14ac:dyDescent="0.25">
      <c r="O258" t="s">
        <v>105</v>
      </c>
      <c r="AN258" t="s">
        <v>105</v>
      </c>
    </row>
    <row r="259" spans="2:40" x14ac:dyDescent="0.25">
      <c r="O259" t="s">
        <v>106</v>
      </c>
      <c r="AN259" t="s">
        <v>106</v>
      </c>
    </row>
    <row r="265" spans="2:40" x14ac:dyDescent="0.25">
      <c r="I265" t="s">
        <v>90</v>
      </c>
      <c r="J265" t="s">
        <v>93</v>
      </c>
      <c r="K265" t="s">
        <v>94</v>
      </c>
      <c r="L265" t="s">
        <v>95</v>
      </c>
      <c r="P265" t="s">
        <v>84</v>
      </c>
      <c r="Q265" t="s">
        <v>85</v>
      </c>
      <c r="R265" t="s">
        <v>86</v>
      </c>
      <c r="S265" t="s">
        <v>87</v>
      </c>
      <c r="T265" t="s">
        <v>88</v>
      </c>
      <c r="U265" t="s">
        <v>89</v>
      </c>
      <c r="V265" t="s">
        <v>91</v>
      </c>
      <c r="W265" t="s">
        <v>92</v>
      </c>
      <c r="X265" t="s">
        <v>90</v>
      </c>
      <c r="Y265" t="s">
        <v>93</v>
      </c>
      <c r="Z265" t="s">
        <v>96</v>
      </c>
      <c r="AA265" t="s">
        <v>97</v>
      </c>
      <c r="AB265" t="s">
        <v>94</v>
      </c>
      <c r="AC265" t="s">
        <v>95</v>
      </c>
      <c r="AD265" t="s">
        <v>98</v>
      </c>
      <c r="AE265" t="s">
        <v>100</v>
      </c>
      <c r="AF265" t="s">
        <v>101</v>
      </c>
      <c r="AG265" t="s">
        <v>102</v>
      </c>
      <c r="AH265" t="s">
        <v>103</v>
      </c>
      <c r="AI265" t="s">
        <v>104</v>
      </c>
      <c r="AJ265" t="s">
        <v>105</v>
      </c>
      <c r="AK265" t="s">
        <v>106</v>
      </c>
      <c r="AL265" t="s">
        <v>107</v>
      </c>
      <c r="AM265" t="s">
        <v>108</v>
      </c>
    </row>
    <row r="266" spans="2:40" x14ac:dyDescent="0.25">
      <c r="B266" t="s">
        <v>69</v>
      </c>
      <c r="C266">
        <f>VLOOKUP(B266,$A$29:$G$49,4)^2</f>
        <v>1</v>
      </c>
      <c r="D266">
        <f>VLOOKUP(B266,$A$29:$E$49,4)*VLOOKUP(B266,$A$29:$E$49,5)</f>
        <v>0</v>
      </c>
      <c r="E266">
        <f>-C266</f>
        <v>-1</v>
      </c>
      <c r="F266">
        <f>-D266</f>
        <v>0</v>
      </c>
      <c r="G266" t="s">
        <v>90</v>
      </c>
      <c r="H266" t="str">
        <f>B266</f>
        <v>EG</v>
      </c>
      <c r="I266">
        <f>C266*VLOOKUP(B266,$A$29:$G$49,7)</f>
        <v>62077.870834934307</v>
      </c>
      <c r="J266">
        <f>D266*VLOOKUP(B266,$A$29:$G$49,7)</f>
        <v>0</v>
      </c>
      <c r="K266">
        <f>E266*VLOOKUP(B266,$A$29:$G$49,7)</f>
        <v>-62077.870834934307</v>
      </c>
      <c r="L266">
        <f>F266*VLOOKUP(B266,$A$29:$G$49,7)</f>
        <v>0</v>
      </c>
      <c r="M266" t="str">
        <f>G266</f>
        <v>uE</v>
      </c>
      <c r="O266" t="s">
        <v>84</v>
      </c>
      <c r="AN266" t="s">
        <v>84</v>
      </c>
    </row>
    <row r="267" spans="2:40" x14ac:dyDescent="0.25">
      <c r="C267">
        <f>VLOOKUP(B266,$A$29:$E$49,4)*VLOOKUP(B266,$A$29:$E$49,5)</f>
        <v>0</v>
      </c>
      <c r="D267">
        <f>VLOOKUP(B266,$A$29:$E$49,5)^2</f>
        <v>0</v>
      </c>
      <c r="E267">
        <f>-C267</f>
        <v>0</v>
      </c>
      <c r="F267">
        <f>-D267</f>
        <v>0</v>
      </c>
      <c r="G267" t="s">
        <v>93</v>
      </c>
      <c r="I267">
        <f>C267*VLOOKUP(B266,$A$29:$G$49,7)</f>
        <v>0</v>
      </c>
      <c r="J267">
        <f>D267*VLOOKUP(B266,$A$29:$G$49,7)</f>
        <v>0</v>
      </c>
      <c r="K267">
        <f>E267*VLOOKUP(B266,$A$29:$G$49,7)</f>
        <v>0</v>
      </c>
      <c r="L267">
        <f>F267*VLOOKUP(B266,$A$29:$G$49,7)</f>
        <v>0</v>
      </c>
      <c r="M267" t="str">
        <f>G267</f>
        <v>vE</v>
      </c>
      <c r="O267" t="s">
        <v>85</v>
      </c>
      <c r="AN267" t="s">
        <v>85</v>
      </c>
    </row>
    <row r="268" spans="2:40" x14ac:dyDescent="0.25">
      <c r="C268">
        <f>-C266</f>
        <v>-1</v>
      </c>
      <c r="D268">
        <f>-D266</f>
        <v>0</v>
      </c>
      <c r="E268">
        <f>C266</f>
        <v>1</v>
      </c>
      <c r="F268">
        <f>D266</f>
        <v>0</v>
      </c>
      <c r="G268" t="s">
        <v>94</v>
      </c>
      <c r="I268">
        <f>C268*VLOOKUP(B266,$A$29:$G$49,7)</f>
        <v>-62077.870834934307</v>
      </c>
      <c r="J268">
        <f>D268*VLOOKUP(B266,$A$29:$G$49,7)</f>
        <v>0</v>
      </c>
      <c r="K268">
        <f>E268*VLOOKUP(B266,$A$29:$G$49,7)</f>
        <v>62077.870834934307</v>
      </c>
      <c r="L268">
        <f>F268*VLOOKUP(B266,$A$29:$G$49,7)</f>
        <v>0</v>
      </c>
      <c r="M268" t="str">
        <f>G268</f>
        <v>uG</v>
      </c>
      <c r="O268" t="s">
        <v>86</v>
      </c>
      <c r="AN268" t="s">
        <v>86</v>
      </c>
    </row>
    <row r="269" spans="2:40" x14ac:dyDescent="0.25">
      <c r="C269">
        <f>-C267</f>
        <v>0</v>
      </c>
      <c r="D269">
        <f>-D267</f>
        <v>0</v>
      </c>
      <c r="E269">
        <f>C267</f>
        <v>0</v>
      </c>
      <c r="F269">
        <f>D267</f>
        <v>0</v>
      </c>
      <c r="G269" t="s">
        <v>95</v>
      </c>
      <c r="I269">
        <f>C269*VLOOKUP(B266,$A$29:$G$49,7)</f>
        <v>0</v>
      </c>
      <c r="J269">
        <f>D269*VLOOKUP(B266,$A$29:$G$49,7)</f>
        <v>0</v>
      </c>
      <c r="K269">
        <f>E269*VLOOKUP(B266,$A$29:$G$49,7)</f>
        <v>0</v>
      </c>
      <c r="L269">
        <f>F269*VLOOKUP(B266,$A$29:$G$49,7)</f>
        <v>0</v>
      </c>
      <c r="M269" t="str">
        <f>G269</f>
        <v>vG</v>
      </c>
      <c r="O269" t="s">
        <v>87</v>
      </c>
      <c r="AN269" t="s">
        <v>87</v>
      </c>
    </row>
    <row r="270" spans="2:40" x14ac:dyDescent="0.25">
      <c r="O270" t="s">
        <v>88</v>
      </c>
      <c r="AN270" t="s">
        <v>88</v>
      </c>
    </row>
    <row r="271" spans="2:40" x14ac:dyDescent="0.25">
      <c r="O271" t="s">
        <v>89</v>
      </c>
      <c r="AN271" t="s">
        <v>89</v>
      </c>
    </row>
    <row r="272" spans="2:40" x14ac:dyDescent="0.25">
      <c r="O272" t="s">
        <v>91</v>
      </c>
      <c r="AN272" t="s">
        <v>91</v>
      </c>
    </row>
    <row r="273" spans="15:40" x14ac:dyDescent="0.25">
      <c r="O273" t="s">
        <v>92</v>
      </c>
      <c r="AN273" t="s">
        <v>92</v>
      </c>
    </row>
    <row r="274" spans="15:40" x14ac:dyDescent="0.25">
      <c r="O274" t="s">
        <v>90</v>
      </c>
      <c r="X274">
        <f>I266</f>
        <v>62077.870834934307</v>
      </c>
      <c r="Y274">
        <f>J266</f>
        <v>0</v>
      </c>
      <c r="AB274">
        <f>K266</f>
        <v>-62077.870834934307</v>
      </c>
      <c r="AC274">
        <f>L266</f>
        <v>0</v>
      </c>
      <c r="AN274" t="s">
        <v>90</v>
      </c>
    </row>
    <row r="275" spans="15:40" x14ac:dyDescent="0.25">
      <c r="O275" t="s">
        <v>93</v>
      </c>
      <c r="X275">
        <f>I267</f>
        <v>0</v>
      </c>
      <c r="Y275">
        <f>J267</f>
        <v>0</v>
      </c>
      <c r="AB275">
        <f>K267</f>
        <v>0</v>
      </c>
      <c r="AC275">
        <f>L267</f>
        <v>0</v>
      </c>
      <c r="AN275" t="s">
        <v>93</v>
      </c>
    </row>
    <row r="276" spans="15:40" x14ac:dyDescent="0.25">
      <c r="O276" t="s">
        <v>96</v>
      </c>
      <c r="AN276" t="s">
        <v>96</v>
      </c>
    </row>
    <row r="277" spans="15:40" x14ac:dyDescent="0.25">
      <c r="O277" t="s">
        <v>97</v>
      </c>
      <c r="AN277" t="s">
        <v>97</v>
      </c>
    </row>
    <row r="278" spans="15:40" x14ac:dyDescent="0.25">
      <c r="O278" t="s">
        <v>94</v>
      </c>
      <c r="X278">
        <f>I268</f>
        <v>-62077.870834934307</v>
      </c>
      <c r="Y278">
        <f>J268</f>
        <v>0</v>
      </c>
      <c r="AB278">
        <f>K268</f>
        <v>62077.870834934307</v>
      </c>
      <c r="AC278">
        <f>L268</f>
        <v>0</v>
      </c>
      <c r="AN278" t="s">
        <v>94</v>
      </c>
    </row>
    <row r="279" spans="15:40" x14ac:dyDescent="0.25">
      <c r="O279" t="s">
        <v>95</v>
      </c>
      <c r="X279">
        <f>I269</f>
        <v>0</v>
      </c>
      <c r="Y279">
        <f>J269</f>
        <v>0</v>
      </c>
      <c r="AB279">
        <f>K269</f>
        <v>0</v>
      </c>
      <c r="AC279">
        <f>L269</f>
        <v>0</v>
      </c>
      <c r="AN279" t="s">
        <v>95</v>
      </c>
    </row>
    <row r="280" spans="15:40" x14ac:dyDescent="0.25">
      <c r="O280" t="s">
        <v>98</v>
      </c>
      <c r="AN280" t="s">
        <v>98</v>
      </c>
    </row>
    <row r="281" spans="15:40" x14ac:dyDescent="0.25">
      <c r="O281" t="s">
        <v>100</v>
      </c>
      <c r="AN281" t="s">
        <v>100</v>
      </c>
    </row>
    <row r="282" spans="15:40" x14ac:dyDescent="0.25">
      <c r="O282" t="s">
        <v>101</v>
      </c>
      <c r="AN282" t="s">
        <v>101</v>
      </c>
    </row>
    <row r="283" spans="15:40" x14ac:dyDescent="0.25">
      <c r="O283" t="s">
        <v>102</v>
      </c>
      <c r="AN283" t="s">
        <v>102</v>
      </c>
    </row>
    <row r="284" spans="15:40" x14ac:dyDescent="0.25">
      <c r="O284" t="s">
        <v>103</v>
      </c>
      <c r="AN284" t="s">
        <v>103</v>
      </c>
    </row>
    <row r="285" spans="15:40" x14ac:dyDescent="0.25">
      <c r="O285" t="s">
        <v>104</v>
      </c>
    </row>
    <row r="286" spans="15:40" x14ac:dyDescent="0.25">
      <c r="O286" t="s">
        <v>105</v>
      </c>
      <c r="AN286" t="s">
        <v>105</v>
      </c>
    </row>
    <row r="287" spans="15:40" x14ac:dyDescent="0.25">
      <c r="O287" t="s">
        <v>106</v>
      </c>
      <c r="AN287" t="s">
        <v>106</v>
      </c>
    </row>
    <row r="306" spans="2:40" x14ac:dyDescent="0.25">
      <c r="I306" t="s">
        <v>96</v>
      </c>
      <c r="J306" t="s">
        <v>97</v>
      </c>
      <c r="K306" t="s">
        <v>98</v>
      </c>
      <c r="L306" t="s">
        <v>99</v>
      </c>
      <c r="P306" t="s">
        <v>84</v>
      </c>
      <c r="Q306" t="s">
        <v>85</v>
      </c>
      <c r="R306" t="s">
        <v>86</v>
      </c>
      <c r="S306" t="s">
        <v>87</v>
      </c>
      <c r="T306" t="s">
        <v>88</v>
      </c>
      <c r="U306" t="s">
        <v>89</v>
      </c>
      <c r="V306" t="s">
        <v>91</v>
      </c>
      <c r="W306" t="s">
        <v>92</v>
      </c>
      <c r="X306" t="s">
        <v>90</v>
      </c>
      <c r="Y306" t="s">
        <v>93</v>
      </c>
      <c r="Z306" t="s">
        <v>96</v>
      </c>
      <c r="AA306" t="s">
        <v>97</v>
      </c>
      <c r="AB306" t="s">
        <v>94</v>
      </c>
      <c r="AC306" t="s">
        <v>95</v>
      </c>
      <c r="AD306" t="s">
        <v>98</v>
      </c>
      <c r="AE306" t="s">
        <v>100</v>
      </c>
      <c r="AF306" t="s">
        <v>101</v>
      </c>
      <c r="AG306" t="s">
        <v>102</v>
      </c>
      <c r="AH306" t="s">
        <v>103</v>
      </c>
      <c r="AI306" t="s">
        <v>104</v>
      </c>
      <c r="AJ306" t="s">
        <v>105</v>
      </c>
      <c r="AK306" t="s">
        <v>106</v>
      </c>
      <c r="AL306" t="s">
        <v>107</v>
      </c>
      <c r="AM306" t="s">
        <v>108</v>
      </c>
    </row>
    <row r="307" spans="2:40" x14ac:dyDescent="0.25">
      <c r="B307" t="s">
        <v>70</v>
      </c>
      <c r="C307">
        <f>VLOOKUP(B307,$A$29:$G$49,4)^2</f>
        <v>1</v>
      </c>
      <c r="D307">
        <f>VLOOKUP(B307,$A$29:$E$49,4)*VLOOKUP(B307,$A$29:$E$49,5)</f>
        <v>0</v>
      </c>
      <c r="E307">
        <f>-C307</f>
        <v>-1</v>
      </c>
      <c r="F307">
        <f>-D307</f>
        <v>0</v>
      </c>
      <c r="G307" t="s">
        <v>96</v>
      </c>
      <c r="H307" t="str">
        <f>B307</f>
        <v>FH</v>
      </c>
      <c r="I307">
        <f>C307*VLOOKUP(B307,$A$29:$G$49,7)</f>
        <v>62077.870834934307</v>
      </c>
      <c r="J307">
        <f>D307*VLOOKUP(B307,$A$29:$G$49,7)</f>
        <v>0</v>
      </c>
      <c r="K307">
        <f>E307*VLOOKUP(B307,$A$29:$G$49,7)</f>
        <v>-62077.870834934307</v>
      </c>
      <c r="L307">
        <f>F307*VLOOKUP(B307,$A$29:$G$49,7)</f>
        <v>0</v>
      </c>
      <c r="M307" t="str">
        <f>G307</f>
        <v>uF</v>
      </c>
      <c r="O307" t="s">
        <v>84</v>
      </c>
      <c r="AN307" t="s">
        <v>84</v>
      </c>
    </row>
    <row r="308" spans="2:40" x14ac:dyDescent="0.25">
      <c r="C308">
        <f>VLOOKUP(B307,$A$29:$E$49,4)*VLOOKUP(B307,$A$29:$E$49,5)</f>
        <v>0</v>
      </c>
      <c r="D308">
        <f>VLOOKUP(B307,$A$29:$E$49,5)^2</f>
        <v>0</v>
      </c>
      <c r="E308">
        <f>-C308</f>
        <v>0</v>
      </c>
      <c r="F308">
        <f>-D308</f>
        <v>0</v>
      </c>
      <c r="G308" t="s">
        <v>97</v>
      </c>
      <c r="I308">
        <f>C308*VLOOKUP(B307,$A$29:$G$49,7)</f>
        <v>0</v>
      </c>
      <c r="J308">
        <f>D308*VLOOKUP(B307,$A$29:$G$49,7)</f>
        <v>0</v>
      </c>
      <c r="K308">
        <f>E308*VLOOKUP(B307,$A$29:$G$49,7)</f>
        <v>0</v>
      </c>
      <c r="L308">
        <f>F308*VLOOKUP(B307,$A$29:$G$49,7)</f>
        <v>0</v>
      </c>
      <c r="M308" t="str">
        <f>G308</f>
        <v>vF</v>
      </c>
      <c r="O308" t="s">
        <v>85</v>
      </c>
      <c r="AN308" t="s">
        <v>85</v>
      </c>
    </row>
    <row r="309" spans="2:40" x14ac:dyDescent="0.25">
      <c r="C309">
        <f>-C307</f>
        <v>-1</v>
      </c>
      <c r="D309">
        <f>-D307</f>
        <v>0</v>
      </c>
      <c r="E309">
        <f>C307</f>
        <v>1</v>
      </c>
      <c r="F309">
        <f>D307</f>
        <v>0</v>
      </c>
      <c r="G309" t="s">
        <v>98</v>
      </c>
      <c r="I309">
        <f>C309*VLOOKUP(B307,$A$29:$G$49,7)</f>
        <v>-62077.870834934307</v>
      </c>
      <c r="J309">
        <f>D309*VLOOKUP(B307,$A$29:$G$49,7)</f>
        <v>0</v>
      </c>
      <c r="K309">
        <f>E309*VLOOKUP(B307,$A$29:$G$49,7)</f>
        <v>62077.870834934307</v>
      </c>
      <c r="L309">
        <f>F309*VLOOKUP(B307,$A$29:$G$49,7)</f>
        <v>0</v>
      </c>
      <c r="M309" t="str">
        <f>G309</f>
        <v>uH</v>
      </c>
      <c r="O309" t="s">
        <v>86</v>
      </c>
      <c r="AN309" t="s">
        <v>86</v>
      </c>
    </row>
    <row r="310" spans="2:40" x14ac:dyDescent="0.25">
      <c r="C310">
        <f>-C308</f>
        <v>0</v>
      </c>
      <c r="D310">
        <f>-D308</f>
        <v>0</v>
      </c>
      <c r="E310">
        <f>C308</f>
        <v>0</v>
      </c>
      <c r="F310">
        <f>D308</f>
        <v>0</v>
      </c>
      <c r="G310" t="s">
        <v>99</v>
      </c>
      <c r="I310">
        <f>C310*VLOOKUP(B307,$A$29:$G$49,7)</f>
        <v>0</v>
      </c>
      <c r="J310">
        <f>D310*VLOOKUP(B307,$A$29:$G$49,7)</f>
        <v>0</v>
      </c>
      <c r="K310">
        <f>E310*VLOOKUP(B307,$A$29:$G$49,7)</f>
        <v>0</v>
      </c>
      <c r="L310">
        <f>F310*VLOOKUP(B307,$A$29:$G$49,7)</f>
        <v>0</v>
      </c>
      <c r="M310" t="str">
        <f>G310</f>
        <v>VH</v>
      </c>
      <c r="O310" t="s">
        <v>87</v>
      </c>
      <c r="AN310" t="s">
        <v>87</v>
      </c>
    </row>
    <row r="311" spans="2:40" x14ac:dyDescent="0.25">
      <c r="O311" t="s">
        <v>88</v>
      </c>
      <c r="AN311" t="s">
        <v>88</v>
      </c>
    </row>
    <row r="312" spans="2:40" x14ac:dyDescent="0.25">
      <c r="O312" t="s">
        <v>89</v>
      </c>
      <c r="AN312" t="s">
        <v>89</v>
      </c>
    </row>
    <row r="313" spans="2:40" x14ac:dyDescent="0.25">
      <c r="O313" t="s">
        <v>91</v>
      </c>
      <c r="AN313" t="s">
        <v>91</v>
      </c>
    </row>
    <row r="314" spans="2:40" x14ac:dyDescent="0.25">
      <c r="O314" t="s">
        <v>92</v>
      </c>
      <c r="AN314" t="s">
        <v>92</v>
      </c>
    </row>
    <row r="315" spans="2:40" x14ac:dyDescent="0.25">
      <c r="O315" t="s">
        <v>90</v>
      </c>
      <c r="AN315" t="s">
        <v>90</v>
      </c>
    </row>
    <row r="316" spans="2:40" x14ac:dyDescent="0.25">
      <c r="O316" t="s">
        <v>93</v>
      </c>
      <c r="AN316" t="s">
        <v>93</v>
      </c>
    </row>
    <row r="317" spans="2:40" x14ac:dyDescent="0.25">
      <c r="O317" t="s">
        <v>96</v>
      </c>
      <c r="Z317">
        <f>I307</f>
        <v>62077.870834934307</v>
      </c>
      <c r="AA317">
        <f>J307</f>
        <v>0</v>
      </c>
      <c r="AD317">
        <f>K307</f>
        <v>-62077.870834934307</v>
      </c>
      <c r="AE317">
        <f>L307</f>
        <v>0</v>
      </c>
      <c r="AN317" t="s">
        <v>96</v>
      </c>
    </row>
    <row r="318" spans="2:40" x14ac:dyDescent="0.25">
      <c r="O318" t="s">
        <v>97</v>
      </c>
      <c r="Z318">
        <f>I308</f>
        <v>0</v>
      </c>
      <c r="AA318">
        <f>J308</f>
        <v>0</v>
      </c>
      <c r="AD318">
        <f>K308</f>
        <v>0</v>
      </c>
      <c r="AE318">
        <f>L308</f>
        <v>0</v>
      </c>
      <c r="AN318" t="s">
        <v>97</v>
      </c>
    </row>
    <row r="319" spans="2:40" x14ac:dyDescent="0.25">
      <c r="O319" t="s">
        <v>94</v>
      </c>
      <c r="AN319" t="s">
        <v>94</v>
      </c>
    </row>
    <row r="320" spans="2:40" x14ac:dyDescent="0.25">
      <c r="O320" t="s">
        <v>95</v>
      </c>
      <c r="AN320" t="s">
        <v>95</v>
      </c>
    </row>
    <row r="321" spans="2:40" x14ac:dyDescent="0.25">
      <c r="O321" t="s">
        <v>98</v>
      </c>
      <c r="Z321">
        <f>I309</f>
        <v>-62077.870834934307</v>
      </c>
      <c r="AD321">
        <f>K309</f>
        <v>62077.870834934307</v>
      </c>
      <c r="AN321" t="s">
        <v>98</v>
      </c>
    </row>
    <row r="322" spans="2:40" x14ac:dyDescent="0.25">
      <c r="O322" t="s">
        <v>100</v>
      </c>
      <c r="AN322" t="s">
        <v>100</v>
      </c>
    </row>
    <row r="323" spans="2:40" x14ac:dyDescent="0.25">
      <c r="O323" t="s">
        <v>101</v>
      </c>
      <c r="AN323" t="s">
        <v>101</v>
      </c>
    </row>
    <row r="324" spans="2:40" x14ac:dyDescent="0.25">
      <c r="O324" t="s">
        <v>102</v>
      </c>
      <c r="AN324" t="s">
        <v>102</v>
      </c>
    </row>
    <row r="325" spans="2:40" x14ac:dyDescent="0.25">
      <c r="O325" t="s">
        <v>103</v>
      </c>
      <c r="AN325" t="s">
        <v>103</v>
      </c>
    </row>
    <row r="326" spans="2:40" x14ac:dyDescent="0.25">
      <c r="O326" t="s">
        <v>104</v>
      </c>
    </row>
    <row r="327" spans="2:40" x14ac:dyDescent="0.25">
      <c r="O327" t="s">
        <v>105</v>
      </c>
      <c r="AN327" t="s">
        <v>105</v>
      </c>
    </row>
    <row r="328" spans="2:40" x14ac:dyDescent="0.25">
      <c r="O328" t="s">
        <v>106</v>
      </c>
      <c r="AN328" t="s">
        <v>106</v>
      </c>
    </row>
    <row r="335" spans="2:40" x14ac:dyDescent="0.25">
      <c r="I335" t="s">
        <v>96</v>
      </c>
      <c r="J335" t="s">
        <v>97</v>
      </c>
      <c r="K335" t="s">
        <v>94</v>
      </c>
      <c r="L335" t="s">
        <v>95</v>
      </c>
      <c r="P335" t="s">
        <v>84</v>
      </c>
      <c r="Q335" t="s">
        <v>85</v>
      </c>
      <c r="R335" t="s">
        <v>86</v>
      </c>
      <c r="S335" t="s">
        <v>87</v>
      </c>
      <c r="T335" t="s">
        <v>88</v>
      </c>
      <c r="U335" t="s">
        <v>89</v>
      </c>
      <c r="V335" t="s">
        <v>91</v>
      </c>
      <c r="W335" t="s">
        <v>92</v>
      </c>
      <c r="X335" t="s">
        <v>90</v>
      </c>
      <c r="Y335" t="s">
        <v>93</v>
      </c>
      <c r="Z335" t="s">
        <v>96</v>
      </c>
      <c r="AA335" t="s">
        <v>97</v>
      </c>
      <c r="AB335" t="s">
        <v>94</v>
      </c>
      <c r="AC335" t="s">
        <v>95</v>
      </c>
      <c r="AD335" t="s">
        <v>98</v>
      </c>
      <c r="AE335" t="s">
        <v>100</v>
      </c>
      <c r="AF335" t="s">
        <v>101</v>
      </c>
      <c r="AG335" t="s">
        <v>102</v>
      </c>
      <c r="AH335" t="s">
        <v>103</v>
      </c>
      <c r="AI335" t="s">
        <v>104</v>
      </c>
      <c r="AJ335" t="s">
        <v>105</v>
      </c>
      <c r="AK335" t="s">
        <v>106</v>
      </c>
      <c r="AL335" t="s">
        <v>107</v>
      </c>
      <c r="AM335" t="s">
        <v>108</v>
      </c>
    </row>
    <row r="336" spans="2:40" x14ac:dyDescent="0.25">
      <c r="B336" t="s">
        <v>71</v>
      </c>
      <c r="C336">
        <f>VLOOKUP(B336,$A$29:$G$49,4)^2</f>
        <v>1</v>
      </c>
      <c r="D336">
        <f>VLOOKUP(B336,$A$29:$E$49,4)*VLOOKUP(B336,$A$29:$E$49,5)</f>
        <v>0</v>
      </c>
      <c r="E336">
        <f>-C336</f>
        <v>-1</v>
      </c>
      <c r="F336">
        <f>-D336</f>
        <v>0</v>
      </c>
      <c r="G336" t="s">
        <v>96</v>
      </c>
      <c r="H336" t="str">
        <f>B336</f>
        <v>FG</v>
      </c>
      <c r="I336">
        <f>C336*VLOOKUP(B336,$A$29:$G$49,7)</f>
        <v>62077.870834934307</v>
      </c>
      <c r="J336">
        <f>D336*VLOOKUP(B336,$A$29:$G$49,7)</f>
        <v>0</v>
      </c>
      <c r="K336">
        <f>E336*VLOOKUP(B336,$A$29:$G$49,7)</f>
        <v>-62077.870834934307</v>
      </c>
      <c r="L336">
        <f>F336*VLOOKUP(B336,$A$29:$G$49,7)</f>
        <v>0</v>
      </c>
      <c r="M336" t="str">
        <f>G336</f>
        <v>uF</v>
      </c>
      <c r="O336" t="s">
        <v>84</v>
      </c>
      <c r="AN336" t="s">
        <v>84</v>
      </c>
    </row>
    <row r="337" spans="3:40" x14ac:dyDescent="0.25">
      <c r="C337">
        <f>VLOOKUP(B336,$A$29:$E$49,4)*VLOOKUP(B336,$A$29:$E$49,5)</f>
        <v>0</v>
      </c>
      <c r="D337">
        <f>VLOOKUP(B336,$A$29:$E$49,5)^2</f>
        <v>0</v>
      </c>
      <c r="E337">
        <f>-C337</f>
        <v>0</v>
      </c>
      <c r="F337">
        <f>-D337</f>
        <v>0</v>
      </c>
      <c r="G337" t="s">
        <v>97</v>
      </c>
      <c r="I337">
        <f>C337*VLOOKUP(B336,$A$29:$G$49,7)</f>
        <v>0</v>
      </c>
      <c r="J337">
        <f>D337*VLOOKUP(B336,$A$29:$G$49,7)</f>
        <v>0</v>
      </c>
      <c r="K337">
        <f>E337*VLOOKUP(B336,$A$29:$G$49,7)</f>
        <v>0</v>
      </c>
      <c r="L337">
        <f>F337*VLOOKUP(B336,$A$29:$G$49,7)</f>
        <v>0</v>
      </c>
      <c r="M337" t="str">
        <f>G337</f>
        <v>vF</v>
      </c>
      <c r="O337" t="s">
        <v>85</v>
      </c>
      <c r="AN337" t="s">
        <v>85</v>
      </c>
    </row>
    <row r="338" spans="3:40" x14ac:dyDescent="0.25">
      <c r="C338">
        <f>-C336</f>
        <v>-1</v>
      </c>
      <c r="D338">
        <f>-D336</f>
        <v>0</v>
      </c>
      <c r="E338">
        <f>C336</f>
        <v>1</v>
      </c>
      <c r="F338">
        <f>D336</f>
        <v>0</v>
      </c>
      <c r="G338" t="s">
        <v>94</v>
      </c>
      <c r="I338">
        <f>C338*VLOOKUP(B336,$A$29:$G$49,7)</f>
        <v>-62077.870834934307</v>
      </c>
      <c r="J338">
        <f>D338*VLOOKUP(B336,$A$29:$G$49,7)</f>
        <v>0</v>
      </c>
      <c r="K338">
        <f>E338*VLOOKUP(B336,$A$29:$G$49,7)</f>
        <v>62077.870834934307</v>
      </c>
      <c r="L338">
        <f>F338*VLOOKUP(B336,$A$29:$G$49,7)</f>
        <v>0</v>
      </c>
      <c r="M338" t="str">
        <f>G338</f>
        <v>uG</v>
      </c>
      <c r="O338" t="s">
        <v>86</v>
      </c>
      <c r="AN338" t="s">
        <v>86</v>
      </c>
    </row>
    <row r="339" spans="3:40" x14ac:dyDescent="0.25">
      <c r="C339">
        <f>-C337</f>
        <v>0</v>
      </c>
      <c r="D339">
        <f>-D337</f>
        <v>0</v>
      </c>
      <c r="E339">
        <f>C337</f>
        <v>0</v>
      </c>
      <c r="F339">
        <f>D337</f>
        <v>0</v>
      </c>
      <c r="G339" t="s">
        <v>95</v>
      </c>
      <c r="I339">
        <f>C339*VLOOKUP(B336,$A$29:$G$49,7)</f>
        <v>0</v>
      </c>
      <c r="J339">
        <f>D339*VLOOKUP(B336,$A$29:$G$49,7)</f>
        <v>0</v>
      </c>
      <c r="K339">
        <f>E339*VLOOKUP(B336,$A$29:$G$49,7)</f>
        <v>0</v>
      </c>
      <c r="L339">
        <f>F339*VLOOKUP(B336,$A$29:$G$49,7)</f>
        <v>0</v>
      </c>
      <c r="M339" t="str">
        <f>G339</f>
        <v>vG</v>
      </c>
      <c r="O339" t="s">
        <v>87</v>
      </c>
      <c r="AN339" t="s">
        <v>87</v>
      </c>
    </row>
    <row r="340" spans="3:40" x14ac:dyDescent="0.25">
      <c r="O340" t="s">
        <v>88</v>
      </c>
      <c r="AN340" t="s">
        <v>88</v>
      </c>
    </row>
    <row r="341" spans="3:40" x14ac:dyDescent="0.25">
      <c r="O341" t="s">
        <v>89</v>
      </c>
      <c r="AN341" t="s">
        <v>89</v>
      </c>
    </row>
    <row r="342" spans="3:40" x14ac:dyDescent="0.25">
      <c r="O342" t="s">
        <v>91</v>
      </c>
      <c r="AN342" t="s">
        <v>91</v>
      </c>
    </row>
    <row r="343" spans="3:40" x14ac:dyDescent="0.25">
      <c r="O343" t="s">
        <v>92</v>
      </c>
      <c r="AN343" t="s">
        <v>92</v>
      </c>
    </row>
    <row r="344" spans="3:40" x14ac:dyDescent="0.25">
      <c r="O344" t="s">
        <v>90</v>
      </c>
      <c r="AN344" t="s">
        <v>90</v>
      </c>
    </row>
    <row r="345" spans="3:40" x14ac:dyDescent="0.25">
      <c r="O345" t="s">
        <v>93</v>
      </c>
      <c r="AN345" t="s">
        <v>93</v>
      </c>
    </row>
    <row r="346" spans="3:40" x14ac:dyDescent="0.25">
      <c r="O346" t="s">
        <v>96</v>
      </c>
      <c r="Z346">
        <f>I336</f>
        <v>62077.870834934307</v>
      </c>
      <c r="AB346">
        <f>K336</f>
        <v>-62077.870834934307</v>
      </c>
      <c r="AN346" t="s">
        <v>96</v>
      </c>
    </row>
    <row r="347" spans="3:40" x14ac:dyDescent="0.25">
      <c r="O347" t="s">
        <v>97</v>
      </c>
      <c r="AN347" t="s">
        <v>97</v>
      </c>
    </row>
    <row r="348" spans="3:40" x14ac:dyDescent="0.25">
      <c r="O348" t="s">
        <v>94</v>
      </c>
      <c r="Z348">
        <f>I338</f>
        <v>-62077.870834934307</v>
      </c>
      <c r="AB348">
        <f>K338</f>
        <v>62077.870834934307</v>
      </c>
      <c r="AN348" t="s">
        <v>94</v>
      </c>
    </row>
    <row r="349" spans="3:40" x14ac:dyDescent="0.25">
      <c r="O349" t="s">
        <v>95</v>
      </c>
      <c r="AN349" t="s">
        <v>95</v>
      </c>
    </row>
    <row r="350" spans="3:40" x14ac:dyDescent="0.25">
      <c r="O350" t="s">
        <v>98</v>
      </c>
      <c r="AN350" t="s">
        <v>98</v>
      </c>
    </row>
    <row r="351" spans="3:40" x14ac:dyDescent="0.25">
      <c r="O351" t="s">
        <v>100</v>
      </c>
      <c r="AN351" t="s">
        <v>100</v>
      </c>
    </row>
    <row r="352" spans="3:40" x14ac:dyDescent="0.25">
      <c r="O352" t="s">
        <v>101</v>
      </c>
      <c r="AN352" t="s">
        <v>101</v>
      </c>
    </row>
    <row r="353" spans="2:40" x14ac:dyDescent="0.25">
      <c r="O353" t="s">
        <v>102</v>
      </c>
      <c r="AN353" t="s">
        <v>102</v>
      </c>
    </row>
    <row r="354" spans="2:40" x14ac:dyDescent="0.25">
      <c r="O354" t="s">
        <v>103</v>
      </c>
      <c r="AN354" t="s">
        <v>103</v>
      </c>
    </row>
    <row r="355" spans="2:40" x14ac:dyDescent="0.25">
      <c r="O355" t="s">
        <v>104</v>
      </c>
    </row>
    <row r="356" spans="2:40" x14ac:dyDescent="0.25">
      <c r="O356" t="s">
        <v>105</v>
      </c>
      <c r="AN356" t="s">
        <v>105</v>
      </c>
    </row>
    <row r="357" spans="2:40" x14ac:dyDescent="0.25">
      <c r="O357" t="s">
        <v>106</v>
      </c>
      <c r="AN357" t="s">
        <v>106</v>
      </c>
    </row>
    <row r="363" spans="2:40" x14ac:dyDescent="0.25">
      <c r="I363" t="s">
        <v>94</v>
      </c>
      <c r="J363" t="s">
        <v>95</v>
      </c>
      <c r="K363" t="s">
        <v>98</v>
      </c>
      <c r="L363" t="s">
        <v>100</v>
      </c>
      <c r="P363" t="s">
        <v>84</v>
      </c>
      <c r="Q363" t="s">
        <v>85</v>
      </c>
      <c r="R363" t="s">
        <v>86</v>
      </c>
      <c r="S363" t="s">
        <v>87</v>
      </c>
      <c r="T363" t="s">
        <v>88</v>
      </c>
      <c r="U363" t="s">
        <v>89</v>
      </c>
      <c r="V363" t="s">
        <v>91</v>
      </c>
      <c r="W363" t="s">
        <v>92</v>
      </c>
      <c r="X363" t="s">
        <v>90</v>
      </c>
      <c r="Y363" t="s">
        <v>93</v>
      </c>
      <c r="Z363" t="s">
        <v>96</v>
      </c>
      <c r="AA363" t="s">
        <v>97</v>
      </c>
      <c r="AB363" t="s">
        <v>94</v>
      </c>
      <c r="AC363" t="s">
        <v>95</v>
      </c>
      <c r="AD363" t="s">
        <v>98</v>
      </c>
      <c r="AE363" t="s">
        <v>100</v>
      </c>
      <c r="AF363" t="s">
        <v>101</v>
      </c>
      <c r="AG363" t="s">
        <v>102</v>
      </c>
      <c r="AH363" t="s">
        <v>103</v>
      </c>
      <c r="AI363" t="s">
        <v>104</v>
      </c>
      <c r="AJ363" t="s">
        <v>105</v>
      </c>
      <c r="AK363" t="s">
        <v>106</v>
      </c>
      <c r="AL363" t="s">
        <v>107</v>
      </c>
      <c r="AM363" t="s">
        <v>108</v>
      </c>
    </row>
    <row r="364" spans="2:40" x14ac:dyDescent="0.25">
      <c r="B364" t="s">
        <v>72</v>
      </c>
      <c r="C364">
        <f>VLOOKUP(B364,$A$29:$G$49,4)^2</f>
        <v>0.28089887640449435</v>
      </c>
      <c r="D364">
        <f>VLOOKUP(B364,$A$29:$E$49,4)*VLOOKUP(B364,$A$29:$E$49,5)</f>
        <v>-0.44943820224719094</v>
      </c>
      <c r="E364">
        <f>-C364</f>
        <v>-0.28089887640449435</v>
      </c>
      <c r="F364">
        <f>-D364</f>
        <v>0.44943820224719094</v>
      </c>
      <c r="G364" t="s">
        <v>94</v>
      </c>
      <c r="H364" t="str">
        <f>B364</f>
        <v>GH</v>
      </c>
      <c r="I364">
        <f>C364*VLOOKUP(B364,$A$29:$G$49,7)</f>
        <v>9241.9117247667127</v>
      </c>
      <c r="J364">
        <f>D364*VLOOKUP(B364,$A$29:$G$49,7)</f>
        <v>-14787.058759626738</v>
      </c>
      <c r="K364">
        <f>E364*VLOOKUP(B364,$A$29:$G$49,7)</f>
        <v>-9241.9117247667127</v>
      </c>
      <c r="L364">
        <f>F364*VLOOKUP(B364,$A$29:$G$49,7)</f>
        <v>14787.058759626738</v>
      </c>
      <c r="M364" t="str">
        <f>G364</f>
        <v>uG</v>
      </c>
      <c r="O364" t="s">
        <v>84</v>
      </c>
      <c r="AN364" t="s">
        <v>84</v>
      </c>
    </row>
    <row r="365" spans="2:40" x14ac:dyDescent="0.25">
      <c r="C365">
        <f>VLOOKUP(B364,$A$29:$E$49,4)*VLOOKUP(B364,$A$29:$E$49,5)</f>
        <v>-0.44943820224719094</v>
      </c>
      <c r="D365">
        <f>VLOOKUP(B364,$A$29:$E$49,5)^2</f>
        <v>0.71910112359550549</v>
      </c>
      <c r="E365">
        <f>-C365</f>
        <v>0.44943820224719094</v>
      </c>
      <c r="F365">
        <f>-D365</f>
        <v>-0.71910112359550549</v>
      </c>
      <c r="G365" t="s">
        <v>95</v>
      </c>
      <c r="I365">
        <f>C365*VLOOKUP(B364,$A$29:$G$49,7)</f>
        <v>-14787.058759626738</v>
      </c>
      <c r="J365">
        <f>D365*VLOOKUP(B364,$A$29:$G$49,7)</f>
        <v>23659.294015402782</v>
      </c>
      <c r="K365">
        <f>E365*VLOOKUP(B364,$A$29:$G$49,7)</f>
        <v>14787.058759626738</v>
      </c>
      <c r="L365">
        <f>F365*VLOOKUP(B364,$A$29:$G$49,7)</f>
        <v>-23659.294015402782</v>
      </c>
      <c r="M365" t="str">
        <f>G365</f>
        <v>vG</v>
      </c>
      <c r="O365" t="s">
        <v>85</v>
      </c>
      <c r="AN365" t="s">
        <v>85</v>
      </c>
    </row>
    <row r="366" spans="2:40" x14ac:dyDescent="0.25">
      <c r="C366">
        <f>-C364</f>
        <v>-0.28089887640449435</v>
      </c>
      <c r="D366">
        <f>-D364</f>
        <v>0.44943820224719094</v>
      </c>
      <c r="E366">
        <f>C364</f>
        <v>0.28089887640449435</v>
      </c>
      <c r="F366">
        <f>D364</f>
        <v>-0.44943820224719094</v>
      </c>
      <c r="G366" t="s">
        <v>98</v>
      </c>
      <c r="I366">
        <f>C366*VLOOKUP(B364,$A$29:$G$49,7)</f>
        <v>-9241.9117247667127</v>
      </c>
      <c r="J366">
        <f>D366*VLOOKUP(B364,$A$29:$G$49,7)</f>
        <v>14787.058759626738</v>
      </c>
      <c r="K366">
        <f>E366*VLOOKUP(B364,$A$29:$G$49,7)</f>
        <v>9241.9117247667127</v>
      </c>
      <c r="L366">
        <f>F366*VLOOKUP(B364,$A$29:$G$49,7)</f>
        <v>-14787.058759626738</v>
      </c>
      <c r="M366" t="str">
        <f>G366</f>
        <v>uH</v>
      </c>
      <c r="O366" t="s">
        <v>86</v>
      </c>
      <c r="AN366" t="s">
        <v>86</v>
      </c>
    </row>
    <row r="367" spans="2:40" x14ac:dyDescent="0.25">
      <c r="C367">
        <f>-C365</f>
        <v>0.44943820224719094</v>
      </c>
      <c r="D367">
        <f>-D365</f>
        <v>-0.71910112359550549</v>
      </c>
      <c r="E367">
        <f>C365</f>
        <v>-0.44943820224719094</v>
      </c>
      <c r="F367">
        <f>D365</f>
        <v>0.71910112359550549</v>
      </c>
      <c r="G367" t="s">
        <v>100</v>
      </c>
      <c r="I367">
        <f>C367*VLOOKUP(B364,$A$29:$G$49,7)</f>
        <v>14787.058759626738</v>
      </c>
      <c r="J367">
        <f>D367*VLOOKUP(B364,$A$29:$G$49,7)</f>
        <v>-23659.294015402782</v>
      </c>
      <c r="K367">
        <f>E367*VLOOKUP(B364,$A$29:$G$49,7)</f>
        <v>-14787.058759626738</v>
      </c>
      <c r="L367">
        <f>F367*VLOOKUP(B364,$A$29:$G$49,7)</f>
        <v>23659.294015402782</v>
      </c>
      <c r="M367" t="str">
        <f>G367</f>
        <v>vH</v>
      </c>
      <c r="O367" t="s">
        <v>87</v>
      </c>
      <c r="AN367" t="s">
        <v>87</v>
      </c>
    </row>
    <row r="368" spans="2:40" x14ac:dyDescent="0.25">
      <c r="O368" t="s">
        <v>88</v>
      </c>
      <c r="AN368" t="s">
        <v>88</v>
      </c>
    </row>
    <row r="369" spans="15:40" x14ac:dyDescent="0.25">
      <c r="O369" t="s">
        <v>89</v>
      </c>
      <c r="AN369" t="s">
        <v>89</v>
      </c>
    </row>
    <row r="370" spans="15:40" x14ac:dyDescent="0.25">
      <c r="O370" t="s">
        <v>91</v>
      </c>
      <c r="AN370" t="s">
        <v>91</v>
      </c>
    </row>
    <row r="371" spans="15:40" x14ac:dyDescent="0.25">
      <c r="O371" t="s">
        <v>92</v>
      </c>
      <c r="AN371" t="s">
        <v>92</v>
      </c>
    </row>
    <row r="372" spans="15:40" x14ac:dyDescent="0.25">
      <c r="O372" t="s">
        <v>90</v>
      </c>
      <c r="AN372" t="s">
        <v>90</v>
      </c>
    </row>
    <row r="373" spans="15:40" x14ac:dyDescent="0.25">
      <c r="O373" t="s">
        <v>93</v>
      </c>
      <c r="AN373" t="s">
        <v>93</v>
      </c>
    </row>
    <row r="374" spans="15:40" x14ac:dyDescent="0.25">
      <c r="O374" t="s">
        <v>96</v>
      </c>
      <c r="AN374" t="s">
        <v>96</v>
      </c>
    </row>
    <row r="375" spans="15:40" x14ac:dyDescent="0.25">
      <c r="O375" t="s">
        <v>97</v>
      </c>
      <c r="AN375" t="s">
        <v>97</v>
      </c>
    </row>
    <row r="376" spans="15:40" x14ac:dyDescent="0.25">
      <c r="O376" t="s">
        <v>94</v>
      </c>
      <c r="AB376">
        <f t="shared" ref="AB376:AC379" si="65">I364</f>
        <v>9241.9117247667127</v>
      </c>
      <c r="AC376">
        <f t="shared" si="65"/>
        <v>-14787.058759626738</v>
      </c>
      <c r="AD376">
        <f t="shared" ref="AD376:AE376" si="66">K364</f>
        <v>-9241.9117247667127</v>
      </c>
      <c r="AE376">
        <f t="shared" si="66"/>
        <v>14787.058759626738</v>
      </c>
      <c r="AN376" t="s">
        <v>94</v>
      </c>
    </row>
    <row r="377" spans="15:40" x14ac:dyDescent="0.25">
      <c r="O377" t="s">
        <v>95</v>
      </c>
      <c r="AB377">
        <f t="shared" si="65"/>
        <v>-14787.058759626738</v>
      </c>
      <c r="AC377">
        <f t="shared" si="65"/>
        <v>23659.294015402782</v>
      </c>
      <c r="AD377">
        <f t="shared" ref="AD377:AD378" si="67">K365</f>
        <v>14787.058759626738</v>
      </c>
      <c r="AE377">
        <f t="shared" ref="AE377:AE378" si="68">L365</f>
        <v>-23659.294015402782</v>
      </c>
      <c r="AN377" t="s">
        <v>95</v>
      </c>
    </row>
    <row r="378" spans="15:40" x14ac:dyDescent="0.25">
      <c r="O378" t="s">
        <v>98</v>
      </c>
      <c r="AB378">
        <f t="shared" si="65"/>
        <v>-9241.9117247667127</v>
      </c>
      <c r="AC378">
        <f t="shared" si="65"/>
        <v>14787.058759626738</v>
      </c>
      <c r="AD378">
        <f t="shared" si="67"/>
        <v>9241.9117247667127</v>
      </c>
      <c r="AE378">
        <f t="shared" si="68"/>
        <v>-14787.058759626738</v>
      </c>
      <c r="AN378" t="s">
        <v>98</v>
      </c>
    </row>
    <row r="379" spans="15:40" x14ac:dyDescent="0.25">
      <c r="O379" t="s">
        <v>100</v>
      </c>
      <c r="AB379">
        <f t="shared" si="65"/>
        <v>14787.058759626738</v>
      </c>
      <c r="AC379">
        <f t="shared" si="65"/>
        <v>-23659.294015402782</v>
      </c>
      <c r="AD379">
        <f t="shared" ref="AD379" si="69">K367</f>
        <v>-14787.058759626738</v>
      </c>
      <c r="AE379">
        <f t="shared" ref="AE379" si="70">L367</f>
        <v>23659.294015402782</v>
      </c>
      <c r="AN379" t="s">
        <v>100</v>
      </c>
    </row>
    <row r="380" spans="15:40" x14ac:dyDescent="0.25">
      <c r="O380" t="s">
        <v>101</v>
      </c>
      <c r="AN380" t="s">
        <v>101</v>
      </c>
    </row>
    <row r="381" spans="15:40" x14ac:dyDescent="0.25">
      <c r="O381" t="s">
        <v>102</v>
      </c>
      <c r="AN381" t="s">
        <v>102</v>
      </c>
    </row>
    <row r="382" spans="15:40" x14ac:dyDescent="0.25">
      <c r="O382" t="s">
        <v>103</v>
      </c>
      <c r="AN382" t="s">
        <v>103</v>
      </c>
    </row>
    <row r="383" spans="15:40" x14ac:dyDescent="0.25">
      <c r="O383" t="s">
        <v>104</v>
      </c>
    </row>
    <row r="384" spans="15:40" x14ac:dyDescent="0.25">
      <c r="O384" t="s">
        <v>105</v>
      </c>
      <c r="AN384" t="s">
        <v>105</v>
      </c>
    </row>
    <row r="385" spans="2:40" x14ac:dyDescent="0.25">
      <c r="O385" t="s">
        <v>106</v>
      </c>
      <c r="AN385" t="s">
        <v>106</v>
      </c>
    </row>
    <row r="389" spans="2:40" x14ac:dyDescent="0.25">
      <c r="I389" t="s">
        <v>94</v>
      </c>
      <c r="J389" t="s">
        <v>95</v>
      </c>
      <c r="K389" t="s">
        <v>101</v>
      </c>
      <c r="L389" t="s">
        <v>102</v>
      </c>
      <c r="P389" t="s">
        <v>84</v>
      </c>
      <c r="Q389" t="s">
        <v>85</v>
      </c>
      <c r="R389" t="s">
        <v>86</v>
      </c>
      <c r="S389" t="s">
        <v>87</v>
      </c>
      <c r="T389" t="s">
        <v>88</v>
      </c>
      <c r="U389" t="s">
        <v>89</v>
      </c>
      <c r="V389" t="s">
        <v>91</v>
      </c>
      <c r="W389" t="s">
        <v>92</v>
      </c>
      <c r="X389" t="s">
        <v>90</v>
      </c>
      <c r="Y389" t="s">
        <v>93</v>
      </c>
      <c r="Z389" t="s">
        <v>96</v>
      </c>
      <c r="AA389" t="s">
        <v>97</v>
      </c>
      <c r="AB389" t="s">
        <v>94</v>
      </c>
      <c r="AC389" t="s">
        <v>95</v>
      </c>
      <c r="AD389" t="s">
        <v>98</v>
      </c>
      <c r="AE389" t="s">
        <v>100</v>
      </c>
      <c r="AF389" t="s">
        <v>101</v>
      </c>
      <c r="AG389" t="s">
        <v>102</v>
      </c>
      <c r="AH389" t="s">
        <v>103</v>
      </c>
      <c r="AI389" t="s">
        <v>104</v>
      </c>
      <c r="AJ389" t="s">
        <v>105</v>
      </c>
      <c r="AK389" t="s">
        <v>106</v>
      </c>
      <c r="AL389" t="s">
        <v>107</v>
      </c>
      <c r="AM389" t="s">
        <v>108</v>
      </c>
    </row>
    <row r="390" spans="2:40" x14ac:dyDescent="0.25">
      <c r="B390" t="s">
        <v>73</v>
      </c>
      <c r="C390">
        <f>VLOOKUP(B390,$A$29:$G$49,4)^2</f>
        <v>1</v>
      </c>
      <c r="D390">
        <f>VLOOKUP(B390,$A$29:$E$49,4)*VLOOKUP(B390,$A$29:$E$49,5)</f>
        <v>0</v>
      </c>
      <c r="E390">
        <f>-C390</f>
        <v>-1</v>
      </c>
      <c r="F390">
        <f>-D390</f>
        <v>0</v>
      </c>
      <c r="G390" t="s">
        <v>94</v>
      </c>
      <c r="H390" t="str">
        <f>B390</f>
        <v>GI</v>
      </c>
      <c r="I390">
        <f>C390*VLOOKUP(B390,$A$29:$G$49,7)</f>
        <v>62077.870834934307</v>
      </c>
      <c r="J390">
        <f>D390*VLOOKUP(B390,$A$29:$G$49,7)</f>
        <v>0</v>
      </c>
      <c r="K390">
        <f>E390*VLOOKUP(B390,$A$29:$G$49,7)</f>
        <v>-62077.870834934307</v>
      </c>
      <c r="L390">
        <f>F390*VLOOKUP(B390,$A$29:$G$49,7)</f>
        <v>0</v>
      </c>
      <c r="M390" t="str">
        <f>G390</f>
        <v>uG</v>
      </c>
      <c r="O390" t="s">
        <v>84</v>
      </c>
      <c r="AN390" t="s">
        <v>84</v>
      </c>
    </row>
    <row r="391" spans="2:40" x14ac:dyDescent="0.25">
      <c r="C391">
        <f>VLOOKUP(B390,$A$29:$E$49,4)*VLOOKUP(B390,$A$29:$E$49,5)</f>
        <v>0</v>
      </c>
      <c r="D391">
        <f>VLOOKUP(B390,$A$29:$E$49,5)^2</f>
        <v>0</v>
      </c>
      <c r="E391">
        <f>-C391</f>
        <v>0</v>
      </c>
      <c r="F391">
        <f>-D391</f>
        <v>0</v>
      </c>
      <c r="G391" t="s">
        <v>95</v>
      </c>
      <c r="I391">
        <f>C391*VLOOKUP(B390,$A$29:$G$49,7)</f>
        <v>0</v>
      </c>
      <c r="J391">
        <f>D391*VLOOKUP(B390,$A$29:$G$49,7)</f>
        <v>0</v>
      </c>
      <c r="K391">
        <f>E391*VLOOKUP(B390,$A$29:$G$49,7)</f>
        <v>0</v>
      </c>
      <c r="L391">
        <f>F391*VLOOKUP(B390,$A$29:$G$49,7)</f>
        <v>0</v>
      </c>
      <c r="M391" t="str">
        <f>G391</f>
        <v>vG</v>
      </c>
      <c r="O391" t="s">
        <v>85</v>
      </c>
      <c r="AN391" t="s">
        <v>85</v>
      </c>
    </row>
    <row r="392" spans="2:40" x14ac:dyDescent="0.25">
      <c r="C392">
        <f>-C390</f>
        <v>-1</v>
      </c>
      <c r="D392">
        <f>-D390</f>
        <v>0</v>
      </c>
      <c r="E392">
        <f>C390</f>
        <v>1</v>
      </c>
      <c r="F392">
        <f>D390</f>
        <v>0</v>
      </c>
      <c r="G392" t="s">
        <v>101</v>
      </c>
      <c r="I392">
        <f>C392*VLOOKUP(B390,$A$29:$G$49,7)</f>
        <v>-62077.870834934307</v>
      </c>
      <c r="J392">
        <f>D392*VLOOKUP(B390,$A$29:$G$49,7)</f>
        <v>0</v>
      </c>
      <c r="K392">
        <f>E392*VLOOKUP(B390,$A$29:$G$49,7)</f>
        <v>62077.870834934307</v>
      </c>
      <c r="L392">
        <f>F392*VLOOKUP(B390,$A$29:$G$49,7)</f>
        <v>0</v>
      </c>
      <c r="M392" t="str">
        <f>G392</f>
        <v>uI</v>
      </c>
      <c r="O392" t="s">
        <v>86</v>
      </c>
      <c r="AN392" t="s">
        <v>86</v>
      </c>
    </row>
    <row r="393" spans="2:40" x14ac:dyDescent="0.25">
      <c r="C393">
        <f>-C391</f>
        <v>0</v>
      </c>
      <c r="D393">
        <f>-D391</f>
        <v>0</v>
      </c>
      <c r="E393">
        <f>C391</f>
        <v>0</v>
      </c>
      <c r="F393">
        <f>D391</f>
        <v>0</v>
      </c>
      <c r="G393" t="s">
        <v>102</v>
      </c>
      <c r="I393">
        <f>C393*VLOOKUP(B390,$A$29:$G$49,7)</f>
        <v>0</v>
      </c>
      <c r="J393">
        <f>D393*VLOOKUP(B390,$A$29:$G$49,7)</f>
        <v>0</v>
      </c>
      <c r="K393">
        <f>E393*VLOOKUP(B390,$A$29:$G$49,7)</f>
        <v>0</v>
      </c>
      <c r="L393">
        <f>F393*VLOOKUP(B390,$A$29:$G$49,7)</f>
        <v>0</v>
      </c>
      <c r="M393" t="str">
        <f>G393</f>
        <v>vI</v>
      </c>
      <c r="O393" t="s">
        <v>87</v>
      </c>
      <c r="AN393" t="s">
        <v>87</v>
      </c>
    </row>
    <row r="394" spans="2:40" x14ac:dyDescent="0.25">
      <c r="O394" t="s">
        <v>88</v>
      </c>
      <c r="AN394" t="s">
        <v>88</v>
      </c>
    </row>
    <row r="395" spans="2:40" x14ac:dyDescent="0.25">
      <c r="O395" t="s">
        <v>89</v>
      </c>
      <c r="AN395" t="s">
        <v>89</v>
      </c>
    </row>
    <row r="396" spans="2:40" x14ac:dyDescent="0.25">
      <c r="O396" t="s">
        <v>91</v>
      </c>
      <c r="AN396" t="s">
        <v>91</v>
      </c>
    </row>
    <row r="397" spans="2:40" x14ac:dyDescent="0.25">
      <c r="O397" t="s">
        <v>92</v>
      </c>
      <c r="AN397" t="s">
        <v>92</v>
      </c>
    </row>
    <row r="398" spans="2:40" x14ac:dyDescent="0.25">
      <c r="O398" t="s">
        <v>90</v>
      </c>
      <c r="AN398" t="s">
        <v>90</v>
      </c>
    </row>
    <row r="399" spans="2:40" x14ac:dyDescent="0.25">
      <c r="O399" t="s">
        <v>93</v>
      </c>
      <c r="AN399" t="s">
        <v>93</v>
      </c>
    </row>
    <row r="400" spans="2:40" x14ac:dyDescent="0.25">
      <c r="O400" t="s">
        <v>96</v>
      </c>
      <c r="AN400" t="s">
        <v>96</v>
      </c>
    </row>
    <row r="401" spans="2:40" x14ac:dyDescent="0.25">
      <c r="O401" t="s">
        <v>97</v>
      </c>
      <c r="AN401" t="s">
        <v>97</v>
      </c>
    </row>
    <row r="402" spans="2:40" x14ac:dyDescent="0.25">
      <c r="O402" t="s">
        <v>94</v>
      </c>
      <c r="AB402">
        <f>I390</f>
        <v>62077.870834934307</v>
      </c>
      <c r="AF402">
        <f>K390</f>
        <v>-62077.870834934307</v>
      </c>
      <c r="AN402" t="s">
        <v>94</v>
      </c>
    </row>
    <row r="403" spans="2:40" x14ac:dyDescent="0.25">
      <c r="O403" t="s">
        <v>95</v>
      </c>
      <c r="AN403" t="s">
        <v>95</v>
      </c>
    </row>
    <row r="404" spans="2:40" x14ac:dyDescent="0.25">
      <c r="O404" t="s">
        <v>98</v>
      </c>
      <c r="AN404" t="s">
        <v>98</v>
      </c>
    </row>
    <row r="405" spans="2:40" x14ac:dyDescent="0.25">
      <c r="O405" t="s">
        <v>100</v>
      </c>
      <c r="AN405" t="s">
        <v>100</v>
      </c>
    </row>
    <row r="406" spans="2:40" x14ac:dyDescent="0.25">
      <c r="O406" t="s">
        <v>101</v>
      </c>
      <c r="AB406">
        <f>I392</f>
        <v>-62077.870834934307</v>
      </c>
      <c r="AF406">
        <f>K392</f>
        <v>62077.870834934307</v>
      </c>
      <c r="AN406" t="s">
        <v>101</v>
      </c>
    </row>
    <row r="407" spans="2:40" x14ac:dyDescent="0.25">
      <c r="O407" t="s">
        <v>102</v>
      </c>
      <c r="AN407" t="s">
        <v>102</v>
      </c>
    </row>
    <row r="408" spans="2:40" x14ac:dyDescent="0.25">
      <c r="O408" t="s">
        <v>103</v>
      </c>
      <c r="AN408" t="s">
        <v>103</v>
      </c>
    </row>
    <row r="409" spans="2:40" x14ac:dyDescent="0.25">
      <c r="O409" t="s">
        <v>104</v>
      </c>
    </row>
    <row r="410" spans="2:40" x14ac:dyDescent="0.25">
      <c r="O410" t="s">
        <v>105</v>
      </c>
      <c r="AN410" t="s">
        <v>105</v>
      </c>
    </row>
    <row r="411" spans="2:40" x14ac:dyDescent="0.25">
      <c r="O411" t="s">
        <v>106</v>
      </c>
      <c r="AN411" t="s">
        <v>106</v>
      </c>
    </row>
    <row r="415" spans="2:40" x14ac:dyDescent="0.25">
      <c r="I415" t="s">
        <v>98</v>
      </c>
      <c r="J415" t="s">
        <v>100</v>
      </c>
      <c r="K415" t="s">
        <v>103</v>
      </c>
      <c r="L415" t="s">
        <v>104</v>
      </c>
      <c r="P415" t="s">
        <v>84</v>
      </c>
      <c r="Q415" t="s">
        <v>85</v>
      </c>
      <c r="R415" t="s">
        <v>86</v>
      </c>
      <c r="S415" t="s">
        <v>87</v>
      </c>
      <c r="T415" t="s">
        <v>88</v>
      </c>
      <c r="U415" t="s">
        <v>89</v>
      </c>
      <c r="V415" t="s">
        <v>91</v>
      </c>
      <c r="W415" t="s">
        <v>92</v>
      </c>
      <c r="X415" t="s">
        <v>90</v>
      </c>
      <c r="Y415" t="s">
        <v>93</v>
      </c>
      <c r="Z415" t="s">
        <v>96</v>
      </c>
      <c r="AA415" t="s">
        <v>97</v>
      </c>
      <c r="AB415" t="s">
        <v>94</v>
      </c>
      <c r="AC415" t="s">
        <v>95</v>
      </c>
      <c r="AD415" t="s">
        <v>98</v>
      </c>
      <c r="AE415" t="s">
        <v>100</v>
      </c>
      <c r="AF415" t="s">
        <v>101</v>
      </c>
      <c r="AG415" t="s">
        <v>102</v>
      </c>
      <c r="AH415" t="s">
        <v>103</v>
      </c>
      <c r="AI415" t="s">
        <v>104</v>
      </c>
      <c r="AJ415" t="s">
        <v>105</v>
      </c>
      <c r="AK415" t="s">
        <v>106</v>
      </c>
      <c r="AL415" t="s">
        <v>107</v>
      </c>
      <c r="AM415" t="s">
        <v>108</v>
      </c>
    </row>
    <row r="416" spans="2:40" x14ac:dyDescent="0.25">
      <c r="B416" t="s">
        <v>74</v>
      </c>
      <c r="C416">
        <f>VLOOKUP(B416,$A$29:$G$49,4)^2</f>
        <v>0</v>
      </c>
      <c r="D416">
        <f>VLOOKUP(B416,$A$29:$E$49,4)*VLOOKUP(B416,$A$29:$E$49,5)</f>
        <v>0</v>
      </c>
      <c r="E416">
        <f>-C416</f>
        <v>0</v>
      </c>
      <c r="F416">
        <f>-D416</f>
        <v>0</v>
      </c>
      <c r="G416" t="s">
        <v>98</v>
      </c>
      <c r="H416" t="str">
        <f>B416</f>
        <v>HJ</v>
      </c>
      <c r="I416">
        <f>C416*VLOOKUP(B416,$A$29:$G$49,7)</f>
        <v>0</v>
      </c>
      <c r="J416">
        <f>D416*VLOOKUP(B416,$A$29:$G$49,7)</f>
        <v>0</v>
      </c>
      <c r="K416">
        <f>E416*VLOOKUP(B416,$A$29:$G$49,7)</f>
        <v>0</v>
      </c>
      <c r="L416">
        <f>F416*VLOOKUP(B416,$A$29:$G$49,7)</f>
        <v>0</v>
      </c>
      <c r="M416" t="str">
        <f>G416</f>
        <v>uH</v>
      </c>
      <c r="O416" t="s">
        <v>84</v>
      </c>
      <c r="AN416" t="s">
        <v>84</v>
      </c>
    </row>
    <row r="417" spans="3:40" x14ac:dyDescent="0.25">
      <c r="C417">
        <f>VLOOKUP(B416,$A$29:$E$49,4)*VLOOKUP(B416,$A$29:$E$49,5)</f>
        <v>0</v>
      </c>
      <c r="D417">
        <f>VLOOKUP(B416,$A$29:$E$49,5)^2</f>
        <v>1</v>
      </c>
      <c r="E417">
        <f>-C417</f>
        <v>0</v>
      </c>
      <c r="F417">
        <f>-D417</f>
        <v>-1</v>
      </c>
      <c r="G417" t="s">
        <v>100</v>
      </c>
      <c r="I417">
        <f>C417*VLOOKUP(B416,$A$29:$G$49,7)</f>
        <v>0</v>
      </c>
      <c r="J417">
        <f>D417*VLOOKUP(B416,$A$29:$G$49,7)</f>
        <v>38798.66927183394</v>
      </c>
      <c r="K417">
        <f>E417*VLOOKUP(B416,$A$29:$G$49,7)</f>
        <v>0</v>
      </c>
      <c r="L417">
        <f>F417*VLOOKUP(B416,$A$29:$G$49,7)</f>
        <v>-38798.66927183394</v>
      </c>
      <c r="M417" t="str">
        <f>G417</f>
        <v>vH</v>
      </c>
      <c r="O417" t="s">
        <v>85</v>
      </c>
      <c r="AN417" t="s">
        <v>85</v>
      </c>
    </row>
    <row r="418" spans="3:40" x14ac:dyDescent="0.25">
      <c r="C418">
        <f>-C416</f>
        <v>0</v>
      </c>
      <c r="D418">
        <f>-D416</f>
        <v>0</v>
      </c>
      <c r="E418">
        <f>C416</f>
        <v>0</v>
      </c>
      <c r="F418">
        <f>D416</f>
        <v>0</v>
      </c>
      <c r="G418" t="s">
        <v>103</v>
      </c>
      <c r="I418">
        <f>C418*VLOOKUP(B416,$A$29:$G$49,7)</f>
        <v>0</v>
      </c>
      <c r="J418">
        <f>D418*VLOOKUP(B416,$A$29:$G$49,7)</f>
        <v>0</v>
      </c>
      <c r="K418">
        <f>E418*VLOOKUP(B416,$A$29:$G$49,7)</f>
        <v>0</v>
      </c>
      <c r="L418">
        <f>F418*VLOOKUP(B416,$A$29:$G$49,7)</f>
        <v>0</v>
      </c>
      <c r="M418" t="str">
        <f>G418</f>
        <v>uJ</v>
      </c>
      <c r="O418" t="s">
        <v>86</v>
      </c>
      <c r="AN418" t="s">
        <v>86</v>
      </c>
    </row>
    <row r="419" spans="3:40" x14ac:dyDescent="0.25">
      <c r="C419">
        <f>-C417</f>
        <v>0</v>
      </c>
      <c r="D419">
        <f>-D417</f>
        <v>-1</v>
      </c>
      <c r="E419">
        <f>C417</f>
        <v>0</v>
      </c>
      <c r="F419">
        <f>D417</f>
        <v>1</v>
      </c>
      <c r="G419" t="s">
        <v>104</v>
      </c>
      <c r="I419">
        <f>C419*VLOOKUP(B416,$A$29:$G$49,7)</f>
        <v>0</v>
      </c>
      <c r="J419">
        <f>D419*VLOOKUP(B416,$A$29:$G$49,7)</f>
        <v>-38798.66927183394</v>
      </c>
      <c r="K419">
        <f>E419*VLOOKUP(B416,$A$29:$G$49,7)</f>
        <v>0</v>
      </c>
      <c r="L419">
        <f>F419*VLOOKUP(B416,$A$29:$G$49,7)</f>
        <v>38798.66927183394</v>
      </c>
      <c r="M419" t="str">
        <f>G419</f>
        <v>vJ</v>
      </c>
      <c r="O419" t="s">
        <v>87</v>
      </c>
      <c r="AN419" t="s">
        <v>87</v>
      </c>
    </row>
    <row r="420" spans="3:40" x14ac:dyDescent="0.25">
      <c r="O420" t="s">
        <v>88</v>
      </c>
      <c r="AN420" t="s">
        <v>88</v>
      </c>
    </row>
    <row r="421" spans="3:40" x14ac:dyDescent="0.25">
      <c r="O421" t="s">
        <v>89</v>
      </c>
      <c r="AN421" t="s">
        <v>89</v>
      </c>
    </row>
    <row r="422" spans="3:40" x14ac:dyDescent="0.25">
      <c r="O422" t="s">
        <v>91</v>
      </c>
      <c r="AN422" t="s">
        <v>91</v>
      </c>
    </row>
    <row r="423" spans="3:40" x14ac:dyDescent="0.25">
      <c r="O423" t="s">
        <v>92</v>
      </c>
      <c r="AN423" t="s">
        <v>92</v>
      </c>
    </row>
    <row r="424" spans="3:40" x14ac:dyDescent="0.25">
      <c r="O424" t="s">
        <v>90</v>
      </c>
      <c r="AN424" t="s">
        <v>90</v>
      </c>
    </row>
    <row r="425" spans="3:40" x14ac:dyDescent="0.25">
      <c r="O425" t="s">
        <v>93</v>
      </c>
      <c r="AN425" t="s">
        <v>93</v>
      </c>
    </row>
    <row r="426" spans="3:40" x14ac:dyDescent="0.25">
      <c r="O426" t="s">
        <v>96</v>
      </c>
      <c r="AN426" t="s">
        <v>96</v>
      </c>
    </row>
    <row r="427" spans="3:40" x14ac:dyDescent="0.25">
      <c r="O427" t="s">
        <v>97</v>
      </c>
      <c r="AN427" t="s">
        <v>97</v>
      </c>
    </row>
    <row r="428" spans="3:40" x14ac:dyDescent="0.25">
      <c r="O428" t="s">
        <v>94</v>
      </c>
      <c r="AN428" t="s">
        <v>94</v>
      </c>
    </row>
    <row r="429" spans="3:40" x14ac:dyDescent="0.25">
      <c r="O429" t="s">
        <v>95</v>
      </c>
      <c r="AN429" t="s">
        <v>95</v>
      </c>
    </row>
    <row r="430" spans="3:40" x14ac:dyDescent="0.25">
      <c r="O430" t="s">
        <v>98</v>
      </c>
      <c r="AD430">
        <f>I416</f>
        <v>0</v>
      </c>
      <c r="AE430">
        <f>J416</f>
        <v>0</v>
      </c>
      <c r="AH430">
        <f>K416</f>
        <v>0</v>
      </c>
      <c r="AI430">
        <f>L416</f>
        <v>0</v>
      </c>
      <c r="AN430" t="s">
        <v>98</v>
      </c>
    </row>
    <row r="431" spans="3:40" x14ac:dyDescent="0.25">
      <c r="O431" t="s">
        <v>100</v>
      </c>
      <c r="AD431">
        <f>I417</f>
        <v>0</v>
      </c>
      <c r="AE431">
        <f>J417</f>
        <v>38798.66927183394</v>
      </c>
      <c r="AH431">
        <f>K417</f>
        <v>0</v>
      </c>
      <c r="AI431">
        <f>L417</f>
        <v>-38798.66927183394</v>
      </c>
      <c r="AN431" t="s">
        <v>100</v>
      </c>
    </row>
    <row r="432" spans="3:40" x14ac:dyDescent="0.25">
      <c r="O432" t="s">
        <v>101</v>
      </c>
      <c r="AN432" t="s">
        <v>101</v>
      </c>
    </row>
    <row r="433" spans="2:40" x14ac:dyDescent="0.25">
      <c r="O433" t="s">
        <v>102</v>
      </c>
      <c r="AN433" t="s">
        <v>102</v>
      </c>
    </row>
    <row r="434" spans="2:40" x14ac:dyDescent="0.25">
      <c r="O434" t="s">
        <v>103</v>
      </c>
      <c r="AN434" t="s">
        <v>103</v>
      </c>
    </row>
    <row r="435" spans="2:40" x14ac:dyDescent="0.25">
      <c r="O435" t="s">
        <v>104</v>
      </c>
    </row>
    <row r="436" spans="2:40" x14ac:dyDescent="0.25">
      <c r="O436" t="s">
        <v>105</v>
      </c>
      <c r="AN436" t="s">
        <v>105</v>
      </c>
    </row>
    <row r="437" spans="2:40" x14ac:dyDescent="0.25">
      <c r="O437" t="s">
        <v>106</v>
      </c>
      <c r="AN437" t="s">
        <v>106</v>
      </c>
    </row>
    <row r="438" spans="2:40" x14ac:dyDescent="0.25">
      <c r="P438" t="s">
        <v>84</v>
      </c>
      <c r="Q438" t="s">
        <v>85</v>
      </c>
      <c r="R438" t="s">
        <v>86</v>
      </c>
      <c r="S438" t="s">
        <v>87</v>
      </c>
      <c r="T438" t="s">
        <v>88</v>
      </c>
      <c r="U438" t="s">
        <v>89</v>
      </c>
      <c r="V438" t="s">
        <v>91</v>
      </c>
      <c r="W438" t="s">
        <v>92</v>
      </c>
      <c r="X438" t="s">
        <v>90</v>
      </c>
      <c r="Y438" t="s">
        <v>93</v>
      </c>
      <c r="Z438" t="s">
        <v>96</v>
      </c>
      <c r="AA438" t="s">
        <v>97</v>
      </c>
      <c r="AB438" t="s">
        <v>94</v>
      </c>
      <c r="AC438" t="s">
        <v>95</v>
      </c>
      <c r="AD438" t="s">
        <v>98</v>
      </c>
      <c r="AE438" t="s">
        <v>100</v>
      </c>
      <c r="AF438" t="s">
        <v>101</v>
      </c>
      <c r="AG438" t="s">
        <v>102</v>
      </c>
      <c r="AH438" t="s">
        <v>103</v>
      </c>
      <c r="AI438" t="s">
        <v>104</v>
      </c>
      <c r="AJ438" t="s">
        <v>105</v>
      </c>
      <c r="AK438" t="s">
        <v>106</v>
      </c>
      <c r="AL438" t="s">
        <v>107</v>
      </c>
      <c r="AM438" t="s">
        <v>108</v>
      </c>
    </row>
    <row r="439" spans="2:40" x14ac:dyDescent="0.25">
      <c r="I439" t="s">
        <v>98</v>
      </c>
      <c r="J439" t="s">
        <v>100</v>
      </c>
      <c r="K439" t="s">
        <v>101</v>
      </c>
      <c r="L439" t="s">
        <v>102</v>
      </c>
      <c r="O439" t="s">
        <v>84</v>
      </c>
      <c r="AN439" t="s">
        <v>84</v>
      </c>
    </row>
    <row r="440" spans="2:40" x14ac:dyDescent="0.25">
      <c r="B440" t="s">
        <v>75</v>
      </c>
      <c r="C440">
        <f>VLOOKUP(B440,$A$29:$G$49,4)^2</f>
        <v>0</v>
      </c>
      <c r="D440">
        <f>VLOOKUP(B440,$A$29:$E$49,4)*VLOOKUP(B440,$A$29:$E$49,5)</f>
        <v>0</v>
      </c>
      <c r="E440">
        <f>-C440</f>
        <v>0</v>
      </c>
      <c r="F440">
        <f>-D440</f>
        <v>0</v>
      </c>
      <c r="G440" t="s">
        <v>98</v>
      </c>
      <c r="H440" t="str">
        <f>B440</f>
        <v>HI</v>
      </c>
      <c r="I440">
        <f>C440*VLOOKUP(B440,$A$29:$G$49,7)</f>
        <v>0</v>
      </c>
      <c r="J440">
        <f>D440*VLOOKUP(B440,$A$29:$G$49,7)</f>
        <v>0</v>
      </c>
      <c r="K440">
        <f>E440*VLOOKUP(B440,$A$29:$G$49,7)</f>
        <v>0</v>
      </c>
      <c r="L440">
        <f>F440*VLOOKUP(B440,$A$29:$G$49,7)</f>
        <v>0</v>
      </c>
      <c r="M440" t="str">
        <f>G440</f>
        <v>uH</v>
      </c>
      <c r="O440" t="s">
        <v>85</v>
      </c>
      <c r="AN440" t="s">
        <v>85</v>
      </c>
    </row>
    <row r="441" spans="2:40" x14ac:dyDescent="0.25">
      <c r="C441">
        <f>VLOOKUP(B440,$A$29:$E$49,4)*VLOOKUP(B440,$A$29:$E$49,5)</f>
        <v>0</v>
      </c>
      <c r="D441">
        <f>VLOOKUP(B440,$A$29:$E$49,5)^2</f>
        <v>1</v>
      </c>
      <c r="E441">
        <f>-C441</f>
        <v>0</v>
      </c>
      <c r="F441">
        <f>-D441</f>
        <v>-1</v>
      </c>
      <c r="G441" t="s">
        <v>100</v>
      </c>
      <c r="I441">
        <f>C441*VLOOKUP(B440,$A$29:$G$49,7)</f>
        <v>0</v>
      </c>
      <c r="J441">
        <f>D441*VLOOKUP(B440,$A$29:$G$49,7)</f>
        <v>38798.66927183394</v>
      </c>
      <c r="K441">
        <f>E441*VLOOKUP(B440,$A$29:$G$49,7)</f>
        <v>0</v>
      </c>
      <c r="L441">
        <f>F441*VLOOKUP(B440,$A$29:$G$49,7)</f>
        <v>-38798.66927183394</v>
      </c>
      <c r="M441" t="str">
        <f>G441</f>
        <v>vH</v>
      </c>
      <c r="O441" t="s">
        <v>86</v>
      </c>
      <c r="AN441" t="s">
        <v>86</v>
      </c>
    </row>
    <row r="442" spans="2:40" x14ac:dyDescent="0.25">
      <c r="C442">
        <f>-C440</f>
        <v>0</v>
      </c>
      <c r="D442">
        <f>-D440</f>
        <v>0</v>
      </c>
      <c r="E442">
        <f>C440</f>
        <v>0</v>
      </c>
      <c r="F442">
        <f>D440</f>
        <v>0</v>
      </c>
      <c r="G442" t="s">
        <v>101</v>
      </c>
      <c r="I442">
        <f>C442*VLOOKUP(B440,$A$29:$G$49,7)</f>
        <v>0</v>
      </c>
      <c r="J442">
        <f>D442*VLOOKUP(B440,$A$29:$G$49,7)</f>
        <v>0</v>
      </c>
      <c r="K442">
        <f>E442*VLOOKUP(B440,$A$29:$G$49,7)</f>
        <v>0</v>
      </c>
      <c r="L442">
        <f>F442*VLOOKUP(B440,$A$29:$G$49,7)</f>
        <v>0</v>
      </c>
      <c r="M442" t="str">
        <f>G442</f>
        <v>uI</v>
      </c>
      <c r="O442" t="s">
        <v>87</v>
      </c>
      <c r="AN442" t="s">
        <v>87</v>
      </c>
    </row>
    <row r="443" spans="2:40" x14ac:dyDescent="0.25">
      <c r="C443">
        <f>-C441</f>
        <v>0</v>
      </c>
      <c r="D443">
        <f>-D441</f>
        <v>-1</v>
      </c>
      <c r="E443">
        <f>C441</f>
        <v>0</v>
      </c>
      <c r="F443">
        <f>D441</f>
        <v>1</v>
      </c>
      <c r="G443" t="s">
        <v>102</v>
      </c>
      <c r="I443">
        <f>C443*VLOOKUP(B440,$A$29:$G$49,7)</f>
        <v>0</v>
      </c>
      <c r="J443">
        <f>D443*VLOOKUP(B440,$A$29:$G$49,7)</f>
        <v>-38798.66927183394</v>
      </c>
      <c r="K443">
        <f>E443*VLOOKUP(B440,$A$29:$G$49,7)</f>
        <v>0</v>
      </c>
      <c r="L443">
        <f>F443*VLOOKUP(B440,$A$29:$G$49,7)</f>
        <v>38798.66927183394</v>
      </c>
      <c r="M443" t="str">
        <f>G443</f>
        <v>vI</v>
      </c>
      <c r="O443" t="s">
        <v>88</v>
      </c>
      <c r="AN443" t="s">
        <v>88</v>
      </c>
    </row>
    <row r="444" spans="2:40" x14ac:dyDescent="0.25">
      <c r="O444" t="s">
        <v>89</v>
      </c>
      <c r="AN444" t="s">
        <v>89</v>
      </c>
    </row>
    <row r="445" spans="2:40" x14ac:dyDescent="0.25">
      <c r="O445" t="s">
        <v>91</v>
      </c>
      <c r="AN445" t="s">
        <v>91</v>
      </c>
    </row>
    <row r="446" spans="2:40" x14ac:dyDescent="0.25">
      <c r="O446" t="s">
        <v>92</v>
      </c>
      <c r="AN446" t="s">
        <v>92</v>
      </c>
    </row>
    <row r="447" spans="2:40" x14ac:dyDescent="0.25">
      <c r="O447" t="s">
        <v>90</v>
      </c>
      <c r="AN447" t="s">
        <v>90</v>
      </c>
    </row>
    <row r="448" spans="2:40" x14ac:dyDescent="0.25">
      <c r="O448" t="s">
        <v>93</v>
      </c>
      <c r="AN448" t="s">
        <v>93</v>
      </c>
    </row>
    <row r="449" spans="2:40" x14ac:dyDescent="0.25">
      <c r="O449" t="s">
        <v>96</v>
      </c>
      <c r="AN449" t="s">
        <v>96</v>
      </c>
    </row>
    <row r="450" spans="2:40" x14ac:dyDescent="0.25">
      <c r="O450" t="s">
        <v>97</v>
      </c>
      <c r="AN450" t="s">
        <v>97</v>
      </c>
    </row>
    <row r="451" spans="2:40" x14ac:dyDescent="0.25">
      <c r="O451" t="s">
        <v>94</v>
      </c>
      <c r="AN451" t="s">
        <v>94</v>
      </c>
    </row>
    <row r="452" spans="2:40" x14ac:dyDescent="0.25">
      <c r="O452" t="s">
        <v>95</v>
      </c>
      <c r="AN452" t="s">
        <v>95</v>
      </c>
    </row>
    <row r="453" spans="2:40" x14ac:dyDescent="0.25">
      <c r="O453" t="s">
        <v>98</v>
      </c>
      <c r="AN453" t="s">
        <v>98</v>
      </c>
    </row>
    <row r="454" spans="2:40" x14ac:dyDescent="0.25">
      <c r="O454" t="s">
        <v>100</v>
      </c>
      <c r="AE454">
        <f>J441</f>
        <v>38798.66927183394</v>
      </c>
      <c r="AF454">
        <f t="shared" ref="AF454:AG454" si="71">K441</f>
        <v>0</v>
      </c>
      <c r="AG454">
        <f t="shared" si="71"/>
        <v>-38798.66927183394</v>
      </c>
      <c r="AN454" t="s">
        <v>100</v>
      </c>
    </row>
    <row r="455" spans="2:40" x14ac:dyDescent="0.25">
      <c r="O455" t="s">
        <v>101</v>
      </c>
      <c r="AE455">
        <f t="shared" ref="AE455:AE456" si="72">J442</f>
        <v>0</v>
      </c>
      <c r="AF455">
        <f t="shared" ref="AF455:AF456" si="73">K442</f>
        <v>0</v>
      </c>
      <c r="AG455">
        <f t="shared" ref="AG455:AG456" si="74">L442</f>
        <v>0</v>
      </c>
      <c r="AN455" t="s">
        <v>101</v>
      </c>
    </row>
    <row r="456" spans="2:40" x14ac:dyDescent="0.25">
      <c r="O456" t="s">
        <v>102</v>
      </c>
      <c r="AE456">
        <f t="shared" si="72"/>
        <v>-38798.66927183394</v>
      </c>
      <c r="AF456">
        <f t="shared" si="73"/>
        <v>0</v>
      </c>
      <c r="AG456">
        <f t="shared" si="74"/>
        <v>38798.66927183394</v>
      </c>
      <c r="AN456" t="s">
        <v>102</v>
      </c>
    </row>
    <row r="457" spans="2:40" x14ac:dyDescent="0.25">
      <c r="O457" t="s">
        <v>103</v>
      </c>
      <c r="AN457" t="s">
        <v>103</v>
      </c>
    </row>
    <row r="458" spans="2:40" x14ac:dyDescent="0.25">
      <c r="O458" t="s">
        <v>104</v>
      </c>
    </row>
    <row r="459" spans="2:40" x14ac:dyDescent="0.25">
      <c r="O459" t="s">
        <v>105</v>
      </c>
      <c r="AN459" t="s">
        <v>105</v>
      </c>
    </row>
    <row r="460" spans="2:40" x14ac:dyDescent="0.25">
      <c r="O460" t="s">
        <v>106</v>
      </c>
      <c r="AN460" t="s">
        <v>106</v>
      </c>
    </row>
    <row r="461" spans="2:40" x14ac:dyDescent="0.25">
      <c r="I461" t="s">
        <v>101</v>
      </c>
      <c r="J461" t="s">
        <v>102</v>
      </c>
      <c r="K461" t="s">
        <v>105</v>
      </c>
      <c r="L461" t="s">
        <v>106</v>
      </c>
      <c r="P461" t="s">
        <v>84</v>
      </c>
      <c r="Q461" t="s">
        <v>85</v>
      </c>
      <c r="R461" t="s">
        <v>86</v>
      </c>
      <c r="S461" t="s">
        <v>87</v>
      </c>
      <c r="T461" t="s">
        <v>88</v>
      </c>
      <c r="U461" t="s">
        <v>89</v>
      </c>
      <c r="V461" t="s">
        <v>91</v>
      </c>
      <c r="W461" t="s">
        <v>92</v>
      </c>
      <c r="X461" t="s">
        <v>90</v>
      </c>
      <c r="Y461" t="s">
        <v>93</v>
      </c>
      <c r="Z461" t="s">
        <v>96</v>
      </c>
      <c r="AA461" t="s">
        <v>97</v>
      </c>
      <c r="AB461" t="s">
        <v>94</v>
      </c>
      <c r="AC461" t="s">
        <v>95</v>
      </c>
      <c r="AD461" t="s">
        <v>98</v>
      </c>
      <c r="AE461" t="s">
        <v>100</v>
      </c>
      <c r="AF461" t="s">
        <v>101</v>
      </c>
      <c r="AG461" t="s">
        <v>102</v>
      </c>
      <c r="AH461" t="s">
        <v>103</v>
      </c>
      <c r="AI461" t="s">
        <v>104</v>
      </c>
      <c r="AJ461" t="s">
        <v>105</v>
      </c>
      <c r="AK461" t="s">
        <v>106</v>
      </c>
      <c r="AL461" t="s">
        <v>107</v>
      </c>
      <c r="AM461" t="s">
        <v>108</v>
      </c>
    </row>
    <row r="462" spans="2:40" x14ac:dyDescent="0.25">
      <c r="B462" t="s">
        <v>76</v>
      </c>
      <c r="C462">
        <f>VLOOKUP(B462,$A$29:$G$49,4)^2</f>
        <v>1</v>
      </c>
      <c r="D462">
        <f>VLOOKUP(B462,$A$29:$E$49,4)*VLOOKUP(B462,$A$29:$E$49,5)</f>
        <v>0</v>
      </c>
      <c r="E462">
        <f>-C462</f>
        <v>-1</v>
      </c>
      <c r="F462">
        <f>-D462</f>
        <v>0</v>
      </c>
      <c r="G462" t="s">
        <v>101</v>
      </c>
      <c r="H462" t="str">
        <f>B462</f>
        <v>IK</v>
      </c>
      <c r="I462">
        <f>C462*VLOOKUP(B462,$A$29:$G$49,7)</f>
        <v>62077.870834934307</v>
      </c>
      <c r="J462">
        <f>D462*VLOOKUP(B462,$A$29:$G$49,7)</f>
        <v>0</v>
      </c>
      <c r="K462">
        <f>E462*VLOOKUP(B462,$A$29:$G$49,7)</f>
        <v>-62077.870834934307</v>
      </c>
      <c r="L462">
        <f>F462*VLOOKUP(B462,$A$29:$G$49,7)</f>
        <v>0</v>
      </c>
      <c r="M462" t="str">
        <f>G462</f>
        <v>uI</v>
      </c>
      <c r="O462" t="s">
        <v>84</v>
      </c>
      <c r="AN462" t="s">
        <v>84</v>
      </c>
    </row>
    <row r="463" spans="2:40" x14ac:dyDescent="0.25">
      <c r="C463">
        <f>VLOOKUP(B462,$A$29:$E$49,4)*VLOOKUP(B462,$A$29:$E$49,5)</f>
        <v>0</v>
      </c>
      <c r="D463">
        <f>VLOOKUP(B462,$A$29:$E$49,5)^2</f>
        <v>0</v>
      </c>
      <c r="E463">
        <f>-C463</f>
        <v>0</v>
      </c>
      <c r="F463">
        <f>-D463</f>
        <v>0</v>
      </c>
      <c r="G463" t="s">
        <v>102</v>
      </c>
      <c r="I463">
        <f>C463*VLOOKUP(B462,$A$29:$G$49,7)</f>
        <v>0</v>
      </c>
      <c r="J463">
        <f>D463*VLOOKUP(B462,$A$29:$G$49,7)</f>
        <v>0</v>
      </c>
      <c r="K463">
        <f>E463*VLOOKUP(B462,$A$29:$G$49,7)</f>
        <v>0</v>
      </c>
      <c r="L463">
        <f>F463*VLOOKUP(B462,$A$29:$G$49,7)</f>
        <v>0</v>
      </c>
      <c r="M463" t="str">
        <f>G463</f>
        <v>vI</v>
      </c>
      <c r="O463" t="s">
        <v>85</v>
      </c>
      <c r="AN463" t="s">
        <v>85</v>
      </c>
    </row>
    <row r="464" spans="2:40" x14ac:dyDescent="0.25">
      <c r="C464">
        <f>-C462</f>
        <v>-1</v>
      </c>
      <c r="D464">
        <f>-D462</f>
        <v>0</v>
      </c>
      <c r="E464">
        <f>C462</f>
        <v>1</v>
      </c>
      <c r="F464">
        <f>D462</f>
        <v>0</v>
      </c>
      <c r="G464" t="s">
        <v>105</v>
      </c>
      <c r="I464">
        <f>C464*VLOOKUP(B462,$A$29:$G$49,7)</f>
        <v>-62077.870834934307</v>
      </c>
      <c r="J464">
        <f>D464*VLOOKUP(B462,$A$29:$G$49,7)</f>
        <v>0</v>
      </c>
      <c r="K464">
        <f>E464*VLOOKUP(B462,$A$29:$G$49,7)</f>
        <v>62077.870834934307</v>
      </c>
      <c r="L464">
        <f>F464*VLOOKUP(B462,$A$29:$G$49,7)</f>
        <v>0</v>
      </c>
      <c r="M464" t="str">
        <f>G464</f>
        <v>uK</v>
      </c>
      <c r="O464" t="s">
        <v>86</v>
      </c>
      <c r="AN464" t="s">
        <v>86</v>
      </c>
    </row>
    <row r="465" spans="3:40" x14ac:dyDescent="0.25">
      <c r="C465">
        <f>-C463</f>
        <v>0</v>
      </c>
      <c r="D465">
        <f>-D463</f>
        <v>0</v>
      </c>
      <c r="E465">
        <f>C463</f>
        <v>0</v>
      </c>
      <c r="F465">
        <f>D463</f>
        <v>0</v>
      </c>
      <c r="G465" t="s">
        <v>106</v>
      </c>
      <c r="I465">
        <f>C465*VLOOKUP(B462,$A$29:$G$49,7)</f>
        <v>0</v>
      </c>
      <c r="J465">
        <f>D465*VLOOKUP(B462,$A$29:$G$49,7)</f>
        <v>0</v>
      </c>
      <c r="K465">
        <f>E465*VLOOKUP(B462,$A$29:$G$49,7)</f>
        <v>0</v>
      </c>
      <c r="L465">
        <f>F465*VLOOKUP(B462,$A$29:$G$49,7)</f>
        <v>0</v>
      </c>
      <c r="M465" t="str">
        <f>G465</f>
        <v>vK</v>
      </c>
      <c r="O465" t="s">
        <v>87</v>
      </c>
      <c r="AN465" t="s">
        <v>87</v>
      </c>
    </row>
    <row r="466" spans="3:40" x14ac:dyDescent="0.25">
      <c r="O466" t="s">
        <v>88</v>
      </c>
      <c r="AN466" t="s">
        <v>88</v>
      </c>
    </row>
    <row r="467" spans="3:40" x14ac:dyDescent="0.25">
      <c r="O467" t="s">
        <v>89</v>
      </c>
      <c r="AN467" t="s">
        <v>89</v>
      </c>
    </row>
    <row r="468" spans="3:40" x14ac:dyDescent="0.25">
      <c r="O468" t="s">
        <v>91</v>
      </c>
      <c r="AN468" t="s">
        <v>91</v>
      </c>
    </row>
    <row r="469" spans="3:40" x14ac:dyDescent="0.25">
      <c r="O469" t="s">
        <v>92</v>
      </c>
      <c r="AN469" t="s">
        <v>92</v>
      </c>
    </row>
    <row r="470" spans="3:40" x14ac:dyDescent="0.25">
      <c r="O470" t="s">
        <v>90</v>
      </c>
      <c r="AN470" t="s">
        <v>90</v>
      </c>
    </row>
    <row r="471" spans="3:40" x14ac:dyDescent="0.25">
      <c r="O471" t="s">
        <v>93</v>
      </c>
      <c r="AN471" t="s">
        <v>93</v>
      </c>
    </row>
    <row r="472" spans="3:40" x14ac:dyDescent="0.25">
      <c r="O472" t="s">
        <v>96</v>
      </c>
      <c r="AN472" t="s">
        <v>96</v>
      </c>
    </row>
    <row r="473" spans="3:40" x14ac:dyDescent="0.25">
      <c r="O473" t="s">
        <v>97</v>
      </c>
      <c r="AN473" t="s">
        <v>97</v>
      </c>
    </row>
    <row r="474" spans="3:40" x14ac:dyDescent="0.25">
      <c r="O474" t="s">
        <v>94</v>
      </c>
      <c r="AN474" t="s">
        <v>94</v>
      </c>
    </row>
    <row r="475" spans="3:40" x14ac:dyDescent="0.25">
      <c r="O475" t="s">
        <v>95</v>
      </c>
      <c r="AN475" t="s">
        <v>95</v>
      </c>
    </row>
    <row r="476" spans="3:40" x14ac:dyDescent="0.25">
      <c r="O476" t="s">
        <v>98</v>
      </c>
      <c r="AN476" t="s">
        <v>98</v>
      </c>
    </row>
    <row r="477" spans="3:40" x14ac:dyDescent="0.25">
      <c r="O477" t="s">
        <v>100</v>
      </c>
      <c r="AN477" t="s">
        <v>100</v>
      </c>
    </row>
    <row r="478" spans="3:40" x14ac:dyDescent="0.25">
      <c r="O478" t="s">
        <v>101</v>
      </c>
      <c r="AF478">
        <f>I462</f>
        <v>62077.870834934307</v>
      </c>
      <c r="AG478">
        <f>J462</f>
        <v>0</v>
      </c>
      <c r="AJ478">
        <f>K462</f>
        <v>-62077.870834934307</v>
      </c>
      <c r="AN478" t="s">
        <v>101</v>
      </c>
    </row>
    <row r="479" spans="3:40" x14ac:dyDescent="0.25">
      <c r="O479" t="s">
        <v>102</v>
      </c>
      <c r="AF479">
        <f>I463</f>
        <v>0</v>
      </c>
      <c r="AN479" t="s">
        <v>102</v>
      </c>
    </row>
    <row r="480" spans="3:40" x14ac:dyDescent="0.25">
      <c r="O480" t="s">
        <v>103</v>
      </c>
      <c r="AN480" t="s">
        <v>103</v>
      </c>
    </row>
    <row r="481" spans="2:40" x14ac:dyDescent="0.25">
      <c r="O481" t="s">
        <v>104</v>
      </c>
    </row>
    <row r="482" spans="2:40" x14ac:dyDescent="0.25">
      <c r="O482" t="s">
        <v>105</v>
      </c>
      <c r="AF482">
        <f>I464</f>
        <v>-62077.870834934307</v>
      </c>
      <c r="AJ482">
        <f>K462</f>
        <v>-62077.870834934307</v>
      </c>
      <c r="AK482">
        <f>L462</f>
        <v>0</v>
      </c>
      <c r="AN482" t="s">
        <v>105</v>
      </c>
    </row>
    <row r="483" spans="2:40" x14ac:dyDescent="0.25">
      <c r="O483" t="s">
        <v>106</v>
      </c>
      <c r="AJ483">
        <f>K463</f>
        <v>0</v>
      </c>
      <c r="AK483">
        <f>L463</f>
        <v>0</v>
      </c>
      <c r="AN483" t="s">
        <v>106</v>
      </c>
    </row>
    <row r="492" spans="2:40" x14ac:dyDescent="0.25">
      <c r="I492" t="s">
        <v>101</v>
      </c>
      <c r="J492" t="s">
        <v>102</v>
      </c>
      <c r="K492" t="s">
        <v>103</v>
      </c>
      <c r="L492" t="s">
        <v>104</v>
      </c>
      <c r="P492" t="s">
        <v>84</v>
      </c>
      <c r="Q492" t="s">
        <v>85</v>
      </c>
      <c r="R492" t="s">
        <v>86</v>
      </c>
      <c r="S492" t="s">
        <v>87</v>
      </c>
      <c r="T492" t="s">
        <v>88</v>
      </c>
      <c r="U492" t="s">
        <v>89</v>
      </c>
      <c r="V492" t="s">
        <v>91</v>
      </c>
      <c r="W492" t="s">
        <v>92</v>
      </c>
      <c r="X492" t="s">
        <v>90</v>
      </c>
      <c r="Y492" t="s">
        <v>93</v>
      </c>
      <c r="Z492" t="s">
        <v>96</v>
      </c>
      <c r="AA492" t="s">
        <v>97</v>
      </c>
      <c r="AB492" t="s">
        <v>94</v>
      </c>
      <c r="AC492" t="s">
        <v>95</v>
      </c>
      <c r="AD492" t="s">
        <v>98</v>
      </c>
      <c r="AE492" t="s">
        <v>100</v>
      </c>
      <c r="AF492" t="s">
        <v>101</v>
      </c>
      <c r="AG492" t="s">
        <v>102</v>
      </c>
      <c r="AH492" t="s">
        <v>103</v>
      </c>
      <c r="AI492" t="s">
        <v>104</v>
      </c>
      <c r="AJ492" t="s">
        <v>105</v>
      </c>
      <c r="AK492" t="s">
        <v>106</v>
      </c>
      <c r="AL492" t="s">
        <v>107</v>
      </c>
      <c r="AM492" t="s">
        <v>108</v>
      </c>
    </row>
    <row r="493" spans="2:40" x14ac:dyDescent="0.25">
      <c r="B493" t="s">
        <v>77</v>
      </c>
      <c r="C493">
        <f>VLOOKUP(B493,$A$29:$G$49,4)^2</f>
        <v>0</v>
      </c>
      <c r="D493">
        <f>VLOOKUP(B493,$A$29:$E$49,4)*VLOOKUP(B493,$A$29:$E$49,5)</f>
        <v>0</v>
      </c>
      <c r="E493">
        <f>-C493</f>
        <v>0</v>
      </c>
      <c r="F493">
        <f>-D493</f>
        <v>0</v>
      </c>
      <c r="G493" t="s">
        <v>101</v>
      </c>
      <c r="H493" t="str">
        <f>B493</f>
        <v>IJ</v>
      </c>
      <c r="I493">
        <f>C493*VLOOKUP(B493,$A$29:$G$49,7)</f>
        <v>0</v>
      </c>
      <c r="J493">
        <f>D493*VLOOKUP(B493,$A$29:$G$49,7)</f>
        <v>0</v>
      </c>
      <c r="K493">
        <f>E493*VLOOKUP(B493,$A$29:$G$49,7)</f>
        <v>0</v>
      </c>
      <c r="L493">
        <f>F493*VLOOKUP(B493,$A$29:$G$49,7)</f>
        <v>0</v>
      </c>
      <c r="M493" t="str">
        <f>G493</f>
        <v>uI</v>
      </c>
      <c r="O493" t="s">
        <v>84</v>
      </c>
      <c r="AN493" t="s">
        <v>84</v>
      </c>
    </row>
    <row r="494" spans="2:40" x14ac:dyDescent="0.25">
      <c r="C494">
        <f>VLOOKUP(B493,$A$29:$E$49,4)*VLOOKUP(B493,$A$29:$E$49,5)</f>
        <v>0</v>
      </c>
      <c r="D494">
        <f>VLOOKUP(B493,$A$29:$E$49,5)^2</f>
        <v>1</v>
      </c>
      <c r="E494">
        <f>-C494</f>
        <v>0</v>
      </c>
      <c r="F494">
        <f>-D494</f>
        <v>-1</v>
      </c>
      <c r="G494" t="s">
        <v>102</v>
      </c>
      <c r="I494">
        <f>C494*VLOOKUP(B493,$A$29:$G$49,7)</f>
        <v>0</v>
      </c>
      <c r="J494">
        <f>D494*VLOOKUP(B493,$A$29:$G$49,7)</f>
        <v>38798.66927183394</v>
      </c>
      <c r="K494">
        <f>E494*VLOOKUP(B493,$A$29:$G$49,7)</f>
        <v>0</v>
      </c>
      <c r="L494">
        <f>F494*VLOOKUP(B493,$A$29:$G$49,7)</f>
        <v>-38798.66927183394</v>
      </c>
      <c r="M494" t="str">
        <f>G494</f>
        <v>vI</v>
      </c>
      <c r="O494" t="s">
        <v>85</v>
      </c>
      <c r="AN494" t="s">
        <v>85</v>
      </c>
    </row>
    <row r="495" spans="2:40" x14ac:dyDescent="0.25">
      <c r="C495">
        <f>-C493</f>
        <v>0</v>
      </c>
      <c r="D495">
        <f>-D493</f>
        <v>0</v>
      </c>
      <c r="E495">
        <f>C493</f>
        <v>0</v>
      </c>
      <c r="F495">
        <f>D493</f>
        <v>0</v>
      </c>
      <c r="G495" t="s">
        <v>103</v>
      </c>
      <c r="I495">
        <f>C495*VLOOKUP(B493,$A$29:$G$49,7)</f>
        <v>0</v>
      </c>
      <c r="J495">
        <f>D495*VLOOKUP(B493,$A$29:$G$49,7)</f>
        <v>0</v>
      </c>
      <c r="K495">
        <f>E495*VLOOKUP(B493,$A$29:$G$49,7)</f>
        <v>0</v>
      </c>
      <c r="L495">
        <f>F495*VLOOKUP(B493,$A$29:$G$49,7)</f>
        <v>0</v>
      </c>
      <c r="M495" t="str">
        <f>G495</f>
        <v>uJ</v>
      </c>
      <c r="O495" t="s">
        <v>86</v>
      </c>
      <c r="AN495" t="s">
        <v>86</v>
      </c>
    </row>
    <row r="496" spans="2:40" x14ac:dyDescent="0.25">
      <c r="C496">
        <f>-C494</f>
        <v>0</v>
      </c>
      <c r="D496">
        <f>-D494</f>
        <v>-1</v>
      </c>
      <c r="E496">
        <f>C494</f>
        <v>0</v>
      </c>
      <c r="F496">
        <f>D494</f>
        <v>1</v>
      </c>
      <c r="G496" t="s">
        <v>104</v>
      </c>
      <c r="I496">
        <f>C496*VLOOKUP(B493,$A$29:$G$49,7)</f>
        <v>0</v>
      </c>
      <c r="J496">
        <f>D496*VLOOKUP(B493,$A$29:$G$49,7)</f>
        <v>-38798.66927183394</v>
      </c>
      <c r="K496">
        <f>E496*VLOOKUP(B493,$A$29:$G$49,7)</f>
        <v>0</v>
      </c>
      <c r="L496">
        <f>F496*VLOOKUP(B493,$A$29:$G$49,7)</f>
        <v>38798.66927183394</v>
      </c>
      <c r="M496" t="str">
        <f>G496</f>
        <v>vJ</v>
      </c>
      <c r="O496" t="s">
        <v>87</v>
      </c>
      <c r="AN496" t="s">
        <v>87</v>
      </c>
    </row>
    <row r="497" spans="15:40" x14ac:dyDescent="0.25">
      <c r="O497" t="s">
        <v>88</v>
      </c>
      <c r="AN497" t="s">
        <v>88</v>
      </c>
    </row>
    <row r="498" spans="15:40" x14ac:dyDescent="0.25">
      <c r="O498" t="s">
        <v>89</v>
      </c>
      <c r="AN498" t="s">
        <v>89</v>
      </c>
    </row>
    <row r="499" spans="15:40" x14ac:dyDescent="0.25">
      <c r="O499" t="s">
        <v>91</v>
      </c>
      <c r="AN499" t="s">
        <v>91</v>
      </c>
    </row>
    <row r="500" spans="15:40" x14ac:dyDescent="0.25">
      <c r="O500" t="s">
        <v>92</v>
      </c>
      <c r="AN500" t="s">
        <v>92</v>
      </c>
    </row>
    <row r="501" spans="15:40" x14ac:dyDescent="0.25">
      <c r="O501" t="s">
        <v>90</v>
      </c>
      <c r="AN501" t="s">
        <v>90</v>
      </c>
    </row>
    <row r="502" spans="15:40" x14ac:dyDescent="0.25">
      <c r="O502" t="s">
        <v>93</v>
      </c>
      <c r="AN502" t="s">
        <v>93</v>
      </c>
    </row>
    <row r="503" spans="15:40" x14ac:dyDescent="0.25">
      <c r="O503" t="s">
        <v>96</v>
      </c>
      <c r="AN503" t="s">
        <v>96</v>
      </c>
    </row>
    <row r="504" spans="15:40" x14ac:dyDescent="0.25">
      <c r="O504" t="s">
        <v>97</v>
      </c>
      <c r="AN504" t="s">
        <v>97</v>
      </c>
    </row>
    <row r="505" spans="15:40" x14ac:dyDescent="0.25">
      <c r="O505" t="s">
        <v>94</v>
      </c>
      <c r="AN505" t="s">
        <v>94</v>
      </c>
    </row>
    <row r="506" spans="15:40" x14ac:dyDescent="0.25">
      <c r="O506" t="s">
        <v>95</v>
      </c>
      <c r="AN506" t="s">
        <v>95</v>
      </c>
    </row>
    <row r="507" spans="15:40" x14ac:dyDescent="0.25">
      <c r="O507" t="s">
        <v>98</v>
      </c>
      <c r="AN507" t="s">
        <v>98</v>
      </c>
    </row>
    <row r="508" spans="15:40" x14ac:dyDescent="0.25">
      <c r="O508" t="s">
        <v>100</v>
      </c>
      <c r="AN508" t="s">
        <v>100</v>
      </c>
    </row>
    <row r="509" spans="15:40" x14ac:dyDescent="0.25">
      <c r="O509" t="s">
        <v>101</v>
      </c>
      <c r="AN509" t="s">
        <v>101</v>
      </c>
    </row>
    <row r="510" spans="15:40" x14ac:dyDescent="0.25">
      <c r="O510" t="s">
        <v>102</v>
      </c>
      <c r="AG510">
        <f>J494</f>
        <v>38798.66927183394</v>
      </c>
      <c r="AH510">
        <f t="shared" ref="AH510:AI510" si="75">K494</f>
        <v>0</v>
      </c>
      <c r="AI510">
        <f t="shared" si="75"/>
        <v>-38798.66927183394</v>
      </c>
      <c r="AN510" t="s">
        <v>102</v>
      </c>
    </row>
    <row r="511" spans="15:40" x14ac:dyDescent="0.25">
      <c r="O511" t="s">
        <v>103</v>
      </c>
      <c r="AG511">
        <f t="shared" ref="AG511:AG512" si="76">J495</f>
        <v>0</v>
      </c>
      <c r="AH511">
        <f t="shared" ref="AH511:AH512" si="77">K495</f>
        <v>0</v>
      </c>
      <c r="AI511">
        <f t="shared" ref="AI511:AI512" si="78">L495</f>
        <v>0</v>
      </c>
      <c r="AN511" t="s">
        <v>103</v>
      </c>
    </row>
    <row r="512" spans="15:40" x14ac:dyDescent="0.25">
      <c r="O512" t="s">
        <v>104</v>
      </c>
      <c r="AG512">
        <f t="shared" si="76"/>
        <v>-38798.66927183394</v>
      </c>
      <c r="AH512">
        <f t="shared" si="77"/>
        <v>0</v>
      </c>
      <c r="AI512">
        <f t="shared" si="78"/>
        <v>38798.66927183394</v>
      </c>
    </row>
    <row r="513" spans="2:40" x14ac:dyDescent="0.25">
      <c r="O513" t="s">
        <v>105</v>
      </c>
      <c r="AN513" t="s">
        <v>105</v>
      </c>
    </row>
    <row r="514" spans="2:40" x14ac:dyDescent="0.25">
      <c r="O514" t="s">
        <v>106</v>
      </c>
      <c r="AN514" t="s">
        <v>106</v>
      </c>
    </row>
    <row r="527" spans="2:40" x14ac:dyDescent="0.25">
      <c r="I527" t="s">
        <v>103</v>
      </c>
      <c r="J527" t="s">
        <v>104</v>
      </c>
      <c r="K527" t="s">
        <v>105</v>
      </c>
      <c r="L527" t="s">
        <v>106</v>
      </c>
      <c r="P527" t="s">
        <v>84</v>
      </c>
      <c r="Q527" t="s">
        <v>85</v>
      </c>
      <c r="R527" t="s">
        <v>86</v>
      </c>
      <c r="S527" t="s">
        <v>87</v>
      </c>
      <c r="T527" t="s">
        <v>88</v>
      </c>
      <c r="U527" t="s">
        <v>89</v>
      </c>
      <c r="V527" t="s">
        <v>91</v>
      </c>
      <c r="W527" t="s">
        <v>92</v>
      </c>
      <c r="X527" t="s">
        <v>90</v>
      </c>
      <c r="Y527" t="s">
        <v>93</v>
      </c>
      <c r="Z527" t="s">
        <v>96</v>
      </c>
      <c r="AA527" t="s">
        <v>97</v>
      </c>
      <c r="AB527" t="s">
        <v>94</v>
      </c>
      <c r="AC527" t="s">
        <v>95</v>
      </c>
      <c r="AD527" t="s">
        <v>98</v>
      </c>
      <c r="AE527" t="s">
        <v>100</v>
      </c>
      <c r="AF527" t="s">
        <v>101</v>
      </c>
      <c r="AG527" t="s">
        <v>102</v>
      </c>
      <c r="AH527" t="s">
        <v>103</v>
      </c>
      <c r="AI527" t="s">
        <v>104</v>
      </c>
      <c r="AJ527" t="s">
        <v>105</v>
      </c>
      <c r="AK527" t="s">
        <v>106</v>
      </c>
      <c r="AL527" t="s">
        <v>107</v>
      </c>
      <c r="AM527" t="s">
        <v>108</v>
      </c>
    </row>
    <row r="528" spans="2:40" x14ac:dyDescent="0.25">
      <c r="B528" t="s">
        <v>78</v>
      </c>
      <c r="C528">
        <f>VLOOKUP(B528,$A$29:$G$49,4)^2</f>
        <v>0</v>
      </c>
      <c r="D528">
        <f>VLOOKUP(B528,$A$29:$E$49,4)*VLOOKUP(B528,$A$29:$E$49,5)</f>
        <v>0</v>
      </c>
      <c r="E528">
        <f>-C528</f>
        <v>0</v>
      </c>
      <c r="F528">
        <f>-D528</f>
        <v>0</v>
      </c>
      <c r="G528" t="s">
        <v>103</v>
      </c>
      <c r="H528" t="str">
        <f>B528</f>
        <v>JK</v>
      </c>
      <c r="I528">
        <f>C528*VLOOKUP(B528,$A$29:$G$49,7)</f>
        <v>0</v>
      </c>
      <c r="J528">
        <f>D528*VLOOKUP(B528,$A$29:$G$49,7)</f>
        <v>0</v>
      </c>
      <c r="K528">
        <f>E528*VLOOKUP(B528,$A$29:$G$49,7)</f>
        <v>0</v>
      </c>
      <c r="L528">
        <f>F528*VLOOKUP(B528,$A$29:$G$49,7)</f>
        <v>0</v>
      </c>
      <c r="M528" t="str">
        <f>G528</f>
        <v>uJ</v>
      </c>
      <c r="O528" t="s">
        <v>84</v>
      </c>
      <c r="AN528" t="s">
        <v>84</v>
      </c>
    </row>
    <row r="529" spans="3:40" x14ac:dyDescent="0.25">
      <c r="C529">
        <f>VLOOKUP(B528,$A$29:$E$49,4)*VLOOKUP(B528,$A$29:$E$49,5)</f>
        <v>0</v>
      </c>
      <c r="D529">
        <f>VLOOKUP(B528,$A$29:$E$49,5)^2</f>
        <v>1</v>
      </c>
      <c r="E529">
        <f>-C529</f>
        <v>0</v>
      </c>
      <c r="F529">
        <f>-D529</f>
        <v>-1</v>
      </c>
      <c r="G529" t="s">
        <v>104</v>
      </c>
      <c r="I529">
        <f>C529*VLOOKUP(B528,$A$29:$G$49,7)</f>
        <v>0</v>
      </c>
      <c r="J529">
        <f>D529*VLOOKUP(B528,$A$29:$G$49,7)</f>
        <v>38798.66927183394</v>
      </c>
      <c r="K529">
        <f>E529*VLOOKUP(B528,$A$29:$G$49,7)</f>
        <v>0</v>
      </c>
      <c r="L529">
        <f>F529*VLOOKUP(B528,$A$29:$G$49,7)</f>
        <v>-38798.66927183394</v>
      </c>
      <c r="M529" t="str">
        <f>G529</f>
        <v>vJ</v>
      </c>
      <c r="O529" t="s">
        <v>85</v>
      </c>
      <c r="AN529" t="s">
        <v>85</v>
      </c>
    </row>
    <row r="530" spans="3:40" x14ac:dyDescent="0.25">
      <c r="C530">
        <f>-C528</f>
        <v>0</v>
      </c>
      <c r="D530">
        <f>-D528</f>
        <v>0</v>
      </c>
      <c r="E530">
        <f>C528</f>
        <v>0</v>
      </c>
      <c r="F530">
        <f>D528</f>
        <v>0</v>
      </c>
      <c r="G530" t="s">
        <v>105</v>
      </c>
      <c r="I530">
        <f>C530*VLOOKUP(B528,$A$29:$G$49,7)</f>
        <v>0</v>
      </c>
      <c r="J530">
        <f>D530*VLOOKUP(B528,$A$29:$G$49,7)</f>
        <v>0</v>
      </c>
      <c r="K530">
        <f>E530*VLOOKUP(B528,$A$29:$G$49,7)</f>
        <v>0</v>
      </c>
      <c r="L530">
        <f>F530*VLOOKUP(B528,$A$29:$G$49,7)</f>
        <v>0</v>
      </c>
      <c r="M530" t="str">
        <f>G530</f>
        <v>uK</v>
      </c>
      <c r="O530" t="s">
        <v>86</v>
      </c>
      <c r="AN530" t="s">
        <v>86</v>
      </c>
    </row>
    <row r="531" spans="3:40" x14ac:dyDescent="0.25">
      <c r="C531">
        <f>-C529</f>
        <v>0</v>
      </c>
      <c r="D531">
        <f>-D529</f>
        <v>-1</v>
      </c>
      <c r="E531">
        <f>C529</f>
        <v>0</v>
      </c>
      <c r="F531">
        <f>D529</f>
        <v>1</v>
      </c>
      <c r="G531" t="s">
        <v>106</v>
      </c>
      <c r="I531">
        <f>C531*VLOOKUP(B528,$A$29:$G$49,7)</f>
        <v>0</v>
      </c>
      <c r="J531">
        <f>D531*VLOOKUP(B528,$A$29:$G$49,7)</f>
        <v>-38798.66927183394</v>
      </c>
      <c r="K531">
        <f>E531*VLOOKUP(B528,$A$29:$G$49,7)</f>
        <v>0</v>
      </c>
      <c r="L531">
        <f>F531*VLOOKUP(B528,$A$29:$G$49,7)</f>
        <v>38798.66927183394</v>
      </c>
      <c r="M531" t="str">
        <f>G531</f>
        <v>vK</v>
      </c>
      <c r="O531" t="s">
        <v>87</v>
      </c>
      <c r="AN531" t="s">
        <v>87</v>
      </c>
    </row>
    <row r="532" spans="3:40" x14ac:dyDescent="0.25">
      <c r="O532" t="s">
        <v>88</v>
      </c>
      <c r="AN532" t="s">
        <v>88</v>
      </c>
    </row>
    <row r="533" spans="3:40" x14ac:dyDescent="0.25">
      <c r="O533" t="s">
        <v>89</v>
      </c>
      <c r="AN533" t="s">
        <v>89</v>
      </c>
    </row>
    <row r="534" spans="3:40" x14ac:dyDescent="0.25">
      <c r="O534" t="s">
        <v>91</v>
      </c>
      <c r="AN534" t="s">
        <v>91</v>
      </c>
    </row>
    <row r="535" spans="3:40" x14ac:dyDescent="0.25">
      <c r="O535" t="s">
        <v>92</v>
      </c>
      <c r="AN535" t="s">
        <v>92</v>
      </c>
    </row>
    <row r="536" spans="3:40" x14ac:dyDescent="0.25">
      <c r="O536" t="s">
        <v>90</v>
      </c>
      <c r="AN536" t="s">
        <v>90</v>
      </c>
    </row>
    <row r="537" spans="3:40" x14ac:dyDescent="0.25">
      <c r="O537" t="s">
        <v>93</v>
      </c>
      <c r="AN537" t="s">
        <v>93</v>
      </c>
    </row>
    <row r="538" spans="3:40" x14ac:dyDescent="0.25">
      <c r="O538" t="s">
        <v>96</v>
      </c>
      <c r="AN538" t="s">
        <v>96</v>
      </c>
    </row>
    <row r="539" spans="3:40" x14ac:dyDescent="0.25">
      <c r="O539" t="s">
        <v>97</v>
      </c>
      <c r="AN539" t="s">
        <v>97</v>
      </c>
    </row>
    <row r="540" spans="3:40" x14ac:dyDescent="0.25">
      <c r="O540" t="s">
        <v>94</v>
      </c>
      <c r="AN540" t="s">
        <v>94</v>
      </c>
    </row>
    <row r="541" spans="3:40" x14ac:dyDescent="0.25">
      <c r="O541" t="s">
        <v>95</v>
      </c>
      <c r="AN541" t="s">
        <v>95</v>
      </c>
    </row>
    <row r="542" spans="3:40" x14ac:dyDescent="0.25">
      <c r="O542" t="s">
        <v>98</v>
      </c>
      <c r="AN542" t="s">
        <v>98</v>
      </c>
    </row>
    <row r="543" spans="3:40" x14ac:dyDescent="0.25">
      <c r="O543" t="s">
        <v>100</v>
      </c>
      <c r="AN543" t="s">
        <v>100</v>
      </c>
    </row>
    <row r="544" spans="3:40" x14ac:dyDescent="0.25">
      <c r="O544" t="s">
        <v>101</v>
      </c>
      <c r="AN544" t="s">
        <v>101</v>
      </c>
    </row>
    <row r="545" spans="15:40" x14ac:dyDescent="0.25">
      <c r="O545" t="s">
        <v>102</v>
      </c>
      <c r="AN545" t="s">
        <v>102</v>
      </c>
    </row>
    <row r="546" spans="15:40" x14ac:dyDescent="0.25">
      <c r="O546" t="s">
        <v>103</v>
      </c>
      <c r="AH546">
        <f>I528</f>
        <v>0</v>
      </c>
      <c r="AI546">
        <f>J528</f>
        <v>0</v>
      </c>
      <c r="AJ546">
        <f>K528</f>
        <v>0</v>
      </c>
      <c r="AK546">
        <f>L528</f>
        <v>0</v>
      </c>
      <c r="AN546" t="s">
        <v>103</v>
      </c>
    </row>
    <row r="547" spans="15:40" x14ac:dyDescent="0.25">
      <c r="O547" t="s">
        <v>104</v>
      </c>
      <c r="AH547">
        <f>I529</f>
        <v>0</v>
      </c>
      <c r="AI547">
        <f>J529</f>
        <v>38798.66927183394</v>
      </c>
      <c r="AJ547">
        <f t="shared" ref="AJ547" si="79">K529</f>
        <v>0</v>
      </c>
      <c r="AK547">
        <f>L529</f>
        <v>-38798.66927183394</v>
      </c>
    </row>
    <row r="548" spans="15:40" x14ac:dyDescent="0.25">
      <c r="O548" t="s">
        <v>105</v>
      </c>
      <c r="AI548">
        <f>J530</f>
        <v>0</v>
      </c>
      <c r="AJ548">
        <f t="shared" ref="AJ548" si="80">K530</f>
        <v>0</v>
      </c>
      <c r="AK548">
        <f>L530</f>
        <v>0</v>
      </c>
      <c r="AN548" t="s">
        <v>105</v>
      </c>
    </row>
    <row r="549" spans="15:40" x14ac:dyDescent="0.25">
      <c r="O549" t="s">
        <v>106</v>
      </c>
      <c r="AI549">
        <f>J531</f>
        <v>-38798.66927183394</v>
      </c>
      <c r="AJ549">
        <f t="shared" ref="AJ549" si="81">K531</f>
        <v>0</v>
      </c>
      <c r="AK549">
        <f>L531</f>
        <v>38798.66927183394</v>
      </c>
      <c r="AN549" t="s">
        <v>106</v>
      </c>
    </row>
    <row r="566" spans="2:40" x14ac:dyDescent="0.25">
      <c r="I566" t="s">
        <v>103</v>
      </c>
      <c r="J566" t="s">
        <v>104</v>
      </c>
      <c r="K566" t="s">
        <v>107</v>
      </c>
      <c r="L566" t="s">
        <v>108</v>
      </c>
      <c r="P566" t="s">
        <v>84</v>
      </c>
      <c r="Q566" t="s">
        <v>85</v>
      </c>
      <c r="R566" t="s">
        <v>86</v>
      </c>
      <c r="S566" t="s">
        <v>87</v>
      </c>
      <c r="T566" t="s">
        <v>88</v>
      </c>
      <c r="U566" t="s">
        <v>89</v>
      </c>
      <c r="V566" t="s">
        <v>91</v>
      </c>
      <c r="W566" t="s">
        <v>92</v>
      </c>
      <c r="X566" t="s">
        <v>90</v>
      </c>
      <c r="Y566" t="s">
        <v>93</v>
      </c>
      <c r="Z566" t="s">
        <v>96</v>
      </c>
      <c r="AA566" t="s">
        <v>97</v>
      </c>
      <c r="AB566" t="s">
        <v>94</v>
      </c>
      <c r="AC566" t="s">
        <v>95</v>
      </c>
      <c r="AD566" t="s">
        <v>98</v>
      </c>
      <c r="AE566" t="s">
        <v>100</v>
      </c>
      <c r="AF566" t="s">
        <v>101</v>
      </c>
      <c r="AG566" t="s">
        <v>102</v>
      </c>
      <c r="AH566" t="s">
        <v>103</v>
      </c>
      <c r="AI566" t="s">
        <v>104</v>
      </c>
      <c r="AJ566" t="s">
        <v>105</v>
      </c>
      <c r="AK566" t="s">
        <v>106</v>
      </c>
      <c r="AL566" t="s">
        <v>107</v>
      </c>
      <c r="AM566" t="s">
        <v>108</v>
      </c>
    </row>
    <row r="567" spans="2:40" x14ac:dyDescent="0.25">
      <c r="B567" t="s">
        <v>79</v>
      </c>
      <c r="C567">
        <f>VLOOKUP(B567,$A$29:$G$49,4)^2</f>
        <v>1</v>
      </c>
      <c r="D567">
        <f>VLOOKUP(B567,$A$29:$E$49,4)*VLOOKUP(B567,$A$29:$E$49,5)</f>
        <v>0</v>
      </c>
      <c r="E567">
        <f>-C567</f>
        <v>-1</v>
      </c>
      <c r="F567">
        <f>-D567</f>
        <v>0</v>
      </c>
      <c r="G567" t="s">
        <v>103</v>
      </c>
      <c r="H567" t="str">
        <f>B567</f>
        <v>JL</v>
      </c>
      <c r="I567">
        <f>C567*VLOOKUP(B567,$A$29:$G$49,7)</f>
        <v>62077.870834934307</v>
      </c>
      <c r="J567">
        <f>D567*VLOOKUP(B567,$A$29:$G$49,7)</f>
        <v>0</v>
      </c>
      <c r="K567">
        <f>E567*VLOOKUP(B567,$A$29:$G$49,7)</f>
        <v>-62077.870834934307</v>
      </c>
      <c r="L567">
        <f>F567*VLOOKUP(B567,$A$29:$G$49,7)</f>
        <v>0</v>
      </c>
      <c r="M567" t="str">
        <f>G567</f>
        <v>uJ</v>
      </c>
      <c r="O567" t="s">
        <v>84</v>
      </c>
      <c r="AN567" t="s">
        <v>84</v>
      </c>
    </row>
    <row r="568" spans="2:40" x14ac:dyDescent="0.25">
      <c r="C568">
        <f>VLOOKUP(B567,$A$29:$E$49,4)*VLOOKUP(B567,$A$29:$E$49,5)</f>
        <v>0</v>
      </c>
      <c r="D568">
        <f>VLOOKUP(B567,$A$29:$E$49,5)^2</f>
        <v>0</v>
      </c>
      <c r="E568">
        <f>-C568</f>
        <v>0</v>
      </c>
      <c r="F568">
        <f>-D568</f>
        <v>0</v>
      </c>
      <c r="G568" t="s">
        <v>104</v>
      </c>
      <c r="I568">
        <f>C568*VLOOKUP(B567,$A$29:$G$49,7)</f>
        <v>0</v>
      </c>
      <c r="J568">
        <f>D568*VLOOKUP(B567,$A$29:$G$49,7)</f>
        <v>0</v>
      </c>
      <c r="K568">
        <f>E568*VLOOKUP(B567,$A$29:$G$49,7)</f>
        <v>0</v>
      </c>
      <c r="L568">
        <f>F568*VLOOKUP(B567,$A$29:$G$49,7)</f>
        <v>0</v>
      </c>
      <c r="M568" t="str">
        <f>G568</f>
        <v>vJ</v>
      </c>
      <c r="O568" t="s">
        <v>85</v>
      </c>
      <c r="AN568" t="s">
        <v>85</v>
      </c>
    </row>
    <row r="569" spans="2:40" x14ac:dyDescent="0.25">
      <c r="C569">
        <f>-C567</f>
        <v>-1</v>
      </c>
      <c r="D569">
        <f>-D567</f>
        <v>0</v>
      </c>
      <c r="E569">
        <f>C567</f>
        <v>1</v>
      </c>
      <c r="F569">
        <f>D567</f>
        <v>0</v>
      </c>
      <c r="G569" t="s">
        <v>107</v>
      </c>
      <c r="I569">
        <f>C569*VLOOKUP(B567,$A$29:$G$49,7)</f>
        <v>-62077.870834934307</v>
      </c>
      <c r="J569">
        <f>D569*VLOOKUP(B567,$A$29:$G$49,7)</f>
        <v>0</v>
      </c>
      <c r="K569">
        <f>E569*VLOOKUP(B567,$A$29:$G$49,7)</f>
        <v>62077.870834934307</v>
      </c>
      <c r="L569">
        <f>F569*VLOOKUP(B567,$A$29:$G$49,7)</f>
        <v>0</v>
      </c>
      <c r="M569" t="str">
        <f>G569</f>
        <v>uL</v>
      </c>
      <c r="O569" t="s">
        <v>86</v>
      </c>
      <c r="AN569" t="s">
        <v>86</v>
      </c>
    </row>
    <row r="570" spans="2:40" x14ac:dyDescent="0.25">
      <c r="C570">
        <f>-C568</f>
        <v>0</v>
      </c>
      <c r="D570">
        <f>-D568</f>
        <v>0</v>
      </c>
      <c r="E570">
        <f>C568</f>
        <v>0</v>
      </c>
      <c r="F570">
        <f>D568</f>
        <v>0</v>
      </c>
      <c r="G570" t="s">
        <v>108</v>
      </c>
      <c r="I570">
        <f>C570*VLOOKUP(B567,$A$29:$G$49,7)</f>
        <v>0</v>
      </c>
      <c r="J570">
        <f>D570*VLOOKUP(B567,$A$29:$G$49,7)</f>
        <v>0</v>
      </c>
      <c r="K570">
        <f>E570*VLOOKUP(B567,$A$29:$G$49,7)</f>
        <v>0</v>
      </c>
      <c r="L570">
        <f>F570*VLOOKUP(B567,$A$29:$G$49,7)</f>
        <v>0</v>
      </c>
      <c r="M570" t="str">
        <f>G570</f>
        <v>vL</v>
      </c>
      <c r="O570" t="s">
        <v>87</v>
      </c>
      <c r="AN570" t="s">
        <v>87</v>
      </c>
    </row>
    <row r="571" spans="2:40" x14ac:dyDescent="0.25">
      <c r="O571" t="s">
        <v>88</v>
      </c>
      <c r="AN571" t="s">
        <v>88</v>
      </c>
    </row>
    <row r="572" spans="2:40" x14ac:dyDescent="0.25">
      <c r="O572" t="s">
        <v>89</v>
      </c>
      <c r="AN572" t="s">
        <v>89</v>
      </c>
    </row>
    <row r="573" spans="2:40" x14ac:dyDescent="0.25">
      <c r="O573" t="s">
        <v>91</v>
      </c>
      <c r="AN573" t="s">
        <v>91</v>
      </c>
    </row>
    <row r="574" spans="2:40" x14ac:dyDescent="0.25">
      <c r="O574" t="s">
        <v>92</v>
      </c>
      <c r="AN574" t="s">
        <v>92</v>
      </c>
    </row>
    <row r="575" spans="2:40" x14ac:dyDescent="0.25">
      <c r="O575" t="s">
        <v>90</v>
      </c>
      <c r="AN575" t="s">
        <v>90</v>
      </c>
    </row>
    <row r="576" spans="2:40" x14ac:dyDescent="0.25">
      <c r="O576" t="s">
        <v>93</v>
      </c>
      <c r="AN576" t="s">
        <v>93</v>
      </c>
    </row>
    <row r="577" spans="15:40" x14ac:dyDescent="0.25">
      <c r="O577" t="s">
        <v>96</v>
      </c>
      <c r="AN577" t="s">
        <v>96</v>
      </c>
    </row>
    <row r="578" spans="15:40" x14ac:dyDescent="0.25">
      <c r="O578" t="s">
        <v>97</v>
      </c>
      <c r="AN578" t="s">
        <v>97</v>
      </c>
    </row>
    <row r="579" spans="15:40" x14ac:dyDescent="0.25">
      <c r="O579" t="s">
        <v>94</v>
      </c>
      <c r="AN579" t="s">
        <v>94</v>
      </c>
    </row>
    <row r="580" spans="15:40" x14ac:dyDescent="0.25">
      <c r="O580" t="s">
        <v>95</v>
      </c>
      <c r="AN580" t="s">
        <v>95</v>
      </c>
    </row>
    <row r="581" spans="15:40" x14ac:dyDescent="0.25">
      <c r="O581" t="s">
        <v>98</v>
      </c>
      <c r="AN581" t="s">
        <v>98</v>
      </c>
    </row>
    <row r="582" spans="15:40" x14ac:dyDescent="0.25">
      <c r="O582" t="s">
        <v>100</v>
      </c>
      <c r="AN582" t="s">
        <v>100</v>
      </c>
    </row>
    <row r="583" spans="15:40" x14ac:dyDescent="0.25">
      <c r="O583" t="s">
        <v>101</v>
      </c>
      <c r="AN583" t="s">
        <v>101</v>
      </c>
    </row>
    <row r="584" spans="15:40" x14ac:dyDescent="0.25">
      <c r="O584" t="s">
        <v>102</v>
      </c>
      <c r="AN584" t="s">
        <v>102</v>
      </c>
    </row>
    <row r="585" spans="15:40" x14ac:dyDescent="0.25">
      <c r="O585" t="s">
        <v>103</v>
      </c>
      <c r="AH585">
        <f>I567</f>
        <v>62077.870834934307</v>
      </c>
      <c r="AL585">
        <f>K567</f>
        <v>-62077.870834934307</v>
      </c>
      <c r="AN585" t="s">
        <v>103</v>
      </c>
    </row>
    <row r="586" spans="15:40" x14ac:dyDescent="0.25">
      <c r="O586" t="s">
        <v>104</v>
      </c>
      <c r="AN586" t="s">
        <v>104</v>
      </c>
    </row>
    <row r="587" spans="15:40" x14ac:dyDescent="0.25">
      <c r="O587" t="s">
        <v>105</v>
      </c>
      <c r="AN587" t="s">
        <v>105</v>
      </c>
    </row>
    <row r="588" spans="15:40" x14ac:dyDescent="0.25">
      <c r="O588" t="s">
        <v>106</v>
      </c>
      <c r="AN588" t="s">
        <v>106</v>
      </c>
    </row>
    <row r="589" spans="15:40" x14ac:dyDescent="0.25">
      <c r="AH589">
        <f>I569</f>
        <v>-62077.870834934307</v>
      </c>
      <c r="AL589">
        <f>K569</f>
        <v>62077.870834934307</v>
      </c>
      <c r="AN589" t="s">
        <v>107</v>
      </c>
    </row>
    <row r="590" spans="15:40" x14ac:dyDescent="0.25">
      <c r="AN590" t="s">
        <v>108</v>
      </c>
    </row>
    <row r="595" spans="2:40" x14ac:dyDescent="0.25">
      <c r="I595" t="s">
        <v>105</v>
      </c>
      <c r="J595" t="s">
        <v>106</v>
      </c>
      <c r="K595" t="s">
        <v>107</v>
      </c>
      <c r="L595" t="s">
        <v>108</v>
      </c>
      <c r="P595" t="s">
        <v>84</v>
      </c>
      <c r="Q595" t="s">
        <v>85</v>
      </c>
      <c r="R595" t="s">
        <v>86</v>
      </c>
      <c r="S595" t="s">
        <v>87</v>
      </c>
      <c r="T595" t="s">
        <v>88</v>
      </c>
      <c r="U595" t="s">
        <v>89</v>
      </c>
      <c r="V595" t="s">
        <v>91</v>
      </c>
      <c r="W595" t="s">
        <v>92</v>
      </c>
      <c r="X595" t="s">
        <v>90</v>
      </c>
      <c r="Y595" t="s">
        <v>93</v>
      </c>
      <c r="Z595" t="s">
        <v>96</v>
      </c>
      <c r="AA595" t="s">
        <v>97</v>
      </c>
      <c r="AB595" t="s">
        <v>94</v>
      </c>
      <c r="AC595" t="s">
        <v>95</v>
      </c>
      <c r="AD595" t="s">
        <v>98</v>
      </c>
      <c r="AE595" t="s">
        <v>100</v>
      </c>
      <c r="AF595" t="s">
        <v>101</v>
      </c>
      <c r="AG595" t="s">
        <v>102</v>
      </c>
      <c r="AH595" t="s">
        <v>103</v>
      </c>
      <c r="AI595" t="s">
        <v>104</v>
      </c>
      <c r="AJ595" t="s">
        <v>105</v>
      </c>
      <c r="AK595" t="s">
        <v>106</v>
      </c>
      <c r="AL595" t="s">
        <v>107</v>
      </c>
      <c r="AM595" t="s">
        <v>108</v>
      </c>
    </row>
    <row r="596" spans="2:40" x14ac:dyDescent="0.25">
      <c r="B596" t="s">
        <v>80</v>
      </c>
      <c r="C596">
        <f>VLOOKUP(B596,$A$29:$G$49,4)^2</f>
        <v>0.28089887640449435</v>
      </c>
      <c r="D596">
        <f>VLOOKUP(B596,$A$29:$E$49,4)*VLOOKUP(B596,$A$29:$E$49,5)</f>
        <v>-0.44943820224719094</v>
      </c>
      <c r="E596">
        <f>-C596</f>
        <v>-0.28089887640449435</v>
      </c>
      <c r="F596">
        <f>-D596</f>
        <v>0.44943820224719094</v>
      </c>
      <c r="G596" t="s">
        <v>105</v>
      </c>
      <c r="H596" t="str">
        <f>B596</f>
        <v>KL</v>
      </c>
      <c r="I596">
        <f>C596*VLOOKUP(B596,$A$29:$G$49,7)</f>
        <v>9241.9117247667127</v>
      </c>
      <c r="J596">
        <f>D596*VLOOKUP(B596,$A$29:$G$49,7)</f>
        <v>-14787.058759626738</v>
      </c>
      <c r="K596">
        <f>E596*VLOOKUP(B596,$A$29:$G$49,7)</f>
        <v>-9241.9117247667127</v>
      </c>
      <c r="L596">
        <f>F596*VLOOKUP(B596,$A$29:$G$49,7)</f>
        <v>14787.058759626738</v>
      </c>
      <c r="M596" t="str">
        <f>G596</f>
        <v>uK</v>
      </c>
      <c r="O596" t="s">
        <v>84</v>
      </c>
      <c r="AN596" t="s">
        <v>84</v>
      </c>
    </row>
    <row r="597" spans="2:40" x14ac:dyDescent="0.25">
      <c r="C597">
        <f>VLOOKUP(B596,$A$29:$E$49,4)*VLOOKUP(B596,$A$29:$E$49,5)</f>
        <v>-0.44943820224719094</v>
      </c>
      <c r="D597">
        <f>VLOOKUP(B596,$A$29:$E$49,5)^2</f>
        <v>0.71910112359550549</v>
      </c>
      <c r="E597">
        <f>-C597</f>
        <v>0.44943820224719094</v>
      </c>
      <c r="F597">
        <f>-D597</f>
        <v>-0.71910112359550549</v>
      </c>
      <c r="G597" t="s">
        <v>106</v>
      </c>
      <c r="I597">
        <f>C597*VLOOKUP(B596,$A$29:$G$49,7)</f>
        <v>-14787.058759626738</v>
      </c>
      <c r="J597">
        <f>D597*VLOOKUP(B596,$A$29:$G$49,7)</f>
        <v>23659.294015402782</v>
      </c>
      <c r="K597">
        <f>E597*VLOOKUP(B596,$A$29:$G$49,7)</f>
        <v>14787.058759626738</v>
      </c>
      <c r="L597">
        <f>F597*VLOOKUP(B596,$A$29:$G$49,7)</f>
        <v>-23659.294015402782</v>
      </c>
      <c r="M597" t="str">
        <f>G597</f>
        <v>vK</v>
      </c>
      <c r="O597" t="s">
        <v>85</v>
      </c>
      <c r="AN597" t="s">
        <v>85</v>
      </c>
    </row>
    <row r="598" spans="2:40" x14ac:dyDescent="0.25">
      <c r="C598">
        <f>-C596</f>
        <v>-0.28089887640449435</v>
      </c>
      <c r="D598">
        <f>-D596</f>
        <v>0.44943820224719094</v>
      </c>
      <c r="E598">
        <f>C596</f>
        <v>0.28089887640449435</v>
      </c>
      <c r="F598">
        <f>D596</f>
        <v>-0.44943820224719094</v>
      </c>
      <c r="G598" t="s">
        <v>107</v>
      </c>
      <c r="I598">
        <f>C598*VLOOKUP(B596,$A$29:$G$49,7)</f>
        <v>-9241.9117247667127</v>
      </c>
      <c r="J598">
        <f>D598*VLOOKUP(B596,$A$29:$G$49,7)</f>
        <v>14787.058759626738</v>
      </c>
      <c r="K598">
        <f>E598*VLOOKUP(B596,$A$29:$G$49,7)</f>
        <v>9241.9117247667127</v>
      </c>
      <c r="L598">
        <f>F598*VLOOKUP(B596,$A$29:$G$49,7)</f>
        <v>-14787.058759626738</v>
      </c>
      <c r="M598" t="str">
        <f>G598</f>
        <v>uL</v>
      </c>
      <c r="O598" t="s">
        <v>86</v>
      </c>
      <c r="AN598" t="s">
        <v>86</v>
      </c>
    </row>
    <row r="599" spans="2:40" x14ac:dyDescent="0.25">
      <c r="C599">
        <f>-C597</f>
        <v>0.44943820224719094</v>
      </c>
      <c r="D599">
        <f>-D597</f>
        <v>-0.71910112359550549</v>
      </c>
      <c r="E599">
        <f>C597</f>
        <v>-0.44943820224719094</v>
      </c>
      <c r="F599">
        <f>D597</f>
        <v>0.71910112359550549</v>
      </c>
      <c r="G599" t="s">
        <v>108</v>
      </c>
      <c r="I599">
        <f>C599*VLOOKUP(B596,$A$29:$G$49,7)</f>
        <v>14787.058759626738</v>
      </c>
      <c r="J599">
        <f>D599*VLOOKUP(B596,$A$29:$G$49,7)</f>
        <v>-23659.294015402782</v>
      </c>
      <c r="K599">
        <f>E599*VLOOKUP(B596,$A$29:$G$49,7)</f>
        <v>-14787.058759626738</v>
      </c>
      <c r="L599">
        <f>F599*VLOOKUP(B596,$A$29:$G$49,7)</f>
        <v>23659.294015402782</v>
      </c>
      <c r="M599" t="str">
        <f>G599</f>
        <v>vL</v>
      </c>
      <c r="O599" t="s">
        <v>87</v>
      </c>
      <c r="AN599" t="s">
        <v>87</v>
      </c>
    </row>
    <row r="600" spans="2:40" x14ac:dyDescent="0.25">
      <c r="O600" t="s">
        <v>88</v>
      </c>
      <c r="AN600" t="s">
        <v>88</v>
      </c>
    </row>
    <row r="601" spans="2:40" x14ac:dyDescent="0.25">
      <c r="O601" t="s">
        <v>89</v>
      </c>
      <c r="AN601" t="s">
        <v>89</v>
      </c>
    </row>
    <row r="602" spans="2:40" x14ac:dyDescent="0.25">
      <c r="O602" t="s">
        <v>91</v>
      </c>
      <c r="AN602" t="s">
        <v>91</v>
      </c>
    </row>
    <row r="603" spans="2:40" x14ac:dyDescent="0.25">
      <c r="O603" t="s">
        <v>92</v>
      </c>
      <c r="AN603" t="s">
        <v>92</v>
      </c>
    </row>
    <row r="604" spans="2:40" x14ac:dyDescent="0.25">
      <c r="O604" t="s">
        <v>90</v>
      </c>
      <c r="AN604" t="s">
        <v>90</v>
      </c>
    </row>
    <row r="605" spans="2:40" x14ac:dyDescent="0.25">
      <c r="O605" t="s">
        <v>93</v>
      </c>
      <c r="AN605" t="s">
        <v>93</v>
      </c>
    </row>
    <row r="606" spans="2:40" x14ac:dyDescent="0.25">
      <c r="O606" t="s">
        <v>96</v>
      </c>
      <c r="AN606" t="s">
        <v>96</v>
      </c>
    </row>
    <row r="607" spans="2:40" x14ac:dyDescent="0.25">
      <c r="O607" t="s">
        <v>97</v>
      </c>
      <c r="AN607" t="s">
        <v>97</v>
      </c>
    </row>
    <row r="608" spans="2:40" x14ac:dyDescent="0.25">
      <c r="O608" t="s">
        <v>94</v>
      </c>
      <c r="AN608" t="s">
        <v>94</v>
      </c>
    </row>
    <row r="609" spans="15:40" x14ac:dyDescent="0.25">
      <c r="O609" t="s">
        <v>95</v>
      </c>
      <c r="AN609" t="s">
        <v>95</v>
      </c>
    </row>
    <row r="610" spans="15:40" x14ac:dyDescent="0.25">
      <c r="O610" t="s">
        <v>98</v>
      </c>
      <c r="AN610" t="s">
        <v>98</v>
      </c>
    </row>
    <row r="611" spans="15:40" x14ac:dyDescent="0.25">
      <c r="O611" t="s">
        <v>100</v>
      </c>
      <c r="AN611" t="s">
        <v>100</v>
      </c>
    </row>
    <row r="612" spans="15:40" x14ac:dyDescent="0.25">
      <c r="O612" t="s">
        <v>101</v>
      </c>
      <c r="AN612" t="s">
        <v>101</v>
      </c>
    </row>
    <row r="613" spans="15:40" x14ac:dyDescent="0.25">
      <c r="O613" t="s">
        <v>102</v>
      </c>
      <c r="AN613" t="s">
        <v>102</v>
      </c>
    </row>
    <row r="614" spans="15:40" x14ac:dyDescent="0.25">
      <c r="O614" t="s">
        <v>103</v>
      </c>
      <c r="AN614" t="s">
        <v>103</v>
      </c>
    </row>
    <row r="615" spans="15:40" x14ac:dyDescent="0.25">
      <c r="O615" t="s">
        <v>104</v>
      </c>
      <c r="AN615" t="s">
        <v>104</v>
      </c>
    </row>
    <row r="616" spans="15:40" x14ac:dyDescent="0.25">
      <c r="O616" t="s">
        <v>105</v>
      </c>
      <c r="AJ616">
        <f>I596</f>
        <v>9241.9117247667127</v>
      </c>
      <c r="AK616">
        <f t="shared" ref="AK616:AM616" si="82">J596</f>
        <v>-14787.058759626738</v>
      </c>
      <c r="AL616">
        <f t="shared" si="82"/>
        <v>-9241.9117247667127</v>
      </c>
      <c r="AM616">
        <f t="shared" si="82"/>
        <v>14787.058759626738</v>
      </c>
      <c r="AN616" t="s">
        <v>105</v>
      </c>
    </row>
    <row r="617" spans="15:40" x14ac:dyDescent="0.25">
      <c r="O617" t="s">
        <v>106</v>
      </c>
      <c r="AJ617">
        <f t="shared" ref="AJ617:AJ619" si="83">I597</f>
        <v>-14787.058759626738</v>
      </c>
      <c r="AK617">
        <f t="shared" ref="AK617:AK619" si="84">J597</f>
        <v>23659.294015402782</v>
      </c>
      <c r="AL617">
        <f t="shared" ref="AL617:AL619" si="85">K597</f>
        <v>14787.058759626738</v>
      </c>
      <c r="AM617">
        <f t="shared" ref="AM617:AM619" si="86">L597</f>
        <v>-23659.294015402782</v>
      </c>
      <c r="AN617" t="s">
        <v>106</v>
      </c>
    </row>
    <row r="618" spans="15:40" x14ac:dyDescent="0.25">
      <c r="AJ618">
        <f t="shared" si="83"/>
        <v>-9241.9117247667127</v>
      </c>
      <c r="AK618">
        <f t="shared" si="84"/>
        <v>14787.058759626738</v>
      </c>
      <c r="AL618">
        <f t="shared" si="85"/>
        <v>9241.9117247667127</v>
      </c>
      <c r="AM618">
        <f t="shared" si="86"/>
        <v>-14787.058759626738</v>
      </c>
      <c r="AN618" t="s">
        <v>107</v>
      </c>
    </row>
    <row r="619" spans="15:40" x14ac:dyDescent="0.25">
      <c r="AJ619">
        <f t="shared" si="83"/>
        <v>14787.058759626738</v>
      </c>
      <c r="AK619">
        <f t="shared" si="84"/>
        <v>-23659.294015402782</v>
      </c>
      <c r="AL619">
        <f t="shared" si="85"/>
        <v>-14787.058759626738</v>
      </c>
      <c r="AM619">
        <f t="shared" si="86"/>
        <v>23659.294015402782</v>
      </c>
      <c r="AN619" t="s">
        <v>108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UNSW Sydney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 Krynda</dc:creator>
  <cp:lastModifiedBy>Oran Krynda</cp:lastModifiedBy>
  <dcterms:created xsi:type="dcterms:W3CDTF">2019-10-05T01:08:57Z</dcterms:created>
  <dcterms:modified xsi:type="dcterms:W3CDTF">2019-10-06T05:36:23Z</dcterms:modified>
</cp:coreProperties>
</file>