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n\OneDrive\Oxford MSc Energy Systems\Modules\B - Dissertation\Blockchain Dissertation Write Up\"/>
    </mc:Choice>
  </mc:AlternateContent>
  <xr:revisionPtr revIDLastSave="0" documentId="8_{B4330ED7-03D6-41B1-A10A-A52092959ED0}" xr6:coauthVersionLast="47" xr6:coauthVersionMax="47" xr10:uidLastSave="{00000000-0000-0000-0000-000000000000}"/>
  <bookViews>
    <workbookView xWindow="-120" yWindow="-120" windowWidth="29040" windowHeight="15840" xr2:uid="{778761FF-CDE8-4E93-9FF4-8116270D1ADD}"/>
  </bookViews>
  <sheets>
    <sheet name="Live Mainnet 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L43" i="1" s="1"/>
  <c r="K42" i="1"/>
  <c r="K43" i="1" s="1"/>
  <c r="J42" i="1"/>
  <c r="J43" i="1" s="1"/>
  <c r="L41" i="1"/>
  <c r="K41" i="1"/>
  <c r="J41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P14" i="1"/>
  <c r="Q14" i="1" s="1"/>
  <c r="Q13" i="1"/>
  <c r="Q12" i="1"/>
  <c r="Q11" i="1"/>
  <c r="Q10" i="1"/>
  <c r="P9" i="1"/>
  <c r="Q9" i="1" s="1"/>
  <c r="P8" i="1"/>
  <c r="Q8" i="1" s="1"/>
  <c r="P7" i="1"/>
  <c r="Q7" i="1" s="1"/>
  <c r="P6" i="1"/>
  <c r="Q6" i="1" s="1"/>
  <c r="P5" i="1"/>
  <c r="Q5" i="1" s="1"/>
  <c r="Q41" i="1" l="1"/>
  <c r="P41" i="1"/>
</calcChain>
</file>

<file path=xl/sharedStrings.xml><?xml version="1.0" encoding="utf-8"?>
<sst xmlns="http://schemas.openxmlformats.org/spreadsheetml/2006/main" count="342" uniqueCount="184">
  <si>
    <t>https://www.coinbase.com/converter/ewt/usd</t>
  </si>
  <si>
    <t>1 EWT</t>
  </si>
  <si>
    <t>=</t>
  </si>
  <si>
    <t>USD</t>
  </si>
  <si>
    <t>as of 07/08/2023</t>
  </si>
  <si>
    <t>No</t>
  </si>
  <si>
    <t>Block Number</t>
  </si>
  <si>
    <t>Tx Index</t>
  </si>
  <si>
    <t>User</t>
  </si>
  <si>
    <t>MetaMask Acc. no.</t>
  </si>
  <si>
    <t>From</t>
  </si>
  <si>
    <t>To</t>
  </si>
  <si>
    <t>Function</t>
  </si>
  <si>
    <t>Remix Terminal Volta Gas Used</t>
  </si>
  <si>
    <t>Remix Terminal Live Energy Chain Gas Used</t>
  </si>
  <si>
    <t>Live Energy Chain
Gas Used</t>
  </si>
  <si>
    <t>Transaction Cost</t>
  </si>
  <si>
    <t>Value (Wei)</t>
  </si>
  <si>
    <t>Input</t>
  </si>
  <si>
    <t>EWT</t>
  </si>
  <si>
    <t>USD Equiv.</t>
  </si>
  <si>
    <t>Transaction Duration
MetaMask</t>
  </si>
  <si>
    <t>Transaction Duration
explorer.energyweb.org</t>
  </si>
  <si>
    <t>Transaction Time and Cost Info from MetaMask</t>
  </si>
  <si>
    <t>Output from explorer.energyweb.org</t>
  </si>
  <si>
    <t>Decoded Input</t>
  </si>
  <si>
    <t>Decoded Output</t>
  </si>
  <si>
    <t>Hash</t>
  </si>
  <si>
    <t>Status</t>
  </si>
  <si>
    <t>Event Name</t>
  </si>
  <si>
    <t>Event Args</t>
  </si>
  <si>
    <t>Transferring EWT</t>
  </si>
  <si>
    <t>N/A</t>
  </si>
  <si>
    <t>&lt;1 min</t>
  </si>
  <si>
    <t>&lt;=5.455 seconds</t>
  </si>
  <si>
    <t>Transaction
Nonce: 2
Amount: -0.5 EWT
Gas Limit (Units): 21000
Gas Used (Units): 21000
Base fee (GWEI): 0.000000007
Priority fee (GWEI): 1.5
Total gas fee: 0.000031 EWT. $0.00 USD
Max fee per gas: 0.000000002 EWT, $0.00 USD
Total: 0.5000315 EWT, $1.15 USD
Activity log
Transaction created with a value of 0.5 EWT at 13:13 on 9/7/2023.
Transaction submitted with estimated gas fee of 0.000031 EWT at 13:13 on 9/7/2023.
Transaction confirmed at 13:13 on 9/7/2023.</t>
  </si>
  <si>
    <t>Transaction Details
 Transaction Hash: 0x3d74aada85a36c526727fb3efd6844db4652fda3482508fd8de3c2f045ad1e6f
 Result:  Success
 Status: Confirmed Confirmed by 5,519
 Block: 25904080
 Timestamp:  8 hours ago | September-07-2023 01:13:25 PM +1 UTC | Confirmed within &lt;= 5.455 seconds
 From: 0xad233762dafc0f1dd31371a2185f3158e30c9645
 To: 0xc0afc8122dbb8dd4d356acde15cf1fe2aab278b1
 Value: 0.5 EWT ($1.15 USD)
 Transaction Fee: 0.000031500000147 EWT ($0.000072 USD)
 Gas Price: 1.500000007 Gwei
 Transaction Type: 2 (EIP-1559)
 Gas Limit: 21,000
 Max Fee per Gas: 1.500000008 Gwei
 Max Priority Fee per Gas: 1.5 Gwei
 Priority Fee / Tip: 0.0000315 EWT
 Transaction Burnt Fee:  0.000000000000147 EWT (Less than $0.000001 USD)
 Gas Used by Transaction: 21,000 | 100%
 NoncePosition: 20</t>
  </si>
  <si>
    <t>Transaction
Nonce: 3
Amount: -0.25 EWT
Gas Limit (Units): 21000
Gas Used (Units): 21000
Base fee (GWEI): 0.000000008
Priority fee (GWEI): 1.5
Total gas fee: 0.000031 EWT, $0.00 USD
Max fee per gas: 0.000000002 EWT, $0.00 USD
Total: 0.2500315 EWT, $0.58 USD
Activity log
Transaction created with a value of 0.25 EWT at 13:14 on 9/7/2023.
Transaction submitted with estimated gas fee of 0.000031 EWT at 13:14 on 9/7/2023.
Transaction confirmed at 13:14 on 9/7/2023.</t>
  </si>
  <si>
    <t>Transaction Details
 Transaction Hash: 0x503645099cafc5679d8a95fe9bfcee5945e5c82545697e941f86acf26e5498c0
 Result:  Success
 Status: Confirmed Confirmed by 5,577
 Block: 25904095
 Timestamp:  8 hours ago | September-07-2023 01:14:55 PM +1 UTC | Confirmed within &lt;= 5.455 seconds
 From: 0xad233762dafc0f1dd31371a2185f3158e30c9645
 To: 0x811faaafc4a46207940118a467eee41c3e57aa9c
 Value: 0.25 EWT ($0.575000 USD)
 Transaction Fee: 0.000031500000168 EWT ($0.000072 USD)
 Gas Price: 1.500000008 Gwei
 Transaction Type: 2 (EIP-1559)
 Gas Limit: 21,000
 Max Fee per Gas: 1.500000009 Gwei
 Max Priority Fee per Gas: 1.5 Gwei
 Priority Fee / Tip: 0.0000315 EWT
 Transaction Burnt Fee:  0.000000000000168 EWT (Less than $0.000001 USD)
 Gas Used by Transaction: 21,000 | 100%
 NoncePosition: 30</t>
  </si>
  <si>
    <t>Transaction
Nonce: 4
Amount: -0.25 EWT
Gas Limit (Units): 21000
Gas Used (Units): 21000
Base fee (GWEI): 0.000000007
Priority fee (GWEI): 1.5
Total gas fee: 0.000031 EWT, $0.00 USD
Max fee per gas:  0.000000002 EWT, $0.00 USD
Total: 0.2500315 EWT, $0.58 USD
Activity log
Transaction created with a value of 0.25 EWT at 13:15 on 9/7/2023.
Transaction submitted with estimated gas fee of 0.000031 EWT at 13:15 on 9/7/2023.
Transaction confirmed at 13:15 on 9/7/2023.</t>
  </si>
  <si>
    <t>Transaction Details
 Transaction Hash: 0xc0358142ac560e397856583935ef1db5e77a7cf51da013c5ff493dcb8b276f01
 Result:  Success
 Status: Confirmed Confirmed by 5,589
 Block: 25904100
 Timestamp:  8 hours ago | September-07-2023 01:15:25 PM +1 UTC | Confirmed within &lt;= 5.455 seconds
 From: 0xad233762dafc0f1dd31371a2185f3158e30c9645
 To:  0x52b0cb4d4f756ad40519e1fc74285ebba27d4c3e
 Value:  0.25 EWT ($0.575000 USD)
 Transaction Fee: 0.000031500000147 EWT ($0.000072 USD)
 Gas Price: 1.500000007 Gwei
 Transaction Type: 2 (EIP-1559)
 Gas Limit: 21,000
 Max Fee per Gas: 1.500000009 Gwei
 Max Priority Fee per Gas: 1.5 Gwei
 Priority Fee / Tip: 0.0000315 EWT
 Transaction Burnt Fee:  0.000000000000147 EWT (Less than $0.000001 USD)
 Gas Used by Transaction: 21,000 | 100%
 NoncePosition: 40</t>
  </si>
  <si>
    <t>&lt;=5.404 seconds</t>
  </si>
  <si>
    <t>Transaction
Nonce: 5
Amount: -0.25 EWT
Gas Limit (Units): 21000
Gas Used (Units): 21000
Base fee (GWEI): 0.000000007
Priority fee (GWEI): 1.5
Total gas fee: 0.000031 EWT, $0.00 USD
Max fee per gas: 0.000000002 EWT, $0.00 USD
Total: 0.2500315 EWT, $0.58 USD
Activity log
Transaction created with a value of 0.25 EWT at 13:15 on 9/7/2023.
Transaction submitted with estimated gas fee of 0.000031 EWT at 13:15 on 9/7/2023.
Transaction confirmed at 13:15 on 9/7/2023.</t>
  </si>
  <si>
    <t>Transaction Details
 Transaction Hash: 0x32971c7e9a61b3318db279bfac6299d8a76d82f14cb8e872b8efea4ca9e630fd
 Result:  Success
 Status: Confirmed Confirmed by 5,644
 Block: 25904106
 Timestamp:  9 hours ago | September-07-2023 01:15:55 PM +1 UTC | Confirmed within &lt;= 5.404 seconds
 From: 0xad233762dafc0f1dd31371a2185f3158e30c9645
 To: 0xfb19a9f3be9a0cb259bff1f30a3c2c4320a431aa
 Value: 0.25 EWT ($0.575000 USD)
 Transaction Fee: 0.000031500000147 EWT ($0.000072 USD)
 Gas Price: 1.500000007 Gwei
 Transaction Type: 2 (EIP-1559)
 Gas Limit: 21,000
 Max Fee per Gas: 1.500000008 Gwei
 Max Priority Fee per Gas: 1.5 Gwei
 Priority Fee / Tip: 0.0000315 EWT
 Transaction Burnt Fee:  0.000000000000147 EWT (Less than $0.000001 USD)
 Gas Used by Transaction: 21,000 | 100%
 NoncePosition: 50</t>
  </si>
  <si>
    <t>Transaction
Nonce: 6
Amount: -0.25 EWT
Gas Limit (Units): 21000
Gas Used (Units): 21000
Base fee (GWEI): 0.000000007
Priority fee (GWEI): 1.5
Total gas fee: 0.000031 EWT, $0.00 USD
Max fee per gas: 0.000000002 EWT, $0.00 USD
Total: 0.2500315 EWT, $0.58 USD
Activity log
Transaction created with a value of 0.25 EWT at 13:16 on 9/7/2023.
Transaction submitted with estimated gas fee of 0.000031 EWT at 13:16 on 9/7/2023.
Transaction confirmed at 13:16 on 9/7/202</t>
  </si>
  <si>
    <t>Transaction Details
 Transaction Hash: 0x648c9bc1de56ed3208507452692cace6a533f3c1a8c564b43aaf9783503b3605
 Result:  Success
 Status: Confirmed Confirmed by 5,672
 Block: 25904110
 Timestamp:  9 hours ago | September-07-2023 01:16:15 PM +1 UTC | Confirmed within &lt;= 5.404 seconds
 From: 0xad233762dafc0f1dd31371a2185f3158e30c9645
 To: 0x596d75c829d3ff5e3b6d5c545cd359cde36760a4
 Value: 0.25 EWT ($0.575000 USD)
 Transaction Fee: 0.000031500000147 EWT ($0.000072 USD)
 Gas Price: 1.500000007 Gwei
 Transaction Type: 2 (EIP-1559)
 Gas Limit: 21,000
 Max Fee per Gas: 1.500000008 Gwei
 Max Priority Fee per Gas: 1.5 Gwei
 Priority Fee / Tip: 0.0000315 EWT
 Transaction Burnt Fee:  0.000000000000147 EWT (Less than $0.000001 USD)
 Gas Used by Transaction: 21,000 | 100%
 NoncePosition: 60</t>
  </si>
  <si>
    <t>0xAD233762DAfC0f1DD31371A2185F3158e30c9645</t>
  </si>
  <si>
    <t>Token.(constructor)</t>
  </si>
  <si>
    <t>Token creation</t>
  </si>
  <si>
    <t>0x608...</t>
  </si>
  <si>
    <t>{}</t>
  </si>
  <si>
    <t>-</t>
  </si>
  <si>
    <t>0xb1f4fa914f3af884deb8cd173c3817fb84959c5bde75a5f987e6fdbae8f85bd4</t>
  </si>
  <si>
    <t>Success</t>
  </si>
  <si>
    <t>transferResult</t>
  </si>
  <si>
    <t>From: 0x000...0000, To: 0xAD2...c9645, Value: 10000000000000000000000000</t>
  </si>
  <si>
    <t>logGeneration</t>
  </si>
  <si>
    <t>0: 0, o: 0</t>
  </si>
  <si>
    <t>Amount -0 EWT
Gas Limit (Units) 4421156
Gas Used (Units) 4421156
Base fee (GWEI) 0.000000007
Priority fee (GWEI) 2.5
Total gas fee 0.011053 EWT, $0.03 USD
Max fee per gas 0.000000003 EWT, $0.00 USD
Total 0.01105289 EWT, $0.03 USD
Transaction created with a value of 0 EWT at 11:34 on 9/7/2023.
Transaction submitted with estimated gas fee of 0.011053 EWT at 11:35 on 9/7/2023.
Transaction confirmed at 11:35 on 9/7/2023.</t>
  </si>
  <si>
    <t>Transaction Details
 Transaction Hash 0x3d8ae0f6fb2fa39603c36635e309d33fdd72ea82604bbe817b6e28086ba2abe1
 Result  Success
 Status Confirmed. Confirmed by 6,470
 Block 25903004
 Timestamp:  10 hours ago | September-07-2023 11:35:20 AM +1 UTC | Confirmed within &lt;= 5.404 seconds
 From: 0xad233762dafc0f1dd31371a2185f3158e30c9645
 To: [Contract  0xbcd553a84fdc25cf5562574a8d97f6bd220424be  created]
 Value: 0 EWT ($0.00 USD)
 Transaction Fee: 0.011052890030948092 EWT ($0.025311 USD)
 Gas Price: 2.500000007 Gwei
 Transaction Type: 2 (EIP-1559)
 Gas Limit: 4,421,156
 Max Fee per Gas: 2.500000014 Gwei
 Max Priority Fee per Gas: 2.5 Gwei
 Priority Fee / Tip: 0.01105289 EWT
 Transaction Burnt Fee:  0.000000000030948092 EWT (Less than $0.000001 USD)
 Gas Used by Transaction: 4,421,156 | 100%
 NoncePosition: 00</t>
  </si>
  <si>
    <t>0x3d8ae0f6fb2fa39603c36635e309d33fdd72ea82604bbe817b6e28086ba2abe1</t>
  </si>
  <si>
    <t>Token.userRegistration() 0xbcD...424BE</t>
  </si>
  <si>
    <t>User registration</t>
  </si>
  <si>
    <t>0x4d2...</t>
  </si>
  <si>
    <t>Nonce: 1
Amount: -0 EWT
Gas Limit (Units): 246251
Gas Used (Units): 196929
Base fee (GWEI): 0.000000007
Priority fee (GWEI): 2.5
Total gas fee: 0.000492 EWT, $0.00 USD
Max fee per gas: 0.000000003 EWT, $0.00 USD
Total: 0.00049232 EWT, $0.00 USD
Activity log
Transaction created with a value of 0 EWT at 13:07 on 9/7/2023.
Transaction submitted with estimated gas fee of 0.000616 EWT at 13:07 on 9/7/2023.
Transaction confirmed at 13:07 on 9/7/2023.</t>
  </si>
  <si>
    <t>Transaction Details
Transaction Hash: 0xfd89acccc93eea8877b0538ceb457c6d09aeac4f3f3d648017ebaf73847deb15
 Result:  Success
 Status: Confirmed Confirmed by 5,503
 Block: 25904017
 Timestamp:  8 hours ago | September-07-2023 01:07:50 PM +1 UTC | Confirmed within &lt;= 5.455 seconds
 From: 0xad233762dafc0f1dd31371a2185f3158e30c9645
 Interacted With (To): 0xbcd553a84fdc25cf5562574a8d97f6bd220424be
 Value: 0 EWT ($0.00 USD)
 Transaction Fee: 0.000492322501378503 EWT ($0.001127 USD)
 Gas Price: 2.500000007 Gwei
 Transaction Type: 2 (EIP-1559)
 Gas Limit: 246,251
 Max Fee per Gas: 2.500000014 Gwei
 Max Priority Fee per Gas: 2.5 Gwei
 Priority Fee / Tip: 0.0004923225 EWT
 Transaction Burnt Fee:  0.000000000001378503 EWT (Less than $0.000001 USD)
 Gas Used by Transaction: 196,929 | 79.97%
 NoncePosition: 11</t>
  </si>
  <si>
    <t>0xfd89acccc93eea8877b0538ceb457c6d09aeac4f3f3d648017ebaf73847deb15</t>
  </si>
  <si>
    <t>energyCheck</t>
  </si>
  <si>
    <t>UserID: 0, Owner: 0xAD2...c9645, Amount: 0, State: 0, Bid Time: 1694088470</t>
  </si>
  <si>
    <t>0xc0AFC8122Dbb8DD4D356aCdE15Cf1FE2aaB278b1</t>
  </si>
  <si>
    <t>&lt;=5.556 seconds</t>
  </si>
  <si>
    <t>Transaction
Nonce: 0
Amount: -0 EWT
Gas Limit (Units): 291561
Gas Used (Units): 233249
Base fee (GWEI): 0.000000007
Priority fee (GWEI): 2.5
Total gas fee: 0.000583 EWT, $0.00 USD
Max fee per gas: 0.000000003 EWT, $0.00 USD
Total: 0.00058312 EWT, $0.00 USD
Activity log
Transaction created with a value of 0 EWT at 13:17 on 9/7/2023.
Transaction submitted with estimated gas fee of 0.000729 EWT at 13:17 on 9/7/2023.
Transaction confirmed at 13:17 on 9/7/2023.</t>
  </si>
  <si>
    <t>Transaction Details
 Transaction Hash: 0x66c5e2ec36aa64385ec0f56debdd910e38c78499a478cb62b6e0da31df2391a9
 Result:  Success
 Status: Confirmed Confirmed by 6,029
 Block: 25904123
 Timestamp:  9 hours ago | September-07-2023 01:17:20 PM +1 UTC | Confirmed within &lt;= 5.556 seconds
 From: 0xc0afc8122dbb8dd4d356acde15cf1fe2aab278b1
 Interacted With (To): 0xbcd553a84fdc25cf5562574a8d97f6bd220424be
 Value: 0 EWT ($0.00 USD)
 Transaction Fee: 0.000583122501632743 EWT ($0.001353 USD)
 Gas Price: 2.500000007 Gwei
 Transaction Type: 2 (EIP-1559)
 Gas Limit: 291,561
 Max Fee per Gas: 2.500000014 Gwei
 Max Priority Fee per Gas: 2.5 Gwei
 Priority Fee / Tip: 0.0005831225 EWT
 Transaction Burnt Fee:  0.000000000001632743 EWT (Less than $0.000001 USD)
 Gas Used by Transaction: 233,249 | 80%
 NoncePosition: 00</t>
  </si>
  <si>
    <t>0x66c5e2ec36aa64385ec0f56debdd910e38c78499a478cb62b6e0da31df2391a9</t>
  </si>
  <si>
    <t>UserID: 1, Owner: 0xc0A...278b1, Amount: 0, State: 0, Bid Time: 1694089040</t>
  </si>
  <si>
    <t>0x811fAaAfC4a46207940118a467EEe41C3E57aA9c</t>
  </si>
  <si>
    <t>In range of 0-2 min</t>
  </si>
  <si>
    <t>Transaction
Nonce: 0
Amount: -0 EWT
Gas Limit (Units): 291561
Gas Used (Units): 233249
Base fee (GWEI): 0.000000007
Priority fee (GWEI): 2.5
Total gas fee: 0.000583 EWT, $0.00 USD
Max fee per gas: 0.000000003 EWT, $0.00 USD
Total: 0.00058312 EWT, $0.00 USD
Activity log
Transaction created with a value of 0 EWT at 13:18 on 9/7/2023.
Transaction submitted with estimated gas fee of 0.000729 EWT at 13:18 on 9/7/2023.
Transaction confirmed at 13:19 on 9/7/2023.</t>
  </si>
  <si>
    <t>Transaction Details
 Transaction Hash: 0x30e0df5a40fe914dc3f5ddddbf6b9ca3eb3be8c565c9d180b064e5ea0e66bd57
 Result:  Success
 Status: Confirmed Confirmed by 6,063
 Block: 25904140
 Timestamp:  9 hours ago | September-07-2023 01:19:00 PM +1 UTC | Confirmed within &lt;= 5.556 seconds
 From: 0x811faaafc4a46207940118a467eee41c3e57aa9c
 Interacted With (To): 0xbcd553a84fdc25cf5562574a8d97f6bd220424be
 Value: 0 EWT ($0.00 USD)
 Transaction Fee: 0.000583122501632743 EWT ($0.001353 USD)
 Gas Price: 2.500000007 Gwei
 Transaction Type: 2 (EIP-1559)
 Gas Limit: 291,561
 Max Fee per Gas: 2.500000014 Gwei
 Max Priority Fee per Gas: 2.5 Gwei
 Priority Fee / Tip: 0.0005831225 EWT
 Transaction Burnt Fee:  0.000000000001632743 EWT (Less than $0.000001 USD)
 Gas Used by Transaction: 233,249 | 80%
 NoncePosition: 00</t>
  </si>
  <si>
    <t>0x30e0df5a40fe914dc3f5ddddbf6b9ca3eb3be8c565c9d180b064e5ea0e66bd57</t>
  </si>
  <si>
    <t>UserID: 2, Owner: 0x811...aA9c, Amount: 0, State: 0, Bid Time: [not given]</t>
  </si>
  <si>
    <t>0x52b0cB4D4f756Ad40519e1Fc74285EBBa27D4c3e</t>
  </si>
  <si>
    <t xml:space="preserve">Transaction
Nonce: 0 
Amount: -0 EWT
Gas Limit (Units): 291561
Gas Used (Units): 233249
Base fee (GWEI): 0.000000007
Priority fee (GWEI): 2.5
Total gas fee: 0.000583 EWT, $0.00 USD
Max fee per gas: 0.000000003 EWT, $0.00 USD
Total: 0.00058312 EWT, $0.00 USD
Activity log
Transaction created with a value of 0 EWT at 13:20 on 9/7/2023.
Transaction submitted with estimated gas fee of 0.000729 EWT at 13:20 on 9/7/2023.
Transaction confirmed at 13:20 on 9/7/2023.
</t>
  </si>
  <si>
    <t>Transaction Details
 Transaction Hash: 0xc2278e2138f974703a851cc5f66d91b7fda53920da6ac3f15f792d2f7ff32d2d
 Result:  Success
 Status: Confirmed Confirmed by 6,074
 Block: 25904158
 Timestamp:  9 hours ago | September-07-2023 01:20:35 PM +1 UTC | Confirmed within &lt;= 5.556 seconds
 From: 0x52b0cb4d4f756ad40519e1fc74285ebba27d4c3e
 Interacted With (To): 0xbcd553a84fdc25cf5562574a8d97f6bd220424be
 Value: 0 EWT ($0.00 USD)
 Transaction Fee: 0.000583122501632743 EWT ($0.001353 USD)
 Gas Price: 2.500000007 Gwei
 Transaction Type: 2 (EIP-1559)
 Gas Limit: 291,561
 Max Fee per Gas: 2.500000014 Gwei
 Max Priority Fee per Gas: 2.5 Gwei
 Priority Fee / Tip: 0.0005831225 EWT
 Transaction Burnt Fee:  0.000000000001632743 EWT (Less than $0.000001 USD)
 Gas Used by Transaction: 233,249 | 80%
 NoncePosition: 00</t>
  </si>
  <si>
    <t>0xFb19a9f3be9A0Cb259BFF1f30a3C2C4320a431Aa</t>
  </si>
  <si>
    <t>Transaction
Nonce: 0
Amount: -0 EWT
Gas Limit (Units): 291561
Gas Used (Units): 233249
Base fee (GWEI): 0.000000007
Priority fee (GWEI): 2.5
Total gas fee: 0.000583 EWT, $0.00 USD
Max fee per gas: 0.000000003 EWT, $0.00 USD
Total: 0.00058312 EWT, $0.00 USD
Activity log
Transaction created with a value of 0 EWT at 13:21 on 9/7/2023.
Transaction submitted with estimated gas fee of 0.000729 EWT at 13:22 on 9/7/2023.
Transaction confirmed at 13:22 on 9/7/2023.</t>
  </si>
  <si>
    <t>Transaction Details
 Transaction Hash: 0x99d7658bc58407b7c8fd1e634baedf5b3150a8e7b99afe418e9ab6a5c6087e6f
 Result:  Success
 Status: Confirmed Confirmed by 6,107
 Block: 25904175
 Timestamp:  9 hours ago | September-07-2023 01:22:10 PM +1 UTC | Confirmed within &lt;= 5.404 seconds
 From: 0xfb19a9f3be9a0cb259bff1f30a3c2c4320a431aa
 Interacted With (To): 0xbcd553a84fdc25cf5562574a8d97f6bd220424be
 Value: 0 EWT ($0.00 USD)
 Transaction Fee: 0.000583122501632743 EWT ($0.001353 USD)
 Gas Price: 2.500000007 Gwei
 Transaction Type: 2 (EIP-1559)
 Gas Limit: 291,561
 Max Fee per Gas: 2.500000014 Gwei
 Max Priority Fee per Gas: 2.5 Gwei
 Priority Fee / Tip: 0.0005831225 EWT
 Transaction Burnt Fee:  0.000000000001632743 EWT (Less than $0.000001 USD)
 Gas Used by Transaction: 233,249 | 80%
 NoncePosition: 00</t>
  </si>
  <si>
    <t>0x596D75C829d3ff5e3B6d5c545Cd359cDe36760A4</t>
  </si>
  <si>
    <t>Transaction
Nonce: 0
Amount: -0 EWT
Gas Limit (Units): 291561
Gas Used (Units): 233249
Base fee (GWEI): 0.000000008
Priority fee (GWEI): 2.5
Total gas fee: 0.000583 EWT, $0.00 USD
Max fee per gas: 0.000000003 EWT, $0.00 USD
Total: 0.00058312 EWT, $0.00 USD
Activity log
Transaction created with a value of 0 EWT at 13:23 on 9/7/2023.
Transaction submitted with estimated gas fee of 0.000729 EWT at 13:23 on 9/7/2023.
Transaction confirmed at 13:23 on 9/7/2023.</t>
  </si>
  <si>
    <t>Transaction Details
 Transaction Hash: 0x950cd83dce02b0a88acb6dce3ac881e6ceb1e26afd0065d29b7c0265ad758207
 Result:  Success
 Status: Confirmed Confirmed by 6,148
 Block: 25904187
 Timestamp:  9 hours ago | September-07-2023 01:23:20 PM +1 UTC | Confirmed within &lt;= 5.404 seconds
 From: 0x596d75c829d3ff5e3b6d5c545cd359cde36760a4
 Interacted With (To): 0xbcd553a84fdc25cf5562574a8d97f6bd220424be
 Value: 0 EWT ($0.00 USD)
 Transaction Fee: 0.000583122501865992 EWT ($0.001353 USD)
 Gas Price: 2.500000008 Gwei
 Transaction Type: 2 (EIP-1559)
 Gas Limit: 291,561
 Max Fee per Gas: 2.500000014 Gwei
 Max Priority Fee per Gas: 2.5 Gwei
 Priority Fee / Tip: 0.0005831225 EWT
 Transaction Burnt Fee:  0.000000000001865992 EWT (Less than $0.000001 USD)
 Gas Used by Transaction: 233,249 | 80%
 NoncePosition: 00</t>
  </si>
  <si>
    <t>Call for information (so no block created)</t>
  </si>
  <si>
    <t>Token.getRegisteredUsers() 0xbcD553A84fDc25cf5562574a8D97F6Bd220424BE</t>
  </si>
  <si>
    <t>Get list of Users</t>
  </si>
  <si>
    <t>"0": "uint256[]: 0,1,2,3,4,5",
	"1": "address[]: 0xAD233762DAfC0f1DD31371A2185F3158e30c9645,
0xc0AFC8122Dbb8DD4D356aCdE15Cf1FE2aaB278b1,
0x811fAaAfC4a46207940118a467EEe41C3E57aA9c,
0x52b0cB4D4f756Ad40519e1Fc74285EBBa27D4c3e,
0xFb19a9f3be9A0Cb259BFF1f30a3C2C4320a431Aa,
0x596D75C829d3ff5e3B6d5c545Cd359cDe36760A4"
}</t>
  </si>
  <si>
    <t>Token.transfer(address,uint256) 0xbcD553A84fDc25cf5562574a8D97F6Bd220424BE</t>
  </si>
  <si>
    <t>Token.transfer</t>
  </si>
  <si>
    <t>&lt;=5.657 seconds</t>
  </si>
  <si>
    <t>Transaction
Nonce: 7
Amount: -0 EWT
Gas Limit (Units): 52284
Gas Used (Units): 52284
Base fee (GWEI): 0.000000007
Priority fee (GWEI): 2.5
Total gas fee: 0.000131 EWT, $0.00 USD
Max fee per gas: 0.000000003 EWT, $0.00 USD
Total: 0.00013071 EWT, $0.00 USD
Activity log
Transaction created with a value of 0 EWT at 13:34 on 9/7/2023.
Transaction submitted with estimated gas fee of 0.000131 EWT at 13:34 on 9/7/2023.
Transaction confirmed at 13:34 on 9/7/2023.</t>
  </si>
  <si>
    <t>Transaction Details
 Transaction Hash: 0xe4e9dddfc7d3785c10920b68fd9f525f1f80172bb7d18fd2bd4f6949f81e94d9
 Result:  Success
 Status: Confirmed Confirmed by 5,498
 Block: 25904314
 Timestamp:  8 hours ago | September-07-2023 01:34:45 PM +1 UTC | Confirmed within &lt;= 5.657 seconds
 From: 0xad233762dafc0f1dd31371a2185f3158e30c9645
 Interacted With (To): 0xbcd553a84fdc25cf5562574a8d97f6bd220424be
 Value: 0 EWT ($0.00 USD)
 Transaction Fee: 0.000130710000365988 EWT ($0.000301 USD)
 Gas Price: 2.500000007 Gwei
 Transaction Type: 2 (EIP-1559)
 Gas Limit: 52,284
 Max Fee per Gas: 2.500000014 Gwei
 Max Priority Fee per Gas: 2.5 Gwei
 Priority Fee / Tip: 0.00013071 EWT
 Transaction Burnt Fee:  0.000000000000365988 EWT (Less than $0.000001 USD)
 Gas Used by Transaction: 52,284 | 100%
 NoncePosition: 70</t>
  </si>
  <si>
    <t>"address _transferTo": "0xc0AFC8122Dbb8DD4D356aCdE15Cf1FE2aaB278b1",
	"uint256 _transferValue": "100000"</t>
  </si>
  <si>
    <t>0xa90...186a0</t>
  </si>
  <si>
    <t>Transaction
Nonce: 8
Amount: -0 EWT
Gas Limit (Units): 52284
Gas Used (Units): 52284
Base fee (GWEI): 0.000000007
Priority fee (GWEI): 2.5
Total gas fee: 0.000131 EWT, $0.00 USD
Max fee per gas: 0.000000003 EWT, $0.00 USD
Total: 0.00013071 EWT, $0.00 USD
Activity log
Transaction created with a value of 0 EWT at 13:35 on 9/7/2023.
Transaction confirmed at 13:36 on 9/7/2023.
Transaction submitted with estimated gas fee of 0.000131 EWT at 13:36 on 9/7/2023.</t>
  </si>
  <si>
    <t>Transaction Details
 Transaction Hash: 0x41a88a26680a1c1ea0bc61ad2f8e8344f6bdbb4092fb94f9f4344df67d57039e
 Result:  Success
 Status: Confirmed Confirmed by 5,520
 Block: 25904331
 Timestamp:  8 hours ago | September-07-2023 01:36:10 PM +1 UTC | Confirmed within &lt;= 5.657 seconds
 From: 0xad233762dafc0f1dd31371a2185f3158e30c9645
 Interacted With (To): 0xbcd553a84fdc25cf5562574a8d97f6bd220424be
 Value: 0 EWT ($0.00 USD)
 Transaction Fee: 0.000130710000365988 EWT ($0.000301 USD)
 Gas Price: 2.500000007 Gwei
 Transaction Type: 2 (EIP-1559)
 Gas Limit: 52,284
 Max Fee per Gas: 2.500000014 Gwei
 Max Priority Fee per Gas: 2.5 Gwei
 Priority Fee / Tip: 0.00013071 EWT
 Transaction Burnt Fee:  0.000000000000365988 EWT (Less than $0.000001 USD)
 Gas Used by Transaction: 52,284 | 100%
 NoncePosition: 80</t>
  </si>
  <si>
    <t>{ "address _transferTo": "0x811fAaAfC4a46207940118a467EEe41C3E57aA9c", "uint256 _transferValue": "100000" }</t>
  </si>
  <si>
    <t>0x41a88a26680a1c1ea0bc61ad2f8e8344f6bdbb4092fb94f9f4344df67d57039e</t>
  </si>
  <si>
    <t>{ "from": "0xAD233762DAfC0f1DD31371A2185F3158e30c9645", "to": "0x811fAaAfC4a46207940118a467EEe41C3E57aA9c", "value": "100000", "BalanceofSender": "9999999999999999999800000", "BalanceofReceiver": "100000" }</t>
  </si>
  <si>
    <t>Transaction
Nonce: 9
Amount: -0 EWT
Gas Limit (Units): 52284
Gas Used (Units): 52284
Base fee (GWEI): 0.000000007
Priority fee (GWEI): 2.5
Total gas fee: 0.000131 EWT, $0.00 USD
Max fee per gas: 0.000000003 EWT, $0.00 USD
Total: 0.00013071 EWT, $0.00 USD
Activity log
Transaction created with a value of 0 EWT at 13:36 on 9/7/2023.
Transaction submitted with estimated gas fee of 0.000131 EWT at 13:37 on 9/7/2023.
Transaction confirmed at 13:37 on 9/7/2023.</t>
  </si>
  <si>
    <t>Transaction Details
 Transaction Hash: 0xa5cac0d7cb22b62643f36c1f44a65ab4397177baeae1a7e6600549610e8401af
 Result:  Success
 Status: Confirmed Confirmed by 5,548
 Block: 25904343
 Timestamp:  8 hours ago | September-07-2023 01:37:15 PM +1 UTC | Confirmed within &lt;= 5.657 seconds
 From: 0xad233762dafc0f1dd31371a2185f3158e30c9645
 Interacted With (To): 0xbcd553a84fdc25cf5562574a8d97f6bd220424be
 Value: 0 EWT ($0.00 USD)
 Transaction Fee: 0.000130710000365988 EWT ($0.000301 USD)
 Gas Price: 2.500000007 Gwei
 Transaction Type: 2 (EIP-1559)
 Gas Limit: 52,284
 Max Fee per Gas: 2.500000014 Gwei
 Max Priority Fee per Gas: 2.5 Gwei
 Priority Fee / Tip: 0.00013071 EWT
 Transaction Burnt Fee:  0.000000000000365988 EWT (Less than $0.000001 USD)
 Gas Used by Transaction: 52,284 | 100%
 NoncePosition: 90</t>
  </si>
  <si>
    <t>{ "address _transferTo": "0x52b0cB4D4f756Ad40519e1Fc74285EBBa27D4c3e", "uint256 _transferValue": "100000" }</t>
  </si>
  <si>
    <t>0xa5cac0d7cb22b62643f36c1f44a65ab4397177baeae1a7e6600549610e8401af</t>
  </si>
  <si>
    <t>{ "from": "0xAD233762DAfC0f1DD31371A2185F3158e30c9645", "to": "0x52b0cB4D4f756Ad40519e1Fc74285EBBa27D4c3e", "value": "100000", "BalanceofSender": "9999999999999999999700000", "BalanceofReceiver": "100000" }</t>
  </si>
  <si>
    <t>Transaction
Nonce: 10
Amount: -0 EWT
Gas Limit (Units): 52284
Gas Used (Units): 52284
Base fee (GWEI): 0.000000007
Priority fee (GWEI): 2.5
Total gas fee: 0.000131 EWT, $0.00 USD
Max fee per gas: 0.000000003 EWT, $0.00 USD
Total: 0.00013071 EWT, $0.00 USD
Activity log
Transaction created with a value of 0 EWT at 13:37 on 9/7/2023.
Transaction submitted with estimated gas fee of 0.000131 EWT at 13:38 on 9/7/2023.
Transaction confirmed at 13:38 on 9/7/2023</t>
  </si>
  <si>
    <t>Transaction Details
 Transaction Hash: 0x725e031cd66b5b4f53a7bcb9e1c34805deb3291524b37188bcff305b39d0def5
 Result:  Success
 Status: Confirmed Confirmed by 5,566
 Block: 25904353
 Timestamp:  8 hours ago | September-07-2023 01:38:10 PM +1 UTC | Confirmed within &lt;= 5.404 seconds
 From: 0xad233762dafc0f1dd31371a2185f3158e30c9645
 Interacted With (To): 0xbcd553a84fdc25cf5562574a8d97f6bd220424be
 Value: 0 EWT ($0.00 USD)
 Transaction Fee: 0.000130710000365988 EWT ($0.000302 USD)
 Gas Price: 2.500000007 Gwei
 Transaction Type: 2 (EIP-1559)
 Gas Limit: 52,284
 Max Fee per Gas: 2.500000014 Gwei
 Max Priority Fee per Gas: 2.5 Gwei
 Priority Fee / Tip: 0.00013071 EWT
 Transaction Burnt Fee:  0.000000000000365988 EWT (Less than $0.000001 USD)
 Gas Used by Transaction: 52,284 | 100%
 NoncePosition: 100</t>
  </si>
  <si>
    <t>{ "address _transferTo": "0xFb19a9f3be9A0Cb259BFF1f30a3C2C4320a431Aa", "uint256 _transferValue": "100000" }</t>
  </si>
  <si>
    <t>0x725e031cd66b5b4f53a7bcb9e1c34805deb3291524b37188bcff305b39d0def5</t>
  </si>
  <si>
    <t>{ "from": "0xAD233762DAfC0f1DD31371A2185F3158e30c9645", "to": "0xFb19a9f3be9A0Cb259BFF1f30a3C2C4320a431Aa", "value": "100000", "BalanceofSender": "9999999999999999999600000", "BalanceofReceiver": "100000" }</t>
  </si>
  <si>
    <t>Transaction
Nonce: 11
Amount: -0 EWT
Gas Limit (Units): 52284
Gas Used (Units): 52284
Base fee (GWEI): 0.000000007
Priority fee (GWEI): 2.5
Total gas fee: 0.000131 EWT, $0.00 USD
Max fee per gas: 0.000000003 EWT, $0.00 USD
Total: 0.00013071 EWT, $0.00 USD
Activity log
Transaction created with a value of 0 EWT at 13:38 on 9/7/2023.
Transaction submitted with estimated gas fee of 0.000131 EWT at 13:39 on 9/7/2023.
Transaction confirmed at 13:39 on 9/7/2023.</t>
  </si>
  <si>
    <t>Transaction Details
 Transaction Hash: 0xe264bf66fc88a1e1f5c9c3fd6eeab47098c6e4b3307b90cb9eb1d637e7568ba2
 Result:  Success
 Status: Confirmed Confirmed by 5,580
 Block: 25904364
 Timestamp:  8 hours ago | September-07-2023 01:39:10 PM +1 UTC | Confirmed within &lt;= 5.404 seconds
 From: 0xad233762dafc0f1dd31371a2185f3158e30c9645
 Interacted With (To): 0xbcd553a84fdc25cf5562574a8d97f6bd220424be
 Value: 0 EWT ($0.00 USD)
 Transaction Fee: 0.000130710000365988 EWT ($0.000302 USD)
 Gas Price: 2.500000007 Gwei
 Transaction Type: 2 (EIP-1559)
 Gas Limit: 52,284
 Max Fee per Gas: 2.500000014 Gwei
 Max Priority Fee per Gas: 2.5 Gwei
 Priority Fee / Tip: 0.00013071 EWT
 Transaction Burnt Fee:  0.000000000000365988 EWT (Less than $0.000001 USD)
 Gas Used by Transaction: 52,284 | 100%
 NoncePosition: 110</t>
  </si>
  <si>
    <t>{ "address _transferTo": "0xdB7545Ac447aD84B563D07c267B0b4b2bE6A273e", "uint256 _transferValue": "100000" }</t>
  </si>
  <si>
    <t>0x8ee48b585389814aa2ce372af402d4e9fcaeea3f4658f50db5302f7b3b44a7a2</t>
  </si>
  <si>
    <t>{ "from": "0xAD233762DAfC0f1DD31371A2185F3158e30c9645", "to": "0xdB7545Ac447aD84B563D07c267B0b4b2bE6A273e", "value": "100000", "BalanceofSender": "9999999999999999999500000", "BalanceofReceiver": "100000" }</t>
  </si>
  <si>
    <t>Token.energyExport(uint256,address,uint256) 0xbcD553A84fDc25cf5562574a8D97F6Bd220424BE</t>
  </si>
  <si>
    <t>Energy Export</t>
  </si>
  <si>
    <t>Transaction
Nonce: 12
Amount: -0 EWT
Gas Limit (Units): 154003
Gas Used (Units): 153435
Base fee (GWEI): 0.000000007
Priority fee (GWEI): 2.5
Total gas fee: 0.000384 EWT, $0.00 USD
Max fee per gas: 0.000000003 EWT, $0.00 USD
Total: 0.00038359 EWT, $0.00 USD
Activity log
Transaction created with a value of 0 EWT at 13:40 on 9/7/2023.
Transaction confirmed at 13:40 on 9/7/2023.
Transaction submitted with estimated gas fee of 0.000385 EWT at 13:40 on 9/7/2023.</t>
  </si>
  <si>
    <t>Transaction Details
 Transaction Hash: 0xf282b36538161a5a7c9b1440a233ac1d1f170787f31741d43c21310a5aac6fed
 Result:  Success
 Status: Confirmed Confirmed by 5,591
 Block: 25904385
 Timestamp:  8 hours ago | September-07-2023 01:40:55 PM +1 UTC | Confirmed within &lt;= 5.404 seconds
 From: 0xad233762dafc0f1dd31371a2185f3158e30c9645
 Interacted With (To): 0xbcd553a84fdc25cf5562574a8d97f6bd220424be
 Value: 0 EWT ($0.00 USD)
 Transaction Fee: 0.000383587501074045 EWT ($0.000886 USD)
 Gas Price: 2.500000007 Gwei
 Transaction Type: 2 (EIP-1559)
 Gas Limit: 154,003
 Max Fee per Gas: 2.500000014 Gwei
 Max Priority Fee per Gas: 2.5 Gwei
 Priority Fee / Tip: 0.0003835875 EWT
 Transaction Burnt Fee:  0.000000000001074045 EWT (Less than $0.000001 USD)
 Gas Used by Transaction: 153,435 | 99.63%
 NoncePosition: 120</t>
  </si>
  <si>
    <t xml:space="preserve">	"uint256 _userID": "1",
	"address _energyOwner": "0xc0AFC8122Dbb8DD4D356aCdE15Cf1FE2aaB278b1",
	"uint256 _amount": "100"</t>
  </si>
  <si>
    <t>0xAD233762DAfC0f1DD31371A2185F3158e30c9646</t>
  </si>
  <si>
    <t>Transaction
Nonce: 13
Amount: -0 EWT
Gas Limit (Units): 154003
Gas Used (Units): 153435
Base fee (GWEI): 0.000000007
Priority fee (GWEI): 2.5
Total gas fee: 0.000384 EWT, $0.00 USD
Max fee per gas: 0.000000003 EWT, $0.00 USD
Total: 0.00038359 EWT, $0.00 USD
Activity log
Transaction created with a value of 0 EWT at 13:41 on 9/7/2023.
Transaction submitted with estimated gas fee of 0.000385 EWT at 13:41 on 9/7/2023.
Transaction confirmed at 13:41 on 9/7/2023.</t>
  </si>
  <si>
    <t>Transaction Details
 Transaction Hash: 0xea67f511f56ab84e3399afaad046994b05778fd320503c4431bb0667243ad0ad
 Result:  Success
 Status: Confirmed Confirmed by 5,610
 Block: 25904392
 Timestamp:  9 hours ago | September-07-2023 01:41:45 PM +1 UTC | Confirmed within &lt;= 5.404 seconds
 From: 0xad233762dafc0f1dd31371a2185f3158e30c9645
 Interacted With (To): 0xbcd553a84fdc25cf5562574a8d97f6bd220424be
 Value: 0 EWT ($0.00 USD)
 Transaction Fee: 0.000383587501074045 EWT ($0.000886 USD)
 Gas Price: 2.500000007 Gwei
 Transaction Type: 2 (EIP-1559)
 Gas Limit: 154,003
 Max Fee per Gas :2.500000014 Gwei
 Max Priority Fee per Gas: 2.5 Gwei
 Priority Fee / Tip: 0.0003835875 EWT
 Transaction Burnt Fee:  0.000000000001074045 EWT (Less than $0.000001 USD)
 Gas Used by Transaction: 153,435 | 99.63%
 NoncePosition: 130</t>
  </si>
  <si>
    <t xml:space="preserve">	"uint256 _userID": "2",
	"address _energyOwner": "0x811fAaAfC4a46207940118a467EEe41C3E57aA9c",
	"uint256 _amount": "100"</t>
  </si>
  <si>
    <t>Token.roundStartTime() 0xbcD553A84fDc25cf5562574a8D97F6Bd220424BE</t>
  </si>
  <si>
    <t>Round Start</t>
  </si>
  <si>
    <t>&lt;=5.354 seconds</t>
  </si>
  <si>
    <t>Transaction
Nonce: 14
Amount: -0 EWT
Gas Limit (Units): 51331
Gas Used (Units): 51331
Base fee (GWEI): 0.000000007
Priority fee (GWEI): 2.5
Total gas fee: 0.000128 EWT, $0.00 USD
Max fee per gas: 0.000000003 EWT, $0.00 USD
Total: 0.00012833 EWT, $0.00 USD
Activity log
Transaction created with a value of 0 EWT at 13:42 on 9/7/2023.
Transaction submitted with estimated gas fee of 0.000128 EWT at 13:42 on 9/7/2023.
Transaction confirmed at 13:42 on 9/7/2023.</t>
  </si>
  <si>
    <t>Transaction Details
 Transaction Hash: 0x18017caf7490ae9fb5553652f5233a39c78678ad6f49694ae42fcc04b8ec5905
 Result:  Success
 Status: Confirmed Confirmed by 5,641
 Block: 25904402
 Timestamp:  9 hours ago | September-07-2023 01:42:40 PM +1 UTC | Confirmed within &lt;= 5.354 seconds
 From: 0xad233762dafc0f1dd31371a2185f3158e30c9645
 Interacted With (To): 0xbcd553a84fdc25cf5562574a8d97f6bd220424be
 Value: 0 EWT ($0.00 USD)
 Transaction Fee: 0.000128327500359317 EWT ($0.000298 USD)
 Gas Price: 2.500000007 Gwei
 Transaction Type: 2 (EIP-1559)
 Gas Limit: 51,331
 Max Fee per Gas: 2.500000014 Gwei
 Max Priority Fee per Gas: 2.5 Gwei
 Priority Fee / Tip: 0.0001283275 EWT
 Transaction Burnt Fee:  0.000000000000359317 EWT (Less than $0.000001 USD)
 Gas Used by Transaction: 51,331 | 100%
 NoncePosition: 140</t>
  </si>
  <si>
    <t>0xbcD553A84fDc25cf5562574a8D97F6Bd220424BE</t>
  </si>
  <si>
    <t>Token.buyEnergy</t>
  </si>
  <si>
    <t>Transaction
Nonce: 1
Amount: -0 EWT
Gas Limit (Units): 169276
Gas Used (Units): 169276
Base fee (GWEI): 0.000000007
Priority fee (GWEI): 2.5
Total gas fee: 0.000423 EWT, $0.00 USD
Max fee per gas: 0.000000003 EWT, $0.00 USD
Total: 0.00042319 EWT, $0.00 USD
Activity log
Transaction created with a value of 0 EWT at 13:45 on 9/7/2023.
Transaction confirmed at 13:45 on 9/7/2023.
Transaction submitted with estimated gas fee of 0.000423 EWT at 13:45 on 9/7/2023.</t>
  </si>
  <si>
    <t>Transaction Details
 Transaction Hash: 0x7f35be91236b10d2070c1580a0a116d772f72113f09fe893d91dc755c3e7a380
 Result:  Success
 Status: Confirmed Confirmed by 5,824
 Block: 25904433
 Timestamp:  9 hours ago | September-07-2023 01:45:25 PM +1 UTC | Confirmed within &lt;= 5.404 seconds
 From: 0x52b0cb4d4f756ad40519e1fc74285ebba27d4c3e
 Interacted With (To): 0xbcd553a84fdc25cf5562574a8d97f6bd220424be
 Value: 0 EWT ($0.00 USD)
 Transaction Fee: 0.000423190001184932 EWT ($0.000982 USD)
 Gas Price: 2.500000007 Gwei
 Transaction Type: 2 (EIP-1559)
 Gas Limit: 169,276
 Max Fee per Gas: 2.500000014 Gwei
 Max Priority Fee per Gas: 2.5 Gwei
 Priority Fee / Tip: 0.00042319 EWT
 Transaction Burnt Fee:  0.000000000001184932 EWT (Less than $0.000001 USD)
 Gas Used by Transaction: 169,276 | 100%
 NoncePosition: 10</t>
  </si>
  <si>
    <t>{
	"uint256 _amount": "25"
}</t>
  </si>
  <si>
    <t>Transaction
Nonce: 1
Amount: -0 EWT
Gas Limit (Units): 117976
Gas Used (Units): 117976
Base fee (GWEI): 0.000000007
Priority fee (GWEI): 2.5
Total gas fee: 0.000295 EWT, $0.00 USD
Max fee per gas: 0.000000003 EWT, $0.00 USD
Total: 0.00029494 EWT, $0.00 USD
Activity log
Transaction created with a value of 0 EWT at 13:46 on 9/7/2023.
Transaction submitted with estimated gas fee of 0.000295 EWT at 13:46 on 9/7/2023.
Transaction confirmed at 13:46 on 9/7/2023.</t>
  </si>
  <si>
    <t>Transaction Details
 Transaction Hash: 0x914a04bfd62ce7544f6d81ee4ec03756164385f6561faae63d4daa3ec4bd3144
 Result:  Success
 Status: Confirmed Confirmed by 5,863
 Block: 25904445
 Timestamp:  9 hours ago | September-07-2023 01:46:35 PM +1 UTC | Confirmed within &lt;= 5.404 seconds
 From: 0xfb19a9f3be9a0cb259bff1f30a3c2c4320a431aa
 Interacted With (To): 0xbcd553a84fdc25cf5562574a8d97f6bd220424be
 Value: 0 EWT ($0.00 USD)
 Transaction Fee: 0.000294940000825832 EWT ($0.000684 USD)
 Gas Price: 2.500000007 Gwei
 Transaction Type: 2 (EIP-1559)
 Gas Limit: 117,976
 Max Fee per Gas: 2.500000014 Gwei
 Max Priority Fee per Gas: 2.5 Gwei
 Priority Fee / Tip: 0.00029494 EWT
 Transaction Burnt Fee:  0.000000000000825832 EWT (Less than $0.000001 USD)
 Gas Used by Transaction: 117,976 | 100%
 NoncePosition: 10</t>
  </si>
  <si>
    <t>117976 gas</t>
  </si>
  <si>
    <t>0 wei</t>
  </si>
  <si>
    <t>0xbc8...</t>
  </si>
  <si>
    <t>Transaction
Nonce: 1
Amount: -0 EWT
Gas Limit (Units): 117976
Gas Used (Units): 117976
Base fee (GWEI): 0.000000007
Priority fee (GWEI): 2.5
Total gas fee: 0.000295 EWT, $0.00 USD
Max fee per gas: 0.000000003 EWT, $0.00 USD
Total: 0.00029494 EWT, $0.00 USD
Activity log
Transaction created with a value of 0 EWT at 13:47 on 9/7/2023.
Transaction submitted with estimated gas fee of 0.000295 EWT at 13:47 on 9/7/2023.
Transaction confirmed at 13:47 on 9/7/2023.</t>
  </si>
  <si>
    <t>Transaction Details
 Transaction Hash: 0x3d9014d7ea0470a124ba63d44b7feb6e379da8f455c2b67e8115c96798bdfc6a
 Result:  Success
 Status: Confirmed Confirmed by 6,344
 Block: 25904458
 Timestamp:  10 hours ago | September-07-2023 01:47:40 PM +1 UTC | Confirmed within &lt;= 5.404 seconds
 From: 0x596d75c829d3ff5e3b6d5c545cd359cde36760a4
 Interacted With (To): 0xbcd553a84fdc25cf5562574a8d97f6bd220424be
 Value: 0 EWT ($0.00 USD)
 Transaction Fee: 0.000294940000825832 EWT ($0.000681 USD)
 Gas Price: 2.500000007 Gwei
 Transaction Type: 2 (EIP-1559)
 Gas Limit: 117,976
 Max Fee per Gas: 2.500000014 Gwei
 Max Priority Fee per Gas: 2.5 Gwei
 Priority Fee / Tip: 0.00029494 EWT
 Transaction Burnt Fee:  0.000000000000825832 EWT (Less than $0.000001 USD)
 Gas Used by Transaction: 117,976 | 100%
 NoncePosition: 10</t>
  </si>
  <si>
    <t>{"uint256 _amount": "50"}</t>
  </si>
  <si>
    <t>0x3d9014d7ea0470a124ba63d44b7feb6e379da8f455c2b67e8115c96798bdfc6a</t>
  </si>
  <si>
    <t>Approval</t>
  </si>
  <si>
    <t>Refer to logs[1] and logs[2] in your data for details. Also, for requestCheck event, refer to logs[3]</t>
  </si>
  <si>
    <t>Token.sellEnergy</t>
  </si>
  <si>
    <t>257694 gas</t>
  </si>
  <si>
    <t>0x432...</t>
  </si>
  <si>
    <t>Transaction
Nonce: 1
Amount: -0 EWT
Gas Limit (Units): 262494
Gas Used (Units): 257694
Base fee (GWEI): 0.000000007
Priority fee (GWEI): 2.5
Total gas fee: 0.000644 EWT, $0.00 USD
Max fee per gas: 0.000000003 EWT, $0.00 USD
Total: 0.00064423 EWT, $0.00 USD
Activity log
Transaction created with a value of 0 EWT at 13:48 on 9/7/2023.
Transaction submitted with estimated gas fee of 0.000656 EWT at 13:49 on 9/7/2023.
Transaction confirmed at 13:49 on 9/7/2023.
Transaction data</t>
  </si>
  <si>
    <t>Transaction Details
 Transaction Hash: 0x157aff823d53172bf2918c55f2a283296b40786335726d943c40aa2279513904
 Result:  Success
 Status: Confirmed Confirmed by 5,704
 Block: 25904474
 Timestamp:  9 hours ago | September-07-2023 01:49:10 PM +1 UTC | Confirmed within &lt;= 5.556 seconds
 From: 0xc0afc8122dbb8dd4d356acde15cf1fe2aab278b1
 Interacted With (To): 0xbcd553a84fdc25cf5562574a8d97f6bd220424be
 Value: 0 EWT ($0.00 USD)
 Transaction Fee: 0.000644235001803858 EWT ($0.001495 USD)
 Gas Price: 2.500000007 Gwei
 Transaction Type: 2 (EIP-1559)
 Gas Limit: 262,494
 Max Fee per Gas: 2.500000014 Gwei
 Max Priority Fee per Gas: 2.5 Gwei
 Priority Fee / Tip: 0.000644235 EWT
 Transaction Burnt Fee:  0.000000000001803858 EWT (Less than $0.000001 USD)
 Gas Used by Transaction: 257,694 | 98.17%
 NoncePosition: 10</t>
  </si>
  <si>
    <t>{"uint256 _amount": "100"}</t>
  </si>
  <si>
    <t>0x157aff823d53172bf2918c55f2a283296b40786335726d943c40aa2279513904</t>
  </si>
  <si>
    <t>requestCheck</t>
  </si>
  <si>
    <t>Refer to logs[0] in your data for details.</t>
  </si>
  <si>
    <t>206394 gas</t>
  </si>
  <si>
    <t>Transaction
Nonce: 1
Amount: -0 EWT
Gas Limit (Units): 211194
Gas Used (Units): 206394
Base fee (GWEI): 0.000000008
Priority fee (GWEI): 2.5
Total gas fee: 0.000516 EWT, $0.00 USD
Max fee per gas: 0.000000003 EWT, $0.00 USD
Total: 0.00051598 EWT, $0.00 USD
Activity log
Transaction created with a value of 0 EWT at 13:50 on 9/7/2023.
Transaction submitted with estimated gas fee of 0.000528 EWT at 13:50 on 9/7/2023.
Transaction confirmed at 13:50 on 9/7/2023.</t>
  </si>
  <si>
    <t>Transaction Details
 Transaction Hash: 0x874187922880b3cc32060580aa4fd479ea8be386d13672a73909f473d9219ccd
 Result:  Success
 Status: Confirmed Confirmed by 6,344
 Block: 25904489
 Timestamp:  10 hours ago | September-07-2023 01:50:35 PM +1 UTC | Confirmed within &lt;= 5.404 seconds
 From: 0x811faaafc4a46207940118a467eee41c3e57aa9c
 Interacted With (To): 0xbcd553a84fdc25cf5562574a8d97f6bd220424be
 Value: 0 EWT ($0.00 USD)
 Transaction Fee: 0.000515985001651152 EWT ($0.001192 USD)
 Gas Price: 2.500000008 Gwei
 Transaction Type: 2 (EIP-1559)
 Gas Limit: 211,194
 Max Fee per Gas: 2.500000014 Gwei
 Max Priority Fee per Gas: 2.5 Gwei
 Priority Fee / Tip: 0.000515985 EWT
 Transaction Burnt Fee:  0.000000000001651152 EWT (Less than $0.000001 USD)
 Gas Used by Transaction: 206,394 | 97.73%
 NoncePosition: 10</t>
  </si>
  <si>
    <t>0x874187922880b3cc32060580aa4fd479ea8be386d13672a73909f473d9219ccd</t>
  </si>
  <si>
    <t>Token.pairing</t>
  </si>
  <si>
    <t>479039 gas</t>
  </si>
  <si>
    <t>0x08e...</t>
  </si>
  <si>
    <t>Transaction
Nonce: 15
Amount: -0 EWT
Gas Limit (Units): 479039
Gas Used (Units): 479039
Base fee (GWEI): 0.000000007
Priority fee (GWEI): 2.5
Total gas fee: 0.001198 EWT, $0.00 USD
Max fee per gas: 0.000000003 EWT, $0.00 USD
Total: 0.0011976 EWT, $0.00 USD
Activity log
Transaction created with a value of 0 EWT at 13:51 on 9/7/2023.
Transaction submitted with estimated gas fee of 0.001198 EWT at 13:52 on 9/7/2023.
Transaction confirmed at 13:52 on 9/7/2023.</t>
  </si>
  <si>
    <t>Transaction Details
 Transaction Hash: 0x988742819be1e8935b20994c471702aaa185d36a946390915b44ae27bfdd0a8b
 Result:  Success
 Status: Confirmed Confirmed by 5,553
 Block: 25904509
 Timestamp:  8 hours ago | September-07-2023 01:52:15 PM +1 UTC | Confirmed within &lt;= 5.354 seconds
 From: 0xad233762dafc0f1dd31371a2185f3158e30c9645
 Interacted With (To): 0xbcd553a84fdc25cf5562574a8d97f6bd220424be
 Value: 0 EWT ($0.00 USD)
 Transaction Fee: 0.001197597503353273 EWT ($0.002778 USD)
 Gas Price: 2.500000007 Gwei
 Transaction Type: 2 (EIP-1559)
 Gas Limit: 479,039
 Max Fee per Gas: 2.500000014 Gwei
 Max Priority Fee per Gas: 2.5 Gwei
 Priority Fee / Tip: 0.0011975975 EWT
 Transaction Burnt Fee:  0.000000000003353273 EWT (Less than $0.000001 USD)
 Gas Used by Transaction: 479,039 | 100%
 NoncePosition: 150</t>
  </si>
  <si>
    <t>0x988742819be1e8935b20994c471702aaa185d36a946390915b44ae27bfdd0a8b</t>
  </si>
  <si>
    <t>energyTransfer</t>
  </si>
  <si>
    <t>Refer to logs[0], logs[1], and logs[2] in your data for details.</t>
  </si>
  <si>
    <t>Finalisation</t>
  </si>
  <si>
    <t>Transaction
Nonce: 16
Amount: -0 EWT
Gas Limit (Units): 862152
Gas Used (Units): 799752
Base fee (GWEI): 0.000000007
Priority fee (GWEI): 2.5
Total gas fee: 0.001999 EWT, $0.00 USD
Max fee per gas: 0.000000003 EWT, $0.00 USD
Total: 0.00199938 EWT, $0.00 USD
Activity log
Transaction created with a value of 0 EWT at 13:53 on 9/7/2023.
Transaction submitted with estimated gas fee of 0.002155 EWT at 13:53 on 9/7/2023.
Transaction confirmed at 13:53 on 9/7/2023.</t>
  </si>
  <si>
    <t>Transaction Details
 Transaction Hash: 0x0095c04e29447b70d1eea3228a52b763572209aa36f102bbdd13acb15fa833eb
 Result:  Success
 Status: Confirmed Confirmed by 5,567
 Block: 25904524
 Timestamp:  8 hours ago | September-07-2023 01:53:50 PM +1 UTC | Confirmed within &lt;= 5.354 seconds
 From: 0xad233762dafc0f1dd31371a2185f3158e30c9645
 Interacted With (To): 0xbcd553a84fdc25cf5562574a8d97f6bd220424be
 Value: 0 EWT ($0.00 USD)
 Transaction Fee: 0.001999380005598264 EWT ($0.004639 USD)
 Gas Price: 2.500000007 Gwei
 Transaction Type: 2 (EIP-1559)
 Gas Limit: 862,152
 Max Fee per Gas: 2.500000014 Gwei
 Max Priority Fee per Gas: 2.5 Gwei
 Priority Fee / Tip: 0.00199938 EWT
 Transaction Burnt Fee:  0.000000000005598264 EWT (Less than $0.000001 USD)
 Gas Used by Transaction: 799,752 | 92.76%
 NoncePosition: 161</t>
  </si>
  <si>
    <t>{
	"uint256 _price": "10"
}</t>
  </si>
  <si>
    <t xml:space="preserve">		"from": "0xbcD553A84fDc25cf5562574a8D97F6Bd220424BE",
		"topic": "0xab44fec9896cd79666e1bf898c6aa5c7a8f7ca96d5f262a91e24cbf0094acc59",
		"event": "transferResult",
		"args": {
			"0": "0x52b0cB4D4f756Ad40519e1Fc74285EBBa27D4c3e",
			"1": "0xc0AFC8122Dbb8DD4D356aCdE15Cf1FE2aaB278b1",
			"2": "250",
			"3": "99750",
			"4": "100250",
			"from": "0x52b0cB4D4f756Ad40519e1Fc74285EBBa27D4c3e",
			"to": "0xc0AFC8122Dbb8DD4D356aCdE15Cf1FE2aaB278b1",
			"value": "250",
			"BalanceofSender": "99750",
			"BalanceofReceiver": "100250"
</t>
  </si>
  <si>
    <t>**********************************************************************************************
		"from": "0xbcD553A84fDc25cf5562574a8D97F6Bd220424BE",
		"topic": "0x3e59a154e35aef0c2107f8c4a0d5a37ae25d0c0b29a36cead2b530ff79609bf1",
		"event": "energyTransfer",
		"args": {
			"0": "0xc0AFC8122Dbb8DD4D356aCdE15Cf1FE2aaB278b1",
			"1": "0x52b0cB4D4f756Ad40519e1Fc74285EBBa27D4c3e",
			"2": "25",
			"from": "0xc0AFC8122Dbb8DD4D356aCdE15Cf1FE2aaB278b1",
			"to": "0x52b0cB4D4f756Ad40519e1Fc74285EBBa27D4c3e",
			"value": "25"
*********************************************************************************************************</t>
  </si>
  <si>
    <t xml:space="preserve">		"from": "0xbcD553A84fDc25cf5562574a8D97F6Bd220424BE",
		"topic": "0xab44fec9896cd79666e1bf898c6aa5c7a8f7ca96d5f262a91e24cbf0094acc59",
		"event": "transferResult",
		"args": {
			"0": "0xFb19a9f3be9A0Cb259BFF1f30a3C2C4320a431Aa",
			"1": "0xc0AFC8122Dbb8DD4D356aCdE15Cf1FE2aaB278b1",
			"2": "250",
			"3": "99750",
			"4": "100500",
			"from": "0xFb19a9f3be9A0Cb259BFF1f30a3C2C4320a431Aa",
			"to": "0xc0AFC8122Dbb8DD4D356aCdE15Cf1FE2aaB278b1",
			"value": "250",
			"BalanceofSender": "99750",
			"BalanceofReceiver": "100500"
</t>
  </si>
  <si>
    <t xml:space="preserve">************************************************************************************************
		"from": "0xbcD553A84fDc25cf5562574a8D97F6Bd220424BE",
		"topic": "0x3e59a154e35aef0c2107f8c4a0d5a37ae25d0c0b29a36cead2b530ff79609bf1",
		"event": "energyTransfer",
		"args": {
			"0": "0xc0AFC8122Dbb8DD4D356aCdE15Cf1FE2aaB278b1",
			"1": "0xFb19a9f3be9A0Cb259BFF1f30a3C2C4320a431Aa",
			"2": "25",
			"from": "0xc0AFC8122Dbb8DD4D356aCdE15Cf1FE2aaB278b1",
			"to": "0xFb19a9f3be9A0Cb259BFF1f30a3C2C4320a431Aa",
			"value": "25"
************************************************************************************************
</t>
  </si>
  <si>
    <t xml:space="preserve">		"from": "0xbcD553A84fDc25cf5562574a8D97F6Bd220424BE",
		"topic": "0xab44fec9896cd79666e1bf898c6aa5c7a8f7ca96d5f262a91e24cbf0094acc59",
		"event": "transferResult",
		"args": {
			"0": "0x596D75C829d3ff5e3B6d5c545Cd359cDe36760A4",
			"1": "0x811fAaAfC4a46207940118a467EEe41C3E57aA9c",
			"2": "500",
			"3": "99500",
			"4": "100500",
			"from": "0x596D75C829d3ff5e3B6d5c545Cd359cDe36760A4",
			"to": "0x811fAaAfC4a46207940118a467EEe41C3E57aA9c",
			"value": "500",
			"BalanceofSender": "99500",
			"BalanceofReceiver": "100500"
</t>
  </si>
  <si>
    <t>****************************************************************************************************
		"from": "0xbcD553A84fDc25cf5562574a8D97F6Bd220424BE",
		"topic": "0x3e59a154e35aef0c2107f8c4a0d5a37ae25d0c0b29a36cead2b530ff79609bf1",
		"event": "energyTransfer",
		"args": {
			"0": "0x811fAaAfC4a46207940118a467EEe41C3E57aA9c",
			"1": "0x596D75C829d3ff5e3B6d5c545Cd359cDe36760A4",
			"2": "50",
			"from": "0x811fAaAfC4a46207940118a467EEe41C3E57aA9c",
			"to": "0x596D75C829d3ff5e3B6d5c545Cd359cDe36760A4",
			"value": "50"
***********************************************************************************************
		"from": "0xbcD553A84fDc25cf5562574a8D97F6Bd220424BE",
		"topic": "0xffc87f7c1479909cda8e7d799e93a40a69b032fbf83264643fd4606bfaa74e37",
		"event": "logGeneration",
		"args": {
			"0": "0",
			"o": "0"</t>
  </si>
  <si>
    <t>Disregarding the EWT transfers, which -&gt;</t>
  </si>
  <si>
    <t>did not register on Remix.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</si>
</sst>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0000"/>
    <numFmt numFmtId="165" formatCode="#,##0_ ;\-#,##0\ 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6"/>
      <name val="Segoe UI"/>
      <family val="2"/>
    </font>
    <font>
      <sz val="9.6"/>
      <name val="Segoe UI"/>
      <family val="2"/>
    </font>
    <font>
      <strike/>
      <sz val="9.6"/>
      <name val="Segoe UI"/>
      <family val="2"/>
    </font>
    <font>
      <b/>
      <strike/>
      <sz val="9.6"/>
      <name val="Segoe UI"/>
      <family val="2"/>
    </font>
    <font>
      <sz val="11"/>
      <name val="Segoe UI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Up">
        <fgColor rgb="FF92D050"/>
        <bgColor auto="1"/>
      </patternFill>
    </fill>
    <fill>
      <patternFill patternType="lightDown">
        <fgColor rgb="FFFFFF00"/>
        <bgColor auto="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 style="medium">
        <color rgb="FFD9D9E3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2" fontId="0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" fontId="3" fillId="0" borderId="4" xfId="1" applyNumberFormat="1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1" fontId="4" fillId="0" borderId="6" xfId="1" applyNumberFormat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1" fontId="5" fillId="3" borderId="6" xfId="1" applyNumberFormat="1" applyFont="1" applyFill="1" applyBorder="1" applyAlignment="1">
      <alignment horizontal="center" vertical="center" wrapText="1"/>
    </xf>
    <xf numFmtId="165" fontId="5" fillId="3" borderId="6" xfId="1" applyNumberFormat="1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" fontId="4" fillId="3" borderId="6" xfId="1" applyNumberFormat="1" applyFont="1" applyFill="1" applyBorder="1" applyAlignment="1">
      <alignment horizontal="center" vertical="center" wrapText="1"/>
    </xf>
    <xf numFmtId="165" fontId="4" fillId="3" borderId="6" xfId="1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 wrapText="1"/>
    </xf>
    <xf numFmtId="1" fontId="4" fillId="4" borderId="6" xfId="1" applyNumberFormat="1" applyFont="1" applyFill="1" applyBorder="1" applyAlignment="1">
      <alignment horizontal="center" vertical="center" wrapText="1"/>
    </xf>
    <xf numFmtId="165" fontId="4" fillId="4" borderId="6" xfId="1" applyNumberFormat="1" applyFont="1" applyFill="1" applyBorder="1" applyAlignment="1">
      <alignment horizontal="center" vertical="center" wrapText="1"/>
    </xf>
    <xf numFmtId="164" fontId="4" fillId="4" borderId="6" xfId="0" applyNumberFormat="1" applyFont="1" applyFill="1" applyBorder="1" applyAlignment="1">
      <alignment vertical="center" wrapText="1"/>
    </xf>
    <xf numFmtId="164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1" fontId="4" fillId="2" borderId="6" xfId="1" applyNumberFormat="1" applyFont="1" applyFill="1" applyBorder="1" applyAlignment="1">
      <alignment horizontal="center" vertical="center" wrapText="1"/>
    </xf>
    <xf numFmtId="165" fontId="4" fillId="2" borderId="6" xfId="1" applyNumberFormat="1" applyFont="1" applyFill="1" applyBorder="1" applyAlignment="1">
      <alignment horizontal="center" vertical="center" wrapText="1"/>
    </xf>
    <xf numFmtId="164" fontId="4" fillId="2" borderId="6" xfId="0" applyNumberFormat="1" applyFont="1" applyFill="1" applyBorder="1" applyAlignment="1">
      <alignment vertical="center" wrapText="1"/>
    </xf>
    <xf numFmtId="164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165" fontId="4" fillId="0" borderId="6" xfId="1" applyNumberFormat="1" applyFont="1" applyFill="1" applyBorder="1" applyAlignment="1">
      <alignment horizontal="center" vertical="center" wrapText="1"/>
    </xf>
    <xf numFmtId="164" fontId="4" fillId="0" borderId="6" xfId="0" applyNumberFormat="1" applyFont="1" applyBorder="1" applyAlignment="1">
      <alignment vertical="center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center" wrapText="1"/>
    </xf>
    <xf numFmtId="1" fontId="4" fillId="5" borderId="6" xfId="1" applyNumberFormat="1" applyFont="1" applyFill="1" applyBorder="1" applyAlignment="1">
      <alignment horizontal="center" vertical="center" wrapText="1"/>
    </xf>
    <xf numFmtId="165" fontId="4" fillId="5" borderId="6" xfId="1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4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vertical="center" wrapText="1"/>
    </xf>
    <xf numFmtId="1" fontId="4" fillId="6" borderId="6" xfId="1" applyNumberFormat="1" applyFont="1" applyFill="1" applyBorder="1" applyAlignment="1">
      <alignment horizontal="center" vertical="center" wrapText="1"/>
    </xf>
    <xf numFmtId="165" fontId="4" fillId="6" borderId="6" xfId="1" applyNumberFormat="1" applyFont="1" applyFill="1" applyBorder="1" applyAlignment="1">
      <alignment horizontal="center" vertical="center" wrapText="1"/>
    </xf>
    <xf numFmtId="164" fontId="4" fillId="6" borderId="6" xfId="0" applyNumberFormat="1" applyFont="1" applyFill="1" applyBorder="1" applyAlignment="1">
      <alignment vertical="center" wrapText="1"/>
    </xf>
    <xf numFmtId="164" fontId="4" fillId="6" borderId="6" xfId="0" applyNumberFormat="1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center" wrapText="1"/>
    </xf>
    <xf numFmtId="1" fontId="4" fillId="7" borderId="6" xfId="1" applyNumberFormat="1" applyFont="1" applyFill="1" applyBorder="1" applyAlignment="1">
      <alignment horizontal="center" vertical="center" wrapText="1"/>
    </xf>
    <xf numFmtId="165" fontId="4" fillId="7" borderId="6" xfId="1" applyNumberFormat="1" applyFont="1" applyFill="1" applyBorder="1" applyAlignment="1">
      <alignment horizontal="center" vertical="center" wrapText="1"/>
    </xf>
    <xf numFmtId="164" fontId="4" fillId="7" borderId="6" xfId="0" applyNumberFormat="1" applyFont="1" applyFill="1" applyBorder="1" applyAlignment="1">
      <alignment vertical="center" wrapText="1"/>
    </xf>
    <xf numFmtId="164" fontId="4" fillId="7" borderId="6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4" fillId="8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vertical="center" wrapText="1"/>
    </xf>
    <xf numFmtId="1" fontId="4" fillId="8" borderId="6" xfId="1" applyNumberFormat="1" applyFont="1" applyFill="1" applyBorder="1" applyAlignment="1">
      <alignment horizontal="center" vertical="center" wrapText="1"/>
    </xf>
    <xf numFmtId="165" fontId="4" fillId="8" borderId="6" xfId="1" applyNumberFormat="1" applyFont="1" applyFill="1" applyBorder="1" applyAlignment="1">
      <alignment horizontal="center" vertical="center" wrapText="1"/>
    </xf>
    <xf numFmtId="164" fontId="4" fillId="8" borderId="6" xfId="0" applyNumberFormat="1" applyFont="1" applyFill="1" applyBorder="1" applyAlignment="1">
      <alignment vertical="center" wrapText="1"/>
    </xf>
    <xf numFmtId="164" fontId="4" fillId="8" borderId="6" xfId="0" applyNumberFormat="1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vertical="top" wrapText="1"/>
    </xf>
    <xf numFmtId="0" fontId="4" fillId="8" borderId="7" xfId="0" applyFont="1" applyFill="1" applyBorder="1" applyAlignment="1">
      <alignment vertical="top" wrapText="1"/>
    </xf>
    <xf numFmtId="0" fontId="4" fillId="9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vertical="center" wrapText="1"/>
    </xf>
    <xf numFmtId="1" fontId="4" fillId="9" borderId="6" xfId="1" applyNumberFormat="1" applyFont="1" applyFill="1" applyBorder="1" applyAlignment="1">
      <alignment horizontal="center" vertical="center" wrapText="1"/>
    </xf>
    <xf numFmtId="165" fontId="4" fillId="9" borderId="6" xfId="1" applyNumberFormat="1" applyFont="1" applyFill="1" applyBorder="1" applyAlignment="1">
      <alignment horizontal="center" vertical="center" wrapText="1"/>
    </xf>
    <xf numFmtId="164" fontId="4" fillId="9" borderId="6" xfId="0" applyNumberFormat="1" applyFont="1" applyFill="1" applyBorder="1" applyAlignment="1">
      <alignment vertical="center" wrapText="1"/>
    </xf>
    <xf numFmtId="164" fontId="4" fillId="9" borderId="6" xfId="0" applyNumberFormat="1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vertical="top" wrapText="1"/>
    </xf>
    <xf numFmtId="0" fontId="4" fillId="9" borderId="7" xfId="0" applyFont="1" applyFill="1" applyBorder="1" applyAlignment="1">
      <alignment vertical="top" wrapText="1"/>
    </xf>
    <xf numFmtId="0" fontId="7" fillId="3" borderId="6" xfId="0" applyFont="1" applyFill="1" applyBorder="1" applyAlignment="1">
      <alignment horizontal="left" vertical="top" wrapText="1"/>
    </xf>
    <xf numFmtId="0" fontId="0" fillId="10" borderId="0" xfId="0" applyFill="1" applyAlignment="1">
      <alignment vertical="top"/>
    </xf>
    <xf numFmtId="0" fontId="7" fillId="3" borderId="6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8" fillId="0" borderId="0" xfId="0" applyFont="1" applyAlignment="1">
      <alignment vertical="top"/>
    </xf>
    <xf numFmtId="3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05FA-03FB-44BA-9134-D467E064CEAD}">
  <dimension ref="A1:AA43"/>
  <sheetViews>
    <sheetView tabSelected="1" zoomScale="85" zoomScaleNormal="85" workbookViewId="0">
      <pane ySplit="4" topLeftCell="A5" activePane="bottomLeft" state="frozen"/>
      <selection pane="bottomLeft" activeCell="U23" sqref="U23"/>
    </sheetView>
  </sheetViews>
  <sheetFormatPr defaultRowHeight="15" outlineLevelRow="1" x14ac:dyDescent="0.25"/>
  <cols>
    <col min="1" max="1" width="2.85546875" style="1" customWidth="1"/>
    <col min="2" max="2" width="4" style="2" bestFit="1" customWidth="1"/>
    <col min="3" max="3" width="12.42578125" style="3" customWidth="1"/>
    <col min="4" max="4" width="9.140625" style="4" hidden="1" customWidth="1"/>
    <col min="5" max="5" width="9.140625" style="5" customWidth="1"/>
    <col min="6" max="6" width="12" style="5" customWidth="1"/>
    <col min="7" max="8" width="13" style="1" customWidth="1"/>
    <col min="9" max="9" width="8.85546875" style="5" customWidth="1"/>
    <col min="10" max="12" width="9.85546875" style="6" customWidth="1"/>
    <col min="13" max="13" width="13.5703125" style="7" hidden="1" customWidth="1"/>
    <col min="14" max="14" width="9.5703125" style="3" hidden="1" customWidth="1"/>
    <col min="15" max="15" width="7.7109375" style="7" hidden="1" customWidth="1"/>
    <col min="16" max="16" width="10.7109375" style="7" customWidth="1"/>
    <col min="17" max="17" width="12.28515625" style="7" customWidth="1"/>
    <col min="18" max="18" width="11.7109375" style="7" customWidth="1"/>
    <col min="19" max="19" width="13.85546875" style="7" customWidth="1"/>
    <col min="20" max="20" width="35.140625" style="1" customWidth="1"/>
    <col min="21" max="21" width="88.5703125" style="1" customWidth="1"/>
    <col min="22" max="22" width="20.85546875" style="7" customWidth="1"/>
    <col min="23" max="23" width="52.7109375" style="1" customWidth="1"/>
    <col min="24" max="24" width="20.140625" style="1" hidden="1" customWidth="1"/>
    <col min="25" max="25" width="10.28515625" style="1" hidden="1" customWidth="1"/>
    <col min="26" max="26" width="13.7109375" style="1" hidden="1" customWidth="1"/>
    <col min="27" max="27" width="40.28515625" style="1" hidden="1" customWidth="1"/>
    <col min="28" max="16384" width="9.140625" style="1"/>
  </cols>
  <sheetData>
    <row r="1" spans="1:27" ht="15.75" thickBot="1" x14ac:dyDescent="0.3">
      <c r="J1" s="5"/>
    </row>
    <row r="2" spans="1:27" ht="15.75" thickBot="1" x14ac:dyDescent="0.3">
      <c r="C2" s="8" t="s">
        <v>0</v>
      </c>
      <c r="J2" s="9" t="s">
        <v>1</v>
      </c>
      <c r="K2" s="10" t="s">
        <v>2</v>
      </c>
      <c r="L2" s="11">
        <v>2.3199999999999998</v>
      </c>
      <c r="M2" s="12"/>
      <c r="N2" s="13"/>
      <c r="O2" s="12"/>
      <c r="P2" s="12" t="s">
        <v>3</v>
      </c>
      <c r="Q2" s="12" t="s">
        <v>4</v>
      </c>
      <c r="R2" s="14"/>
      <c r="S2" s="15"/>
    </row>
    <row r="3" spans="1:27" ht="15.75" thickBot="1" x14ac:dyDescent="0.3"/>
    <row r="4" spans="1:27" customFormat="1" ht="86.25" thickBot="1" x14ac:dyDescent="0.3">
      <c r="B4" s="16" t="s">
        <v>5</v>
      </c>
      <c r="C4" s="16" t="s">
        <v>6</v>
      </c>
      <c r="D4" s="17" t="s">
        <v>7</v>
      </c>
      <c r="E4" s="16" t="s">
        <v>8</v>
      </c>
      <c r="F4" s="16" t="s">
        <v>9</v>
      </c>
      <c r="G4" s="16" t="s">
        <v>10</v>
      </c>
      <c r="H4" s="16" t="s">
        <v>11</v>
      </c>
      <c r="I4" s="16" t="s">
        <v>12</v>
      </c>
      <c r="J4" s="18" t="s">
        <v>13</v>
      </c>
      <c r="K4" s="18" t="s">
        <v>14</v>
      </c>
      <c r="L4" s="18" t="s">
        <v>15</v>
      </c>
      <c r="M4" s="16" t="s">
        <v>16</v>
      </c>
      <c r="N4" s="16" t="s">
        <v>17</v>
      </c>
      <c r="O4" s="16" t="s">
        <v>18</v>
      </c>
      <c r="P4" s="16" t="s">
        <v>19</v>
      </c>
      <c r="Q4" s="16" t="s">
        <v>20</v>
      </c>
      <c r="R4" s="16" t="s">
        <v>21</v>
      </c>
      <c r="S4" s="16" t="s">
        <v>22</v>
      </c>
      <c r="T4" s="16" t="s">
        <v>23</v>
      </c>
      <c r="U4" s="16" t="s">
        <v>24</v>
      </c>
      <c r="V4" s="16" t="s">
        <v>25</v>
      </c>
      <c r="W4" s="16" t="s">
        <v>26</v>
      </c>
      <c r="X4" s="17" t="s">
        <v>27</v>
      </c>
      <c r="Y4" s="17" t="s">
        <v>28</v>
      </c>
      <c r="Z4" s="17" t="s">
        <v>29</v>
      </c>
      <c r="AA4" s="19" t="s">
        <v>30</v>
      </c>
    </row>
    <row r="5" spans="1:27" customFormat="1" ht="285.75" thickBot="1" x14ac:dyDescent="0.3">
      <c r="A5" s="20"/>
      <c r="B5" s="21">
        <v>1</v>
      </c>
      <c r="C5" s="20">
        <v>25904080</v>
      </c>
      <c r="D5" s="22"/>
      <c r="E5" s="22"/>
      <c r="F5" s="22"/>
      <c r="G5" s="22"/>
      <c r="H5" s="22"/>
      <c r="I5" s="21" t="s">
        <v>31</v>
      </c>
      <c r="J5" s="23" t="s">
        <v>32</v>
      </c>
      <c r="K5" s="23" t="s">
        <v>32</v>
      </c>
      <c r="L5" s="23">
        <v>21000</v>
      </c>
      <c r="M5" s="20"/>
      <c r="N5" s="20"/>
      <c r="O5" s="20"/>
      <c r="P5" s="24">
        <f xml:space="preserve"> (0.5000315 - 0.5)</f>
        <v>3.1499999999962114E-5</v>
      </c>
      <c r="Q5" s="24">
        <f xml:space="preserve"> P5*$L$2</f>
        <v>7.3079999999912097E-5</v>
      </c>
      <c r="R5" s="20" t="s">
        <v>33</v>
      </c>
      <c r="S5" s="20" t="s">
        <v>34</v>
      </c>
      <c r="T5" s="25" t="s">
        <v>35</v>
      </c>
      <c r="U5" s="25" t="s">
        <v>36</v>
      </c>
      <c r="V5" s="22"/>
      <c r="W5" s="22"/>
      <c r="X5" s="22"/>
      <c r="Y5" s="22"/>
      <c r="Z5" s="22"/>
      <c r="AA5" s="26"/>
    </row>
    <row r="6" spans="1:27" customFormat="1" ht="285.75" thickBot="1" x14ac:dyDescent="0.3">
      <c r="A6" s="20"/>
      <c r="B6" s="21">
        <v>2</v>
      </c>
      <c r="C6" s="20">
        <v>25904095</v>
      </c>
      <c r="D6" s="22"/>
      <c r="E6" s="22"/>
      <c r="F6" s="22"/>
      <c r="G6" s="22"/>
      <c r="H6" s="22"/>
      <c r="I6" s="21" t="s">
        <v>31</v>
      </c>
      <c r="J6" s="23" t="s">
        <v>32</v>
      </c>
      <c r="K6" s="23" t="s">
        <v>32</v>
      </c>
      <c r="L6" s="23">
        <v>21000</v>
      </c>
      <c r="M6" s="20"/>
      <c r="N6" s="20"/>
      <c r="O6" s="20"/>
      <c r="P6" s="24">
        <f xml:space="preserve"> 0.2500315 -0.25</f>
        <v>3.1500000000017625E-5</v>
      </c>
      <c r="Q6" s="24">
        <f t="shared" ref="Q6:Q35" si="0" xml:space="preserve"> P6*$L$2</f>
        <v>7.3080000000040886E-5</v>
      </c>
      <c r="R6" s="20" t="s">
        <v>33</v>
      </c>
      <c r="S6" s="20" t="s">
        <v>34</v>
      </c>
      <c r="T6" s="25" t="s">
        <v>37</v>
      </c>
      <c r="U6" s="25" t="s">
        <v>38</v>
      </c>
      <c r="V6" s="22"/>
      <c r="W6" s="22"/>
      <c r="X6" s="22"/>
      <c r="Y6" s="22"/>
      <c r="Z6" s="22"/>
      <c r="AA6" s="26"/>
    </row>
    <row r="7" spans="1:27" customFormat="1" ht="285.75" thickBot="1" x14ac:dyDescent="0.3">
      <c r="A7" s="20"/>
      <c r="B7" s="21">
        <v>3</v>
      </c>
      <c r="C7" s="20">
        <v>25904100</v>
      </c>
      <c r="D7" s="22"/>
      <c r="E7" s="22"/>
      <c r="F7" s="22"/>
      <c r="G7" s="22"/>
      <c r="H7" s="22"/>
      <c r="I7" s="21" t="s">
        <v>31</v>
      </c>
      <c r="J7" s="23" t="s">
        <v>32</v>
      </c>
      <c r="K7" s="23" t="s">
        <v>32</v>
      </c>
      <c r="L7" s="23">
        <v>21000</v>
      </c>
      <c r="M7" s="20"/>
      <c r="N7" s="20"/>
      <c r="O7" s="20"/>
      <c r="P7" s="24">
        <f>0.2500315-0.25</f>
        <v>3.1500000000017625E-5</v>
      </c>
      <c r="Q7" s="24">
        <f t="shared" si="0"/>
        <v>7.3080000000040886E-5</v>
      </c>
      <c r="R7" s="20" t="s">
        <v>33</v>
      </c>
      <c r="S7" s="20" t="s">
        <v>34</v>
      </c>
      <c r="T7" s="25" t="s">
        <v>39</v>
      </c>
      <c r="U7" s="25" t="s">
        <v>40</v>
      </c>
      <c r="V7" s="22"/>
      <c r="W7" s="22"/>
      <c r="X7" s="22"/>
      <c r="Y7" s="22"/>
      <c r="Z7" s="22"/>
      <c r="AA7" s="26"/>
    </row>
    <row r="8" spans="1:27" customFormat="1" ht="285.75" thickBot="1" x14ac:dyDescent="0.3">
      <c r="A8" s="20"/>
      <c r="B8" s="21">
        <v>4</v>
      </c>
      <c r="C8" s="20">
        <v>25904106</v>
      </c>
      <c r="D8" s="22"/>
      <c r="E8" s="22"/>
      <c r="F8" s="22"/>
      <c r="G8" s="22"/>
      <c r="H8" s="22"/>
      <c r="I8" s="21" t="s">
        <v>31</v>
      </c>
      <c r="J8" s="23" t="s">
        <v>32</v>
      </c>
      <c r="K8" s="23" t="s">
        <v>32</v>
      </c>
      <c r="L8" s="23">
        <v>21000</v>
      </c>
      <c r="M8" s="20"/>
      <c r="N8" s="20"/>
      <c r="O8" s="20"/>
      <c r="P8" s="24">
        <f>0.2500315-0.25</f>
        <v>3.1500000000017625E-5</v>
      </c>
      <c r="Q8" s="24">
        <f t="shared" si="0"/>
        <v>7.3080000000040886E-5</v>
      </c>
      <c r="R8" s="20" t="s">
        <v>33</v>
      </c>
      <c r="S8" s="20" t="s">
        <v>41</v>
      </c>
      <c r="T8" s="25" t="s">
        <v>42</v>
      </c>
      <c r="U8" s="25" t="s">
        <v>43</v>
      </c>
      <c r="V8" s="22"/>
      <c r="W8" s="22"/>
      <c r="X8" s="22"/>
      <c r="Y8" s="22"/>
      <c r="Z8" s="22"/>
      <c r="AA8" s="26"/>
    </row>
    <row r="9" spans="1:27" customFormat="1" ht="285.75" thickBot="1" x14ac:dyDescent="0.3">
      <c r="A9" s="20"/>
      <c r="B9" s="21">
        <v>5</v>
      </c>
      <c r="C9" s="20">
        <v>25904110</v>
      </c>
      <c r="D9" s="22"/>
      <c r="E9" s="22"/>
      <c r="F9" s="22"/>
      <c r="G9" s="22"/>
      <c r="H9" s="22"/>
      <c r="I9" s="21" t="s">
        <v>31</v>
      </c>
      <c r="J9" s="23" t="s">
        <v>32</v>
      </c>
      <c r="K9" s="23" t="s">
        <v>32</v>
      </c>
      <c r="L9" s="23">
        <v>21000</v>
      </c>
      <c r="M9" s="20"/>
      <c r="N9" s="20"/>
      <c r="O9" s="20"/>
      <c r="P9" s="24">
        <f>0.2500315-0.25</f>
        <v>3.1500000000017625E-5</v>
      </c>
      <c r="Q9" s="24">
        <f t="shared" si="0"/>
        <v>7.3080000000040886E-5</v>
      </c>
      <c r="R9" s="20" t="s">
        <v>33</v>
      </c>
      <c r="S9" s="20" t="s">
        <v>41</v>
      </c>
      <c r="T9" s="25" t="s">
        <v>44</v>
      </c>
      <c r="U9" s="25" t="s">
        <v>45</v>
      </c>
      <c r="V9" s="22"/>
      <c r="W9" s="22"/>
      <c r="X9" s="22"/>
      <c r="Y9" s="22"/>
      <c r="Z9" s="22"/>
      <c r="AA9" s="26"/>
    </row>
    <row r="10" spans="1:27" ht="57.75" hidden="1" thickBot="1" x14ac:dyDescent="0.3">
      <c r="A10" s="27"/>
      <c r="B10" s="28">
        <v>6</v>
      </c>
      <c r="C10" s="27">
        <v>24600677</v>
      </c>
      <c r="D10" s="27">
        <v>0</v>
      </c>
      <c r="E10" s="28">
        <v>0</v>
      </c>
      <c r="F10" s="28">
        <v>1</v>
      </c>
      <c r="G10" s="29" t="s">
        <v>46</v>
      </c>
      <c r="H10" s="29" t="s">
        <v>47</v>
      </c>
      <c r="I10" s="28" t="s">
        <v>48</v>
      </c>
      <c r="J10" s="30"/>
      <c r="K10" s="30">
        <v>4421156</v>
      </c>
      <c r="L10" s="30">
        <v>4421156</v>
      </c>
      <c r="M10" s="31">
        <v>4421156</v>
      </c>
      <c r="N10" s="27">
        <v>0</v>
      </c>
      <c r="O10" s="29" t="s">
        <v>49</v>
      </c>
      <c r="P10" s="32"/>
      <c r="Q10" s="33">
        <f t="shared" si="0"/>
        <v>0</v>
      </c>
      <c r="R10" s="34" t="s">
        <v>33</v>
      </c>
      <c r="S10" s="34"/>
      <c r="T10" s="35"/>
      <c r="U10" s="35"/>
      <c r="V10" s="34" t="s">
        <v>50</v>
      </c>
      <c r="W10" s="35" t="s">
        <v>51</v>
      </c>
      <c r="X10" s="35" t="s">
        <v>52</v>
      </c>
      <c r="Y10" s="35" t="s">
        <v>53</v>
      </c>
      <c r="Z10" s="35" t="s">
        <v>54</v>
      </c>
      <c r="AA10" s="36" t="s">
        <v>55</v>
      </c>
    </row>
    <row r="11" spans="1:27" ht="15.75" hidden="1" thickBot="1" x14ac:dyDescent="0.3">
      <c r="A11" s="37"/>
      <c r="B11" s="38">
        <v>7</v>
      </c>
      <c r="C11" s="37"/>
      <c r="D11" s="37"/>
      <c r="E11" s="38"/>
      <c r="F11" s="38"/>
      <c r="G11" s="34"/>
      <c r="H11" s="34"/>
      <c r="I11" s="38"/>
      <c r="J11" s="39"/>
      <c r="K11" s="39"/>
      <c r="L11" s="39"/>
      <c r="M11" s="40"/>
      <c r="N11" s="37"/>
      <c r="O11" s="34"/>
      <c r="P11" s="41"/>
      <c r="Q11" s="42">
        <f t="shared" si="0"/>
        <v>0</v>
      </c>
      <c r="R11" s="34" t="s">
        <v>33</v>
      </c>
      <c r="S11" s="34"/>
      <c r="T11" s="35"/>
      <c r="U11" s="35"/>
      <c r="V11" s="34"/>
      <c r="W11" s="35"/>
      <c r="X11" s="35"/>
      <c r="Y11" s="35"/>
      <c r="Z11" s="35" t="s">
        <v>56</v>
      </c>
      <c r="AA11" s="36" t="s">
        <v>57</v>
      </c>
    </row>
    <row r="12" spans="1:27" ht="285.75" thickBot="1" x14ac:dyDescent="0.3">
      <c r="A12" s="37"/>
      <c r="B12" s="38">
        <v>8</v>
      </c>
      <c r="C12" s="37">
        <v>25903004</v>
      </c>
      <c r="D12" s="37">
        <v>0</v>
      </c>
      <c r="E12" s="38">
        <v>0</v>
      </c>
      <c r="F12" s="38">
        <v>1</v>
      </c>
      <c r="G12" s="34" t="s">
        <v>46</v>
      </c>
      <c r="H12" s="34" t="s">
        <v>47</v>
      </c>
      <c r="I12" s="38" t="s">
        <v>48</v>
      </c>
      <c r="J12" s="39">
        <v>4421156</v>
      </c>
      <c r="K12" s="39">
        <v>4421156</v>
      </c>
      <c r="L12" s="39">
        <v>4421156</v>
      </c>
      <c r="M12" s="40">
        <v>4421156</v>
      </c>
      <c r="N12" s="37">
        <v>0</v>
      </c>
      <c r="O12" s="34" t="s">
        <v>49</v>
      </c>
      <c r="P12" s="41">
        <v>1.1052889999999999E-2</v>
      </c>
      <c r="Q12" s="42">
        <f t="shared" si="0"/>
        <v>2.5642704799999996E-2</v>
      </c>
      <c r="R12" s="37" t="s">
        <v>33</v>
      </c>
      <c r="S12" s="37" t="s">
        <v>41</v>
      </c>
      <c r="T12" s="35" t="s">
        <v>58</v>
      </c>
      <c r="U12" s="35" t="s">
        <v>59</v>
      </c>
      <c r="V12" s="34" t="s">
        <v>50</v>
      </c>
      <c r="W12" s="35" t="s">
        <v>51</v>
      </c>
      <c r="X12" s="35" t="s">
        <v>60</v>
      </c>
      <c r="Y12" s="35" t="s">
        <v>53</v>
      </c>
      <c r="Z12" s="35" t="s">
        <v>54</v>
      </c>
      <c r="AA12" s="36" t="s">
        <v>55</v>
      </c>
    </row>
    <row r="13" spans="1:27" ht="15.75" hidden="1" thickBot="1" x14ac:dyDescent="0.3">
      <c r="A13" s="37"/>
      <c r="B13" s="38">
        <v>9</v>
      </c>
      <c r="C13" s="37"/>
      <c r="D13" s="37"/>
      <c r="E13" s="38"/>
      <c r="F13" s="38"/>
      <c r="G13" s="34"/>
      <c r="H13" s="34"/>
      <c r="I13" s="38"/>
      <c r="J13" s="39"/>
      <c r="K13" s="39"/>
      <c r="L13" s="39"/>
      <c r="M13" s="40"/>
      <c r="N13" s="37"/>
      <c r="O13" s="34"/>
      <c r="P13" s="41"/>
      <c r="Q13" s="42">
        <f t="shared" si="0"/>
        <v>0</v>
      </c>
      <c r="R13" s="34" t="s">
        <v>33</v>
      </c>
      <c r="S13" s="34"/>
      <c r="T13" s="35"/>
      <c r="U13" s="35"/>
      <c r="V13" s="34"/>
      <c r="W13" s="35"/>
      <c r="X13" s="35"/>
      <c r="Y13" s="35"/>
      <c r="Z13" s="35" t="s">
        <v>56</v>
      </c>
      <c r="AA13" s="36" t="s">
        <v>57</v>
      </c>
    </row>
    <row r="14" spans="1:27" ht="285.75" thickBot="1" x14ac:dyDescent="0.3">
      <c r="A14" s="43"/>
      <c r="B14" s="44">
        <v>10</v>
      </c>
      <c r="C14" s="43">
        <v>25904017</v>
      </c>
      <c r="D14" s="43">
        <v>1</v>
      </c>
      <c r="E14" s="44">
        <v>0</v>
      </c>
      <c r="F14" s="44">
        <v>1</v>
      </c>
      <c r="G14" s="45" t="s">
        <v>46</v>
      </c>
      <c r="H14" s="45" t="s">
        <v>61</v>
      </c>
      <c r="I14" s="44" t="s">
        <v>62</v>
      </c>
      <c r="J14" s="46">
        <v>196929</v>
      </c>
      <c r="K14" s="46">
        <v>196929</v>
      </c>
      <c r="L14" s="46">
        <v>196929</v>
      </c>
      <c r="M14" s="47">
        <v>196929</v>
      </c>
      <c r="N14" s="43">
        <v>0</v>
      </c>
      <c r="O14" s="45" t="s">
        <v>63</v>
      </c>
      <c r="P14" s="48">
        <f>0.00049232</f>
        <v>4.9231999999999998E-4</v>
      </c>
      <c r="Q14" s="49">
        <f t="shared" si="0"/>
        <v>1.1421824E-3</v>
      </c>
      <c r="R14" s="43" t="s">
        <v>33</v>
      </c>
      <c r="S14" s="43" t="s">
        <v>34</v>
      </c>
      <c r="T14" s="50" t="s">
        <v>64</v>
      </c>
      <c r="U14" s="50" t="s">
        <v>65</v>
      </c>
      <c r="V14" s="45" t="s">
        <v>50</v>
      </c>
      <c r="W14" s="50" t="s">
        <v>51</v>
      </c>
      <c r="X14" s="50" t="s">
        <v>66</v>
      </c>
      <c r="Y14" s="50" t="s">
        <v>53</v>
      </c>
      <c r="Z14" s="50" t="s">
        <v>67</v>
      </c>
      <c r="AA14" s="51" t="s">
        <v>68</v>
      </c>
    </row>
    <row r="15" spans="1:27" ht="285.75" thickBot="1" x14ac:dyDescent="0.3">
      <c r="A15" s="43"/>
      <c r="B15" s="44">
        <v>11</v>
      </c>
      <c r="C15" s="43">
        <v>25904123</v>
      </c>
      <c r="D15" s="43">
        <v>0</v>
      </c>
      <c r="E15" s="44">
        <v>1</v>
      </c>
      <c r="F15" s="44">
        <v>2</v>
      </c>
      <c r="G15" s="45" t="s">
        <v>69</v>
      </c>
      <c r="H15" s="45" t="s">
        <v>61</v>
      </c>
      <c r="I15" s="44" t="s">
        <v>62</v>
      </c>
      <c r="J15" s="46">
        <v>233249</v>
      </c>
      <c r="K15" s="46">
        <v>233249</v>
      </c>
      <c r="L15" s="46">
        <v>233249</v>
      </c>
      <c r="M15" s="47">
        <v>233249</v>
      </c>
      <c r="N15" s="43">
        <v>0</v>
      </c>
      <c r="O15" s="45" t="s">
        <v>63</v>
      </c>
      <c r="P15" s="48">
        <v>5.8312000000000001E-4</v>
      </c>
      <c r="Q15" s="49">
        <f t="shared" si="0"/>
        <v>1.3528384E-3</v>
      </c>
      <c r="R15" s="43" t="s">
        <v>33</v>
      </c>
      <c r="S15" s="43" t="s">
        <v>70</v>
      </c>
      <c r="T15" s="50" t="s">
        <v>71</v>
      </c>
      <c r="U15" s="50" t="s">
        <v>72</v>
      </c>
      <c r="V15" s="45" t="s">
        <v>50</v>
      </c>
      <c r="W15" s="50" t="s">
        <v>51</v>
      </c>
      <c r="X15" s="50" t="s">
        <v>73</v>
      </c>
      <c r="Y15" s="50" t="s">
        <v>53</v>
      </c>
      <c r="Z15" s="50" t="s">
        <v>67</v>
      </c>
      <c r="AA15" s="51" t="s">
        <v>74</v>
      </c>
    </row>
    <row r="16" spans="1:27" ht="285.75" thickBot="1" x14ac:dyDescent="0.3">
      <c r="A16" s="43"/>
      <c r="B16" s="44">
        <v>12</v>
      </c>
      <c r="C16" s="43">
        <v>25904140</v>
      </c>
      <c r="D16" s="43">
        <v>0</v>
      </c>
      <c r="E16" s="44">
        <v>2</v>
      </c>
      <c r="F16" s="44">
        <v>3</v>
      </c>
      <c r="G16" s="45" t="s">
        <v>75</v>
      </c>
      <c r="H16" s="45" t="s">
        <v>61</v>
      </c>
      <c r="I16" s="44" t="s">
        <v>62</v>
      </c>
      <c r="J16" s="46">
        <v>233249</v>
      </c>
      <c r="K16" s="46">
        <v>233249</v>
      </c>
      <c r="L16" s="46">
        <v>233249</v>
      </c>
      <c r="M16" s="47">
        <v>233249</v>
      </c>
      <c r="N16" s="43">
        <v>0</v>
      </c>
      <c r="O16" s="45" t="s">
        <v>63</v>
      </c>
      <c r="P16" s="48">
        <v>5.8312000000000001E-4</v>
      </c>
      <c r="Q16" s="49">
        <f t="shared" si="0"/>
        <v>1.3528384E-3</v>
      </c>
      <c r="R16" s="45" t="s">
        <v>76</v>
      </c>
      <c r="S16" s="43" t="s">
        <v>70</v>
      </c>
      <c r="T16" s="50" t="s">
        <v>77</v>
      </c>
      <c r="U16" s="50" t="s">
        <v>78</v>
      </c>
      <c r="V16" s="45" t="s">
        <v>50</v>
      </c>
      <c r="W16" s="50" t="s">
        <v>51</v>
      </c>
      <c r="X16" s="50" t="s">
        <v>79</v>
      </c>
      <c r="Y16" s="50" t="s">
        <v>53</v>
      </c>
      <c r="Z16" s="50" t="s">
        <v>67</v>
      </c>
      <c r="AA16" s="51" t="s">
        <v>80</v>
      </c>
    </row>
    <row r="17" spans="1:27" ht="300" thickBot="1" x14ac:dyDescent="0.3">
      <c r="A17" s="43"/>
      <c r="B17" s="44">
        <v>13</v>
      </c>
      <c r="C17" s="43">
        <v>25904158</v>
      </c>
      <c r="D17" s="43"/>
      <c r="E17" s="44">
        <v>3</v>
      </c>
      <c r="F17" s="44">
        <v>4</v>
      </c>
      <c r="G17" s="45" t="s">
        <v>81</v>
      </c>
      <c r="H17" s="45" t="s">
        <v>61</v>
      </c>
      <c r="I17" s="44" t="s">
        <v>62</v>
      </c>
      <c r="J17" s="46">
        <v>233249</v>
      </c>
      <c r="K17" s="46">
        <v>233249</v>
      </c>
      <c r="L17" s="46">
        <v>233249</v>
      </c>
      <c r="M17" s="47"/>
      <c r="N17" s="43"/>
      <c r="O17" s="45"/>
      <c r="P17" s="48">
        <v>5.8312000000000001E-4</v>
      </c>
      <c r="Q17" s="49">
        <f t="shared" si="0"/>
        <v>1.3528384E-3</v>
      </c>
      <c r="R17" s="43" t="s">
        <v>33</v>
      </c>
      <c r="S17" s="43" t="s">
        <v>70</v>
      </c>
      <c r="T17" s="50" t="s">
        <v>82</v>
      </c>
      <c r="U17" s="50" t="s">
        <v>83</v>
      </c>
      <c r="V17" s="45"/>
      <c r="W17" s="50"/>
      <c r="X17" s="50"/>
      <c r="Y17" s="50"/>
      <c r="Z17" s="50"/>
      <c r="AA17" s="51"/>
    </row>
    <row r="18" spans="1:27" ht="285.75" thickBot="1" x14ac:dyDescent="0.3">
      <c r="A18" s="43"/>
      <c r="B18" s="44">
        <v>14</v>
      </c>
      <c r="C18" s="43">
        <v>25904175</v>
      </c>
      <c r="D18" s="43"/>
      <c r="E18" s="44">
        <v>4</v>
      </c>
      <c r="F18" s="44">
        <v>5</v>
      </c>
      <c r="G18" s="45" t="s">
        <v>84</v>
      </c>
      <c r="H18" s="45" t="s">
        <v>61</v>
      </c>
      <c r="I18" s="44" t="s">
        <v>62</v>
      </c>
      <c r="J18" s="46">
        <v>233249</v>
      </c>
      <c r="K18" s="46">
        <v>233249</v>
      </c>
      <c r="L18" s="46">
        <v>233249</v>
      </c>
      <c r="M18" s="47"/>
      <c r="N18" s="43"/>
      <c r="O18" s="45"/>
      <c r="P18" s="48">
        <v>5.8312000000000001E-4</v>
      </c>
      <c r="Q18" s="49">
        <f t="shared" si="0"/>
        <v>1.3528384E-3</v>
      </c>
      <c r="R18" s="43" t="s">
        <v>33</v>
      </c>
      <c r="S18" s="43" t="s">
        <v>41</v>
      </c>
      <c r="T18" s="50" t="s">
        <v>85</v>
      </c>
      <c r="U18" s="50" t="s">
        <v>86</v>
      </c>
      <c r="V18" s="45"/>
      <c r="W18" s="50"/>
      <c r="X18" s="50"/>
      <c r="Y18" s="50"/>
      <c r="Z18" s="50"/>
      <c r="AA18" s="51"/>
    </row>
    <row r="19" spans="1:27" ht="285.75" thickBot="1" x14ac:dyDescent="0.3">
      <c r="A19" s="43"/>
      <c r="B19" s="44">
        <v>15</v>
      </c>
      <c r="C19" s="43">
        <v>25904187</v>
      </c>
      <c r="D19" s="43"/>
      <c r="E19" s="44">
        <v>5</v>
      </c>
      <c r="F19" s="44">
        <v>6</v>
      </c>
      <c r="G19" s="45" t="s">
        <v>87</v>
      </c>
      <c r="H19" s="45" t="s">
        <v>61</v>
      </c>
      <c r="I19" s="44" t="s">
        <v>62</v>
      </c>
      <c r="J19" s="46">
        <v>233249</v>
      </c>
      <c r="K19" s="46">
        <v>233249</v>
      </c>
      <c r="L19" s="46">
        <v>233249</v>
      </c>
      <c r="M19" s="47"/>
      <c r="N19" s="43"/>
      <c r="O19" s="45"/>
      <c r="P19" s="48">
        <v>5.8312000000000001E-4</v>
      </c>
      <c r="Q19" s="49">
        <f t="shared" si="0"/>
        <v>1.3528384E-3</v>
      </c>
      <c r="R19" s="43" t="s">
        <v>33</v>
      </c>
      <c r="S19" s="43" t="s">
        <v>41</v>
      </c>
      <c r="T19" s="50" t="s">
        <v>88</v>
      </c>
      <c r="U19" s="50" t="s">
        <v>89</v>
      </c>
      <c r="V19" s="45"/>
      <c r="W19" s="50"/>
      <c r="X19" s="50"/>
      <c r="Y19" s="50"/>
      <c r="Z19" s="50"/>
      <c r="AA19" s="51"/>
    </row>
    <row r="20" spans="1:27" ht="129" thickBot="1" x14ac:dyDescent="0.3">
      <c r="A20" s="52"/>
      <c r="B20" s="53">
        <v>16</v>
      </c>
      <c r="C20" s="52" t="s">
        <v>90</v>
      </c>
      <c r="D20" s="52"/>
      <c r="E20" s="53">
        <v>0</v>
      </c>
      <c r="F20" s="53">
        <v>1</v>
      </c>
      <c r="G20" s="54" t="s">
        <v>46</v>
      </c>
      <c r="H20" s="54" t="s">
        <v>91</v>
      </c>
      <c r="I20" s="53" t="s">
        <v>92</v>
      </c>
      <c r="J20" s="55">
        <v>0</v>
      </c>
      <c r="K20" s="55">
        <v>0</v>
      </c>
      <c r="L20" s="55">
        <v>0</v>
      </c>
      <c r="M20" s="56"/>
      <c r="N20" s="52"/>
      <c r="O20" s="54"/>
      <c r="P20" s="57"/>
      <c r="Q20" s="58">
        <f t="shared" si="0"/>
        <v>0</v>
      </c>
      <c r="R20" s="54"/>
      <c r="S20" s="54"/>
      <c r="T20" s="59"/>
      <c r="U20" s="59"/>
      <c r="V20" s="54"/>
      <c r="W20" s="54" t="s">
        <v>93</v>
      </c>
      <c r="X20" s="59"/>
      <c r="Y20" s="59"/>
      <c r="Z20" s="59"/>
      <c r="AA20" s="60"/>
    </row>
    <row r="21" spans="1:27" ht="285.75" thickBot="1" x14ac:dyDescent="0.3">
      <c r="A21" s="20"/>
      <c r="B21" s="21">
        <v>17</v>
      </c>
      <c r="C21" s="20">
        <v>25904314</v>
      </c>
      <c r="D21" s="20"/>
      <c r="E21" s="21">
        <v>0</v>
      </c>
      <c r="F21" s="21">
        <v>1</v>
      </c>
      <c r="G21" s="61" t="s">
        <v>46</v>
      </c>
      <c r="H21" s="61" t="s">
        <v>94</v>
      </c>
      <c r="I21" s="21" t="s">
        <v>95</v>
      </c>
      <c r="J21" s="23">
        <v>52262</v>
      </c>
      <c r="K21" s="23">
        <v>52284</v>
      </c>
      <c r="L21" s="23">
        <v>52284</v>
      </c>
      <c r="M21" s="62"/>
      <c r="N21" s="20"/>
      <c r="O21" s="61"/>
      <c r="P21" s="63">
        <v>1.3071E-4</v>
      </c>
      <c r="Q21" s="24">
        <f t="shared" si="0"/>
        <v>3.0324719999999999E-4</v>
      </c>
      <c r="R21" s="20" t="s">
        <v>33</v>
      </c>
      <c r="S21" s="20" t="s">
        <v>96</v>
      </c>
      <c r="T21" s="64" t="s">
        <v>97</v>
      </c>
      <c r="U21" s="64" t="s">
        <v>98</v>
      </c>
      <c r="V21" s="61" t="s">
        <v>99</v>
      </c>
      <c r="W21" s="64"/>
      <c r="X21" s="64"/>
      <c r="Y21" s="64"/>
      <c r="Z21" s="64"/>
      <c r="AA21" s="65"/>
    </row>
    <row r="22" spans="1:27" ht="285.75" thickBot="1" x14ac:dyDescent="0.3">
      <c r="A22" s="20"/>
      <c r="B22" s="21">
        <v>18</v>
      </c>
      <c r="C22" s="20">
        <v>25904331</v>
      </c>
      <c r="D22" s="20">
        <v>0</v>
      </c>
      <c r="E22" s="21">
        <v>0</v>
      </c>
      <c r="F22" s="21">
        <v>1</v>
      </c>
      <c r="G22" s="61" t="s">
        <v>46</v>
      </c>
      <c r="H22" s="61" t="s">
        <v>94</v>
      </c>
      <c r="I22" s="21" t="s">
        <v>95</v>
      </c>
      <c r="J22" s="23">
        <v>52262</v>
      </c>
      <c r="K22" s="23">
        <v>52284</v>
      </c>
      <c r="L22" s="23">
        <v>52284</v>
      </c>
      <c r="M22" s="62">
        <v>52284</v>
      </c>
      <c r="N22" s="20">
        <v>0</v>
      </c>
      <c r="O22" s="61" t="s">
        <v>100</v>
      </c>
      <c r="P22" s="63">
        <v>1.3071E-4</v>
      </c>
      <c r="Q22" s="24">
        <f t="shared" si="0"/>
        <v>3.0324719999999999E-4</v>
      </c>
      <c r="R22" s="20" t="s">
        <v>33</v>
      </c>
      <c r="S22" s="20" t="s">
        <v>96</v>
      </c>
      <c r="T22" s="64" t="s">
        <v>101</v>
      </c>
      <c r="U22" s="64" t="s">
        <v>102</v>
      </c>
      <c r="V22" s="61" t="s">
        <v>103</v>
      </c>
      <c r="W22" s="64" t="s">
        <v>51</v>
      </c>
      <c r="X22" s="64" t="s">
        <v>104</v>
      </c>
      <c r="Y22" s="64" t="b">
        <v>1</v>
      </c>
      <c r="Z22" s="64" t="s">
        <v>54</v>
      </c>
      <c r="AA22" s="65" t="s">
        <v>105</v>
      </c>
    </row>
    <row r="23" spans="1:27" ht="285.75" thickBot="1" x14ac:dyDescent="0.3">
      <c r="A23" s="20"/>
      <c r="B23" s="21">
        <v>19</v>
      </c>
      <c r="C23" s="20">
        <v>25904343</v>
      </c>
      <c r="D23" s="20">
        <v>0</v>
      </c>
      <c r="E23" s="21">
        <v>0</v>
      </c>
      <c r="F23" s="21">
        <v>1</v>
      </c>
      <c r="G23" s="61" t="s">
        <v>46</v>
      </c>
      <c r="H23" s="61" t="s">
        <v>94</v>
      </c>
      <c r="I23" s="21" t="s">
        <v>95</v>
      </c>
      <c r="J23" s="23">
        <v>52262</v>
      </c>
      <c r="K23" s="23">
        <v>52284</v>
      </c>
      <c r="L23" s="23">
        <v>52284</v>
      </c>
      <c r="M23" s="62">
        <v>52284</v>
      </c>
      <c r="N23" s="20">
        <v>0</v>
      </c>
      <c r="O23" s="61" t="s">
        <v>100</v>
      </c>
      <c r="P23" s="63">
        <v>1.3071E-4</v>
      </c>
      <c r="Q23" s="24">
        <f t="shared" si="0"/>
        <v>3.0324719999999999E-4</v>
      </c>
      <c r="R23" s="20" t="s">
        <v>33</v>
      </c>
      <c r="S23" s="20" t="s">
        <v>96</v>
      </c>
      <c r="T23" s="64" t="s">
        <v>106</v>
      </c>
      <c r="U23" s="64" t="s">
        <v>107</v>
      </c>
      <c r="V23" s="61" t="s">
        <v>108</v>
      </c>
      <c r="W23" s="64" t="s">
        <v>51</v>
      </c>
      <c r="X23" s="64" t="s">
        <v>109</v>
      </c>
      <c r="Y23" s="64" t="b">
        <v>1</v>
      </c>
      <c r="Z23" s="64" t="s">
        <v>54</v>
      </c>
      <c r="AA23" s="65" t="s">
        <v>110</v>
      </c>
    </row>
    <row r="24" spans="1:27" ht="285.75" thickBot="1" x14ac:dyDescent="0.3">
      <c r="A24" s="20"/>
      <c r="B24" s="21">
        <v>20</v>
      </c>
      <c r="C24" s="20">
        <v>25904353</v>
      </c>
      <c r="D24" s="20">
        <v>0</v>
      </c>
      <c r="E24" s="21">
        <v>0</v>
      </c>
      <c r="F24" s="21">
        <v>1</v>
      </c>
      <c r="G24" s="61" t="s">
        <v>46</v>
      </c>
      <c r="H24" s="61" t="s">
        <v>94</v>
      </c>
      <c r="I24" s="21" t="s">
        <v>95</v>
      </c>
      <c r="J24" s="23">
        <v>52262</v>
      </c>
      <c r="K24" s="23">
        <v>52284</v>
      </c>
      <c r="L24" s="23">
        <v>52284</v>
      </c>
      <c r="M24" s="62">
        <v>52284</v>
      </c>
      <c r="N24" s="20">
        <v>0</v>
      </c>
      <c r="O24" s="61" t="s">
        <v>100</v>
      </c>
      <c r="P24" s="63">
        <v>1.3071E-4</v>
      </c>
      <c r="Q24" s="24">
        <f t="shared" si="0"/>
        <v>3.0324719999999999E-4</v>
      </c>
      <c r="R24" s="20" t="s">
        <v>33</v>
      </c>
      <c r="S24" s="20" t="s">
        <v>41</v>
      </c>
      <c r="T24" s="64" t="s">
        <v>111</v>
      </c>
      <c r="U24" s="64" t="s">
        <v>112</v>
      </c>
      <c r="V24" s="61" t="s">
        <v>113</v>
      </c>
      <c r="W24" s="64" t="s">
        <v>51</v>
      </c>
      <c r="X24" s="64" t="s">
        <v>114</v>
      </c>
      <c r="Y24" s="64" t="b">
        <v>1</v>
      </c>
      <c r="Z24" s="64" t="s">
        <v>54</v>
      </c>
      <c r="AA24" s="65" t="s">
        <v>115</v>
      </c>
    </row>
    <row r="25" spans="1:27" ht="285.75" thickBot="1" x14ac:dyDescent="0.3">
      <c r="A25" s="20"/>
      <c r="B25" s="21">
        <v>21</v>
      </c>
      <c r="C25" s="20">
        <v>25904364</v>
      </c>
      <c r="D25" s="20">
        <v>0</v>
      </c>
      <c r="E25" s="21">
        <v>0</v>
      </c>
      <c r="F25" s="21">
        <v>1</v>
      </c>
      <c r="G25" s="61" t="s">
        <v>46</v>
      </c>
      <c r="H25" s="61" t="s">
        <v>94</v>
      </c>
      <c r="I25" s="21" t="s">
        <v>95</v>
      </c>
      <c r="J25" s="23">
        <v>52262</v>
      </c>
      <c r="K25" s="23">
        <v>52284</v>
      </c>
      <c r="L25" s="23">
        <v>52284</v>
      </c>
      <c r="M25" s="62">
        <v>52284</v>
      </c>
      <c r="N25" s="20">
        <v>0</v>
      </c>
      <c r="O25" s="61" t="s">
        <v>100</v>
      </c>
      <c r="P25" s="63">
        <v>1.3071E-4</v>
      </c>
      <c r="Q25" s="24">
        <f t="shared" si="0"/>
        <v>3.0324719999999999E-4</v>
      </c>
      <c r="R25" s="20" t="s">
        <v>33</v>
      </c>
      <c r="S25" s="20" t="s">
        <v>41</v>
      </c>
      <c r="T25" s="64" t="s">
        <v>116</v>
      </c>
      <c r="U25" s="64" t="s">
        <v>117</v>
      </c>
      <c r="V25" s="61" t="s">
        <v>118</v>
      </c>
      <c r="W25" s="64" t="s">
        <v>51</v>
      </c>
      <c r="X25" s="64" t="s">
        <v>119</v>
      </c>
      <c r="Y25" s="64" t="b">
        <v>1</v>
      </c>
      <c r="Z25" s="64" t="s">
        <v>54</v>
      </c>
      <c r="AA25" s="65" t="s">
        <v>120</v>
      </c>
    </row>
    <row r="26" spans="1:27" ht="285.75" thickBot="1" x14ac:dyDescent="0.3">
      <c r="A26" s="66"/>
      <c r="B26" s="67">
        <v>22</v>
      </c>
      <c r="C26" s="66">
        <v>25904385</v>
      </c>
      <c r="D26" s="66"/>
      <c r="E26" s="67">
        <v>0</v>
      </c>
      <c r="F26" s="67">
        <v>1</v>
      </c>
      <c r="G26" s="68" t="s">
        <v>46</v>
      </c>
      <c r="H26" s="68" t="s">
        <v>121</v>
      </c>
      <c r="I26" s="67" t="s">
        <v>122</v>
      </c>
      <c r="J26" s="69">
        <v>134112</v>
      </c>
      <c r="K26" s="69">
        <v>153435</v>
      </c>
      <c r="L26" s="69">
        <v>153435</v>
      </c>
      <c r="M26" s="70"/>
      <c r="N26" s="66"/>
      <c r="O26" s="68"/>
      <c r="P26" s="71">
        <v>3.8359000000000001E-4</v>
      </c>
      <c r="Q26" s="72">
        <f t="shared" si="0"/>
        <v>8.8992879999999996E-4</v>
      </c>
      <c r="R26" s="66" t="s">
        <v>33</v>
      </c>
      <c r="S26" s="66" t="s">
        <v>41</v>
      </c>
      <c r="T26" s="73" t="s">
        <v>123</v>
      </c>
      <c r="U26" s="73" t="s">
        <v>124</v>
      </c>
      <c r="V26" s="68" t="s">
        <v>125</v>
      </c>
      <c r="W26" s="73"/>
      <c r="X26" s="73"/>
      <c r="Y26" s="73"/>
      <c r="Z26" s="73"/>
      <c r="AA26" s="74"/>
    </row>
    <row r="27" spans="1:27" ht="285.75" thickBot="1" x14ac:dyDescent="0.3">
      <c r="A27" s="66"/>
      <c r="B27" s="67">
        <v>23</v>
      </c>
      <c r="C27" s="66">
        <v>25904392</v>
      </c>
      <c r="D27" s="66"/>
      <c r="E27" s="67">
        <v>0</v>
      </c>
      <c r="F27" s="67">
        <v>1</v>
      </c>
      <c r="G27" s="68" t="s">
        <v>126</v>
      </c>
      <c r="H27" s="68" t="s">
        <v>121</v>
      </c>
      <c r="I27" s="67" t="s">
        <v>122</v>
      </c>
      <c r="J27" s="69">
        <v>133544</v>
      </c>
      <c r="K27" s="69">
        <v>153435</v>
      </c>
      <c r="L27" s="69">
        <v>153435</v>
      </c>
      <c r="M27" s="70"/>
      <c r="N27" s="66"/>
      <c r="O27" s="68"/>
      <c r="P27" s="71">
        <v>3.8359000000000001E-4</v>
      </c>
      <c r="Q27" s="72">
        <f t="shared" si="0"/>
        <v>8.8992879999999996E-4</v>
      </c>
      <c r="R27" s="66" t="s">
        <v>33</v>
      </c>
      <c r="S27" s="66" t="s">
        <v>41</v>
      </c>
      <c r="T27" s="73" t="s">
        <v>127</v>
      </c>
      <c r="U27" s="73" t="s">
        <v>128</v>
      </c>
      <c r="V27" s="68" t="s">
        <v>129</v>
      </c>
      <c r="W27" s="73"/>
      <c r="X27" s="73"/>
      <c r="Y27" s="73"/>
      <c r="Z27" s="73"/>
      <c r="AA27" s="74"/>
    </row>
    <row r="28" spans="1:27" ht="285.75" thickBot="1" x14ac:dyDescent="0.3">
      <c r="A28" s="75"/>
      <c r="B28" s="76">
        <v>24</v>
      </c>
      <c r="C28" s="75">
        <v>25904402</v>
      </c>
      <c r="D28" s="75"/>
      <c r="E28" s="76">
        <v>0</v>
      </c>
      <c r="F28" s="76">
        <v>1</v>
      </c>
      <c r="G28" s="77" t="s">
        <v>46</v>
      </c>
      <c r="H28" s="77" t="s">
        <v>130</v>
      </c>
      <c r="I28" s="76" t="s">
        <v>131</v>
      </c>
      <c r="J28" s="78">
        <v>51376</v>
      </c>
      <c r="K28" s="78">
        <v>51331</v>
      </c>
      <c r="L28" s="78">
        <v>51331</v>
      </c>
      <c r="M28" s="79"/>
      <c r="N28" s="75"/>
      <c r="O28" s="77"/>
      <c r="P28" s="80">
        <v>1.2833000000000001E-4</v>
      </c>
      <c r="Q28" s="81">
        <f t="shared" si="0"/>
        <v>2.9772560000000003E-4</v>
      </c>
      <c r="R28" s="75" t="s">
        <v>33</v>
      </c>
      <c r="S28" s="75" t="s">
        <v>132</v>
      </c>
      <c r="T28" s="82" t="s">
        <v>133</v>
      </c>
      <c r="U28" s="82" t="s">
        <v>134</v>
      </c>
      <c r="V28" s="77"/>
      <c r="W28" s="82"/>
      <c r="X28" s="82"/>
      <c r="Y28" s="82"/>
      <c r="Z28" s="82"/>
      <c r="AA28" s="83"/>
    </row>
    <row r="29" spans="1:27" ht="285.75" thickBot="1" x14ac:dyDescent="0.3">
      <c r="A29" s="84"/>
      <c r="B29" s="85">
        <v>25</v>
      </c>
      <c r="C29" s="84">
        <v>25904433</v>
      </c>
      <c r="D29" s="84"/>
      <c r="E29" s="85">
        <v>3</v>
      </c>
      <c r="F29" s="85">
        <v>4</v>
      </c>
      <c r="G29" s="86" t="s">
        <v>81</v>
      </c>
      <c r="H29" s="86" t="s">
        <v>135</v>
      </c>
      <c r="I29" s="85" t="s">
        <v>136</v>
      </c>
      <c r="J29" s="87">
        <v>169364</v>
      </c>
      <c r="K29" s="87">
        <v>169276</v>
      </c>
      <c r="L29" s="87">
        <v>169276</v>
      </c>
      <c r="M29" s="88"/>
      <c r="N29" s="84"/>
      <c r="O29" s="86"/>
      <c r="P29" s="89">
        <v>4.2318999999999999E-4</v>
      </c>
      <c r="Q29" s="90">
        <f t="shared" si="0"/>
        <v>9.8180079999999996E-4</v>
      </c>
      <c r="R29" s="84" t="s">
        <v>33</v>
      </c>
      <c r="S29" s="84" t="s">
        <v>41</v>
      </c>
      <c r="T29" s="91" t="s">
        <v>137</v>
      </c>
      <c r="U29" s="91" t="s">
        <v>138</v>
      </c>
      <c r="V29" s="86" t="s">
        <v>139</v>
      </c>
      <c r="W29" s="91"/>
      <c r="X29" s="91"/>
      <c r="Y29" s="91"/>
      <c r="Z29" s="91"/>
      <c r="AA29" s="92"/>
    </row>
    <row r="30" spans="1:27" ht="285.75" thickBot="1" x14ac:dyDescent="0.3">
      <c r="A30" s="84"/>
      <c r="B30" s="85">
        <v>26</v>
      </c>
      <c r="C30" s="84">
        <v>25904445</v>
      </c>
      <c r="D30" s="84"/>
      <c r="E30" s="85">
        <v>4</v>
      </c>
      <c r="F30" s="85">
        <v>5</v>
      </c>
      <c r="G30" s="86" t="s">
        <v>84</v>
      </c>
      <c r="H30" s="86" t="s">
        <v>135</v>
      </c>
      <c r="I30" s="85" t="s">
        <v>136</v>
      </c>
      <c r="J30" s="87">
        <v>118064</v>
      </c>
      <c r="K30" s="87">
        <v>117976</v>
      </c>
      <c r="L30" s="87">
        <v>117976</v>
      </c>
      <c r="M30" s="88"/>
      <c r="N30" s="84"/>
      <c r="O30" s="86"/>
      <c r="P30" s="89">
        <v>2.9493999999999999E-4</v>
      </c>
      <c r="Q30" s="90">
        <f t="shared" si="0"/>
        <v>6.8426079999999996E-4</v>
      </c>
      <c r="R30" s="84" t="s">
        <v>33</v>
      </c>
      <c r="S30" s="84" t="s">
        <v>41</v>
      </c>
      <c r="T30" s="91" t="s">
        <v>140</v>
      </c>
      <c r="U30" s="91" t="s">
        <v>141</v>
      </c>
      <c r="V30" s="86" t="s">
        <v>139</v>
      </c>
      <c r="W30" s="91"/>
      <c r="X30" s="91"/>
      <c r="Y30" s="91"/>
      <c r="Z30" s="91"/>
      <c r="AA30" s="92"/>
    </row>
    <row r="31" spans="1:27" ht="285.75" thickBot="1" x14ac:dyDescent="0.3">
      <c r="A31" s="84"/>
      <c r="B31" s="85">
        <v>27</v>
      </c>
      <c r="C31" s="84">
        <v>25904458</v>
      </c>
      <c r="D31" s="84">
        <v>0</v>
      </c>
      <c r="E31" s="85">
        <v>5</v>
      </c>
      <c r="F31" s="85">
        <v>6</v>
      </c>
      <c r="G31" s="86" t="s">
        <v>87</v>
      </c>
      <c r="H31" s="86" t="s">
        <v>135</v>
      </c>
      <c r="I31" s="85" t="s">
        <v>136</v>
      </c>
      <c r="J31" s="87">
        <v>118064</v>
      </c>
      <c r="K31" s="87">
        <v>117976</v>
      </c>
      <c r="L31" s="87">
        <v>117976</v>
      </c>
      <c r="M31" s="88" t="s">
        <v>142</v>
      </c>
      <c r="N31" s="84" t="s">
        <v>143</v>
      </c>
      <c r="O31" s="86" t="s">
        <v>144</v>
      </c>
      <c r="P31" s="89">
        <v>2.9493999999999999E-4</v>
      </c>
      <c r="Q31" s="90">
        <f t="shared" si="0"/>
        <v>6.8426079999999996E-4</v>
      </c>
      <c r="R31" s="84" t="s">
        <v>33</v>
      </c>
      <c r="S31" s="84" t="s">
        <v>41</v>
      </c>
      <c r="T31" s="91" t="s">
        <v>145</v>
      </c>
      <c r="U31" s="91" t="s">
        <v>146</v>
      </c>
      <c r="V31" s="86" t="s">
        <v>147</v>
      </c>
      <c r="W31" s="91" t="s">
        <v>51</v>
      </c>
      <c r="X31" s="91" t="s">
        <v>148</v>
      </c>
      <c r="Y31" s="91" t="b">
        <v>1</v>
      </c>
      <c r="Z31" s="91" t="s">
        <v>149</v>
      </c>
      <c r="AA31" s="92" t="s">
        <v>150</v>
      </c>
    </row>
    <row r="32" spans="1:27" ht="300" thickBot="1" x14ac:dyDescent="0.3">
      <c r="A32" s="93"/>
      <c r="B32" s="94">
        <v>28</v>
      </c>
      <c r="C32" s="93">
        <v>25904474</v>
      </c>
      <c r="D32" s="93">
        <v>0</v>
      </c>
      <c r="E32" s="94">
        <v>1</v>
      </c>
      <c r="F32" s="94">
        <v>2</v>
      </c>
      <c r="G32" s="95" t="s">
        <v>69</v>
      </c>
      <c r="H32" s="95" t="s">
        <v>135</v>
      </c>
      <c r="I32" s="94" t="s">
        <v>151</v>
      </c>
      <c r="J32" s="96">
        <v>242594</v>
      </c>
      <c r="K32" s="96">
        <v>257694</v>
      </c>
      <c r="L32" s="96">
        <v>257694</v>
      </c>
      <c r="M32" s="97" t="s">
        <v>152</v>
      </c>
      <c r="N32" s="93" t="s">
        <v>143</v>
      </c>
      <c r="O32" s="95" t="s">
        <v>153</v>
      </c>
      <c r="P32" s="98">
        <v>6.4422999999999998E-4</v>
      </c>
      <c r="Q32" s="99">
        <f t="shared" si="0"/>
        <v>1.4946135999999999E-3</v>
      </c>
      <c r="R32" s="93" t="s">
        <v>33</v>
      </c>
      <c r="S32" s="93" t="s">
        <v>70</v>
      </c>
      <c r="T32" s="100" t="s">
        <v>154</v>
      </c>
      <c r="U32" s="100" t="s">
        <v>155</v>
      </c>
      <c r="V32" s="95" t="s">
        <v>156</v>
      </c>
      <c r="W32" s="100" t="s">
        <v>51</v>
      </c>
      <c r="X32" s="100" t="s">
        <v>157</v>
      </c>
      <c r="Y32" s="100" t="b">
        <v>1</v>
      </c>
      <c r="Z32" s="100" t="s">
        <v>158</v>
      </c>
      <c r="AA32" s="101" t="s">
        <v>159</v>
      </c>
    </row>
    <row r="33" spans="1:27" ht="285.75" thickBot="1" x14ac:dyDescent="0.3">
      <c r="A33" s="93"/>
      <c r="B33" s="94">
        <v>29</v>
      </c>
      <c r="C33" s="93">
        <v>25904489</v>
      </c>
      <c r="D33" s="93">
        <v>0</v>
      </c>
      <c r="E33" s="94">
        <v>2</v>
      </c>
      <c r="F33" s="94">
        <v>3</v>
      </c>
      <c r="G33" s="95" t="s">
        <v>75</v>
      </c>
      <c r="H33" s="95" t="s">
        <v>135</v>
      </c>
      <c r="I33" s="94" t="s">
        <v>151</v>
      </c>
      <c r="J33" s="96">
        <v>211194</v>
      </c>
      <c r="K33" s="96">
        <v>206394</v>
      </c>
      <c r="L33" s="96">
        <v>206394</v>
      </c>
      <c r="M33" s="97" t="s">
        <v>160</v>
      </c>
      <c r="N33" s="93" t="s">
        <v>143</v>
      </c>
      <c r="O33" s="95" t="s">
        <v>153</v>
      </c>
      <c r="P33" s="98">
        <v>5.1597999999999998E-4</v>
      </c>
      <c r="Q33" s="99">
        <f t="shared" si="0"/>
        <v>1.1970735999999999E-3</v>
      </c>
      <c r="R33" s="93" t="s">
        <v>33</v>
      </c>
      <c r="S33" s="93" t="s">
        <v>41</v>
      </c>
      <c r="T33" s="100" t="s">
        <v>161</v>
      </c>
      <c r="U33" s="100" t="s">
        <v>162</v>
      </c>
      <c r="V33" s="95" t="s">
        <v>156</v>
      </c>
      <c r="W33" s="100" t="s">
        <v>51</v>
      </c>
      <c r="X33" s="100" t="s">
        <v>163</v>
      </c>
      <c r="Y33" s="100" t="b">
        <v>1</v>
      </c>
      <c r="Z33" s="100" t="s">
        <v>158</v>
      </c>
      <c r="AA33" s="101" t="s">
        <v>159</v>
      </c>
    </row>
    <row r="34" spans="1:27" ht="285.75" thickBot="1" x14ac:dyDescent="0.3">
      <c r="A34" s="102"/>
      <c r="B34" s="103">
        <v>30</v>
      </c>
      <c r="C34" s="102">
        <v>25904509</v>
      </c>
      <c r="D34" s="102">
        <v>0</v>
      </c>
      <c r="E34" s="103">
        <v>0</v>
      </c>
      <c r="F34" s="103">
        <v>1</v>
      </c>
      <c r="G34" s="104" t="s">
        <v>46</v>
      </c>
      <c r="H34" s="104" t="s">
        <v>135</v>
      </c>
      <c r="I34" s="103" t="s">
        <v>164</v>
      </c>
      <c r="J34" s="105">
        <v>479039</v>
      </c>
      <c r="K34" s="105">
        <v>479039</v>
      </c>
      <c r="L34" s="105">
        <v>479039</v>
      </c>
      <c r="M34" s="106" t="s">
        <v>165</v>
      </c>
      <c r="N34" s="102" t="s">
        <v>143</v>
      </c>
      <c r="O34" s="104" t="s">
        <v>166</v>
      </c>
      <c r="P34" s="107">
        <v>1.1976000000000001E-3</v>
      </c>
      <c r="Q34" s="108">
        <f t="shared" si="0"/>
        <v>2.778432E-3</v>
      </c>
      <c r="R34" s="102" t="s">
        <v>33</v>
      </c>
      <c r="S34" s="102" t="s">
        <v>132</v>
      </c>
      <c r="T34" s="109" t="s">
        <v>167</v>
      </c>
      <c r="U34" s="109" t="s">
        <v>168</v>
      </c>
      <c r="V34" s="104" t="s">
        <v>50</v>
      </c>
      <c r="W34" s="109" t="s">
        <v>51</v>
      </c>
      <c r="X34" s="109" t="s">
        <v>169</v>
      </c>
      <c r="Y34" s="109" t="b">
        <v>1</v>
      </c>
      <c r="Z34" s="109" t="s">
        <v>170</v>
      </c>
      <c r="AA34" s="110" t="s">
        <v>171</v>
      </c>
    </row>
    <row r="35" spans="1:27" ht="409.6" thickBot="1" x14ac:dyDescent="0.3">
      <c r="A35" s="37"/>
      <c r="B35" s="38">
        <v>31</v>
      </c>
      <c r="C35" s="37">
        <v>25904524</v>
      </c>
      <c r="D35" s="37"/>
      <c r="E35" s="38">
        <v>0</v>
      </c>
      <c r="F35" s="38">
        <v>1</v>
      </c>
      <c r="G35" s="34" t="s">
        <v>46</v>
      </c>
      <c r="H35" s="34" t="s">
        <v>135</v>
      </c>
      <c r="I35" s="38" t="s">
        <v>172</v>
      </c>
      <c r="J35" s="39">
        <v>822352</v>
      </c>
      <c r="K35" s="39">
        <v>799752</v>
      </c>
      <c r="L35" s="39">
        <v>799752</v>
      </c>
      <c r="M35" s="40"/>
      <c r="N35" s="37"/>
      <c r="O35" s="34"/>
      <c r="P35" s="41">
        <v>1.9993799999999998E-3</v>
      </c>
      <c r="Q35" s="42">
        <f t="shared" si="0"/>
        <v>4.6385615999999996E-3</v>
      </c>
      <c r="R35" s="37" t="s">
        <v>33</v>
      </c>
      <c r="S35" s="37" t="s">
        <v>132</v>
      </c>
      <c r="T35" s="35" t="s">
        <v>173</v>
      </c>
      <c r="U35" s="35" t="s">
        <v>174</v>
      </c>
      <c r="V35" s="34" t="s">
        <v>175</v>
      </c>
      <c r="W35" s="111" t="s">
        <v>176</v>
      </c>
      <c r="X35" s="35"/>
      <c r="Y35" s="35"/>
      <c r="Z35" s="35"/>
      <c r="AA35" s="36"/>
    </row>
    <row r="36" spans="1:27" ht="409.6" hidden="1" outlineLevel="1" thickBot="1" x14ac:dyDescent="0.3">
      <c r="A36" s="112"/>
      <c r="B36" s="38"/>
      <c r="C36" s="37"/>
      <c r="D36" s="37"/>
      <c r="E36" s="38"/>
      <c r="F36" s="38"/>
      <c r="G36" s="34"/>
      <c r="H36" s="34"/>
      <c r="I36" s="38"/>
      <c r="J36" s="39"/>
      <c r="K36" s="39"/>
      <c r="L36" s="39"/>
      <c r="M36" s="40"/>
      <c r="N36" s="37"/>
      <c r="O36" s="34"/>
      <c r="P36" s="34"/>
      <c r="Q36" s="34"/>
      <c r="R36" s="34"/>
      <c r="S36" s="34"/>
      <c r="T36" s="35"/>
      <c r="U36" s="35"/>
      <c r="V36" s="34"/>
      <c r="W36" s="113" t="s">
        <v>177</v>
      </c>
      <c r="X36" s="114"/>
      <c r="Y36" s="114"/>
      <c r="Z36" s="114"/>
      <c r="AA36" s="114"/>
    </row>
    <row r="37" spans="1:27" ht="409.6" hidden="1" outlineLevel="1" thickBot="1" x14ac:dyDescent="0.3">
      <c r="B37" s="38"/>
      <c r="C37" s="37"/>
      <c r="D37" s="37"/>
      <c r="E37" s="38"/>
      <c r="F37" s="38"/>
      <c r="G37" s="34"/>
      <c r="H37" s="34"/>
      <c r="I37" s="38"/>
      <c r="J37" s="39"/>
      <c r="K37" s="39"/>
      <c r="L37" s="39"/>
      <c r="M37" s="40"/>
      <c r="N37" s="37"/>
      <c r="O37" s="34"/>
      <c r="P37" s="34"/>
      <c r="Q37" s="34"/>
      <c r="R37" s="34"/>
      <c r="S37" s="34"/>
      <c r="T37" s="35"/>
      <c r="U37" s="35"/>
      <c r="V37" s="34"/>
      <c r="W37" s="113" t="s">
        <v>178</v>
      </c>
      <c r="X37" s="115"/>
      <c r="Y37" s="115"/>
      <c r="Z37" s="115"/>
      <c r="AA37" s="115"/>
    </row>
    <row r="38" spans="1:27" ht="409.6" hidden="1" outlineLevel="1" thickBot="1" x14ac:dyDescent="0.3">
      <c r="B38" s="38"/>
      <c r="C38" s="37"/>
      <c r="D38" s="37"/>
      <c r="E38" s="38"/>
      <c r="F38" s="38"/>
      <c r="G38" s="34"/>
      <c r="H38" s="34"/>
      <c r="I38" s="38"/>
      <c r="J38" s="39"/>
      <c r="K38" s="39"/>
      <c r="L38" s="39"/>
      <c r="M38" s="40"/>
      <c r="N38" s="37"/>
      <c r="O38" s="34"/>
      <c r="P38" s="34"/>
      <c r="Q38" s="34"/>
      <c r="R38" s="34"/>
      <c r="S38" s="34"/>
      <c r="T38" s="35"/>
      <c r="U38" s="35"/>
      <c r="V38" s="34"/>
      <c r="W38" s="113" t="s">
        <v>179</v>
      </c>
      <c r="X38" s="115"/>
      <c r="Y38" s="115"/>
      <c r="Z38" s="115"/>
      <c r="AA38" s="115"/>
    </row>
    <row r="39" spans="1:27" ht="409.6" hidden="1" outlineLevel="1" thickBot="1" x14ac:dyDescent="0.3">
      <c r="B39" s="38"/>
      <c r="C39" s="37"/>
      <c r="D39" s="37"/>
      <c r="E39" s="38"/>
      <c r="F39" s="38"/>
      <c r="G39" s="34"/>
      <c r="H39" s="34"/>
      <c r="I39" s="38"/>
      <c r="J39" s="39"/>
      <c r="K39" s="39"/>
      <c r="L39" s="39"/>
      <c r="M39" s="40"/>
      <c r="N39" s="37"/>
      <c r="O39" s="34"/>
      <c r="P39" s="34"/>
      <c r="Q39" s="34"/>
      <c r="R39" s="34"/>
      <c r="S39" s="34"/>
      <c r="T39" s="35"/>
      <c r="U39" s="35"/>
      <c r="V39" s="34"/>
      <c r="W39" s="113" t="s">
        <v>180</v>
      </c>
    </row>
    <row r="40" spans="1:27" ht="409.6" hidden="1" outlineLevel="1" thickBot="1" x14ac:dyDescent="0.3">
      <c r="B40" s="38"/>
      <c r="C40" s="37"/>
      <c r="D40" s="37"/>
      <c r="E40" s="38"/>
      <c r="F40" s="38"/>
      <c r="G40" s="34"/>
      <c r="H40" s="34"/>
      <c r="I40" s="38"/>
      <c r="J40" s="39"/>
      <c r="K40" s="39"/>
      <c r="L40" s="39"/>
      <c r="M40" s="40"/>
      <c r="N40" s="37"/>
      <c r="O40" s="34"/>
      <c r="P40" s="34"/>
      <c r="Q40" s="34"/>
      <c r="R40" s="34"/>
      <c r="S40" s="34"/>
      <c r="T40" s="35"/>
      <c r="U40" s="35"/>
      <c r="V40" s="34"/>
      <c r="W40" s="113" t="s">
        <v>181</v>
      </c>
    </row>
    <row r="41" spans="1:27" ht="15.75" collapsed="1" thickBot="1" x14ac:dyDescent="0.3">
      <c r="J41" s="116">
        <f t="shared" ref="J41:L41" si="1">SUM(J5:J35)</f>
        <v>8525343</v>
      </c>
      <c r="K41" s="116">
        <f>SUM(K5:K35)</f>
        <v>12973214</v>
      </c>
      <c r="L41" s="116">
        <f t="shared" si="1"/>
        <v>13078214</v>
      </c>
      <c r="P41" s="117">
        <f>SUM(P5:P35)</f>
        <v>2.1537630000000023E-2</v>
      </c>
      <c r="Q41" s="117">
        <f>SUM(Q5:Q35)</f>
        <v>4.996730160000009E-2</v>
      </c>
    </row>
    <row r="42" spans="1:27" ht="15.75" thickBot="1" x14ac:dyDescent="0.3">
      <c r="H42" s="1" t="s">
        <v>182</v>
      </c>
      <c r="J42" s="116">
        <f>SUM(J12:J35)</f>
        <v>8525343</v>
      </c>
      <c r="K42" s="116">
        <f>SUM(K12:K35)</f>
        <v>8552058</v>
      </c>
      <c r="L42" s="116">
        <f>SUM(L12:L35)</f>
        <v>8552058</v>
      </c>
      <c r="P42" s="5" t="s">
        <v>19</v>
      </c>
      <c r="Q42" s="5" t="s">
        <v>3</v>
      </c>
    </row>
    <row r="43" spans="1:27" x14ac:dyDescent="0.25">
      <c r="H43" s="1" t="s">
        <v>183</v>
      </c>
      <c r="J43" s="118">
        <f xml:space="preserve"> J42/$L$42</f>
        <v>0.99687619050291754</v>
      </c>
      <c r="K43" s="118">
        <f t="shared" ref="K43:L43" si="2" xml:space="preserve"> K42/$L$42</f>
        <v>1</v>
      </c>
      <c r="L43" s="118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 Mainnet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Oran Leavy</dc:creator>
  <cp:lastModifiedBy>Oran Leavy</cp:lastModifiedBy>
  <dcterms:created xsi:type="dcterms:W3CDTF">2023-10-23T19:19:47Z</dcterms:created>
  <dcterms:modified xsi:type="dcterms:W3CDTF">2023-10-23T19:20:47Z</dcterms:modified>
</cp:coreProperties>
</file>