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TOSHIBA\Desktop\IT zabawa\Excell\Projekt\Mój projekt\"/>
    </mc:Choice>
  </mc:AlternateContent>
  <xr:revisionPtr revIDLastSave="0" documentId="13_ncr:1_{67AB40D0-9ACD-4A7D-9242-0B1B963DDDBA}" xr6:coauthVersionLast="47" xr6:coauthVersionMax="47" xr10:uidLastSave="{00000000-0000-0000-0000-000000000000}"/>
  <bookViews>
    <workbookView showHorizontalScroll="0" showVerticalScroll="0" showSheetTabs="0" xWindow="-120" yWindow="-120" windowWidth="24240" windowHeight="13140" xr2:uid="{00000000-000D-0000-FFFF-FFFF00000000}"/>
  </bookViews>
  <sheets>
    <sheet name="Dashboard" sheetId="24" r:id="rId1"/>
    <sheet name="TotalSales" sheetId="18" r:id="rId2"/>
    <sheet name="CountryBarChart" sheetId="20"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2" i="17"/>
  <c r="N788" i="17"/>
  <c r="N804" i="17"/>
  <c r="N820" i="17"/>
  <c r="N836" i="17"/>
  <c r="N852" i="17"/>
  <c r="N868" i="17"/>
  <c r="N884" i="17"/>
  <c r="N900" i="17"/>
  <c r="N916" i="17"/>
  <c r="N932" i="17"/>
  <c r="N948" i="17"/>
  <c r="N964" i="17"/>
  <c r="N980" i="17"/>
  <c r="N996" i="17"/>
  <c r="M173" i="17"/>
  <c r="M593"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<sst xmlns="http://schemas.openxmlformats.org/spreadsheetml/2006/main" count="11128" uniqueCount="6221">
  <si>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</si>
  <si>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</si>
  <si>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</si>
  <si>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</si>
  <si>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</si>
  <si>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</si>
  <si>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</si>
  <si>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</si>
  <si>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</si>
  <si>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</si>
  <si>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</si>
  <si>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</si>
  <si>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</si>
  <si>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</si>
  <si>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</si>
  <si>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</si>
  <si>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</si>
  <si>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</si>
  <si>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</si>
  <si>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</si>
  <si>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</si>
  <si>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</si>
  <si>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</si>
  <si>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</si>
  <si>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</si>
  <si>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</si>
  <si>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</si>
  <si>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</si>
  <si>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</si>
  <si>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</si>
  <si>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</si>
  <si>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</si>
  <si>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</si>
  <si>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</si>
  <si>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</si>
  <si>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</si>
  <si>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</si>
  <si>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</si>
  <si>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</si>
  <si>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</si>
  <si>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</si>
  <si>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</si>
  <si>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</si>
  <si>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</si>
  <si>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</si>
  <si>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</si>
  <si>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</si>
  <si>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</si>
  <si>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</si>
  <si>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</si>
  <si>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</si>
  <si>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</si>
  <si>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</si>
  <si>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</si>
  <si>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</si>
  <si>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</si>
  <si>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</si>
  <si>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</si>
  <si>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</si>
  <si>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</si>
  <si>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</si>
  <si>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</si>
  <si>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</si>
  <si>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</si>
  <si>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</si>
  <si>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</si>
  <si>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</si>
  <si>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</si>
  <si>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</si>
  <si>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</si>
  <si>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</si>
  <si>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</si>
  <si>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</si>
  <si>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</si>
  <si>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</si>
  <si>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</si>
  <si>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</si>
  <si>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</si>
  <si>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</si>
  <si>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</si>
  <si>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</si>
  <si>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</si>
  <si>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</si>
  <si>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</si>
  <si>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</si>
  <si>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</si>
  <si>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</si>
  <si>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</si>
  <si>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</si>
  <si>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</si>
  <si>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</si>
  <si>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</si>
  <si>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</si>
  <si>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</si>
  <si>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</si>
  <si>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</si>
  <si>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</si>
  <si>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</si>
  <si>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</si>
  <si>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</si>
  <si>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</si>
  <si>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</si>
  <si>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</si>
  <si>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</si>
  <si>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</si>
  <si>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</si>
  <si>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</si>
  <si>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</si>
  <si>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</si>
  <si>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</si>
  <si>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</si>
  <si>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</si>
  <si>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</si>
  <si>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</si>
  <si>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</si>
  <si>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</si>
  <si>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</si>
  <si>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</si>
  <si>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</si>
  <si>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</si>
  <si>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</si>
  <si>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</si>
  <si>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</si>
  <si>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</si>
  <si>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</si>
  <si>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</si>
  <si>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</si>
  <si>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</si>
  <si>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</si>
  <si>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</si>
  <si>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</si>
  <si>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</si>
  <si>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</si>
  <si>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</si>
  <si>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</si>
  <si>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</si>
  <si>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</si>
  <si>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</si>
  <si>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</si>
  <si>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</si>
  <si>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</si>
  <si>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</si>
  <si>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</si>
  <si>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</si>
  <si>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</si>
  <si>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</si>
  <si>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</si>
  <si>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</si>
  <si>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</si>
  <si>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</si>
  <si>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</si>
  <si>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</si>
  <si>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</si>
  <si>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</si>
  <si>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</si>
  <si>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</si>
  <si>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</si>
  <si>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</si>
  <si>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</si>
  <si>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</si>
  <si>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</si>
  <si>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</si>
  <si>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</si>
  <si>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</si>
  <si>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</si>
  <si>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</si>
  <si>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</si>
  <si>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</si>
  <si>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</si>
  <si>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</si>
  <si>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</si>
  <si>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</si>
  <si>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</si>
  <si>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</si>
  <si>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</si>
  <si>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</si>
  <si>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</si>
  <si>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</si>
  <si>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</si>
  <si>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</si>
  <si>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</si>
  <si>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</si>
  <si>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</si>
  <si>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</si>
  <si>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</si>
  <si>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</si>
  <si>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</si>
  <si>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</si>
  <si>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</si>
  <si>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</si>
  <si>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</si>
  <si>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</si>
  <si>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</si>
  <si>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</si>
  <si>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</si>
  <si>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</si>
  <si>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</si>
  <si>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</si>
  <si>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</si>
  <si>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</si>
  <si>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</si>
  <si>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</si>
  <si>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</si>
  <si>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</si>
  <si>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</si>
  <si>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</si>
  <si>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</si>
  <si>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</si>
  <si>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</si>
  <si>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</si>
  <si>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</si>
  <si>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</si>
  <si>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</si>
  <si>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</si>
  <si>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</si>
  <si>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</si>
  <si>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</si>
  <si>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</si>
  <si>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</si>
  <si>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</si>
  <si>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</si>
  <si>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</si>
  <si>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</si>
  <si>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</si>
  <si>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</si>
  <si>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</si>
  <si>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</si>
  <si>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</si>
  <si>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</si>
  <si>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</si>
  <si>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</si>
  <si>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</si>
  <si>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</si>
  <si>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</si>
  <si>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</si>
  <si>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</si>
  <si>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</si>
  <si>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</si>
  <si>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</si>
  <si>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</si>
  <si>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</si>
  <si>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</si>
  <si>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</si>
  <si>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</si>
  <si>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</si>
  <si>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</si>
  <si>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</si>
  <si>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</si>
  <si>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</si>
  <si>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</si>
  <si>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</si>
  <si>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</si>
  <si>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</si>
  <si>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</si>
  <si>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</si>
  <si>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</si>
  <si>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</si>
  <si>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</si>
  <si>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</si>
  <si>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</si>
  <si>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</si>
  <si>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</si>
  <si>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</si>
  <si>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</si>
  <si>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</si>
  <si>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</si>
  <si>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</si>
  <si>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</si>
  <si>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</si>
  <si>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</si>
  <si>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</si>
  <si>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</si>
  <si>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</si>
  <si>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</si>
  <si>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</si>
  <si>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</si>
  <si>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</si>
  <si>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</si>
  <si>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</si>
  <si>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</si>
  <si>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</si>
  <si>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</si>
  <si>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</si>
  <si>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</si>
  <si>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</si>
  <si>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</si>
  <si>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</si>
  <si>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</si>
  <si>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</si>
  <si>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</si>
  <si>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</si>
  <si>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</si>
  <si>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</si>
  <si>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</si>
  <si>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</si>
  <si>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</si>
  <si>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</si>
  <si>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</si>
  <si>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</si>
  <si>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</si>
  <si>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</si>
  <si>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</si>
  <si>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</si>
  <si>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</si>
  <si>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</si>
  <si>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</si>
  <si>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</si>
  <si>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</si>
  <si>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</si>
  <si>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</si>
  <si>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</si>
  <si>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</si>
  <si>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</si>
  <si>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</si>
  <si>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</si>
  <si>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</si>
  <si>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</si>
  <si>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</si>
  <si>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</si>
  <si>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</si>
  <si>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</si>
  <si>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</si>
  <si>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</si>
  <si>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</si>
  <si>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</si>
  <si>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</si>
  <si>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</si>
  <si>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</si>
  <si>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</si>
  <si>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</si>
  <si>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</si>
  <si>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</si>
  <si>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</si>
  <si>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</si>
  <si>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</si>
  <si>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</si>
  <si>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</si>
  <si>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</si>
  <si>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</si>
  <si>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</si>
  <si>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</si>
  <si>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</si>
  <si>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</si>
  <si>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</si>
  <si>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</si>
  <si>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</si>
  <si>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</si>
  <si>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</si>
  <si>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</si>
  <si>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</si>
  <si>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</si>
  <si>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</si>
  <si>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</si>
  <si>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</si>
  <si>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</si>
  <si>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</si>
  <si>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</si>
  <si>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</si>
  <si>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</si>
  <si>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</si>
  <si>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</si>
  <si>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</si>
  <si>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</si>
  <si>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</si>
  <si>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</si>
  <si>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</si>
  <si>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</si>
  <si>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</si>
  <si>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</si>
  <si>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</si>
  <si>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</si>
  <si>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</si>
  <si>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</si>
  <si>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</si>
  <si>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</si>
  <si>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</si>
  <si>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</si>
  <si>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</si>
  <si>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</si>
  <si>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</si>
  <si>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</si>
  <si>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</si>
  <si>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</si>
  <si>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</si>
  <si>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</si>
  <si>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</si>
  <si>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</si>
  <si>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</si>
  <si>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</si>
  <si>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</si>
  <si>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</si>
  <si>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</si>
  <si>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</si>
  <si>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</si>
  <si>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</si>
  <si>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</si>
  <si>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</si>
  <si>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</si>
  <si>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</si>
  <si>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</si>
  <si>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</si>
  <si>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</si>
  <si>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</si>
  <si>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</si>
  <si>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</si>
  <si>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</si>
  <si>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</si>
  <si>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</si>
  <si>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</si>
  <si>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</si>
  <si>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</si>
  <si>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</si>
  <si>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</si>
  <si>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</si>
  <si>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</si>
  <si>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</si>
  <si>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</si>
  <si>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</si>
  <si>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</si>
  <si>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</si>
  <si>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</si>
  <si>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</si>
  <si>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</si>
  <si>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</si>
  <si>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</si>
  <si>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</si>
  <si>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</si>
  <si>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</si>
  <si>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</si>
  <si>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</si>
  <si>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</si>
  <si>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</si>
  <si>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</si>
  <si>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</si>
  <si>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</si>
  <si>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</si>
  <si>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</si>
  <si>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</si>
  <si>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</si>
  <si>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</si>
  <si>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</si>
  <si>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</si>
  <si>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</si>
  <si>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</si>
  <si>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</si>
  <si>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</si>
  <si>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</si>
  <si>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</si>
  <si>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</si>
  <si>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</si>
  <si>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</si>
  <si>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</si>
  <si>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</si>
  <si>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</si>
  <si>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</si>
  <si>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</si>
  <si>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</si>
  <si>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</si>
  <si>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</si>
  <si>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</si>
  <si>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</si>
  <si>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</si>
  <si>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</si>
  <si>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</si>
  <si>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</si>
  <si>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</si>
  <si>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</si>
  <si>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</si>
  <si>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</si>
  <si>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</si>
  <si>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</si>
  <si>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</si>
  <si>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</si>
  <si>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</si>
  <si>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</si>
  <si>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</si>
  <si>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</si>
  <si>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</si>
  <si>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</si>
  <si>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</si>
  <si>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</si>
  <si>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</si>
  <si>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</si>
  <si>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</si>
  <si>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</si>
  <si>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</si>
  <si>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</si>
  <si>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</si>
  <si>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</si>
  <si>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</si>
  <si>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</si>
  <si>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</si>
  <si>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</si>
  <si>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</si>
  <si>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</si>
  <si>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</si>
  <si>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</si>
  <si>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</si>
  <si>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</si>
  <si>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</si>
  <si>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</si>
  <si>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</si>
  <si>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</si>
  <si>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</si>
  <si>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</si>
  <si>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</si>
  <si>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</si>
  <si>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</si>
  <si>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</si>
  <si>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</si>
  <si>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</si>
  <si>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</si>
  <si>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</si>
  <si>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</si>
  <si>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</si>
  <si>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</si>
  <si>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</si>
  <si>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</si>
  <si>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</si>
  <si>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</si>
  <si>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</si>
  <si>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</si>
  <si>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</si>
  <si>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</si>
  <si>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</si>
  <si>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</si>
  <si>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</si>
  <si>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</si>
  <si>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</si>
  <si>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</si>
  <si>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</si>
  <si>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</si>
  <si>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</si>
  <si>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</si>
  <si>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</si>
  <si>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</si>
  <si>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</si>
  <si>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</si>
  <si>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</si>
  <si>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</si>
  <si>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</si>
  <si>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</si>
  <si>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</si>
  <si>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</si>
  <si>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</si>
  <si>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</si>
  <si>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</si>
  <si>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</si>
  <si>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</si>
  <si>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</si>
  <si>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</si>
  <si>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</si>
  <si>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</si>
  <si>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</si>
  <si>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</si>
  <si>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</si>
  <si>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</si>
  <si>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</si>
  <si>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</si>
  <si>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</si>
  <si>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</si>
  <si>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</si>
  <si>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</si>
  <si>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</si>
  <si>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</si>
  <si>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</si>
  <si>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</si>
  <si>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</si>
  <si>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</si>
  <si>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</si>
  <si>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</si>
  <si>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</si>
  <si>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</si>
  <si>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</si>
  <si>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</si>
  <si>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</si>
  <si>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</si>
  <si>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</si>
  <si>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</si>
  <si>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</si>
  <si>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</si>
  <si>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</si>
  <si>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</si>
  <si>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</si>
  <si>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</si>
  <si>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</si>
  <si>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</si>
  <si>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</si>
  <si>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</si>
  <si>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</si>
  <si>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</si>
  <si>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</si>
  <si>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</si>
  <si>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</si>
  <si>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</si>
  <si>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</si>
  <si>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</si>
  <si>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</si>
  <si>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</si>
  <si>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</si>
  <si>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</si>
  <si>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</si>
  <si>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</si>
  <si>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</si>
  <si>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</si>
  <si>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</si>
  <si>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</si>
  <si>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</si>
  <si>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</si>
  <si>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</si>
  <si>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</si>
  <si>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</si>
  <si>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</si>
  <si>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</si>
  <si>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</si>
  <si>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</si>
  <si>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</si>
  <si>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</si>
  <si>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</si>
  <si>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</si>
  <si>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</si>
  <si>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</si>
  <si>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</si>
  <si>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</si>
  <si>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</si>
  <si>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</si>
  <si>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</si>
  <si>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</si>
  <si>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</si>
  <si>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</si>
  <si>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</si>
  <si>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</si>
  <si>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</si>
  <si>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</si>
  <si>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</si>
  <si>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</si>
  <si>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</si>
  <si>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</si>
  <si>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</si>
  <si>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</si>
  <si>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</si>
  <si>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</si>
  <si>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</si>
  <si>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</si>
  <si>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</si>
  <si>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</si>
  <si>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</si>
  <si>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</si>
  <si>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</si>
  <si>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</si>
  <si>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</si>
  <si>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</si>
  <si>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</si>
  <si>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</si>
  <si>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</si>
  <si>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</si>
  <si>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</si>
  <si>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</si>
  <si>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</si>
  <si>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</si>
  <si>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</si>
  <si>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</si>
  <si>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</si>
  <si>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</si>
  <si>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</si>
  <si>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</si>
  <si>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</si>
  <si>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</si>
  <si>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</si>
  <si>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</si>
  <si>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</si>
  <si>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</si>
  <si>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</si>
  <si>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</si>
  <si>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</si>
  <si>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</si>
  <si>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</si>
  <si>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</si>
  <si>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</si>
  <si>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</si>
  <si>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</si>
  <si>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</si>
  <si>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</si>
  <si>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</si>
  <si>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</si>
  <si>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</si>
  <si>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</si>
  <si>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</si>
  <si>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</si>
  <si>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</si>
  <si>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</si>
  <si>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</si>
  <si>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</si>
  <si>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</si>
  <si>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</si>
  <si>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</si>
  <si>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</si>
  <si>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</si>
  <si>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</si>
  <si>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</si>
  <si>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</si>
  <si>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</si>
  <si>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</si>
  <si>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</si>
  <si>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</si>
  <si>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</si>
  <si>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</si>
  <si>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</si>
  <si>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</si>
  <si>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</si>
  <si>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</si>
  <si>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</si>
  <si>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</si>
  <si>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</si>
  <si>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</si>
  <si>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</si>
  <si>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</si>
  <si>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</si>
  <si>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</si>
  <si>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</si>
  <si>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</si>
  <si>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</si>
  <si>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</si>
  <si>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</si>
  <si>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</si>
  <si>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</si>
  <si>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</si>
  <si>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</si>
  <si>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</si>
  <si>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</si>
  <si>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</si>
  <si>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</si>
  <si>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</si>
  <si>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</si>
  <si>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</si>
  <si>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</si>
  <si>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</si>
  <si>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</si>
  <si>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</si>
  <si>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</si>
  <si>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</si>
  <si>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</si>
  <si>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</si>
  <si>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</si>
  <si>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</si>
  <si>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</si>
  <si>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</si>
  <si>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</si>
  <si>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</si>
  <si>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</si>
  <si>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</si>
  <si>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</si>
  <si>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</si>
  <si>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</si>
  <si>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</si>
  <si>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</si>
  <si>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</si>
  <si>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</si>
  <si>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</si>
  <si>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</si>
  <si>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</si>
  <si>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</si>
  <si>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</si>
  <si>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</si>
  <si>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</si>
  <si>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</si>
  <si>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</si>
  <si>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</si>
  <si>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</si>
  <si>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</si>
  <si>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</si>
  <si>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</si>
  <si>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</si>
  <si>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</si>
  <si>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</si>
  <si>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</si>
  <si>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</si>
  <si>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</si>
  <si>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</si>
  <si>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</si>
  <si>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</si>
  <si>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</si>
  <si>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</si>
  <si>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</si>
  <si>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</si>
  <si>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</si>
  <si>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</si>
  <si>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</si>
  <si>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</si>
  <si>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</si>
  <si>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</si>
  <si>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</si>
  <si>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</si>
  <si>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</si>
  <si>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</si>
  <si>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</si>
  <si>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</si>
  <si>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</si>
  <si>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</si>
  <si>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</si>
  <si>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</si>
  <si>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</si>
  <si>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</si>
  <si>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</si>
  <si>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</si>
  <si>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</si>
  <si>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</si>
  <si>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</si>
  <si>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</si>
  <si>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</si>
  <si>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</si>
  <si>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</si>
  <si>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</si>
  <si>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</si>
  <si>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</si>
  <si>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</si>
  <si>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</si>
  <si>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</si>
  <si>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</si>
  <si>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</si>
  <si>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</si>
  <si>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</si>
  <si>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</si>
  <si>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</si>
  <si>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</si>
  <si>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</si>
  <si>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</si>
  <si>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</si>
  <si>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</si>
  <si>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</si>
  <si>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</si>
  <si>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</si>
  <si>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</si>
  <si>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</si>
  <si>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</si>
  <si>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</si>
  <si>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</si>
  <si>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</si>
  <si>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</si>
  <si>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</si>
  <si>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</si>
  <si>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</si>
  <si>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</si>
  <si>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</si>
  <si>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</si>
  <si>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</si>
  <si>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</si>
  <si>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</si>
  <si>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</si>
  <si>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</si>
  <si>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</si>
  <si>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</si>
  <si>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</si>
  <si>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</si>
  <si>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</si>
  <si>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</si>
  <si>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</si>
  <si>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</si>
  <si>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</si>
  <si>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</si>
  <si>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</si>
  <si>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</si>
  <si>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</si>
  <si>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</si>
  <si>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</si>
  <si>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</si>
  <si>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</si>
  <si>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</si>
  <si>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</si>
  <si>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</si>
  <si>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</si>
  <si>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</si>
  <si>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</si>
  <si>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</si>
  <si>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</si>
  <si>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</si>
  <si>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</si>
  <si>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</si>
  <si>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</si>
  <si>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</si>
  <si>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</si>
  <si>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</si>
  <si>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</si>
  <si>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</si>
  <si>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</si>
  <si>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</si>
  <si>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</si>
  <si>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</si>
  <si>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</si>
  <si>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</si>
  <si>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</si>
  <si>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</si>
  <si>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</si>
  <si>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</si>
  <si>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</si>
  <si>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</si>
  <si>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</si>
  <si>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</si>
  <si>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</si>
  <si>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</si>
  <si>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</si>
  <si>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</si>
  <si>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</si>
  <si>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</si>
  <si>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</si>
  <si>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</si>
  <si>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</si>
  <si>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</si>
  <si>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</si>
  <si>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</si>
  <si>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</si>
  <si>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</si>
  <si>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</si>
  <si>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</si>
  <si>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</si>
  <si>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</si>
  <si>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</si>
  <si>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</si>
  <si>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</si>
  <si>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</si>
  <si>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</si>
  <si>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</si>
  <si>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</si>
  <si>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</si>
  <si>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</si>
  <si>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</si>
  <si>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</si>
  <si>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</si>
  <si>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</si>
  <si>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</si>
  <si>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</si>
  <si>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</si>
  <si>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</si>
  <si>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</si>
  <si>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</si>
  <si>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</si>
  <si>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</si>
  <si>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</si>
  <si>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</si>
  <si>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</si>
  <si>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</si>
  <si>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</si>
  <si>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</si>
  <si>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</si>
  <si>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</si>
  <si>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</si>
  <si>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</si>
  <si>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</si>
  <si>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</si>
  <si>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</si>
  <si>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</si>
  <si>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</si>
  <si>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</si>
  <si>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</si>
  <si>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</si>
  <si>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</si>
  <si>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</si>
  <si>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</si>
  <si>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</si>
  <si>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</si>
  <si>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</si>
  <si>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</si>
  <si>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</si>
  <si>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</si>
  <si>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</si>
  <si>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</si>
  <si>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</si>
  <si>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</si>
  <si>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</si>
  <si>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</si>
  <si>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</si>
  <si>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</si>
  <si>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</si>
  <si>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</si>
  <si>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</si>
  <si>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</si>
  <si>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</si>
  <si>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</si>
  <si>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</si>
  <si>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</si>
  <si>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</si>
  <si>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</si>
  <si>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</si>
  <si>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</si>
  <si>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</si>
  <si>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</si>
  <si>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</si>
  <si>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</si>
  <si>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</si>
  <si>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</si>
  <si>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</si>
  <si>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</si>
  <si>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</si>
  <si>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</si>
  <si>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</si>
  <si>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</si>
  <si>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</si>
  <si>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</si>
  <si>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</si>
  <si>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</si>
  <si>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</si>
  <si>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</si>
  <si>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</si>
  <si>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</si>
  <si>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</si>
  <si>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</si>
  <si>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</si>
  <si>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</si>
  <si>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</si>
  <si>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</si>
  <si>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</si>
  <si>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</si>
  <si>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</si>
  <si>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</si>
  <si>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</si>
  <si>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</si>
  <si>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</si>
  <si>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</si>
  <si>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</si>
  <si>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</si>
  <si>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</si>
  <si>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</si>
  <si>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</si>
  <si>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</si>
  <si>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</si>
  <si>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</si>
  <si>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</si>
  <si>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</si>
  <si>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</si>
  <si>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</si>
  <si>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</si>
  <si>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</si>
  <si>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</si>
  <si>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</si>
  <si>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</si>
  <si>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</si>
  <si>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</si>
  <si>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</si>
  <si>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</si>
  <si>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</si>
  <si>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</si>
  <si>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</si>
  <si>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</si>
  <si>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</si>
  <si>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</si>
  <si>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</si>
  <si>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</si>
  <si>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</si>
  <si>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</si>
  <si>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</si>
  <si>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</si>
  <si>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</si>
  <si>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</si>
  <si>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</si>
  <si>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</si>
  <si>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</si>
  <si>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</si>
  <si>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</si>
  <si>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</si>
  <si>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</si>
  <si>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</si>
  <si>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</si>
  <si>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</si>
  <si>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</si>
  <si>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</si>
  <si>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</si>
  <si>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</si>
  <si>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</si>
  <si>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</si>
  <si>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</si>
  <si>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</si>
  <si>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</si>
  <si>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</si>
  <si>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</si>
  <si>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</si>
  <si>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</si>
  <si>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</si>
  <si>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</si>
  <si>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</si>
  <si>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</si>
  <si>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</si>
  <si>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</si>
  <si>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</si>
  <si>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</si>
  <si>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</si>
  <si>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</si>
  <si>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</si>
  <si>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</si>
  <si>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</si>
  <si>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</si>
  <si>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</si>
  <si>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</si>
  <si>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</si>
  <si>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</si>
  <si>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</si>
  <si>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</si>
  <si>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</si>
  <si>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</si>
  <si>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</si>
  <si>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</si>
  <si>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</si>
  <si>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</si>
  <si>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</si>
  <si>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</si>
  <si>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</si>
  <si>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</si>
  <si>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</si>
  <si>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</si>
  <si>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</si>
  <si>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</si>
  <si>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</si>
  <si>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</si>
  <si>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</si>
  <si>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</si>
  <si>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</si>
  <si>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</si>
  <si>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</si>
  <si>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</si>
  <si>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</si>
  <si>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</si>
  <si>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</si>
  <si>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</si>
  <si>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</si>
  <si>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</si>
  <si>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</si>
  <si>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</si>
  <si>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</si>
  <si>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</si>
  <si>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</si>
  <si>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</si>
  <si>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</si>
  <si>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</si>
  <si>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</si>
  <si>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</si>
  <si>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</si>
  <si>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</si>
  <si>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</si>
  <si>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</si>
  <si>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</si>
  <si>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</si>
  <si>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</si>
  <si>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</si>
  <si>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</si>
  <si>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</si>
  <si>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</si>
  <si>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</si>
  <si>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</si>
  <si>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</si>
  <si>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</si>
  <si>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</si>
  <si>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</si>
  <si>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</si>
  <si>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</si>
  <si>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</si>
  <si>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</si>
  <si>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</si>
  <si>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</si>
  <si>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</si>
  <si>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</si>
  <si>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</si>
  <si>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</si>
  <si>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</si>
  <si>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</si>
  <si>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</si>
  <si>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</si>
  <si>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</si>
  <si>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</si>
  <si>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</si>
  <si>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</si>
  <si>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</si>
  <si>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</si>
  <si>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</si>
  <si>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</si>
  <si>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</si>
  <si>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</si>
  <si>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</si>
  <si>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</si>
  <si>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</si>
  <si>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</si>
  <si>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</si>
  <si>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</si>
  <si>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</si>
  <si>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</si>
  <si>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</si>
  <si>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</si>
  <si>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</si>
  <si>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</si>
  <si>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</si>
  <si>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</si>
  <si>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</si>
  <si>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</si>
  <si>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</si>
  <si>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</si>
  <si>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</si>
  <si>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</si>
  <si>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</si>
  <si>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</si>
  <si>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</si>
  <si>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</si>
  <si>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</si>
  <si>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</si>
  <si>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</si>
  <si>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</si>
  <si>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</si>
  <si>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</si>
  <si>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</si>
  <si>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</si>
  <si>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</si>
  <si>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</si>
  <si>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</si>
  <si>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</si>
  <si>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</si>
  <si>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</si>
  <si>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</si>
  <si>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</si>
  <si>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</si>
  <si>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</si>
  <si>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</si>
  <si>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</si>
  <si>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</si>
  <si>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</si>
  <si>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</si>
  <si>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</si>
  <si>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</si>
  <si>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</si>
  <si>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</si>
  <si>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</si>
  <si>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</si>
  <si>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</si>
  <si>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</si>
  <si>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</si>
  <si>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</si>
  <si>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</si>
  <si>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</si>
  <si>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</si>
  <si>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</si>
  <si>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</si>
  <si>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</si>
  <si>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</si>
  <si>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</si>
  <si>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</si>
  <si>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</si>
  <si>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</si>
  <si>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</si>
  <si>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</si>
  <si>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</si>
  <si>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</si>
  <si>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</si>
  <si>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</si>
  <si>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</si>
  <si>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</si>
  <si>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</si>
  <si>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</si>
  <si>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</si>
  <si>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</si>
  <si>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</si>
  <si>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</si>
  <si>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</si>
  <si>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</si>
  <si>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</si>
  <si>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</si>
  <si>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</si>
  <si>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</si>
  <si>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</si>
  <si>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</si>
  <si>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</si>
  <si>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</si>
  <si>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</si>
  <si>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</si>
  <si>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</si>
  <si>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</si>
  <si>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</si>
  <si>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</si>
  <si>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</si>
  <si>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</si>
  <si>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</si>
  <si>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</si>
  <si>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</si>
  <si>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</si>
  <si>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</si>
  <si>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</si>
  <si>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</si>
  <si>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</si>
  <si>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</si>
  <si>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</si>
  <si>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</si>
  <si>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</si>
  <si>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</si>
  <si>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</si>
  <si>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</si>
  <si>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</si>
  <si>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</si>
  <si>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</si>
  <si>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</si>
  <si>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</si>
  <si>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</si>
  <si>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</si>
  <si>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</si>
  <si>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</si>
  <si>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</si>
  <si>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</si>
  <si>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</si>
  <si>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</si>
  <si>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</si>
  <si>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</si>
  <si>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</si>
  <si>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</si>
  <si>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</si>
  <si>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</si>
  <si>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</si>
  <si>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</si>
  <si>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</si>
  <si>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</si>
  <si>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</si>
  <si>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</si>
  <si>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</si>
  <si>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</si>
  <si>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</si>
  <si>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</si>
  <si>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</si>
  <si>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</si>
  <si>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</si>
  <si>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</si>
  <si>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</si>
  <si>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</si>
  <si>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</si>
  <si>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</si>
  <si>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</si>
  <si>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</si>
  <si>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</si>
  <si>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</si>
  <si>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</si>
  <si>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</si>
  <si>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</si>
  <si>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</si>
  <si>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</si>
  <si>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</si>
  <si>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</si>
  <si>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</si>
  <si>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</si>
  <si>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</si>
  <si>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</si>
  <si>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</si>
  <si>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</si>
  <si>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</si>
  <si>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</si>
  <si>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</si>
  <si>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</si>
  <si>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</si>
  <si>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</si>
  <si>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</si>
  <si>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</si>
  <si>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</si>
  <si>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</si>
  <si>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</si>
  <si>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</si>
  <si>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</si>
  <si>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</si>
  <si>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</si>
  <si>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</si>
  <si>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</si>
  <si>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</si>
  <si>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</si>
  <si>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</si>
  <si>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</si>
  <si>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</si>
  <si>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</si>
  <si>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</si>
  <si>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</si>
  <si>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</si>
  <si>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</si>
  <si>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</si>
  <si>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</si>
  <si>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</si>
  <si>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</si>
  <si>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</si>
  <si>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</si>
  <si>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</si>
  <si>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</si>
  <si>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</si>
  <si>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</si>
  <si>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</si>
  <si>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</si>
  <si>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</si>
  <si>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</si>
  <si>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</si>
  <si>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</si>
  <si>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</si>
  <si>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</si>
  <si>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</si>
  <si>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</si>
  <si>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</si>
  <si>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</si>
  <si>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</si>
  <si>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</si>
  <si>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</si>
  <si>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</si>
  <si>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</si>
  <si>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</si>
  <si>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</si>
  <si>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</si>
  <si>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</si>
  <si>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</si>
  <si>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</si>
  <si>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</si>
  <si>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</si>
  <si>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</si>
  <si>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</si>
  <si>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</si>
  <si>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</si>
  <si>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</si>
  <si>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</si>
  <si>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</si>
  <si>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</si>
  <si>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</si>
  <si>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</si>
  <si>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</si>
  <si>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</si>
  <si>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</si>
  <si>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</si>
  <si>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</si>
  <si>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</si>
  <si>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</si>
  <si>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</si>
  <si>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</si>
  <si>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</si>
  <si>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</si>
  <si>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</si>
  <si>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</si>
  <si>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</si>
  <si>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</si>
  <si>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</si>
  <si>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</si>
  <si>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</si>
  <si>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</si>
  <si>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</si>
  <si>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</si>
  <si>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</si>
  <si>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</si>
  <si>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</si>
  <si>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</si>
  <si>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</si>
  <si>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</si>
  <si>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</si>
  <si>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</si>
  <si>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</si>
  <si>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</si>
  <si>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</si>
  <si>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</si>
  <si>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</si>
  <si>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</si>
  <si>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</si>
  <si>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</si>
  <si>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</si>
  <si>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</si>
  <si>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</si>
  <si>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</si>
  <si>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</si>
  <si>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</si>
  <si>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</si>
  <si>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</si>
  <si>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</si>
  <si>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</si>
  <si>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</si>
  <si>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</si>
  <si>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</si>
  <si>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</si>
  <si>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</si>
  <si>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</si>
  <si>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</si>
  <si>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</si>
  <si>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</si>
  <si>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</si>
  <si>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</si>
  <si>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</si>
  <si>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</si>
  <si>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</si>
  <si>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</si>
  <si>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</si>
  <si>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</si>
  <si>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</si>
  <si>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</si>
  <si>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</si>
  <si>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</si>
  <si>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</si>
  <si>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</si>
  <si>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</si>
  <si>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</si>
  <si>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</si>
  <si>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</si>
  <si>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</si>
  <si>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</si>
  <si>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</si>
  <si>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</si>
  <si>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</si>
  <si>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</si>
  <si>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</si>
  <si>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</si>
  <si>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</si>
  <si>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</si>
  <si>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</si>
  <si>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</si>
  <si>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</si>
  <si>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</si>
  <si>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</si>
  <si>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</si>
  <si>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</si>
  <si>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</si>
  <si>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</si>
  <si>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</si>
  <si>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</si>
  <si>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</si>
  <si>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</si>
  <si>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</si>
  <si>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</si>
  <si>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</si>
  <si>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</si>
  <si>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</si>
  <si>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</si>
  <si>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</si>
  <si>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</si>
  <si>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</si>
  <si>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</si>
  <si>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</si>
  <si>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</si>
  <si>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</si>
  <si>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</si>
  <si>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</si>
  <si>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</si>
  <si>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</si>
  <si>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</si>
  <si>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</si>
  <si>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</si>
  <si>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</si>
  <si>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</si>
  <si>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</si>
  <si>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</si>
  <si>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</si>
  <si>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</si>
  <si>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</si>
  <si>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</si>
  <si>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</si>
  <si>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</si>
  <si>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</si>
  <si>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</si>
  <si>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</si>
  <si>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</si>
  <si>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</si>
  <si>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</si>
  <si>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</si>
  <si>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</si>
  <si>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</si>
  <si>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</si>
  <si>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</si>
  <si>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</si>
  <si>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</si>
  <si>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</si>
  <si>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</si>
  <si>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</si>
  <si>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</si>
  <si>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</si>
  <si>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</si>
  <si>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</si>
  <si>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</si>
  <si>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</si>
  <si>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</si>
  <si>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</si>
  <si>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</si>
  <si>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</si>
  <si>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</si>
  <si>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</si>
  <si>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</si>
  <si>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</si>
  <si>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</si>
  <si>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</si>
  <si>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</si>
  <si>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</si>
  <si>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</si>
  <si>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</si>
  <si>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</si>
  <si>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</si>
  <si>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</si>
  <si>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</si>
  <si>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</si>
  <si>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</si>
  <si>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</si>
  <si>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</si>
  <si>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</si>
  <si>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</si>
  <si>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</si>
  <si>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</si>
  <si>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</si>
  <si>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</si>
  <si>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</si>
  <si>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</si>
  <si>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</si>
  <si>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</si>
  <si>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</si>
  <si>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</si>
  <si>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</si>
  <si>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</si>
  <si>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</si>
  <si>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</si>
  <si>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</si>
  <si>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</si>
  <si>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</si>
  <si>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</si>
  <si>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</si>
  <si>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</si>
  <si>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</si>
  <si>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</si>
  <si>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</si>
  <si>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</si>
  <si>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</si>
  <si>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</si>
  <si>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</si>
  <si>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</si>
  <si>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</si>
  <si>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</si>
  <si>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</si>
  <si>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</si>
  <si>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</si>
  <si>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</si>
  <si>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</si>
  <si>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</si>
  <si>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</si>
  <si>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</si>
  <si>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</si>
  <si>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</si>
  <si>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</si>
  <si>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</si>
  <si>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</si>
  <si>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</si>
  <si>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</si>
  <si>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</si>
  <si>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</si>
  <si>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</si>
  <si>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</si>
  <si>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</si>
  <si>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</si>
  <si>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</si>
  <si>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</si>
  <si>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</si>
  <si>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</si>
  <si>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</si>
  <si>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</si>
  <si>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</si>
  <si>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</si>
  <si>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</si>
  <si>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</si>
  <si>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</si>
  <si>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</si>
  <si>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</si>
  <si>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</si>
  <si>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</si>
  <si>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</si>
  <si>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</si>
  <si>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</si>
  <si>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</si>
  <si>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</si>
  <si>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</si>
  <si>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</si>
  <si>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</si>
  <si>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</si>
  <si>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</si>
  <si>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</si>
  <si>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</si>
  <si>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</si>
  <si>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</si>
  <si>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</si>
  <si>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</si>
  <si>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</si>
  <si>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</si>
  <si>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</si>
  <si>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</si>
  <si>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</si>
  <si>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</si>
  <si>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</si>
  <si>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</si>
  <si>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</si>
  <si>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</si>
  <si>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</si>
  <si>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</si>
  <si>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</si>
  <si>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</si>
  <si>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</si>
  <si>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</si>
  <si>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</si>
  <si>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</si>
  <si>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</si>
  <si>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</si>
  <si>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</si>
  <si>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</si>
  <si>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</si>
  <si>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</si>
  <si>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</si>
  <si>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</si>
  <si>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</si>
  <si>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</si>
  <si>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</si>
  <si>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</si>
  <si>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</si>
  <si>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</si>
  <si>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</si>
  <si>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</si>
  <si>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</si>
  <si>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</si>
  <si>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</si>
  <si>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</si>
  <si>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</si>
  <si>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</si>
  <si>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</si>
  <si>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</si>
  <si>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</si>
  <si>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</si>
  <si>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</si>
  <si>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</si>
  <si>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</si>
  <si>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</si>
  <si>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</si>
  <si>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</si>
  <si>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</si>
  <si>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</si>
  <si>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</si>
  <si>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</si>
  <si>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</si>
  <si>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</si>
  <si>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</si>
  <si>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</si>
  <si>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</si>
  <si>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</si>
  <si>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</si>
  <si>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</si>
  <si>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</si>
  <si>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</si>
  <si>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</si>
  <si>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</si>
  <si>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</si>
  <si>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</si>
  <si>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</si>
  <si>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</si>
  <si>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</si>
  <si>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</si>
  <si>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</si>
  <si>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</si>
  <si>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</si>
  <si>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</si>
  <si>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</si>
  <si>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</si>
  <si>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</si>
  <si>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</si>
  <si>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</si>
  <si>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</si>
  <si>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</si>
  <si>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</si>
  <si>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</si>
  <si>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</si>
  <si>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</si>
  <si>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</si>
  <si>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</si>
  <si>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</si>
  <si>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</si>
  <si>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</si>
  <si>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</si>
  <si>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</si>
  <si>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</si>
  <si>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</si>
  <si>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</si>
  <si>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</si>
  <si>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</si>
  <si>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</si>
  <si>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</si>
  <si>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</si>
  <si>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</si>
  <si>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</si>
  <si>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</si>
  <si>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</si>
  <si>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</si>
  <si>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</si>
  <si>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</si>
  <si>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</si>
  <si>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</si>
  <si>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</si>
  <si>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</si>
  <si>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</si>
  <si>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</si>
  <si>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</si>
  <si>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</si>
  <si>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</si>
  <si>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</si>
  <si>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</si>
  <si>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</si>
  <si>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</si>
  <si>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</si>
  <si>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</si>
  <si>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</si>
  <si>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</si>
  <si>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</si>
  <si>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</si>
  <si>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</si>
  <si>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</si>
  <si>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</si>
  <si>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</si>
  <si>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</si>
  <si>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</si>
  <si>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</si>
  <si>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</si>
  <si>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</si>
  <si>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</si>
  <si>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</si>
  <si>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</si>
  <si>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</si>
  <si>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</si>
  <si>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</si>
  <si>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</si>
  <si>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</si>
  <si>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</si>
  <si>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</si>
  <si>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</si>
  <si>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</si>
  <si>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</si>
  <si>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</si>
  <si>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</si>
  <si>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</si>
  <si>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</si>
  <si>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</si>
  <si>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</si>
  <si>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</si>
  <si>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</si>
  <si>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</si>
  <si>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</si>
  <si>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</si>
  <si>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</si>
  <si>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</si>
  <si>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</si>
  <si>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</si>
  <si>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</si>
  <si>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</si>
  <si>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</si>
  <si>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</si>
  <si>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</si>
  <si>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</si>
  <si>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</si>
  <si>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</si>
  <si>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</si>
  <si>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</si>
  <si>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</si>
  <si>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</si>
  <si>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</si>
  <si>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</si>
  <si>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</si>
  <si>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</si>
  <si>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</si>
  <si>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</si>
  <si>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</si>
  <si>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</si>
  <si>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</si>
  <si>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</si>
  <si>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</si>
  <si>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</si>
  <si>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</si>
  <si>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</si>
  <si>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</si>
  <si>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</si>
  <si>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</si>
  <si>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</si>
  <si>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</si>
  <si>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</si>
  <si>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</si>
  <si>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</si>
  <si>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</si>
  <si>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</si>
  <si>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</si>
  <si>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</si>
  <si>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</si>
  <si>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</si>
  <si>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</si>
  <si>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</si>
  <si>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</si>
  <si>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</si>
  <si>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</si>
  <si>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</si>
  <si>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</si>
  <si>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</si>
  <si>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</si>
  <si>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</si>
  <si>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</si>
  <si>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</si>
  <si>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</si>
  <si>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</si>
  <si>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</si>
  <si>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</si>
  <si>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</si>
  <si>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</si>
  <si>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</si>
  <si>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</si>
  <si>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</si>
  <si>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</si>
  <si>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</si>
  <si>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</si>
  <si>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</si>
  <si>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</si>
  <si>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</si>
  <si>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</si>
  <si>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</si>
  <si>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</si>
  <si>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</si>
  <si>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</si>
  <si>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</si>
  <si>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</si>
  <si>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</si>
  <si>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</si>
  <si>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</si>
  <si>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</si>
  <si>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</si>
  <si>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</si>
  <si>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</si>
  <si>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</si>
  <si>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</si>
  <si>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</si>
  <si>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</si>
  <si>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</si>
  <si>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</si>
  <si>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</si>
  <si>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</si>
  <si>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</si>
  <si>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</si>
  <si>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</si>
  <si>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</si>
  <si>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</si>
  <si>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</si>
  <si>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</si>
  <si>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</si>
  <si>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</si>
  <si>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</si>
  <si>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</si>
  <si>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</si>
  <si>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</si>
  <si>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</si>
  <si>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</si>
  <si>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</si>
  <si>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</si>
  <si>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</si>
  <si>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</si>
  <si>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</si>
  <si>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</si>
  <si>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</si>
  <si>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</si>
  <si>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</si>
  <si>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</si>
  <si>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</si>
  <si>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</si>
  <si>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</si>
  <si>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</si>
  <si>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</si>
  <si>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</si>
  <si>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</si>
  <si>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</si>
  <si>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</si>
  <si>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</si>
  <si>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</si>
  <si>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</si>
  <si>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</si>
  <si>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</si>
  <si>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</si>
  <si>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</si>
  <si>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</si>
  <si>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</si>
  <si>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</si>
  <si>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</si>
  <si>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</si>
  <si>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</si>
  <si>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</si>
  <si>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</si>
  <si>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</si>
  <si>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</si>
  <si>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</si>
  <si>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</si>
  <si>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</si>
  <si>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</si>
  <si>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</si>
  <si>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</si>
  <si>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</si>
  <si>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</si>
  <si>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</si>
  <si>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</si>
  <si>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</si>
  <si>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</si>
  <si>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</si>
  <si>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</si>
  <si>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</si>
  <si>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</si>
  <si>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</si>
  <si>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</si>
  <si>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</si>
  <si>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</si>
  <si>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</si>
  <si>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</si>
  <si>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</si>
  <si>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</si>
  <si>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</si>
  <si>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</si>
  <si>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</si>
  <si>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</si>
  <si>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</si>
  <si>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</si>
  <si>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</si>
  <si>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</si>
  <si>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</si>
  <si>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</si>
  <si>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</si>
  <si>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</si>
  <si>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</si>
  <si>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</si>
  <si>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</si>
  <si>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</si>
  <si>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</si>
  <si>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</si>
  <si>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</si>
  <si>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</si>
  <si>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</si>
  <si>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</si>
  <si>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</si>
  <si>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</si>
  <si>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</si>
  <si>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</si>
  <si>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</si>
  <si>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</si>
  <si>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</si>
  <si>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</si>
  <si>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</si>
  <si>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</si>
  <si>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</si>
  <si>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</si>
  <si>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</si>
  <si>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</si>
  <si>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</si>
  <si>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</si>
  <si>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</si>
  <si>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</si>
  <si>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</si>
  <si>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</si>
  <si>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</si>
  <si>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</si>
  <si>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</si>
  <si>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</si>
  <si>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</si>
  <si>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</si>
  <si>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</si>
  <si>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</si>
  <si>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</si>
  <si>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</si>
  <si>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</si>
  <si>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</si>
  <si>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</si>
  <si>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</si>
  <si>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</si>
  <si>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</si>
  <si>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</si>
  <si>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</si>
  <si>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</si>
  <si>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</si>
  <si>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</si>
  <si>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</si>
  <si>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</si>
  <si>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</si>
  <si>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</si>
  <si>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</si>
  <si>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</si>
  <si>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</si>
  <si>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</si>
  <si>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</si>
  <si>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</si>
  <si>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</si>
  <si>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</si>
  <si>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</si>
  <si>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</si>
  <si>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</si>
  <si>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</si>
  <si>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</si>
  <si>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</si>
  <si>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</si>
  <si>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</si>
  <si>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</si>
  <si>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</si>
  <si>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</si>
  <si>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</si>
  <si>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</si>
  <si>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</si>
  <si>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</si>
  <si>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</si>
  <si>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</si>
  <si>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</si>
  <si>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</si>
  <si>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</si>
  <si>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</si>
  <si>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</si>
  <si>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</si>
  <si>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</si>
  <si>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</si>
  <si>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</si>
  <si>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</si>
  <si>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</si>
  <si>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</si>
  <si>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</si>
  <si>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</si>
  <si>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</si>
  <si>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</si>
  <si>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</si>
  <si>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</si>
  <si>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</si>
  <si>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</si>
  <si>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</si>
  <si>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</si>
  <si>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</si>
  <si>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</si>
  <si>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</si>
  <si>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</si>
  <si>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</si>
  <si>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</si>
  <si>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</si>
  <si>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</si>
  <si>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</si>
  <si>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</si>
  <si>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</si>
  <si>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</si>
  <si>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</si>
  <si>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</si>
  <si>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</si>
  <si>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</si>
  <si>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</si>
  <si>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</si>
  <si>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</si>
  <si>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</si>
  <si>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</si>
  <si>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</si>
  <si>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</si>
  <si>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</si>
  <si>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</si>
  <si>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</si>
  <si>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</si>
  <si>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</si>
  <si>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</si>
  <si>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</si>
  <si>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</si>
  <si>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</si>
  <si>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</si>
  <si>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</si>
  <si>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</si>
  <si>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</si>
  <si>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</si>
  <si>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</si>
  <si>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</si>
  <si>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</si>
  <si>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</si>
  <si>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</si>
  <si>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</si>
  <si>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</si>
  <si>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</si>
  <si>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</si>
  <si>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</si>
  <si>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</si>
  <si>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</si>
  <si>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</si>
  <si>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</si>
  <si>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</si>
  <si>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</si>
  <si>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</si>
  <si>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</si>
  <si>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</si>
  <si>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</si>
  <si>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</si>
  <si>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</si>
  <si>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</si>
  <si>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</si>
  <si>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</si>
  <si>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</si>
  <si>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</si>
  <si>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</si>
  <si>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</si>
  <si>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</si>
  <si>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</si>
  <si>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</si>
  <si>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</si>
  <si>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</si>
  <si>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</si>
  <si>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</si>
  <si>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</si>
  <si>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</si>
  <si>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</si>
  <si>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</si>
  <si>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</si>
  <si>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</si>
  <si>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</si>
  <si>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</si>
  <si>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</si>
  <si>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</si>
  <si>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</si>
  <si>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</si>
  <si>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</si>
  <si>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</si>
  <si>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</si>
  <si>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</si>
  <si>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</si>
  <si>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</si>
  <si>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</si>
  <si>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</si>
  <si>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</si>
  <si>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</si>
  <si>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</si>
  <si>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</si>
  <si>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</si>
  <si>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</si>
  <si>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</si>
  <si>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</si>
  <si>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</si>
  <si>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</si>
  <si>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</si>
  <si>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</si>
  <si>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</si>
  <si>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</si>
  <si>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</si>
  <si>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</si>
  <si>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</si>
  <si>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</si>
  <si>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</si>
  <si>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</si>
  <si>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</si>
  <si>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</si>
  <si>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</si>
  <si>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</si>
  <si>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</si>
  <si>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</si>
  <si>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</si>
  <si>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</si>
  <si>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</si>
  <si>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</si>
  <si>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</si>
  <si>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</si>
  <si>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</si>
  <si>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</si>
  <si>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</si>
  <si>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</si>
  <si>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</si>
  <si>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</si>
  <si>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</si>
  <si>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</si>
  <si>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</si>
  <si>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</si>
  <si>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</si>
  <si>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</si>
  <si>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</si>
  <si>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</si>
  <si>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</si>
  <si>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</si>
  <si>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</si>
  <si>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</si>
  <si>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</si>
  <si>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</si>
  <si>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</si>
  <si>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</si>
  <si>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</si>
  <si>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</si>
  <si>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</si>
  <si>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</si>
  <si>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</si>
  <si>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</si>
  <si>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</si>
  <si>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</si>
  <si>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</si>
  <si>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</si>
  <si>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</si>
  <si>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</si>
  <si>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</si>
  <si>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</si>
  <si>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</si>
  <si>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</si>
  <si>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</si>
  <si>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</si>
  <si>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</si>
  <si>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</si>
  <si>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</si>
  <si>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</si>
  <si>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</si>
  <si>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</si>
  <si>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</si>
  <si>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</si>
  <si>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</si>
  <si>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</si>
  <si>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</si>
  <si>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</si>
  <si>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</si>
  <si>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</si>
  <si>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</si>
  <si>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</si>
  <si>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</si>
  <si>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</si>
  <si>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</si>
  <si>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</si>
  <si>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</si>
  <si>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</si>
  <si>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</si>
  <si>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</si>
  <si>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</si>
  <si>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</si>
  <si>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</si>
  <si>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</si>
  <si>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</si>
  <si>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</si>
  <si>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</si>
  <si>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</si>
  <si>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</si>
  <si>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</si>
  <si>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</si>
  <si>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</si>
  <si>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</si>
  <si>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</si>
  <si>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</si>
  <si>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</si>
  <si>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</si>
  <si>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</si>
  <si>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</si>
  <si>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</si>
  <si>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</si>
  <si>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</si>
  <si>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</si>
  <si>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</si>
  <si>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</si>
  <si>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</si>
  <si>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</si>
  <si>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</si>
  <si>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</si>
  <si>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</si>
  <si>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</si>
  <si>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</si>
  <si>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</si>
  <si>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</si>
  <si>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</si>
  <si>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</si>
  <si>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</si>
  <si>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</si>
  <si>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</si>
  <si>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</si>
  <si>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</si>
  <si>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</si>
  <si>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</si>
  <si>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</si>
  <si>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</si>
  <si>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</si>
  <si>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</si>
  <si>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</si>
  <si>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</si>
  <si>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</si>
  <si>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</si>
  <si>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</si>
  <si>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</si>
  <si>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</si>
  <si>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</si>
  <si>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</si>
  <si>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</si>
  <si>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</si>
  <si>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</si>
  <si>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</si>
  <si>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</si>
  <si>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</si>
  <si>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</si>
  <si>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</si>
  <si>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</si>
  <si>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</si>
  <si>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</si>
  <si>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</si>
  <si>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</si>
  <si>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</si>
  <si>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</si>
  <si>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</si>
  <si>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</si>
  <si>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</si>
  <si>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</si>
  <si>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</si>
  <si>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</si>
  <si>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</si>
  <si>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</si>
  <si>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</si>
  <si>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</si>
  <si>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</si>
  <si>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</si>
  <si>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</si>
  <si>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</si>
  <si>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</si>
  <si>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</si>
  <si>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</si>
  <si>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</si>
  <si>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</si>
  <si>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</si>
  <si>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</si>
  <si>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</si>
  <si>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</si>
  <si>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</si>
  <si>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</si>
  <si>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</si>
  <si>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</si>
  <si>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</si>
  <si>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</si>
  <si>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</si>
  <si>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</si>
  <si>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</si>
  <si>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</si>
  <si>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</si>
  <si>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</si>
  <si>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</si>
  <si>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</si>
  <si>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</si>
  <si>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</si>
  <si>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</si>
  <si>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</si>
  <si>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</si>
  <si>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</si>
  <si>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</si>
  <si>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</si>
  <si>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</si>
  <si>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</si>
  <si>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</si>
  <si>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</si>
  <si>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</si>
  <si>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</si>
  <si>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</si>
  <si>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</si>
  <si>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</si>
  <si>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</si>
  <si>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</si>
  <si>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</si>
  <si>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</si>
  <si>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</si>
  <si>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</si>
  <si>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</si>
  <si>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</si>
  <si>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</si>
  <si>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</si>
  <si>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</si>
  <si>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</si>
  <si>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</si>
  <si>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</si>
  <si>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</si>
  <si>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</si>
  <si>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</si>
  <si>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</si>
  <si>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</si>
  <si>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</si>
  <si>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</si>
  <si>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</si>
  <si>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</si>
  <si>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</si>
  <si>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</si>
  <si>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</si>
  <si>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</si>
  <si>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</si>
  <si>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</si>
  <si>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</si>
  <si>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</si>
  <si>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</si>
  <si>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</si>
  <si>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</si>
  <si>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</si>
  <si>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</si>
  <si>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</si>
  <si>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</si>
  <si>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</si>
  <si>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</si>
  <si>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</si>
  <si>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</si>
  <si>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</si>
  <si>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</si>
  <si>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</si>
  <si>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</si>
  <si>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</si>
  <si>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</si>
  <si>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</si>
  <si>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</si>
  <si>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</si>
  <si>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</si>
  <si>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</si>
  <si>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</si>
  <si>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</si>
  <si>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</si>
  <si>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</si>
  <si>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</si>
  <si>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</si>
  <si>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</si>
  <si>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</si>
  <si>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</si>
  <si>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</si>
  <si>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</si>
  <si>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</si>
  <si>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</si>
  <si>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</si>
  <si>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</si>
  <si>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</si>
  <si>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</si>
  <si>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</si>
  <si>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</si>
  <si>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</si>
  <si>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</si>
  <si>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</si>
  <si>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</si>
  <si>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</si>
  <si>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</si>
  <si>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</si>
  <si>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</si>
  <si>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</si>
  <si>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</si>
  <si>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</si>
  <si>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</si>
  <si>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</si>
  <si>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</si>
  <si>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</si>
  <si>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</si>
  <si>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</si>
  <si>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</si>
  <si>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</si>
  <si>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</si>
  <si>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</si>
  <si>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</si>
  <si>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</si>
  <si>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</si>
  <si>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</si>
  <si>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</si>
  <si>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</si>
  <si>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</si>
  <si>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</si>
  <si>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</si>
  <si>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</si>
  <si>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</si>
  <si>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</si>
  <si>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</si>
  <si>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</si>
  <si>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</si>
  <si>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</si>
  <si>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</si>
  <si>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</si>
  <si>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</si>
  <si>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</si>
  <si>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</si>
  <si>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</si>
  <si>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</si>
  <si>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</si>
  <si>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</si>
  <si>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</si>
  <si>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</si>
  <si>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</si>
  <si>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</si>
  <si>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</si>
  <si>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</si>
  <si>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</si>
  <si>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</si>
  <si>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</si>
  <si>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</si>
  <si>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</si>
  <si>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</si>
  <si>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</si>
  <si>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</si>
  <si>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</si>
  <si>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</si>
  <si>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</si>
  <si>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</si>
  <si>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</si>
  <si>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</si>
  <si>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</si>
  <si>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</si>
  <si>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</si>
  <si>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</si>
  <si>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</si>
  <si>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</si>
  <si>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</si>
  <si>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</si>
  <si>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</si>
  <si>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</si>
  <si>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</si>
  <si>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</si>
  <si>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</si>
  <si>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</si>
  <si>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</si>
  <si>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</si>
  <si>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</si>
  <si>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</si>
  <si>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</si>
  <si>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</si>
  <si>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</si>
  <si>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</si>
  <si>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</si>
  <si>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</si>
  <si>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</si>
  <si>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</si>
  <si>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</si>
  <si>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</si>
  <si>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</si>
  <si>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</si>
  <si>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</si>
  <si>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</si>
  <si>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</si>
  <si>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</si>
  <si>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</si>
  <si>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</si>
  <si>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</si>
  <si>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</si>
  <si>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</si>
  <si>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</si>
  <si>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</si>
  <si>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</si>
  <si>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</si>
  <si>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</si>
  <si>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</si>
  <si>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</si>
  <si>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</si>
  <si>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</si>
  <si>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</si>
  <si>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</si>
  <si>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</si>
  <si>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</si>
  <si>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</si>
  <si>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</si>
  <si>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</si>
  <si>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</si>
  <si>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</si>
  <si>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</si>
  <si>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</si>
  <si>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</si>
  <si>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</si>
  <si>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</si>
  <si>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</si>
  <si>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</si>
  <si>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</si>
  <si>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</si>
  <si>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</si>
  <si>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</si>
  <si>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</si>
  <si>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</si>
  <si>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</si>
  <si>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</si>
  <si>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</si>
  <si>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</si>
  <si>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</si>
  <si>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</si>
  <si>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</si>
  <si>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</si>
  <si>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</si>
  <si>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</si>
  <si>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</si>
  <si>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</si>
  <si>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</si>
  <si>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</si>
  <si>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</si>
  <si>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</si>
  <si>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</si>
  <si>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</si>
  <si>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</si>
  <si>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</si>
  <si>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</si>
  <si>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</si>
  <si>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</si>
  <si>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</si>
  <si>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</si>
  <si>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</si>
  <si>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</si>
  <si>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</si>
  <si>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</si>
  <si>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</si>
  <si>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</si>
  <si>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</si>
  <si>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</si>
  <si>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</si>
  <si>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</si>
  <si>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</si>
  <si>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</si>
  <si>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</si>
  <si>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</si>
  <si>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</si>
  <si>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</si>
  <si>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</si>
  <si>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</si>
  <si>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</si>
  <si>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</si>
  <si>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</si>
  <si>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</si>
  <si>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</si>
  <si>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</si>
  <si>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</si>
  <si>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</si>
  <si>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</si>
  <si>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</si>
  <si>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</si>
  <si>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</si>
  <si>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</si>
  <si>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</si>
  <si>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</si>
  <si>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</si>
  <si>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</si>
  <si>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</si>
  <si>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</si>
  <si>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</si>
  <si>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</si>
  <si>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</si>
  <si>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</si>
  <si>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</si>
  <si>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</si>
  <si>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</si>
  <si>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</si>
  <si>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</si>
  <si>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</si>
  <si>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</si>
  <si>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</si>
  <si>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</si>
  <si>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</si>
  <si>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</si>
  <si>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</si>
  <si>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</si>
  <si>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</si>
  <si>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</si>
  <si>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</si>
  <si>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</si>
  <si>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</si>
  <si>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</si>
  <si>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</si>
  <si>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</si>
  <si>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</si>
  <si>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</si>
  <si>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</si>
  <si>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</si>
  <si>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</si>
  <si>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</si>
  <si>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</si>
  <si>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</si>
  <si>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</si>
  <si>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</si>
  <si>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</si>
  <si>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</si>
  <si>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</si>
  <si>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</si>
  <si>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</si>
  <si>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</si>
  <si>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</si>
  <si>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</si>
  <si>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</si>
  <si>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</si>
  <si>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</si>
  <si>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</si>
  <si>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</si>
  <si>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</si>
  <si>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</si>
  <si>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</si>
  <si>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</si>
  <si>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</si>
  <si>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</si>
  <si>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</si>
  <si>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</si>
  <si>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</si>
  <si>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</si>
  <si>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</si>
  <si>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</si>
  <si>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</si>
  <si>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</si>
  <si>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</si>
  <si>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</si>
  <si>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</si>
  <si>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</si>
  <si>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</si>
  <si>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</si>
  <si>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</si>
  <si>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</si>
  <si>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</si>
  <si>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</si>
  <si>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</si>
  <si>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</si>
  <si>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</si>
  <si>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</si>
  <si>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</si>
  <si>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</si>
  <si>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</si>
  <si>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</si>
  <si>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</si>
  <si>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</si>
  <si>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</si>
  <si>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</si>
  <si>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</si>
  <si>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</si>
  <si>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</si>
  <si>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</si>
  <si>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</si>
  <si>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</si>
  <si>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</si>
  <si>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</si>
  <si>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</si>
  <si>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</si>
  <si>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</si>
  <si>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</si>
  <si>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</si>
  <si>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</si>
  <si>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</si>
  <si>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</si>
  <si>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</si>
  <si>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</si>
  <si>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</si>
  <si>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</si>
  <si>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</si>
  <si>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</si>
  <si>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</si>
  <si>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</si>
  <si>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</si>
  <si>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</si>
  <si>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</si>
  <si>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</si>
  <si>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</si>
  <si>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</si>
  <si>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</si>
  <si>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</si>
  <si>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</si>
  <si>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</si>
  <si>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</si>
  <si>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</si>
  <si>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</si>
  <si>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</si>
  <si>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</si>
  <si>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</si>
  <si>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</si>
  <si>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</si>
  <si>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</si>
  <si>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</si>
  <si>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</si>
  <si>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</si>
  <si>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</si>
  <si>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</si>
  <si>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</si>
  <si>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</si>
  <si>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</si>
  <si>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</si>
  <si>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</si>
  <si>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</si>
  <si>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</si>
  <si>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</si>
  <si>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</si>
  <si>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</si>
  <si>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</si>
  <si>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</si>
  <si>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</si>
  <si>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</si>
  <si>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</si>
  <si>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</si>
  <si>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</si>
  <si>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</si>
  <si>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</si>
  <si>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</si>
  <si>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</si>
  <si>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</si>
  <si>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</si>
  <si>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</si>
  <si>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</si>
  <si>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</si>
  <si>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</si>
  <si>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</si>
  <si>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</si>
  <si>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</si>
  <si>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</si>
  <si>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</si>
  <si>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</si>
  <si>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</si>
  <si>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</si>
  <si>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</si>
  <si>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</si>
  <si>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</si>
  <si>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</si>
  <si>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</si>
  <si>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</si>
  <si>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</si>
  <si>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</si>
  <si>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</si>
  <si>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</si>
  <si>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</si>
  <si>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</si>
  <si>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</si>
  <si>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</si>
  <si>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</si>
  <si>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</si>
  <si>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</si>
  <si>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</si>
  <si>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</si>
  <si>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</si>
  <si>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</si>
  <si>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</si>
  <si>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</si>
  <si>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</si>
  <si>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</si>
  <si>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</si>
  <si>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</si>
  <si>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</si>
  <si>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</si>
  <si>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</si>
  <si>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</si>
  <si>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</si>
  <si>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</si>
  <si>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</si>
  <si>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</si>
  <si>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</si>
  <si>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</si>
  <si>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</si>
  <si>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</si>
  <si>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</si>
  <si>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</si>
  <si>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</si>
  <si>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</si>
  <si>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</si>
  <si>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</si>
  <si>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</si>
  <si>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</si>
  <si>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</si>
  <si>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</si>
  <si>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</si>
  <si>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</si>
  <si>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</si>
  <si>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</si>
  <si>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</si>
  <si>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</si>
  <si>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</si>
  <si>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</si>
  <si>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</si>
  <si>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</si>
  <si>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</si>
  <si>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</si>
  <si>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</si>
  <si>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</si>
  <si>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</si>
  <si>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</si>
  <si>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</si>
  <si>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</si>
  <si>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</si>
  <si>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</si>
  <si>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</si>
  <si>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</si>
  <si>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</si>
  <si>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</si>
  <si>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</si>
  <si>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</si>
  <si>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</si>
  <si>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</si>
  <si>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</si>
  <si>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</si>
  <si>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</si>
  <si>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</si>
  <si>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</si>
  <si>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</si>
  <si>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</si>
  <si>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</si>
  <si>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</si>
  <si>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</si>
  <si>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</si>
  <si>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</si>
  <si>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</si>
  <si>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</si>
  <si>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</si>
  <si>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</si>
  <si>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</si>
  <si>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</si>
  <si>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</si>
  <si>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</si>
  <si>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</si>
  <si>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</si>
  <si>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</si>
  <si>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</si>
  <si>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</si>
  <si>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</si>
  <si>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</si>
  <si>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</si>
  <si>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</si>
  <si>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</si>
  <si>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</si>
  <si>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</si>
  <si>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</si>
  <si>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</si>
  <si>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</si>
  <si>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</si>
  <si>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</si>
  <si>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</si>
  <si>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</si>
  <si>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</si>
  <si>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</si>
  <si>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</si>
  <si>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</si>
  <si>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</si>
  <si>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</si>
  <si>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</si>
  <si>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</si>
  <si>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</si>
  <si>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</si>
  <si>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</si>
  <si>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</si>
  <si>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</si>
  <si>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</si>
  <si>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</si>
  <si>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</si>
  <si>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</si>
  <si>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</si>
  <si>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</si>
  <si>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</si>
  <si>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</si>
  <si>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</si>
  <si>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</si>
  <si>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</si>
  <si>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</si>
  <si>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</si>
  <si>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</si>
  <si>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</si>
  <si>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</si>
  <si>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</si>
  <si>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</si>
  <si>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</si>
  <si>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</si>
  <si>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</si>
  <si>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</si>
  <si>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</si>
  <si>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</si>
  <si>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</si>
  <si>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</si>
  <si>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</si>
  <si>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</si>
  <si>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</si>
  <si>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</si>
  <si>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</si>
  <si>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</si>
  <si>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</si>
  <si>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</si>
  <si>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</si>
  <si>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</si>
  <si>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</si>
  <si>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</si>
  <si>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</si>
  <si>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</si>
  <si>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</si>
  <si>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</si>
  <si>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</si>
  <si>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</si>
  <si>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</si>
  <si>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</si>
  <si>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</si>
  <si>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</si>
  <si>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</si>
  <si>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</si>
  <si>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</si>
  <si>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</si>
  <si>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</si>
  <si>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</si>
  <si>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</si>
  <si>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</si>
  <si>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</si>
  <si>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</si>
  <si>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</si>
  <si>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</si>
  <si>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</si>
  <si>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</si>
  <si>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</si>
  <si>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</si>
  <si>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</si>
  <si>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</si>
  <si>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</si>
  <si>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</si>
  <si>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</si>
  <si>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</si>
  <si>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</si>
  <si>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</si>
  <si>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</si>
  <si>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</si>
  <si>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</si>
  <si>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</si>
  <si>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</si>
  <si>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</si>
  <si>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</si>
  <si>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</si>
  <si>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</si>
  <si>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</si>
  <si>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</si>
  <si>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</si>
  <si>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</si>
  <si>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</si>
  <si>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</si>
  <si>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</si>
  <si>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</si>
  <si>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</si>
  <si>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</si>
  <si>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</si>
  <si>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</si>
  <si>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</si>
  <si>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</si>
  <si>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</si>
  <si>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</si>
  <si>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</si>
  <si>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</si>
  <si>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</si>
  <si>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</si>
  <si>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</si>
  <si>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</si>
  <si>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</si>
  <si>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</si>
  <si>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</si>
  <si>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</si>
  <si>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</si>
  <si>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</si>
  <si>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</si>
  <si>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</si>
  <si>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</si>
  <si>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</si>
  <si>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</si>
  <si>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</si>
  <si>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</si>
  <si>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</si>
  <si>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</si>
  <si>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</si>
  <si>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</si>
  <si>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</si>
  <si>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</si>
  <si>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</si>
  <si>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</si>
  <si>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</si>
  <si>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</si>
  <si>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</si>
  <si>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</si>
  <si>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</si>
  <si>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</si>
  <si>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</si>
  <si>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</si>
  <si>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</si>
  <si>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</si>
  <si>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</si>
  <si>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</si>
  <si>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</si>
  <si>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</si>
  <si>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</si>
  <si>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</si>
  <si>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</si>
  <si>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</si>
  <si>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</si>
  <si>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</si>
  <si>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</si>
  <si>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</si>
  <si>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</si>
  <si>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</si>
  <si>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</si>
  <si>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</si>
  <si>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</si>
  <si>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</si>
  <si>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</si>
  <si>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</si>
  <si>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</si>
  <si>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</si>
  <si>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</si>
  <si>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</si>
  <si>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</si>
  <si>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</si>
  <si>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</si>
  <si>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</si>
  <si>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</si>
  <si>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</si>
  <si>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</si>
  <si>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</si>
  <si>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</si>
  <si>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</si>
  <si>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</si>
  <si>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</si>
  <si>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</si>
  <si>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</si>
  <si>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</si>
  <si>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</si>
  <si>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</si>
  <si>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</si>
  <si>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</si>
  <si>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</si>
  <si>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</si>
  <si>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</si>
  <si>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</si>
  <si>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</si>
  <si>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</si>
  <si>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</si>
  <si>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</si>
  <si>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</si>
  <si>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</si>
  <si>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</si>
  <si>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</si>
  <si>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</si>
  <si>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</si>
  <si>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</si>
  <si>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</si>
  <si>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</si>
  <si>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</si>
  <si>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</si>
  <si>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</si>
  <si>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</si>
  <si>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</si>
  <si>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</si>
  <si>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</si>
  <si>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</si>
  <si>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</si>
  <si>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</si>
  <si>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</si>
  <si>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</si>
  <si>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</si>
  <si>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</si>
  <si>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</si>
  <si>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</si>
  <si>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</si>
  <si>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</si>
  <si>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</si>
  <si>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</si>
  <si>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</si>
  <si>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</si>
  <si>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</si>
  <si>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</si>
  <si>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</si>
  <si>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</si>
  <si>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</si>
  <si>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</si>
  <si>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</si>
  <si>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</si>
  <si>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</si>
  <si>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</si>
  <si>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</si>
  <si>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</si>
  <si>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</si>
  <si>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</si>
  <si>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</si>
  <si>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</si>
  <si>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</si>
  <si>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</si>
  <si>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</si>
  <si>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</si>
  <si>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</si>
  <si>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</si>
  <si>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</si>
  <si>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</si>
  <si>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</si>
  <si>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</si>
  <si>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</si>
  <si>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</si>
  <si>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</si>
  <si>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</si>
  <si>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</si>
  <si>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</si>
  <si>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</si>
  <si>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</si>
  <si>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</si>
  <si>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</si>
  <si>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</si>
  <si>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</si>
  <si>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</si>
  <si>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</si>
  <si>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</si>
  <si>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</si>
  <si>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</si>
  <si>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</si>
  <si>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</si>
  <si>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</si>
  <si>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</si>
  <si>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</si>
  <si>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</si>
  <si>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</si>
  <si>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</si>
  <si>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</si>
  <si>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</si>
  <si>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</si>
  <si>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</si>
  <si>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</si>
  <si>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</si>
  <si>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</si>
  <si>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</si>
  <si>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</si>
  <si>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</si>
  <si>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</si>
  <si>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</si>
  <si>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</si>
  <si>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</si>
  <si>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</si>
  <si>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</si>
  <si>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</si>
  <si>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</si>
  <si>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</si>
  <si>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</si>
  <si>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</si>
  <si>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</si>
  <si>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</si>
  <si>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</si>
  <si>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</si>
  <si>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</si>
  <si>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</si>
  <si>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</si>
  <si>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</si>
  <si>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</si>
  <si>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</si>
  <si>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</si>
  <si>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</si>
  <si>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</si>
  <si>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</si>
  <si>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</si>
  <si>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</si>
  <si>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</si>
  <si>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</si>
  <si>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</si>
  <si>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</si>
  <si>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</si>
  <si>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</si>
  <si>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</si>
  <si>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</si>
  <si>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</si>
  <si>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</si>
  <si>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</si>
  <si>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</si>
  <si>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</si>
  <si>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</si>
  <si>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</si>
  <si>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</si>
  <si>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</si>
  <si>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</si>
  <si>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</si>
  <si>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</si>
  <si>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</si>
  <si>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</si>
  <si>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</si>
  <si>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</si>
  <si>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</si>
  <si>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</si>
  <si>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</si>
  <si>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</si>
  <si>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</si>
  <si>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</si>
  <si>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</si>
  <si>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</si>
  <si>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</si>
  <si>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</si>
  <si>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</si>
  <si>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</si>
  <si>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</si>
  <si>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</si>
  <si>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</si>
  <si>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</si>
  <si>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</si>
  <si>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</si>
  <si>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</si>
  <si>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</si>
  <si>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</si>
  <si>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</si>
  <si>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</si>
  <si>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</si>
  <si>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</si>
  <si>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</si>
  <si>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</si>
  <si>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</si>
  <si>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</si>
  <si>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</si>
  <si>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</si>
  <si>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</si>
  <si>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</si>
  <si>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</si>
  <si>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</si>
  <si>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</si>
  <si>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</si>
  <si>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</si>
  <si>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</si>
  <si>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</si>
  <si>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</si>
  <si>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</si>
  <si>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</si>
  <si>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</si>
  <si>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</si>
  <si>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</si>
  <si>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</si>
  <si>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</si>
  <si>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</si>
  <si>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</si>
  <si>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</si>
  <si>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</si>
  <si>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</si>
  <si>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</si>
  <si>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</si>
  <si>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</si>
  <si>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</si>
  <si>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</si>
  <si>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</si>
  <si>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</si>
  <si>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</si>
  <si>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</si>
  <si>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</si>
  <si>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</si>
  <si>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</si>
  <si>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</si>
  <si>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</si>
  <si>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</si>
  <si>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</si>
  <si>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</si>
  <si>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</si>
  <si>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</si>
  <si>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</si>
  <si>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</si>
  <si>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</si>
  <si>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</si>
  <si>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</si>
  <si>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</si>
  <si>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</si>
  <si>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</si>
  <si>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</si>
  <si>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</si>
  <si>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</si>
  <si>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</si>
  <si>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</si>
  <si>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</si>
  <si>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</si>
  <si>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</si>
  <si>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</si>
  <si>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</si>
  <si>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</si>
  <si>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</si>
  <si>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</si>
  <si>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</si>
  <si>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</si>
  <si>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</si>
  <si>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</si>
  <si>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</si>
  <si>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</si>
  <si>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</si>
  <si>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</si>
  <si>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</si>
  <si>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</si>
  <si>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</si>
  <si>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</si>
  <si>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</si>
  <si>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</si>
  <si>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</si>
  <si>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</si>
  <si>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</si>
  <si>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</si>
  <si>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</si>
  <si>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</si>
  <si>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</si>
  <si>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</si>
  <si>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</si>
  <si>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</si>
  <si>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</si>
  <si>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</si>
  <si>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</si>
  <si>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</si>
  <si>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</si>
  <si>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</si>
  <si>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</si>
  <si>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</si>
  <si>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</si>
  <si>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</si>
  <si>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</si>
  <si>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</si>
  <si>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</si>
  <si>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</si>
  <si>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</si>
  <si>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</si>
  <si>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</si>
  <si>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</si>
  <si>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</si>
  <si>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</si>
  <si>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</si>
  <si>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</si>
  <si>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</si>
  <si>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</si>
  <si>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</si>
  <si>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</si>
  <si>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</si>
  <si>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</si>
  <si>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</si>
  <si>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</si>
  <si>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</si>
  <si>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</si>
  <si>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</si>
  <si>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</si>
  <si>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</si>
  <si>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</si>
  <si>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</si>
  <si>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</si>
  <si>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</si>
  <si>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</si>
  <si>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</si>
  <si>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</si>
  <si>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</si>
  <si>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</si>
  <si>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</si>
  <si>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</si>
  <si>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</si>
  <si>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</si>
  <si>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</si>
  <si>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</si>
  <si>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</si>
  <si>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</si>
  <si>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</si>
  <si>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</si>
  <si>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</si>
  <si>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</si>
  <si>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</si>
  <si>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</si>
  <si>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</si>
  <si>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</si>
  <si>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</si>
  <si>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</si>
  <si>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</si>
  <si>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</si>
  <si>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</si>
  <si>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</si>
  <si>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</si>
  <si>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</si>
  <si>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</si>
  <si>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</si>
  <si>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</si>
  <si>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</si>
  <si>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</si>
  <si>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</si>
  <si>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</si>
  <si>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</si>
  <si>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</si>
  <si>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</si>
  <si>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</si>
  <si>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</si>
  <si>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</si>
  <si>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</si>
  <si>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</si>
  <si>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</si>
  <si>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</si>
  <si>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</si>
  <si>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</si>
  <si>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</si>
  <si>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</si>
  <si>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</si>
  <si>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</si>
  <si>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</si>
  <si>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</si>
  <si>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</si>
  <si>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</si>
  <si>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</si>
  <si>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</si>
  <si>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</si>
  <si>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</si>
  <si>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</si>
  <si>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</si>
  <si>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</si>
  <si>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</si>
  <si>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</si>
  <si>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</si>
  <si>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</si>
  <si>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</si>
  <si>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</si>
  <si>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</si>
  <si>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</si>
  <si>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</si>
  <si>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</si>
  <si>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</si>
  <si>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</si>
  <si>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</si>
  <si>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</si>
  <si>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</si>
  <si>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</si>
  <si>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</si>
  <si>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</si>
  <si>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</si>
  <si>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</si>
  <si>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</si>
  <si>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</si>
  <si>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</si>
  <si>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</si>
  <si>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</si>
  <si>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</si>
  <si>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</si>
  <si>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</si>
  <si>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</si>
  <si>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</si>
  <si>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</si>
  <si>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</si>
  <si>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</si>
  <si>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</si>
  <si>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</si>
  <si>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</si>
  <si>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</si>
  <si>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</si>
  <si>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</si>
  <si>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</si>
  <si>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</si>
  <si>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</si>
  <si>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</si>
  <si>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</si>
  <si>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</si>
  <si>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</si>
  <si>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</si>
  <si>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</si>
  <si>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</si>
  <si>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</si>
  <si>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</si>
  <si>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</si>
  <si>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</si>
  <si>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</si>
  <si>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</si>
  <si>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</si>
  <si>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</si>
  <si>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</si>
  <si>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</si>
  <si>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</si>
  <si>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</si>
  <si>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</si>
  <si>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</si>
  <si>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</si>
  <si>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</si>
  <si>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</si>
  <si>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</si>
  <si>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</si>
  <si>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</si>
  <si>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</si>
  <si>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</si>
  <si>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</si>
  <si>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</si>
  <si>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</si>
  <si>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</si>
  <si>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</si>
  <si>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</si>
  <si>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</si>
  <si>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</si>
  <si>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</si>
  <si>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</si>
  <si>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</si>
  <si>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</si>
  <si>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</si>
  <si>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</si>
  <si>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</si>
  <si>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</si>
  <si>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</si>
  <si>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</si>
  <si>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</si>
  <si>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</si>
  <si>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</si>
  <si>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</si>
  <si>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</si>
  <si>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</si>
  <si>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</si>
  <si>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</si>
  <si>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</si>
  <si>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</si>
  <si>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</si>
  <si>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</si>
  <si>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</si>
  <si>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</si>
  <si>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</si>
  <si>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</si>
  <si>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</si>
  <si>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</si>
  <si>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</si>
  <si>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</si>
  <si>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</si>
  <si>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</si>
  <si>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</si>
  <si>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</si>
  <si>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</si>
  <si>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</si>
  <si>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</si>
  <si>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</si>
  <si>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</si>
  <si>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</si>
  <si>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</si>
  <si>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</si>
  <si>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</si>
  <si>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</si>
  <si>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</si>
  <si>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</si>
  <si>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</si>
  <si>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</si>
  <si>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</si>
  <si>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</si>
  <si>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</si>
  <si>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</si>
  <si>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</si>
  <si>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</si>
  <si>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</si>
  <si>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</si>
  <si>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</si>
  <si>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</si>
  <si>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</si>
  <si>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</si>
  <si>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</si>
  <si>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</si>
  <si>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</si>
  <si>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</si>
  <si>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</si>
  <si>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</si>
  <si>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</si>
  <si>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</si>
  <si>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</si>
  <si>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</si>
  <si>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</si>
  <si>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</si>
  <si>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</si>
  <si>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</si>
  <si>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</si>
  <si>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</si>
  <si>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</si>
  <si>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</si>
  <si>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</si>
  <si>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</si>
  <si>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</si>
  <si>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</si>
  <si>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</si>
  <si>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</si>
  <si>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</si>
  <si>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</si>
  <si>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</si>
  <si>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</si>
  <si>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</si>
  <si>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</si>
  <si>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</si>
  <si>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</si>
  <si>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</si>
  <si>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</si>
  <si>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</si>
  <si>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</si>
  <si>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</si>
  <si>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</si>
  <si>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</si>
  <si>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</si>
  <si>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</si>
  <si>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</si>
  <si>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</si>
  <si>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</si>
  <si>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</si>
  <si>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</si>
  <si>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</si>
  <si>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</si>
  <si>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</si>
  <si>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</si>
  <si>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</si>
  <si>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</si>
  <si>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</si>
  <si>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</si>
  <si>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</si>
  <si>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</si>
  <si>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</si>
  <si>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</si>
  <si>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</si>
  <si>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</si>
  <si>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</si>
  <si>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</si>
  <si>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</si>
  <si>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</si>
  <si>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</si>
  <si>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</si>
  <si>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</si>
  <si>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</si>
  <si>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</si>
  <si>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</si>
  <si>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</si>
  <si>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</si>
  <si>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</si>
  <si>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</si>
  <si>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</si>
  <si>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</si>
  <si>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</si>
  <si>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</si>
  <si>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</si>
  <si>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</si>
  <si>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</si>
  <si>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</si>
  <si>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</si>
  <si>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</si>
  <si>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</si>
  <si>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</si>
  <si>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</si>
  <si>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</si>
  <si>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</si>
  <si>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</si>
  <si>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</si>
  <si>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</si>
  <si>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</si>
  <si>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</si>
  <si>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</si>
  <si>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</si>
  <si>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</si>
  <si>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</si>
  <si>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</si>
  <si>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</si>
  <si>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</si>
  <si>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</si>
  <si>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</si>
  <si>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</si>
  <si>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</si>
  <si>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</si>
  <si>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</si>
  <si>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</si>
  <si>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</si>
  <si>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</si>
  <si>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</si>
  <si>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</si>
  <si>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</si>
  <si>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</si>
  <si>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</si>
  <si>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</si>
  <si>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</si>
  <si>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</si>
  <si>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</si>
  <si>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</si>
  <si>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</si>
  <si>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</si>
  <si>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</si>
  <si>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</si>
  <si>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</si>
  <si>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</si>
  <si>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</si>
  <si>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</si>
  <si>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</si>
  <si>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</si>
  <si>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</si>
  <si>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</si>
  <si>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</si>
  <si>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</si>
  <si>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</si>
  <si>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</si>
  <si>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</si>
  <si>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</si>
  <si>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</si>
  <si>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</si>
  <si>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</si>
  <si>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</si>
  <si>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</si>
  <si>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</si>
  <si>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</si>
  <si>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</si>
  <si>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</si>
  <si>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</si>
  <si>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</si>
  <si>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</si>
  <si>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</si>
  <si>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</si>
  <si>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</si>
  <si>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</si>
  <si>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</si>
  <si>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</si>
  <si>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</si>
  <si>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</si>
  <si>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</si>
  <si>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</si>
  <si>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</si>
  <si>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</si>
  <si>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</si>
  <si>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</si>
  <si>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</si>
  <si>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</si>
  <si>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</si>
  <si>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</si>
  <si>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</si>
  <si>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</si>
  <si>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</si>
  <si>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</si>
  <si>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</si>
  <si>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</si>
  <si>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</si>
  <si>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</si>
  <si>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</si>
  <si>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</si>
  <si>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</si>
  <si>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</si>
  <si>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</si>
  <si>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</si>
  <si>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</si>
  <si>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</si>
  <si>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</si>
  <si>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</si>
  <si>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</si>
  <si>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</si>
  <si>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</si>
  <si>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</si>
  <si>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</si>
  <si>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</si>
  <si>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</si>
  <si>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</si>
  <si>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</si>
  <si>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</si>
  <si>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</si>
  <si>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</si>
  <si>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</si>
  <si>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</si>
  <si>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</si>
  <si>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</si>
  <si>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</si>
  <si>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</si>
  <si>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</si>
  <si>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</si>
  <si>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</si>
  <si>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</si>
  <si>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</si>
  <si>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</si>
  <si>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</si>
  <si>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</si>
  <si>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</si>
  <si>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</si>
  <si>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</si>
  <si>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</si>
  <si>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</si>
  <si>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</si>
  <si>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</si>
  <si>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</si>
  <si>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</si>
  <si>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</si>
  <si>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</si>
  <si>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</si>
  <si>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</si>
  <si>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</si>
  <si>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</si>
  <si>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</si>
  <si>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</si>
  <si>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</si>
  <si>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</si>
  <si>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</si>
  <si>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</si>
  <si>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</si>
  <si>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</si>
  <si>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</si>
  <si>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</si>
  <si>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</si>
  <si>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</si>
  <si>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</si>
  <si>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</si>
  <si>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</si>
  <si>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</si>
  <si>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</si>
  <si>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</si>
  <si>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</si>
  <si>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</si>
  <si>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</si>
  <si>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</si>
  <si>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</si>
  <si>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</si>
  <si>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</si>
  <si>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</si>
  <si>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</si>
  <si>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</si>
  <si>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</si>
  <si>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</si>
  <si>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</si>
  <si>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</si>
  <si>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</si>
  <si>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</si>
  <si>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</si>
  <si>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</si>
  <si>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</si>
  <si>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</si>
  <si>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</si>
  <si>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</si>
  <si>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</si>
  <si>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</si>
  <si>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</si>
  <si>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</si>
  <si>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</si>
  <si>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</si>
  <si>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</si>
  <si>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</si>
  <si>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</si>
  <si>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</si>
  <si>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</si>
  <si>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</si>
  <si>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</si>
  <si>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</si>
  <si>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</si>
  <si>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</si>
  <si>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</si>
  <si>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</si>
  <si>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</si>
  <si>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</si>
  <si>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</si>
  <si>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</si>
  <si>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</si>
  <si>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</si>
  <si>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</si>
  <si>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</si>
  <si>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</si>
  <si>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</si>
  <si>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</si>
  <si>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</si>
  <si>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</si>
  <si>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</si>
  <si>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</si>
  <si>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</si>
  <si>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</si>
  <si>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</si>
  <si>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</si>
  <si>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</si>
  <si>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</si>
  <si>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</si>
  <si>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</si>
  <si>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</si>
  <si>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</si>
  <si>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</si>
  <si>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</si>
  <si>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</si>
  <si>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</si>
  <si>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</si>
  <si>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</si>
  <si>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</si>
  <si>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</si>
  <si>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</si>
  <si>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</si>
  <si>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</si>
  <si>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</si>
  <si>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</si>
  <si>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</si>
  <si>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</si>
  <si>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</si>
  <si>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</si>
  <si>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</si>
  <si>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</si>
  <si>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</si>
  <si>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</si>
  <si>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</si>
  <si>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</si>
  <si>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</si>
  <si>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</si>
  <si>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</si>
  <si>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</si>
  <si>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</si>
  <si>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</si>
  <si>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</si>
  <si>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</si>
  <si>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</si>
  <si>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</si>
  <si>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</si>
  <si>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</si>
  <si>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</si>
  <si>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</si>
  <si>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</si>
  <si>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</si>
  <si>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</si>
  <si>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</si>
  <si>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</si>
  <si>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</si>
  <si>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</si>
  <si>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</si>
  <si>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</si>
  <si>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</si>
  <si>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</si>
  <si>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</si>
  <si>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</si>
  <si>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</si>
  <si>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</si>
  <si>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</si>
  <si>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</si>
  <si>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</si>
  <si>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</si>
  <si>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</si>
  <si>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</si>
  <si>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</si>
  <si>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</si>
  <si>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</si>
  <si>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</si>
  <si>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</si>
  <si>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</si>
  <si>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</si>
  <si>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</si>
  <si>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</si>
  <si>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</si>
  <si>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</si>
  <si>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</si>
  <si>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</si>
  <si>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</si>
  <si>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</si>
  <si>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</si>
  <si>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</si>
  <si>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</si>
  <si>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</si>
  <si>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</si>
  <si>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</si>
  <si>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</si>
  <si>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</si>
  <si>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</si>
  <si>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</si>
  <si>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</si>
  <si>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</si>
  <si>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</si>
  <si>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</si>
  <si>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</si>
  <si>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</si>
  <si>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</si>
  <si>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</si>
  <si>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</si>
  <si>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</si>
  <si>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</si>
  <si>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</si>
  <si>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</si>
  <si>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</si>
  <si>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</si>
  <si>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</si>
  <si>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</si>
  <si>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</si>
  <si>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</si>
  <si>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</si>
  <si>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</si>
  <si>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</si>
  <si>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</si>
  <si>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</si>
  <si>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</si>
  <si>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</si>
  <si>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</si>
  <si>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</si>
  <si>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</si>
  <si>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</si>
  <si>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</si>
  <si>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</si>
  <si>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</si>
  <si>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</si>
  <si>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</si>
  <si>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</si>
  <si>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</si>
  <si>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</si>
  <si>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</si>
  <si>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</si>
  <si>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</si>
  <si>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</si>
  <si>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</si>
  <si>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</si>
  <si>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</si>
  <si>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</si>
  <si>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</si>
  <si>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</si>
  <si>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</si>
  <si>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</si>
  <si>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</si>
  <si>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</si>
  <si>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</si>
  <si>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</si>
  <si>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</si>
  <si>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</si>
  <si>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</si>
  <si>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</si>
  <si>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</si>
  <si>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</si>
  <si>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</si>
  <si>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</si>
  <si>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</si>
  <si>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</si>
  <si>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</si>
  <si>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</si>
  <si>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</si>
  <si>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</si>
  <si>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</si>
  <si>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</si>
  <si>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</si>
  <si>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</si>
  <si>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</si>
  <si>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</si>
  <si>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</si>
  <si>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</si>
  <si>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</si>
  <si>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</si>
  <si>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</si>
  <si>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</si>
  <si>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</si>
  <si>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</si>
  <si>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</si>
  <si>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</si>
  <si>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</si>
  <si>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</si>
  <si>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</si>
  <si>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</si>
  <si>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</si>
  <si>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</si>
  <si>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</si>
  <si>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</si>
  <si>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</si>
  <si>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</si>
  <si>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</si>
  <si>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</si>
  <si>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</si>
  <si>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</si>
  <si>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</si>
  <si>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</si>
  <si>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</si>
  <si>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</si>
  <si>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</si>
  <si>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</si>
  <si>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</si>
  <si>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</si>
  <si>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</si>
  <si>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</si>
  <si>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</si>
  <si>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</si>
  <si>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</si>
  <si>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</si>
  <si>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</si>
  <si>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</si>
  <si>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</si>
  <si>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</si>
  <si>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</si>
  <si>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</si>
  <si>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</si>
  <si>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</si>
  <si>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</si>
  <si>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</si>
  <si>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</si>
  <si>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</si>
  <si>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</si>
  <si>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</si>
  <si>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</si>
  <si>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</si>
  <si>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</si>
  <si>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</si>
  <si>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</si>
  <si>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</si>
  <si>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</si>
  <si>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</si>
  <si>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</si>
  <si>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</si>
  <si>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</si>
  <si>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</si>
  <si>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</si>
  <si>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</si>
  <si>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</si>
  <si>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</si>
  <si>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</si>
  <si>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</si>
  <si>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</si>
  <si>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</si>
  <si>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</si>
  <si>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</si>
  <si>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</si>
  <si>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</si>
  <si>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</si>
  <si>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</si>
  <si>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</si>
  <si>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</si>
  <si>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</si>
  <si>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</si>
  <si>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</si>
  <si>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</si>
  <si>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</si>
  <si>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</si>
  <si>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</si>
  <si>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</si>
  <si>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</si>
  <si>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</si>
  <si>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</si>
  <si>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</si>
  <si>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</si>
  <si>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</si>
  <si>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</si>
  <si>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</si>
  <si>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</si>
  <si>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</si>
  <si>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</si>
  <si>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</si>
  <si>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</si>
  <si>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</si>
  <si>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</si>
  <si>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</si>
  <si>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</si>
  <si>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</si>
  <si>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</si>
  <si>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</si>
  <si>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</si>
  <si>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</si>
  <si>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</si>
  <si>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</si>
  <si>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</si>
  <si>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</si>
  <si>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</si>
  <si>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</si>
  <si>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</si>
  <si>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</si>
  <si>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</si>
  <si>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</si>
  <si>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</si>
  <si>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</si>
  <si>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</si>
  <si>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</si>
  <si>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</si>
  <si>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</si>
  <si>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</si>
  <si>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</si>
  <si>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</si>
  <si>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</si>
  <si>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</si>
  <si>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</si>
  <si>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</si>
  <si>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</si>
  <si>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</si>
  <si>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</si>
  <si>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</si>
  <si>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</si>
  <si>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</si>
  <si>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</si>
  <si>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</si>
  <si>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</si>
  <si>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</si>
  <si>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</si>
  <si>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</si>
  <si>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</si>
  <si>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</si>
  <si>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</si>
  <si>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</si>
  <si>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</si>
  <si>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</si>
  <si>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</si>
  <si>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</si>
  <si>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</si>
  <si>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</si>
  <si>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</si>
  <si>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</si>
  <si>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</si>
  <si>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</si>
  <si>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</si>
  <si>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</si>
  <si>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</si>
  <si>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</si>
  <si>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</si>
  <si>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</si>
  <si>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</si>
  <si>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</si>
  <si>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</si>
  <si>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</si>
  <si>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</si>
  <si>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</si>
  <si>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</si>
  <si>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</si>
  <si>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</si>
  <si>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</si>
  <si>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</si>
  <si>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</si>
  <si>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</si>
  <si>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</si>
  <si>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</si>
  <si>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</si>
  <si>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</si>
  <si>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</si>
  <si>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</si>
  <si>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</si>
  <si>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</si>
  <si>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</si>
  <si>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</si>
  <si>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</si>
  <si>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</si>
  <si>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</si>
  <si>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</si>
  <si>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</si>
  <si>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</si>
  <si>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</si>
  <si>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</si>
  <si>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</si>
  <si>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</si>
  <si>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</si>
  <si>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</si>
  <si>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</si>
  <si>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</si>
  <si>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</si>
  <si>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</si>
  <si>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</si>
  <si>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</si>
  <si>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</si>
  <si>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</si>
  <si>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</si>
  <si>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</si>
  <si>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</si>
  <si>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</si>
  <si>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</si>
  <si>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</si>
  <si>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</si>
  <si>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</si>
  <si>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</si>
  <si>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</si>
  <si>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</si>
  <si>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</si>
  <si>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</si>
  <si>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</si>
  <si>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</si>
  <si>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</si>
  <si>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</si>
  <si>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</si>
  <si>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</si>
  <si>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</si>
  <si>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</si>
  <si>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</si>
  <si>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</si>
  <si>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</si>
  <si>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</si>
  <si>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</si>
  <si>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</si>
  <si>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</si>
  <si>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</si>
  <si>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</si>
  <si>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</si>
  <si>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</si>
  <si>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</si>
  <si>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</si>
  <si>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</si>
  <si>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</si>
  <si>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</si>
  <si>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</si>
  <si>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</si>
  <si>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</si>
  <si>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</si>
  <si>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</si>
  <si>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</si>
  <si>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</si>
  <si>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</si>
  <si>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</si>
  <si>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</si>
  <si>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</si>
  <si>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</si>
  <si>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</si>
  <si>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</si>
  <si>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</si>
  <si>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</si>
  <si>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</si>
  <si>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</si>
  <si>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</si>
  <si>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</si>
  <si>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</si>
  <si>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</si>
  <si>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</si>
  <si>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</si>
  <si>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</si>
  <si>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</si>
  <si>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</si>
  <si>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</si>
  <si>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</si>
  <si>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</si>
  <si>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</si>
  <si>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</si>
  <si>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</si>
  <si>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</si>
  <si>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</si>
  <si>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</si>
  <si>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</si>
  <si>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</si>
  <si>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</si>
  <si>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</si>
  <si>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</si>
  <si>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</si>
  <si>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</si>
  <si>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</si>
  <si>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</si>
  <si>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</si>
  <si>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</si>
  <si>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</si>
  <si>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</si>
  <si>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</si>
  <si>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</si>
  <si>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</si>
  <si>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</si>
  <si>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</si>
  <si>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</si>
  <si>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</si>
  <si>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</si>
  <si>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</si>
  <si>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</si>
  <si>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</si>
  <si>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</si>
  <si>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</si>
  <si>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</si>
  <si>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</si>
  <si>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</si>
  <si>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</si>
  <si>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</si>
  <si>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</si>
  <si>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</si>
  <si>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</si>
  <si>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</si>
  <si>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</si>
  <si>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</si>
  <si>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</si>
  <si>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</si>
  <si>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</si>
  <si>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</si>
  <si>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</si>
  <si>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</si>
  <si>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</si>
  <si>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</si>
  <si>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</si>
  <si>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</si>
  <si>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</si>
  <si>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</si>
  <si>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</si>
  <si>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</si>
  <si>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</si>
  <si>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</si>
  <si>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</si>
  <si>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</si>
  <si>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</si>
  <si>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</si>
  <si>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</si>
  <si>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</si>
  <si>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</si>
  <si>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</si>
  <si>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</si>
  <si>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</si>
  <si>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</si>
  <si>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</si>
  <si>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</si>
  <si>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</si>
  <si>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</si>
  <si>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</si>
  <si>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</si>
  <si>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</si>
  <si>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</si>
  <si>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</si>
  <si>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</si>
  <si>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</si>
  <si>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</si>
  <si>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</si>
  <si>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</si>
  <si>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</si>
  <si>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</si>
  <si>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</si>
  <si>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</si>
  <si>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</si>
  <si>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</si>
  <si>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</si>
  <si>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</si>
  <si>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</si>
  <si>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</si>
  <si>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</si>
  <si>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</si>
  <si>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</si>
  <si>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</si>
  <si>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</si>
  <si>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</si>
  <si>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</si>
  <si>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</si>
  <si>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</si>
  <si>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</si>
  <si>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</si>
  <si>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</si>
  <si>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</si>
  <si>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</si>
  <si>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</si>
  <si>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</si>
  <si>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</si>
  <si>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</si>
  <si>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</si>
  <si>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</si>
  <si>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</si>
  <si>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</si>
  <si>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</si>
  <si>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</si>
  <si>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</si>
  <si>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</si>
  <si>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</si>
  <si>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</si>
  <si>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</si>
  <si>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</si>
  <si>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</si>
  <si>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</si>
  <si>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</si>
  <si>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</si>
  <si>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</si>
  <si>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</si>
  <si>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</si>
  <si>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</si>
  <si>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</si>
  <si>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</si>
  <si>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</si>
  <si>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</si>
  <si>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</si>
  <si>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</si>
  <si>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</si>
  <si>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</si>
  <si>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</si>
  <si>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</si>
  <si>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</si>
  <si>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</si>
  <si>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</si>
  <si>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</si>
  <si>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</si>
  <si>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</si>
  <si>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</si>
  <si>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</si>
  <si>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</si>
  <si>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</si>
  <si>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</si>
  <si>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</si>
  <si>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</si>
  <si>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</si>
  <si>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</si>
  <si>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</si>
  <si>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</si>
  <si>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</si>
  <si>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</si>
  <si>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</si>
  <si>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</si>
  <si>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</si>
  <si>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</si>
  <si>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</si>
  <si>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</si>
  <si>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</si>
  <si>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</si>
  <si>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</si>
  <si>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</si>
  <si>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</si>
  <si>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</si>
  <si>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</si>
  <si>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</si>
  <si>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</si>
  <si>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</si>
  <si>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</si>
  <si>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</si>
  <si>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</si>
  <si>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</si>
  <si>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</si>
  <si>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</si>
  <si>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</si>
  <si>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</si>
  <si>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</si>
  <si>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</si>
  <si>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</si>
  <si>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</si>
  <si>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</si>
  <si>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</si>
  <si>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</si>
  <si>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</si>
  <si>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</si>
  <si>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</si>
  <si>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</si>
  <si>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</si>
  <si>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</si>
  <si>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</si>
  <si>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</si>
  <si>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</si>
  <si>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</si>
  <si>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</si>
  <si>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</si>
  <si>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</si>
  <si>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</si>
  <si>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</si>
  <si>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</si>
  <si>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</si>
  <si>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</si>
  <si>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</si>
  <si>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</si>
  <si>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</si>
  <si>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</si>
  <si>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</si>
  <si>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</si>
  <si>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</si>
  <si>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</si>
  <si>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</si>
  <si>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</si>
  <si>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</si>
  <si>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</si>
  <si>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</si>
  <si>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</si>
  <si>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</si>
  <si>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</si>
  <si>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</si>
  <si>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</si>
  <si>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</si>
  <si>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</si>
  <si>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</si>
  <si>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</si>
  <si>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</si>
  <si>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</si>
  <si>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</si>
  <si>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</si>
  <si>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</si>
  <si>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</si>
  <si>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</si>
  <si>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</si>
  <si>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</si>
  <si>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</si>
  <si>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</si>
  <si>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</si>
  <si>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</si>
  <si>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</si>
  <si>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</si>
  <si>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</si>
  <si>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</si>
  <si>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</si>
  <si>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</si>
  <si>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</si>
  <si>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</si>
  <si>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</si>
  <si>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</si>
  <si>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</si>
  <si>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</si>
  <si>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</si>
  <si>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</si>
  <si>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</si>
  <si>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</si>
  <si>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</si>
  <si>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</si>
  <si>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</si>
  <si>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</si>
  <si>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</si>
  <si>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</si>
  <si>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</si>
  <si>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</si>
  <si>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</si>
  <si>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</si>
  <si>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</si>
  <si>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</si>
  <si>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</si>
  <si>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</si>
  <si>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</si>
  <si>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</si>
  <si>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</si>
  <si>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</si>
  <si>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</si>
  <si>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</si>
  <si>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</si>
  <si>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</si>
  <si>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</si>
  <si>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</si>
  <si>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</si>
  <si>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</si>
  <si>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</si>
  <si>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</si>
  <si>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</si>
  <si>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</si>
  <si>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</si>
  <si>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</si>
  <si>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</si>
  <si>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</si>
  <si>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</si>
  <si>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</si>
  <si>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</si>
  <si>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</si>
  <si>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</si>
  <si>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</si>
  <si>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</si>
  <si>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</si>
  <si>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</si>
  <si>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</si>
  <si>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</si>
  <si>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</si>
  <si>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</si>
  <si>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</si>
  <si>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</si>
  <si>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</si>
  <si>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</si>
  <si>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</si>
  <si>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</si>
  <si>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</si>
  <si>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</si>
  <si>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</si>
  <si>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</si>
  <si>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</si>
  <si>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</si>
  <si>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</si>
  <si>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</si>
  <si>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</si>
  <si>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</si>
  <si>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</si>
  <si>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</si>
  <si>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</si>
  <si>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</si>
  <si>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</si>
  <si>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</si>
  <si>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</si>
  <si>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</si>
  <si>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</si>
  <si>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</si>
  <si>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</si>
  <si>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</si>
  <si>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</si>
  <si>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</si>
  <si>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</si>
  <si>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</si>
  <si>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</si>
  <si>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</si>
  <si>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</si>
  <si>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</si>
  <si>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</si>
  <si>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</si>
  <si>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</si>
  <si>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</si>
  <si>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</si>
  <si>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</si>
  <si>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</si>
  <si>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</si>
  <si>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</si>
  <si>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</si>
  <si>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</si>
  <si>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</si>
  <si>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</si>
  <si>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</si>
  <si>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</si>
  <si>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</si>
  <si>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</si>
  <si>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</si>
  <si>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</si>
  <si>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</si>
  <si>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</si>
  <si>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</si>
  <si>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</si>
  <si>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</si>
  <si>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</si>
  <si>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</si>
  <si>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</si>
  <si>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</si>
  <si>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</si>
  <si>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</si>
  <si>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</si>
  <si>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</si>
  <si>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</si>
  <si>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</si>
  <si>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</si>
  <si>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</si>
  <si>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</si>
  <si>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</si>
  <si>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</si>
  <si>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</si>
  <si>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</si>
  <si>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</si>
  <si>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</si>
  <si>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</si>
  <si>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</si>
  <si>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</si>
  <si>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</si>
  <si>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</si>
  <si>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</si>
  <si>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</si>
  <si>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</si>
  <si>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</si>
  <si>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</si>
  <si>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</si>
  <si>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</si>
  <si>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</si>
  <si>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</si>
  <si>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</si>
  <si>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</si>
  <si>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</si>
  <si>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</si>
  <si>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</si>
  <si>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</si>
  <si>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</si>
  <si>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</si>
  <si>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</si>
  <si>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</si>
  <si>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</si>
  <si>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</si>
  <si>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</si>
  <si>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</si>
  <si>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</si>
  <si>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</si>
  <si>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</si>
  <si>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</si>
  <si>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</si>
  <si>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</si>
  <si>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</si>
  <si>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</si>
  <si>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</si>
  <si>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</si>
  <si>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</si>
  <si>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</si>
  <si>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</si>
  <si>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</si>
  <si>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</si>
  <si>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</si>
  <si>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</si>
  <si>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</si>
  <si>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</si>
  <si>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</si>
  <si>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</si>
  <si>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</si>
  <si>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</si>
  <si>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</si>
  <si>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</si>
  <si>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</si>
  <si>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</si>
  <si>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</si>
  <si>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</si>
  <si>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</si>
  <si>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</si>
  <si>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</si>
  <si>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</si>
  <si>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</si>
  <si>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</si>
  <si>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</si>
  <si>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</si>
  <si>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</si>
  <si>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</si>
  <si>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</si>
  <si>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</si>
  <si>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</si>
  <si>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</si>
  <si>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</si>
  <si>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</si>
  <si>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</si>
  <si>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</si>
  <si>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</si>
  <si>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</si>
  <si>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</si>
  <si>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</si>
  <si>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</si>
  <si>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</si>
  <si>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</si>
  <si>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</si>
  <si>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</si>
  <si>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</si>
  <si>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</si>
  <si>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</si>
  <si>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</si>
  <si>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</si>
  <si>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</si>
  <si>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</si>
  <si>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</si>
  <si>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</si>
  <si>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</si>
  <si>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</si>
  <si>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</si>
  <si>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</si>
  <si>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</si>
  <si>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</si>
  <si>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</si>
  <si>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</si>
  <si>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</si>
  <si>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</si>
  <si>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</si>
  <si>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</si>
  <si>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</si>
  <si>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</si>
  <si>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</si>
  <si>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</si>
  <si>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</si>
  <si>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</si>
  <si>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</si>
  <si>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</si>
  <si>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</si>
  <si>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</si>
  <si>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</si>
  <si>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</si>
  <si>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</si>
  <si>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</si>
  <si>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</si>
  <si>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</si>
  <si>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</si>
  <si>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</si>
  <si>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</si>
  <si>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</si>
  <si>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</si>
  <si>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</si>
  <si>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</si>
  <si>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</si>
  <si>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</si>
  <si>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</si>
  <si>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</si>
  <si>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</si>
  <si>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</si>
  <si>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</si>
  <si>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</si>
  <si>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</si>
  <si>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</si>
  <si>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</si>
  <si>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</si>
  <si>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</si>
  <si>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</si>
  <si>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</si>
  <si>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</si>
  <si>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</si>
  <si>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</si>
  <si>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</si>
  <si>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</si>
  <si>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</si>
  <si>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</si>
  <si>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</si>
  <si>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</si>
  <si>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</si>
  <si>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</si>
  <si>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</si>
  <si>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</si>
  <si>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</si>
  <si>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</si>
  <si>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</si>
  <si>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</si>
  <si>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</si>
  <si>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</si>
  <si>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</si>
  <si>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</si>
  <si>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</si>
  <si>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</si>
  <si>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</si>
  <si>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</si>
  <si>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</si>
  <si>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</si>
  <si>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</si>
  <si>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</si>
  <si>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</si>
  <si>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</si>
  <si>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</si>
  <si>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</si>
  <si>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</si>
  <si>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</si>
  <si>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</si>
  <si>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</si>
  <si>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</si>
  <si>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</si>
  <si>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</si>
  <si>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</si>
  <si>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</si>
  <si>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</si>
  <si>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</si>
  <si>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</si>
  <si>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</si>
  <si>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</si>
  <si>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</si>
  <si>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</si>
  <si>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</si>
  <si>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</si>
  <si>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</si>
  <si>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</si>
  <si>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</si>
  <si>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</si>
  <si>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</si>
  <si>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</si>
  <si>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</si>
  <si>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</si>
  <si>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</si>
  <si>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</si>
  <si>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</si>
  <si>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</si>
  <si>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</si>
  <si>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</si>
  <si>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</si>
  <si>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</si>
  <si>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</si>
  <si>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</si>
  <si>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</si>
  <si>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</si>
  <si>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</si>
  <si>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</si>
  <si>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</si>
  <si>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</si>
  <si>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</si>
  <si>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</si>
  <si>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</si>
  <si>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</si>
  <si>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</si>
  <si>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</si>
  <si>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</si>
  <si>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</si>
  <si>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</si>
  <si>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</si>
  <si>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</si>
  <si>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</si>
  <si>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</si>
  <si>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</si>
  <si>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</si>
  <si>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</si>
  <si>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</si>
  <si>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</si>
  <si>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</si>
  <si>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</si>
  <si>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</si>
  <si>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</si>
  <si>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</si>
  <si>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</si>
  <si>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</si>
  <si>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</si>
  <si>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</si>
  <si>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</si>
  <si>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</si>
  <si>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</si>
  <si>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</si>
  <si>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</si>
  <si>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</si>
  <si>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</si>
  <si>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</si>
  <si>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</si>
  <si>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</si>
  <si>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</si>
  <si>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</si>
  <si>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</si>
  <si>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</si>
  <si>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</si>
  <si>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</si>
  <si>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</si>
  <si>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</si>
  <si>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</si>
  <si>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</si>
  <si>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</si>
  <si>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</si>
  <si>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</si>
  <si>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</si>
  <si>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</si>
  <si>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</si>
  <si>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</si>
  <si>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</si>
  <si>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</si>
  <si>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</si>
  <si>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</si>
  <si>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</si>
  <si>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</si>
  <si>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</si>
  <si>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</si>
  <si>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</si>
  <si>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</si>
  <si>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</si>
  <si>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</si>
  <si>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</si>
  <si>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</si>
  <si>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</si>
  <si>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</si>
  <si>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</si>
  <si>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</si>
  <si>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</si>
  <si>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</si>
  <si>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</si>
  <si>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</si>
  <si>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</si>
  <si>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</si>
  <si>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</si>
  <si>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</si>
  <si>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</si>
  <si>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</si>
  <si>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</si>
  <si>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</si>
  <si>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</si>
  <si>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</si>
  <si>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</si>
  <si>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</si>
  <si>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</si>
  <si>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</si>
  <si>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</si>
  <si>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</si>
  <si>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</si>
  <si>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</si>
  <si>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</si>
  <si>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</si>
  <si>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</si>
  <si>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</si>
  <si>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</si>
  <si>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</si>
  <si>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</si>
  <si>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</si>
  <si>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</si>
  <si>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</si>
  <si>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</si>
  <si>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</si>
  <si>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</si>
  <si>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</si>
  <si>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</si>
  <si>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</si>
  <si>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</si>
  <si>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</si>
  <si>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</si>
  <si>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</si>
  <si>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</si>
  <si>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</si>
  <si>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</si>
  <si>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</si>
  <si>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</si>
  <si>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</si>
  <si>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</si>
  <si>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</si>
  <si>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</si>
  <si>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</si>
  <si>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</si>
  <si>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</si>
  <si>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</si>
  <si>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</si>
  <si>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</si>
  <si>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</si>
  <si>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</si>
  <si>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</si>
  <si>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</si>
  <si>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</si>
  <si>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</si>
  <si>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</si>
  <si>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</si>
  <si>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</si>
  <si>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</si>
  <si>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</si>
  <si>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</si>
  <si>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</si>
  <si>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</si>
  <si>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</si>
  <si>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</si>
  <si>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</si>
  <si>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</si>
  <si>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</si>
  <si>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</si>
  <si>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</si>
  <si>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</si>
  <si>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</si>
  <si>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</si>
  <si>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</si>
  <si>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</si>
  <si>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</si>
  <si>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</si>
  <si>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</si>
  <si>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</si>
  <si>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</si>
  <si>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</si>
  <si>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</si>
  <si>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</si>
  <si>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</si>
  <si>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</si>
  <si>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</si>
  <si>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</si>
  <si>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</si>
  <si>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</si>
  <si>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</si>
  <si>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</si>
  <si>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</si>
  <si>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</si>
  <si>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</si>
  <si>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</si>
  <si>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</si>
  <si>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</si>
  <si>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</si>
  <si>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</si>
  <si>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</si>
  <si>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</si>
  <si>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</si>
  <si>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</si>
  <si>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</si>
  <si>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</si>
  <si>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</si>
  <si>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</si>
  <si>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</si>
  <si>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</si>
  <si>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</si>
  <si>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</si>
  <si>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</si>
  <si>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</si>
  <si>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</si>
  <si>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</si>
  <si>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</si>
  <si>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</si>
  <si>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</si>
  <si>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</si>
  <si>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</si>
  <si>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</si>
  <si>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</si>
  <si>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</si>
  <si>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</si>
  <si>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</si>
  <si>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</si>
  <si>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</si>
  <si>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</si>
  <si>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</si>
  <si>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</si>
  <si>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</si>
  <si>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</si>
  <si>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</si>
  <si>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</si>
  <si>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</si>
  <si>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</si>
  <si>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</si>
  <si>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</si>
  <si>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</si>
  <si>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</si>
  <si>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</si>
  <si>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</si>
  <si>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</si>
  <si>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</si>
  <si>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</si>
  <si>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</si>
  <si>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</si>
  <si>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</si>
  <si>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</si>
  <si>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</si>
  <si>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</si>
  <si>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</si>
  <si>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</si>
  <si>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</si>
  <si>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</si>
  <si>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</si>
  <si>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</si>
  <si>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</si>
  <si>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</si>
  <si>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</si>
  <si>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</si>
  <si>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</si>
  <si>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</si>
  <si>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</si>
  <si>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</si>
  <si>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</si>
  <si>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</si>
  <si>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</si>
  <si>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</si>
  <si>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</si>
  <si>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</si>
  <si>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</si>
  <si>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</si>
  <si>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</si>
  <si>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</si>
  <si>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</si>
  <si>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</si>
  <si>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</si>
  <si>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</si>
  <si>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</si>
  <si>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</si>
  <si>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</si>
  <si>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</si>
  <si>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</si>
  <si>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</si>
  <si>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</si>
  <si>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</si>
  <si>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</si>
  <si>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</si>
  <si>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</si>
  <si>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</si>
  <si>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</si>
  <si>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</si>
  <si>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</si>
  <si>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</si>
  <si>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</si>
  <si>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</si>
  <si>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</si>
  <si>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</si>
  <si>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</si>
  <si>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</si>
  <si>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</si>
  <si>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</si>
  <si>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</si>
  <si>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</si>
  <si>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</si>
  <si>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</si>
  <si>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</si>
  <si>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</si>
  <si>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</si>
  <si>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</si>
  <si>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</si>
  <si>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</si>
  <si>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</si>
  <si>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</si>
  <si>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</si>
  <si>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</si>
  <si>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</si>
  <si>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</si>
  <si>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</si>
  <si>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</si>
  <si>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</si>
  <si>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</si>
  <si>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</si>
  <si>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</si>
  <si>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</si>
  <si>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</si>
  <si>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</si>
  <si>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</si>
  <si>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</si>
  <si>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</si>
  <si>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</si>
  <si>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</si>
  <si>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</si>
  <si>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</si>
  <si>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</si>
  <si>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</si>
  <si>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</si>
  <si>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</si>
  <si>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</si>
  <si>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</si>
  <si>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</si>
  <si>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</si>
  <si>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</si>
  <si>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</si>
  <si>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</si>
  <si>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</si>
  <si>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</si>
  <si>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</si>
  <si>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</si>
  <si>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</si>
  <si>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</si>
  <si>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</si>
  <si>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</si>
  <si>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</si>
  <si>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</si>
  <si>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</si>
  <si>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</si>
  <si>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</si>
  <si>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</si>
  <si>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</si>
  <si>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</si>
  <si>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</si>
  <si>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</si>
  <si>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</si>
  <si>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</si>
  <si>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</si>
  <si>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</si>
  <si>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</si>
  <si>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</si>
  <si>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</si>
  <si>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</si>
  <si>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</si>
  <si>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</si>
  <si>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</si>
  <si>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</si>
  <si>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</si>
  <si>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</si>
  <si>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</si>
  <si>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</si>
  <si>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</si>
  <si>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</si>
  <si>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</si>
  <si>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</si>
  <si>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</si>
  <si>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</si>
  <si>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</si>
  <si>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</si>
  <si>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</si>
  <si>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</si>
  <si>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</si>
  <si>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</si>
  <si>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</si>
  <si>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</si>
  <si>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</si>
  <si>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</si>
  <si>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</si>
  <si>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</si>
  <si>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</si>
  <si>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</si>
  <si>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</si>
  <si>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</si>
  <si>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</si>
  <si>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</si>
  <si>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</si>
  <si>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</si>
  <si>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</si>
  <si>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</si>
  <si>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</si>
  <si>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</si>
  <si>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</si>
  <si>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</si>
  <si>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</si>
  <si>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</si>
  <si>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</si>
  <si>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</si>
  <si>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</si>
  <si>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</si>
  <si>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</si>
  <si>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</si>
  <si>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</si>
  <si>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</si>
  <si>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</si>
  <si>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</si>
  <si>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</si>
  <si>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</si>
  <si>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</si>
  <si>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</si>
  <si>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</si>
  <si>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</si>
  <si>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</si>
  <si>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</si>
  <si>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</si>
  <si>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</si>
  <si>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</si>
  <si>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</si>
  <si>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</si>
  <si>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</si>
  <si>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</si>
  <si>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</si>
  <si>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</si>
  <si>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</si>
  <si>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</si>
  <si>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</si>
  <si>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</si>
  <si>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</si>
  <si>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</si>
  <si>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</si>
  <si>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</si>
  <si>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</si>
  <si>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</si>
  <si>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</si>
  <si>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</si>
  <si>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</si>
  <si>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</si>
  <si>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</si>
  <si>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</si>
  <si>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</si>
  <si>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</si>
  <si>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</si>
  <si>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</si>
  <si>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</si>
  <si>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</si>
  <si>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</si>
  <si>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</si>
  <si>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</si>
  <si>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</si>
  <si>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</si>
  <si>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</si>
  <si>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</si>
  <si>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</si>
  <si>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</si>
  <si>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</si>
  <si>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</si>
  <si>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</si>
  <si>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</si>
  <si>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</si>
  <si>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</si>
  <si>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</si>
  <si>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</si>
  <si>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</si>
  <si>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</si>
  <si>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</si>
  <si>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</si>
  <si>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</si>
  <si>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</si>
  <si>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</si>
  <si>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</si>
  <si>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</si>
  <si>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</si>
  <si>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</si>
  <si>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</si>
  <si>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</si>
  <si>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</si>
  <si>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</si>
  <si>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</si>
  <si>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</si>
  <si>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</si>
  <si>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</si>
  <si>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</si>
  <si>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</si>
  <si>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</si>
  <si>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</si>
  <si>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</si>
  <si>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</si>
  <si>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</si>
  <si>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</si>
  <si>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</si>
  <si>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</si>
  <si>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</si>
  <si>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</si>
  <si>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</si>
  <si>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</si>
  <si>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</si>
  <si>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</si>
  <si>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</si>
  <si>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</si>
  <si>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</si>
  <si>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</si>
  <si>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</si>
  <si>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</si>
  <si>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</si>
  <si>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</si>
  <si>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</si>
  <si>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</si>
  <si>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</si>
  <si>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</si>
  <si>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</si>
  <si>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</si>
  <si>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</si>
  <si>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</si>
  <si>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</si>
  <si>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</si>
  <si>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</si>
  <si>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</si>
  <si>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</si>
  <si>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</si>
  <si>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</si>
  <si>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</si>
  <si>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</si>
  <si>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</si>
  <si>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</si>
  <si>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</si>
  <si>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</si>
  <si>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</si>
  <si>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</si>
  <si>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</si>
  <si>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</si>
  <si>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</si>
  <si>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</si>
  <si>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</si>
  <si>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</si>
  <si>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</si>
  <si>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</si>
  <si>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</si>
  <si>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</si>
  <si>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</si>
  <si>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</si>
  <si>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</si>
  <si>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</si>
  <si>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</si>
  <si>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</si>
  <si>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</si>
  <si>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</si>
  <si>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</si>
  <si>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</si>
  <si>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</si>
  <si>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</si>
  <si>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</si>
  <si>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</si>
  <si>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</si>
  <si>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</si>
  <si>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</si>
  <si>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</si>
  <si>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</si>
  <si>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</si>
  <si>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</si>
  <si>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</si>
  <si>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</si>
  <si>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</si>
  <si>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</si>
  <si>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</si>
  <si>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</si>
  <si>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</si>
  <si>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</si>
  <si>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</si>
  <si>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</si>
  <si>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</si>
  <si>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</si>
  <si>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</si>
  <si>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</si>
  <si>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</si>
  <si>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</si>
  <si>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</si>
  <si>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</si>
  <si>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</si>
  <si>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</si>
  <si>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</si>
  <si>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</si>
  <si>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</si>
  <si>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</si>
  <si>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</si>
  <si>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</si>
  <si>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</si>
  <si>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</si>
  <si>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</si>
  <si>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</si>
  <si>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</si>
  <si>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</si>
  <si>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</si>
  <si>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</si>
  <si>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</si>
  <si>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</si>
  <si>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</si>
  <si>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</si>
  <si>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</si>
  <si>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</si>
  <si>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</si>
  <si>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</si>
  <si>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</si>
  <si>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</si>
  <si>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</si>
  <si>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</si>
  <si>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</si>
  <si>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</si>
  <si>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</si>
  <si>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</si>
  <si>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</si>
  <si>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</si>
  <si>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</si>
  <si>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</si>
  <si>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</si>
  <si>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</si>
  <si>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</si>
  <si>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</si>
  <si>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</si>
  <si>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</si>
  <si>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</si>
  <si>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</si>
  <si>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</si>
  <si>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</si>
  <si>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</si>
  <si>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</si>
  <si>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</si>
  <si>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</si>
  <si>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</si>
  <si>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</si>
  <si>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</si>
  <si>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</si>
  <si>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</si>
  <si>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</si>
  <si>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</si>
  <si>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</si>
  <si>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</si>
  <si>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</si>
  <si>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</si>
  <si>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</si>
  <si>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</si>
  <si>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</si>
  <si>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</si>
  <si>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</si>
  <si>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</si>
  <si>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</si>
  <si>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</si>
  <si>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</si>
  <si>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</si>
  <si>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</si>
  <si>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</si>
  <si>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</si>
  <si>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</si>
  <si>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</si>
  <si>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</si>
  <si>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</si>
  <si>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</si>
  <si>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</si>
  <si>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</si>
  <si>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</si>
  <si>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</si>
  <si>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</si>
  <si>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</si>
  <si>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</si>
  <si>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</si>
  <si>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</si>
  <si>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</si>
  <si>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</si>
  <si>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</si>
  <si>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</si>
  <si>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</si>
  <si>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</si>
  <si>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</si>
  <si>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</si>
  <si>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</si>
  <si>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</si>
  <si>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</si>
  <si>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</si>
  <si>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</si>
  <si>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</si>
  <si>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</si>
  <si>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</si>
  <si>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</si>
  <si>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</si>
  <si>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</si>
  <si>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</si>
  <si>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</si>
  <si>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</si>
  <si>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</si>
  <si>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</si>
  <si>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</si>
  <si>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</si>
  <si>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</si>
  <si>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</si>
  <si>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</si>
  <si>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</si>
  <si>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</si>
  <si>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</si>
  <si>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</si>
  <si>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</si>
  <si>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</si>
  <si>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</si>
  <si>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</si>
  <si>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</si>
  <si>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</si>
  <si>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</si>
  <si>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</si>
  <si>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</si>
  <si>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</si>
  <si>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</si>
  <si>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</si>
  <si>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</si>
  <si>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</si>
  <si>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</si>
  <si>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</si>
  <si>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</si>
  <si>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</si>
  <si>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</si>
  <si>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</si>
  <si>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</si>
  <si>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</si>
  <si>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</si>
  <si>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</si>
  <si>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</si>
  <si>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</si>
  <si>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</si>
  <si>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</si>
  <si>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</si>
  <si>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</si>
  <si>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</si>
  <si>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</si>
  <si>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</si>
  <si>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</si>
  <si>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</si>
  <si>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</si>
  <si>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</si>
  <si>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</si>
  <si>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</si>
  <si>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</si>
  <si>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</si>
  <si>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</si>
  <si>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</si>
  <si>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</si>
  <si>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</si>
  <si>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</si>
  <si>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</si>
  <si>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</si>
  <si>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</si>
  <si>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</si>
  <si>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</si>
  <si>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</si>
  <si>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</si>
  <si>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</si>
  <si>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</si>
  <si>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</si>
  <si>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</si>
  <si>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</si>
  <si>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</si>
  <si>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</si>
  <si>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</si>
  <si>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</si>
  <si>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</si>
  <si>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</si>
  <si>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</si>
  <si>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</si>
  <si>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</si>
  <si>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</si>
  <si>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</si>
  <si>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</si>
  <si>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</si>
  <si>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</si>
  <si>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</si>
  <si>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</si>
  <si>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</si>
  <si>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</si>
  <si>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</si>
  <si>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</si>
  <si>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</si>
  <si>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</si>
  <si>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</si>
  <si>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</si>
  <si>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</si>
  <si>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</si>
  <si>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</si>
  <si>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</si>
  <si>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</si>
  <si>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</si>
  <si>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</si>
  <si>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</si>
  <si>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</si>
  <si>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</si>
  <si>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</si>
  <si>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</si>
  <si>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</si>
  <si>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</si>
  <si>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</si>
  <si>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</si>
  <si>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</si>
  <si>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</si>
  <si>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</si>
  <si>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</si>
  <si>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</si>
  <si>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</si>
  <si>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</si>
  <si>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</si>
  <si>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</si>
  <si>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</si>
  <si>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</si>
  <si>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</si>
  <si>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</si>
  <si>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</si>
  <si>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</si>
  <si>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</si>
  <si>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</si>
  <si>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</si>
  <si>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</si>
  <si>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</si>
  <si>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</si>
  <si>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</si>
  <si>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</si>
  <si>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</si>
  <si>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</si>
  <si>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</si>
  <si>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</si>
  <si>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</si>
  <si>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</si>
  <si>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</si>
  <si>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</si>
  <si>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</si>
  <si>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</si>
  <si>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</si>
  <si>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</si>
  <si>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</si>
  <si>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</si>
  <si>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</si>
  <si>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</si>
  <si>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</si>
  <si>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</si>
  <si>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</si>
  <si>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</si>
  <si>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</si>
  <si>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</si>
  <si>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</si>
  <si>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</si>
  <si>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</si>
  <si>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</si>
  <si>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</si>
  <si>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</si>
  <si>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</si>
  <si>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</si>
  <si>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</si>
  <si>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</si>
  <si>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</si>
  <si>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</si>
  <si>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</si>
  <si>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</si>
  <si>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</si>
  <si>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</si>
  <si>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</si>
  <si>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</si>
  <si>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</si>
  <si>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</si>
  <si>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</si>
  <si>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</si>
  <si>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</si>
  <si>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</si>
  <si>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</si>
  <si>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</si>
  <si>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</si>
  <si>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</si>
  <si>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</si>
  <si>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</si>
  <si>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</si>
  <si>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</si>
  <si>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</si>
  <si>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</si>
  <si>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</si>
  <si>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</si>
  <si>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</si>
  <si>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</si>
  <si>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</si>
  <si>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</si>
  <si>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</si>
  <si>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</si>
  <si>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</si>
  <si>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</si>
  <si>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</si>
  <si>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</si>
  <si>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</si>
  <si>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</si>
  <si>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</si>
  <si>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</si>
  <si>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</si>
  <si>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</si>
  <si>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</si>
  <si>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</si>
  <si>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</si>
  <si>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</si>
  <si>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</si>
  <si>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</si>
  <si>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</si>
  <si>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</si>
  <si>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</si>
  <si>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</si>
  <si>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</si>
  <si>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</si>
  <si>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</si>
  <si>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</si>
  <si>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</si>
  <si>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</si>
  <si>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</si>
  <si>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</si>
  <si>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</si>
  <si>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</si>
  <si>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</si>
  <si>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</si>
  <si>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</si>
  <si>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</si>
  <si>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</si>
  <si>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</si>
  <si>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</si>
  <si>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</si>
  <si>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</si>
  <si>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</si>
  <si>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</si>
  <si>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</si>
  <si>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</si>
  <si>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</si>
  <si>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</si>
  <si>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</si>
  <si>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</si>
  <si>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</si>
  <si>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</si>
  <si>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</si>
  <si>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</si>
  <si>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</si>
  <si>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</si>
  <si>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</si>
  <si>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</si>
  <si>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</si>
  <si>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</si>
  <si>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</si>
  <si>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</si>
  <si>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</si>
  <si>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</si>
  <si>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</si>
  <si>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</si>
  <si>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</si>
  <si>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</si>
  <si>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</si>
  <si>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</si>
  <si>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</si>
  <si>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</si>
  <si>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</si>
  <si>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</si>
  <si>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</si>
  <si>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</si>
  <si>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</si>
  <si>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</si>
  <si>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</si>
  <si>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</si>
  <si>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</si>
  <si>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</si>
  <si>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</si>
  <si>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</si>
  <si>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</si>
  <si>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</si>
  <si>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</si>
  <si>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</si>
  <si>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</si>
  <si>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</si>
  <si>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</si>
  <si>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</si>
  <si>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</si>
  <si>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</si>
  <si>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</si>
  <si>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</si>
  <si>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</si>
  <si>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</si>
  <si>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</si>
  <si>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</si>
  <si>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</si>
  <si>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</si>
  <si>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</si>
  <si>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</si>
  <si>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</si>
  <si>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</si>
  <si>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</si>
  <si>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</si>
  <si>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</si>
  <si>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</si>
  <si>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</si>
  <si>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</si>
  <si>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</si>
  <si>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</si>
  <si>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</si>
  <si>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</si>
  <si>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</si>
  <si>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</si>
  <si>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</si>
  <si>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</si>
  <si>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</si>
  <si>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</si>
  <si>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</si>
  <si>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</si>
  <si>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</si>
  <si>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</si>
  <si>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</si>
  <si>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</si>
  <si>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</si>
  <si>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</si>
  <si>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</si>
  <si>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</si>
  <si>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</si>
  <si>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</si>
  <si>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</si>
  <si>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</si>
  <si>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</si>
  <si>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</si>
  <si>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</si>
  <si>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</si>
  <si>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</si>
  <si>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</si>
  <si>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</si>
  <si>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</si>
  <si>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</si>
  <si>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</si>
  <si>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</si>
  <si>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</si>
  <si>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</si>
  <si>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</si>
  <si>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</si>
  <si>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</si>
  <si>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</si>
  <si>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</si>
  <si>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</si>
  <si>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</si>
  <si>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</si>
  <si>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</si>
  <si>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</si>
  <si>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</si>
  <si>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</si>
  <si>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</si>
  <si>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</si>
  <si>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</si>
  <si>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</si>
  <si>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</si>
  <si>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</si>
  <si>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</si>
  <si>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</si>
  <si>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</si>
  <si>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</si>
  <si>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</si>
  <si>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</si>
  <si>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</si>
  <si>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</si>
  <si>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</si>
  <si>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</si>
  <si>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</si>
  <si>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</si>
  <si>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</si>
  <si>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</si>
  <si>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</si>
  <si>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</si>
  <si>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</si>
  <si>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</si>
  <si>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</si>
  <si>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</si>
  <si>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</si>
  <si>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</si>
  <si>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</si>
  <si>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</si>
  <si>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</si>
  <si>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</si>
  <si>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</si>
  <si>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</si>
  <si>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</si>
  <si>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</si>
  <si>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</si>
  <si>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</si>
  <si>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</si>
  <si>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</si>
  <si>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</si>
  <si>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</si>
  <si>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</si>
  <si>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</si>
  <si>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</si>
  <si>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</si>
  <si>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</si>
  <si>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</si>
  <si>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</si>
  <si>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</si>
  <si>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</si>
  <si>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</si>
  <si>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</si>
  <si>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</si>
  <si>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</si>
  <si>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</si>
  <si>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</si>
  <si>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</si>
  <si>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</si>
  <si>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</si>
  <si>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</si>
  <si>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</si>
  <si>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</si>
  <si>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</si>
  <si>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</si>
  <si>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</si>
  <si>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</si>
  <si>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</si>
  <si>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</si>
  <si>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</si>
  <si>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</si>
  <si>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</si>
  <si>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</si>
  <si>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</si>
  <si>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</si>
  <si>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</si>
  <si>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</si>
  <si>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</si>
  <si>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</si>
  <si>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</si>
  <si>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</si>
  <si>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</si>
  <si>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</si>
  <si>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</si>
  <si>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</si>
  <si>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</si>
  <si>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</si>
  <si>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</si>
  <si>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</si>
  <si>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</si>
  <si>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</si>
  <si>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</si>
  <si>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</si>
  <si>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</si>
  <si>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</si>
  <si>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</si>
  <si>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</si>
  <si>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</si>
  <si>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</si>
  <si>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</si>
  <si>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</si>
  <si>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</si>
  <si>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</si>
  <si>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</si>
  <si>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</si>
  <si>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</si>
  <si>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</si>
  <si>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</si>
  <si>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</si>
  <si>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</si>
  <si>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</si>
  <si>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</si>
  <si>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</si>
  <si>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</si>
  <si>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</si>
  <si>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</si>
  <si>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</si>
  <si>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</si>
  <si>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</si>
  <si>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</si>
  <si>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</si>
  <si>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</si>
  <si>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</si>
  <si>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</si>
  <si>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</si>
  <si>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</si>
  <si>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</si>
  <si>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</si>
  <si>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</si>
  <si>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</si>
  <si>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</si>
  <si>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</si>
  <si>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</si>
  <si>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sty</t>
  </si>
  <si>
    <t>lut</t>
  </si>
  <si>
    <t>mar</t>
  </si>
  <si>
    <t>kwi</t>
  </si>
  <si>
    <t>maj</t>
  </si>
  <si>
    <t>cze</t>
  </si>
  <si>
    <t>lip</t>
  </si>
  <si>
    <t>sie</t>
  </si>
  <si>
    <t>wrz</t>
  </si>
  <si>
    <t>paź</t>
  </si>
  <si>
    <t>lis</t>
  </si>
  <si>
    <t>gru</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</si>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</sst>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quot; kg&quot;"/>
    <numFmt numFmtId="167" formatCode="[$$-409]#,##0.00"/>
    <numFmt numFmtId="168" formatCode="_-[$$-409]* #,##0.00_ ;_-[$$-409]* \-#,##0.00\ ;_-[$$-409]* &quot;-&quot;??_ ;_-@_ "/>
    <numFmt numFmtId="169" formatCode="[$$-409]#,##0"/>
    <numFmt numFmtId="170" formatCode="[$-409]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center"/>
    </xf>
    <xf numFmtId="166" fontId="0" fillId="0" borderId="0" xfId="0" applyNumberFormat="1"/>
    <xf numFmtId="167"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xf numFmtId="170" fontId="1" fillId="0" borderId="0" xfId="0" applyNumberFormat="1" applyFont="1" applyAlignment="1">
      <alignment vertical="center"/>
    </xf>
  </cellXfs>
  <cellStyles count="1">
    <cellStyle name="Normal" xfId="0" builtinId="0"/>
  </cellStyles>
  <dxfs count="18">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8" formatCode="_-[$$-409]* #,##0.00_ ;_-[$$-409]* \-#,##0.00\ ;_-[$$-409]* &quot;-&quot;??_ ;_-@_ "/>
    </dxf>
    <dxf>
      <numFmt numFmtId="168"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0"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charset val="238"/>
        <scheme val="minor"/>
      </font>
      <border>
        <left style="thin">
          <color theme="0"/>
        </left>
        <right style="thin">
          <color theme="0"/>
        </right>
        <top style="thin">
          <color theme="0"/>
        </top>
        <bottom style="thin">
          <color theme="0"/>
        </bottom>
      </border>
    </dxf>
    <dxf>
      <font>
        <b val="0"/>
        <i val="0"/>
        <sz val="11"/>
        <color theme="0"/>
        <name val="Calibri"/>
        <family val="2"/>
        <charset val="238"/>
        <scheme val="minor"/>
      </font>
      <fill>
        <patternFill patternType="solid">
          <fgColor theme="0"/>
          <bgColor theme="3" tint="-0.24994659260841701"/>
        </patternFill>
      </fill>
      <border>
        <left style="thin">
          <color rgb="FF3C1464"/>
        </left>
        <right style="thin">
          <color rgb="FF3C1464"/>
        </right>
        <top style="thin">
          <color rgb="FF3C1464"/>
        </top>
        <bottom style="thin">
          <color rgb="FF3C1464"/>
        </bottom>
      </border>
    </dxf>
    <dxf>
      <font>
        <b/>
        <i val="0"/>
        <sz val="10"/>
        <color theme="0"/>
        <name val="Calibri"/>
        <family val="2"/>
        <charset val="238"/>
        <scheme val="minor"/>
      </font>
    </dxf>
    <dxf>
      <font>
        <b val="0"/>
        <i val="0"/>
        <sz val="10"/>
        <color theme="0"/>
        <name val="Calibri"/>
        <family val="2"/>
        <charset val="238"/>
        <scheme val="minor"/>
      </font>
      <fill>
        <patternFill>
          <bgColor theme="3" tint="-0.24994659260841701"/>
        </patternFill>
      </fill>
      <border>
        <left style="thin">
          <color theme="4" tint="-0.24994659260841701"/>
        </left>
        <right style="thin">
          <color theme="4" tint="-0.24994659260841701"/>
        </right>
        <top style="thin">
          <color theme="4" tint="-0.24994659260841701"/>
        </top>
        <bottom style="thin">
          <color theme="4" tint="-0.24994659260841701"/>
        </bottom>
      </border>
    </dxf>
  </dxfs>
  <tableStyles count="2" defaultTableStyle="TableStyleMedium2" defaultPivotStyle="PivotStyleMedium9">
    <tableStyle name="Blue slicer" pivot="0" table="0" count="6" xr9:uid="{5470D2B3-C927-426D-BA1A-57E41B284B22}">
      <tableStyleElement type="wholeTable" dxfId="17"/>
      <tableStyleElement type="headerRow" dxfId="16"/>
    </tableStyle>
    <tableStyle name="Blue Timeline Style" pivot="0" table="0" count="8" xr9:uid="{038DC74F-D2D9-4100-A884-AC52115D047B}">
      <tableStyleElement type="wholeTable" dxfId="15"/>
      <tableStyleElement type="headerRow" dxfId="14"/>
    </tableStyle>
  </tableStyles>
  <colors>
    <mruColors>
      <color rgb="FFF8F8F8"/>
      <color rgb="FF6600FF"/>
      <color rgb="FF000066"/>
      <color rgb="FF05A9AD"/>
      <color rgb="FF339933"/>
      <color rgb="FF3C1464"/>
      <color rgb="FF1D3F21"/>
      <color rgb="FFF61EA9"/>
      <color rgb="FF12AAEE"/>
      <color rgb="FF0B1423"/>
    </mruColors>
  </colors>
  <extLst>
    <ext xmlns:x14="http://schemas.microsoft.com/office/spreadsheetml/2009/9/main" uri="{46F421CA-312F-682f-3DD2-61675219B42D}">
      <x14:dxfs count="4">
        <dxf>
          <font>
            <b/>
            <i val="0"/>
            <color theme="0"/>
            <name val="Calibri"/>
            <family val="2"/>
            <charset val="238"/>
            <scheme val="minor"/>
          </font>
          <border>
            <left style="thin">
              <color theme="4" tint="-0.24994659260841701"/>
            </left>
            <right style="thin">
              <color theme="4" tint="-0.24994659260841701"/>
            </right>
            <top style="thin">
              <color theme="4" tint="-0.24994659260841701"/>
            </top>
            <bottom style="thin">
              <color theme="4" tint="-0.24994659260841701"/>
            </bottom>
          </border>
        </dxf>
        <dxf>
          <font>
            <b/>
            <i val="0"/>
            <name val="Calibri"/>
            <family val="2"/>
            <charset val="238"/>
            <scheme val="minor"/>
          </font>
          <border>
            <left style="thin">
              <color theme="4" tint="-0.24994659260841701"/>
            </left>
            <right style="thin">
              <color theme="4" tint="-0.24994659260841701"/>
            </right>
            <top style="thin">
              <color theme="4" tint="-0.24994659260841701"/>
            </top>
            <bottom style="thin">
              <color theme="4" tint="-0.24994659260841701"/>
            </bottom>
          </border>
        </dxf>
        <dxf>
          <font>
            <b val="0"/>
            <i val="0"/>
            <color theme="0" tint="-4.9989318521683403E-2"/>
            <name val="Calibri"/>
            <family val="2"/>
            <charset val="238"/>
            <scheme val="minor"/>
          </font>
          <border>
            <left style="thin">
              <color theme="4" tint="-0.24994659260841701"/>
            </left>
            <right style="thin">
              <color theme="4" tint="-0.24994659260841701"/>
            </right>
            <top style="thin">
              <color theme="4" tint="-0.24994659260841701"/>
            </top>
            <bottom style="thin">
              <color theme="4" tint="-0.24994659260841701"/>
            </bottom>
          </border>
        </dxf>
        <dxf>
          <font>
            <b val="0"/>
            <i val="0"/>
            <color theme="0" tint="-4.9989318521683403E-2"/>
            <name val="Calibri"/>
            <family val="2"/>
            <charset val="238"/>
            <scheme val="minor"/>
          </font>
          <border>
            <left style="thin">
              <color theme="4" tint="-0.24994659260841701"/>
            </left>
            <right style="thin">
              <color theme="4" tint="-0.24994659260841701"/>
            </right>
            <top style="thin">
              <color theme="4" tint="-0.24994659260841701"/>
            </top>
            <bottom style="thin">
              <color theme="4" tint="-0.24994659260841701"/>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7030A0"/>
            </patternFill>
          </fill>
          <border>
            <left style="thin">
              <color rgb="FF3C1464"/>
            </left>
            <right style="thin">
              <color rgb="FF3C1464"/>
            </right>
            <top style="thin">
              <color rgb="FF3C1464"/>
            </top>
            <bottom style="thin">
              <color rgb="FF3C1464"/>
            </bottom>
          </border>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a:t>
            </a:r>
            <a:r>
              <a:rPr lang="pl-PL"/>
              <a:t>otal Sales Over</a:t>
            </a:r>
            <a:r>
              <a:rPr lang="pl-PL"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12AAE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1E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2AAE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61E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2AAE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61E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12AAEE"/>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FF3-45B1-8788-E8FC63529BE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FF3-45B1-8788-E8FC63529BE9}"/>
            </c:ext>
          </c:extLst>
        </c:ser>
        <c:ser>
          <c:idx val="2"/>
          <c:order val="2"/>
          <c:tx>
            <c:strRef>
              <c:f>TotalSales!$E$3:$E$4</c:f>
              <c:strCache>
                <c:ptCount val="1"/>
                <c:pt idx="0">
                  <c:v>Liberica</c:v>
                </c:pt>
              </c:strCache>
            </c:strRef>
          </c:tx>
          <c:spPr>
            <a:ln w="28575" cap="rnd">
              <a:solidFill>
                <a:srgbClr val="F61EA9"/>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DFF3-45B1-8788-E8FC63529BE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DFF3-45B1-8788-E8FC63529BE9}"/>
            </c:ext>
          </c:extLst>
        </c:ser>
        <c:dLbls>
          <c:showLegendKey val="0"/>
          <c:showVal val="0"/>
          <c:showCatName val="0"/>
          <c:showSerName val="0"/>
          <c:showPercent val="0"/>
          <c:showBubbleSize val="0"/>
        </c:dLbls>
        <c:smooth val="0"/>
        <c:axId val="555855728"/>
        <c:axId val="438176688"/>
      </c:lineChart>
      <c:catAx>
        <c:axId val="5558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8176688"/>
        <c:crosses val="autoZero"/>
        <c:auto val="1"/>
        <c:lblAlgn val="ctr"/>
        <c:lblOffset val="100"/>
        <c:noMultiLvlLbl val="0"/>
      </c:catAx>
      <c:valAx>
        <c:axId val="4381766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pl-PL"/>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5855728"/>
        <c:crosses val="autoZero"/>
        <c:crossBetween val="between"/>
      </c:valAx>
      <c:spPr>
        <a:solidFill>
          <a:schemeClr val="accent5">
            <a:lumMod val="60000"/>
            <a:lumOff val="40000"/>
          </a:scheme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6600FF"/>
                </a:solidFill>
                <a:latin typeface="+mn-lt"/>
                <a:ea typeface="+mn-ea"/>
                <a:cs typeface="+mn-cs"/>
              </a:defRPr>
            </a:pPr>
            <a:r>
              <a:rPr lang="pl-PL"/>
              <a:t>Top</a:t>
            </a:r>
            <a:r>
              <a:rPr lang="pl-PL" baseline="0"/>
              <a:t> 5 Customers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FF"/>
              </a:solidFill>
              <a:latin typeface="+mn-lt"/>
              <a:ea typeface="+mn-ea"/>
              <a:cs typeface="+mn-cs"/>
            </a:defRPr>
          </a:pPr>
          <a:endParaRPr lang="en-US"/>
        </a:p>
      </c:txPr>
    </c:title>
    <c:autoTitleDeleted val="0"/>
    <c:pivotFmts>
      <c:pivotFmt>
        <c:idx val="0"/>
        <c:spPr>
          <a:solidFill>
            <a:srgbClr val="00B050"/>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rgbClr val="F8F8F8"/>
            </a:solidFill>
          </a:ln>
          <a:effectLst/>
        </c:spPr>
      </c:pivotFmt>
      <c:pivotFmt>
        <c:idx val="3"/>
        <c:spPr>
          <a:solidFill>
            <a:srgbClr val="FF0000"/>
          </a:solidFill>
          <a:ln w="25400">
            <a:solidFill>
              <a:srgbClr val="F8F8F8"/>
            </a:solidFill>
          </a:ln>
          <a:effectLst/>
        </c:spPr>
      </c:pivotFmt>
      <c:pivotFmt>
        <c:idx val="4"/>
        <c:spPr>
          <a:solidFill>
            <a:srgbClr val="00B050"/>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25400">
            <a:solidFill>
              <a:srgbClr val="F8F8F8"/>
            </a:solidFill>
          </a:ln>
          <a:effectLst/>
        </c:spPr>
      </c:pivotFmt>
      <c:pivotFmt>
        <c:idx val="6"/>
        <c:spPr>
          <a:solidFill>
            <a:srgbClr val="00B050"/>
          </a:solidFill>
          <a:ln w="25400">
            <a:solidFill>
              <a:schemeClr val="bg1"/>
            </a:solidFill>
          </a:ln>
          <a:effectLst/>
        </c:spPr>
      </c:pivotFmt>
      <c:pivotFmt>
        <c:idx val="7"/>
        <c:spPr>
          <a:solidFill>
            <a:srgbClr val="00B050"/>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rgbClr val="F8F8F8"/>
              </a:solidFill>
            </a:ln>
            <a:effectLst/>
          </c:spPr>
          <c:invertIfNegative val="0"/>
          <c:dPt>
            <c:idx val="0"/>
            <c:invertIfNegative val="0"/>
            <c:bubble3D val="0"/>
            <c:extLst>
              <c:ext xmlns:c16="http://schemas.microsoft.com/office/drawing/2014/chart" uri="{C3380CC4-5D6E-409C-BE32-E72D297353CC}">
                <c16:uniqueId val="{00000000-6748-40BD-AA34-436532910B2D}"/>
              </c:ext>
            </c:extLst>
          </c:dPt>
          <c:dPt>
            <c:idx val="2"/>
            <c:invertIfNegative val="0"/>
            <c:bubble3D val="0"/>
            <c:extLst>
              <c:ext xmlns:c16="http://schemas.microsoft.com/office/drawing/2014/chart" uri="{C3380CC4-5D6E-409C-BE32-E72D297353CC}">
                <c16:uniqueId val="{00000001-6748-40BD-AA34-436532910B2D}"/>
              </c:ext>
            </c:extLst>
          </c:dPt>
          <c:dLbls>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748-40BD-AA34-436532910B2D}"/>
            </c:ext>
          </c:extLst>
        </c:ser>
        <c:dLbls>
          <c:dLblPos val="outEnd"/>
          <c:showLegendKey val="0"/>
          <c:showVal val="1"/>
          <c:showCatName val="0"/>
          <c:showSerName val="0"/>
          <c:showPercent val="0"/>
          <c:showBubbleSize val="0"/>
        </c:dLbls>
        <c:gapWidth val="182"/>
        <c:axId val="1213205999"/>
        <c:axId val="1319915407"/>
      </c:barChart>
      <c:catAx>
        <c:axId val="121320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crossAx val="1319915407"/>
        <c:crosses val="autoZero"/>
        <c:auto val="1"/>
        <c:lblAlgn val="ctr"/>
        <c:lblOffset val="100"/>
        <c:noMultiLvlLbl val="0"/>
      </c:catAx>
      <c:valAx>
        <c:axId val="1319915407"/>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crossAx val="121320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bg1">
          <a:alpha val="96000"/>
        </a:schemeClr>
      </a:solidFill>
      <a:round/>
    </a:ln>
    <a:effectLst>
      <a:outerShdw blurRad="50800" dist="50800" dir="5400000" algn="ctr" rotWithShape="0">
        <a:schemeClr val="bg1"/>
      </a:outerShdw>
    </a:effectLst>
  </c:spPr>
  <c:txPr>
    <a:bodyPr/>
    <a:lstStyle/>
    <a:p>
      <a:pPr>
        <a:defRPr>
          <a:solidFill>
            <a:srgbClr val="6600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6600FF"/>
                </a:solidFill>
                <a:latin typeface="+mn-lt"/>
                <a:ea typeface="+mn-ea"/>
                <a:cs typeface="+mn-cs"/>
              </a:defRPr>
            </a:pPr>
            <a:r>
              <a:rPr lang="pl-PL"/>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FF"/>
              </a:solidFill>
              <a:latin typeface="+mn-lt"/>
              <a:ea typeface="+mn-ea"/>
              <a:cs typeface="+mn-cs"/>
            </a:defRPr>
          </a:pPr>
          <a:endParaRPr lang="en-US"/>
        </a:p>
      </c:txPr>
    </c:title>
    <c:autoTitleDeleted val="0"/>
    <c:pivotFmts>
      <c:pivotFmt>
        <c:idx val="0"/>
        <c:spPr>
          <a:solidFill>
            <a:srgbClr val="00B050"/>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rgbClr val="F8F8F8"/>
            </a:solidFill>
          </a:ln>
          <a:effectLst/>
        </c:spPr>
      </c:pivotFmt>
      <c:pivotFmt>
        <c:idx val="3"/>
        <c:spPr>
          <a:solidFill>
            <a:srgbClr val="FF0000"/>
          </a:solidFill>
          <a:ln w="25400">
            <a:solidFill>
              <a:srgbClr val="F8F8F8"/>
            </a:solidFill>
          </a:ln>
          <a:effectLst/>
        </c:spPr>
      </c:pivotFmt>
      <c:pivotFmt>
        <c:idx val="4"/>
        <c:spPr>
          <a:solidFill>
            <a:srgbClr val="00B050"/>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25400">
            <a:solidFill>
              <a:srgbClr val="F8F8F8"/>
            </a:solidFill>
          </a:ln>
          <a:effectLst/>
        </c:spPr>
      </c:pivotFmt>
      <c:pivotFmt>
        <c:idx val="6"/>
        <c:spPr>
          <a:solidFill>
            <a:srgbClr val="00B050"/>
          </a:solidFill>
          <a:ln w="25400">
            <a:solidFill>
              <a:schemeClr val="bg1"/>
            </a:solidFill>
          </a:ln>
          <a:effectLst/>
        </c:spPr>
      </c:pivotFmt>
      <c:pivotFmt>
        <c:idx val="7"/>
        <c:spPr>
          <a:solidFill>
            <a:srgbClr val="00B050"/>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25400">
            <a:solidFill>
              <a:srgbClr val="F8F8F8"/>
            </a:solidFill>
          </a:ln>
          <a:effectLst/>
        </c:spPr>
      </c:pivotFmt>
      <c:pivotFmt>
        <c:idx val="9"/>
        <c:spPr>
          <a:solidFill>
            <a:srgbClr val="00B050"/>
          </a:solidFill>
          <a:ln w="25400">
            <a:solidFill>
              <a:schemeClr val="bg1"/>
            </a:solidFill>
          </a:ln>
          <a:effectLst/>
        </c:spPr>
      </c:pivotFmt>
      <c:pivotFmt>
        <c:idx val="10"/>
        <c:spPr>
          <a:solidFill>
            <a:srgbClr val="FFFF00"/>
          </a:solidFill>
          <a:ln w="25400">
            <a:solidFill>
              <a:srgbClr val="F8F8F8"/>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rgbClr val="F8F8F8"/>
              </a:solidFill>
            </a:ln>
            <a:effectLst/>
          </c:spPr>
          <c:invertIfNegative val="0"/>
          <c:dPt>
            <c:idx val="0"/>
            <c:invertIfNegative val="0"/>
            <c:bubble3D val="0"/>
            <c:spPr>
              <a:solidFill>
                <a:srgbClr val="FF0000"/>
              </a:solidFill>
              <a:ln w="25400">
                <a:solidFill>
                  <a:srgbClr val="F8F8F8"/>
                </a:solidFill>
              </a:ln>
              <a:effectLst/>
            </c:spPr>
            <c:extLst>
              <c:ext xmlns:c16="http://schemas.microsoft.com/office/drawing/2014/chart" uri="{C3380CC4-5D6E-409C-BE32-E72D297353CC}">
                <c16:uniqueId val="{00000001-7876-4DC7-84BE-F991FEEB7AE4}"/>
              </c:ext>
            </c:extLst>
          </c:dPt>
          <c:dPt>
            <c:idx val="1"/>
            <c:invertIfNegative val="0"/>
            <c:bubble3D val="0"/>
            <c:spPr>
              <a:solidFill>
                <a:srgbClr val="FFFF00"/>
              </a:solidFill>
              <a:ln w="25400">
                <a:solidFill>
                  <a:srgbClr val="F8F8F8"/>
                </a:solidFill>
              </a:ln>
              <a:effectLst/>
            </c:spPr>
            <c:extLst>
              <c:ext xmlns:c16="http://schemas.microsoft.com/office/drawing/2014/chart" uri="{C3380CC4-5D6E-409C-BE32-E72D297353CC}">
                <c16:uniqueId val="{00000005-7876-4DC7-84BE-F991FEEB7AE4}"/>
              </c:ext>
            </c:extLst>
          </c:dPt>
          <c:dPt>
            <c:idx val="2"/>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7876-4DC7-84BE-F991FEEB7AE4}"/>
              </c:ext>
            </c:extLst>
          </c:dPt>
          <c:dLbls>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876-4DC7-84BE-F991FEEB7AE4}"/>
            </c:ext>
          </c:extLst>
        </c:ser>
        <c:dLbls>
          <c:dLblPos val="outEnd"/>
          <c:showLegendKey val="0"/>
          <c:showVal val="1"/>
          <c:showCatName val="0"/>
          <c:showSerName val="0"/>
          <c:showPercent val="0"/>
          <c:showBubbleSize val="0"/>
        </c:dLbls>
        <c:gapWidth val="182"/>
        <c:axId val="1213205999"/>
        <c:axId val="1319915407"/>
      </c:barChart>
      <c:catAx>
        <c:axId val="121320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crossAx val="1319915407"/>
        <c:crosses val="autoZero"/>
        <c:auto val="1"/>
        <c:lblAlgn val="ctr"/>
        <c:lblOffset val="100"/>
        <c:noMultiLvlLbl val="0"/>
      </c:catAx>
      <c:valAx>
        <c:axId val="1319915407"/>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crossAx val="121320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bg1">
          <a:alpha val="96000"/>
        </a:schemeClr>
      </a:solidFill>
      <a:round/>
    </a:ln>
    <a:effectLst>
      <a:outerShdw blurRad="50800" dist="50800" dir="5400000" algn="ctr" rotWithShape="0">
        <a:schemeClr val="bg1"/>
      </a:outerShdw>
    </a:effectLst>
  </c:spPr>
  <c:txPr>
    <a:bodyPr/>
    <a:lstStyle/>
    <a:p>
      <a:pPr>
        <a:defRPr>
          <a:solidFill>
            <a:srgbClr val="6600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33617</xdr:rowOff>
    </xdr:from>
    <xdr:to>
      <xdr:col>26</xdr:col>
      <xdr:colOff>0</xdr:colOff>
      <xdr:row>5</xdr:row>
      <xdr:rowOff>33617</xdr:rowOff>
    </xdr:to>
    <xdr:sp macro="" textlink="">
      <xdr:nvSpPr>
        <xdr:cNvPr id="2" name="Rectangle 1">
          <a:extLst>
            <a:ext uri="{FF2B5EF4-FFF2-40B4-BE49-F238E27FC236}">
              <a16:creationId xmlns:a16="http://schemas.microsoft.com/office/drawing/2014/main" id="{44B4DF96-606B-16C0-B1CF-7AE430B0C437}"/>
            </a:ext>
          </a:extLst>
        </xdr:cNvPr>
        <xdr:cNvSpPr/>
      </xdr:nvSpPr>
      <xdr:spPr>
        <a:xfrm>
          <a:off x="108857" y="88046"/>
          <a:ext cx="15308036" cy="762000"/>
        </a:xfrm>
        <a:prstGeom prst="rect">
          <a:avLst/>
        </a:prstGeom>
        <a:solidFill>
          <a:schemeClr val="tx2">
            <a:lumMod val="75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4800">
              <a:solidFill>
                <a:schemeClr val="bg1"/>
              </a:solidFill>
            </a:rPr>
            <a:t>COFFEE</a:t>
          </a:r>
          <a:r>
            <a:rPr lang="pl-PL" sz="4800" baseline="0">
              <a:solidFill>
                <a:schemeClr val="bg1"/>
              </a:solidFill>
            </a:rPr>
            <a:t> SALES DASHBOARD</a:t>
          </a:r>
          <a:endParaRPr lang="pl-PL" sz="4800">
            <a:solidFill>
              <a:schemeClr val="bg1"/>
            </a:solidFill>
          </a:endParaRPr>
        </a:p>
      </xdr:txBody>
    </xdr:sp>
    <xdr:clientData/>
  </xdr:twoCellAnchor>
  <xdr:twoCellAnchor>
    <xdr:from>
      <xdr:col>1</xdr:col>
      <xdr:colOff>0</xdr:colOff>
      <xdr:row>17</xdr:row>
      <xdr:rowOff>0</xdr:rowOff>
    </xdr:from>
    <xdr:to>
      <xdr:col>16</xdr:col>
      <xdr:colOff>414617</xdr:colOff>
      <xdr:row>47</xdr:row>
      <xdr:rowOff>1</xdr:rowOff>
    </xdr:to>
    <xdr:graphicFrame macro="">
      <xdr:nvGraphicFramePr>
        <xdr:cNvPr id="3" name="Chart 2">
          <a:extLst>
            <a:ext uri="{FF2B5EF4-FFF2-40B4-BE49-F238E27FC236}">
              <a16:creationId xmlns:a16="http://schemas.microsoft.com/office/drawing/2014/main" id="{1E3DCF71-7640-4B9E-A4CC-2D2543EB4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107015</xdr:colOff>
      <xdr:row>5</xdr:row>
      <xdr:rowOff>152398</xdr:rowOff>
    </xdr:from>
    <xdr:to>
      <xdr:col>19</xdr:col>
      <xdr:colOff>381000</xdr:colOff>
      <xdr:row>15</xdr:row>
      <xdr:rowOff>190499</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7E3C95FA-6EAE-4ACB-B59F-EA451076474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7015" y="968827"/>
              <a:ext cx="11404628" cy="1943101"/>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22</xdr:col>
      <xdr:colOff>519393</xdr:colOff>
      <xdr:row>11</xdr:row>
      <xdr:rowOff>1</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AFB4BBE-69A5-469D-A062-9739D7E183D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487000" y="1959430"/>
              <a:ext cx="1929893" cy="952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0</xdr:colOff>
      <xdr:row>10</xdr:row>
      <xdr:rowOff>85725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5A149C8B-22EF-429A-BBBF-7622AC9C925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742964" y="1006929"/>
              <a:ext cx="3673929" cy="8477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187699</xdr:rowOff>
    </xdr:from>
    <xdr:to>
      <xdr:col>22</xdr:col>
      <xdr:colOff>365312</xdr:colOff>
      <xdr:row>16</xdr:row>
      <xdr:rowOff>1</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6006A26A-9A84-468D-A334-3C44A4A5699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742964" y="1956628"/>
              <a:ext cx="1589955" cy="955302"/>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605116</xdr:colOff>
      <xdr:row>32</xdr:row>
      <xdr:rowOff>0</xdr:rowOff>
    </xdr:from>
    <xdr:to>
      <xdr:col>26</xdr:col>
      <xdr:colOff>0</xdr:colOff>
      <xdr:row>47</xdr:row>
      <xdr:rowOff>0</xdr:rowOff>
    </xdr:to>
    <xdr:graphicFrame macro="">
      <xdr:nvGraphicFramePr>
        <xdr:cNvPr id="8" name="Chart 7">
          <a:extLst>
            <a:ext uri="{FF2B5EF4-FFF2-40B4-BE49-F238E27FC236}">
              <a16:creationId xmlns:a16="http://schemas.microsoft.com/office/drawing/2014/main" id="{ECEFA243-DF38-464B-9E03-A3D7EF4CB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17</xdr:row>
      <xdr:rowOff>0</xdr:rowOff>
    </xdr:from>
    <xdr:to>
      <xdr:col>26</xdr:col>
      <xdr:colOff>22412</xdr:colOff>
      <xdr:row>31</xdr:row>
      <xdr:rowOff>76200</xdr:rowOff>
    </xdr:to>
    <xdr:graphicFrame macro="">
      <xdr:nvGraphicFramePr>
        <xdr:cNvPr id="9" name="Chart 8">
          <a:extLst>
            <a:ext uri="{FF2B5EF4-FFF2-40B4-BE49-F238E27FC236}">
              <a16:creationId xmlns:a16="http://schemas.microsoft.com/office/drawing/2014/main" id="{4B0FCB6F-84BF-4ED4-80A2-21BF21324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184.509895833333" createdVersion="8" refreshedVersion="8" minRefreshableVersion="3" recordCount="1000" xr:uid="{F4F4FBAA-43C2-4950-94E2-8245C26263DD}">
  <cacheSource type="worksheet">
    <worksheetSource name="Orders"/>
  </cacheSource>
  <cacheFields count="18">
    <cacheField name="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77235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ED308-33AA-4C41-9F9E-24E4CA117E2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D12A4B-D0BE-440C-8042-32221812548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AE083C-0569-4037-9322-AA5333AD933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3">
    <chartFormat chart="2"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002642-F666-478B-B539-B163716879C8}" sourceName="Size">
  <pivotTables>
    <pivotTable tabId="18" name="TotalSales"/>
    <pivotTable tabId="20" name="TotalSales"/>
    <pivotTable tabId="23" name="TotalSales"/>
  </pivotTables>
  <data>
    <tabular pivotCacheId="9772358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D929AC-9ECC-4036-AF89-C4529F5B1A25}" sourceName="Roast Type Name">
  <pivotTables>
    <pivotTable tabId="18" name="TotalSales"/>
    <pivotTable tabId="20" name="TotalSales"/>
    <pivotTable tabId="23" name="TotalSales"/>
  </pivotTables>
  <data>
    <tabular pivotCacheId="9772358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871767B-79E5-4AB0-89CB-B9EAD1AC70E7}" sourceName="Loyalty Card">
  <pivotTables>
    <pivotTable tabId="18" name="TotalSales"/>
    <pivotTable tabId="20" name="TotalSales"/>
    <pivotTable tabId="23" name="TotalSales"/>
  </pivotTables>
  <data>
    <tabular pivotCacheId="9772358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608F7AF-BF0D-4E24-AA52-603FBB9F5D0B}" cache="Slicer_Size" caption="Size" columnCount="2" rowHeight="241300"/>
  <slicer name="Roast Type Name 1" xr10:uid="{1219FA78-6540-406E-819A-FEDFC1C2A5C9}" cache="Slicer_Roast_Type_Name" caption="Roast Type Name" columnCount="3" rowHeight="241300"/>
  <slicer name="Loyalty Card 1" xr10:uid="{A9D4D997-E47F-4BE5-9EAA-C64BCAEEEE7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435B8D-B3EE-49DA-B9C6-7780863A33DD}" name="Orders" displayName="Orders" ref="A1:P1001" totalsRowShown="0" headerRowDxfId="13">
  <autoFilter ref="A1:P1001" xr:uid="{9A435B8D-B3EE-49DA-B9C6-7780863A33DD}"/>
  <tableColumns count="16">
    <tableColumn id="1" xr3:uid="{B2D6A08C-ECE6-485F-A29A-323D69BC4816}" name="Order ID" dataDxfId="12"/>
    <tableColumn id="2" xr3:uid="{0BABE2F1-AC1A-46B1-9DDC-363F5A23D06E}" name="Order Date" dataDxfId="11"/>
    <tableColumn id="3" xr3:uid="{08C87FBF-2569-4E3C-8020-86259DC235B2}" name="Customer ID" dataDxfId="10"/>
    <tableColumn id="4" xr3:uid="{36A11EA1-3FB6-417F-B329-0D1743ED6E18}" name="Product ID"/>
    <tableColumn id="5" xr3:uid="{33F39A9E-3F0C-4942-9206-6E250DB2B808}" name="Quantity" dataDxfId="9"/>
    <tableColumn id="6" xr3:uid="{E4F1BF02-6B3E-4868-98D9-C50704461663}" name="Customer Name" dataDxfId="8">
      <calculatedColumnFormula>_xlfn.XLOOKUP(C2,customers!$A$1:$A$1001,customers!$B$1:$B$1001,,0)</calculatedColumnFormula>
    </tableColumn>
    <tableColumn id="7" xr3:uid="{B9C9590D-2A16-4109-B2AB-7F486CCC2241}" name="Email" dataDxfId="7">
      <calculatedColumnFormula>IF(_xlfn.XLOOKUP(C2,customers!$A$1:$A$1001,customers!$C$1:$C$1001,,0)=0,"",_xlfn.XLOOKUP(C2,customers!$A$1:$A$1001,customers!$C$1:$C$1001,,0))</calculatedColumnFormula>
    </tableColumn>
    <tableColumn id="8" xr3:uid="{AE1FE066-CD9E-4B95-AD3E-16224A797482}" name="Country" dataDxfId="6">
      <calculatedColumnFormula>_xlfn.XLOOKUP(C2,customers!$A$1:$A$1001,customers!$G$1:$G$1001,,0)</calculatedColumnFormula>
    </tableColumn>
    <tableColumn id="9" xr3:uid="{E1E1D8C0-293D-458A-A6FF-73DC32CE09FA}" name="Coffee Type">
      <calculatedColumnFormula>INDEX(products!$A$1:$G$49,MATCH(orders!$D2,products!$A$1:$A$49,0),MATCH(orders!I$1,products!$A$1:$G$1,0))</calculatedColumnFormula>
    </tableColumn>
    <tableColumn id="10" xr3:uid="{9616D5E0-5459-49EF-97A7-DB24A065AF8B}" name="Roast Type">
      <calculatedColumnFormula>INDEX(products!$A$1:$G$49,MATCH(orders!$D2,products!$A$1:$A$49,0),MATCH(orders!J$1,products!$A$1:$G$1,0))</calculatedColumnFormula>
    </tableColumn>
    <tableColumn id="11" xr3:uid="{84C32E34-EB2F-476D-ABA7-34F7DB56CA2A}" name="Size" dataDxfId="5">
      <calculatedColumnFormula>INDEX(products!$A$1:$G$49,MATCH(orders!$D2,products!$A$1:$A$49,0),MATCH(orders!K$1,products!$A$1:$G$1,0))</calculatedColumnFormula>
    </tableColumn>
    <tableColumn id="12" xr3:uid="{7332F5AD-E030-4E56-ADB9-E77719EB5CA4}" name="Unit Price" dataDxfId="4">
      <calculatedColumnFormula>INDEX(products!$A$1:$G$49,MATCH(orders!$D2,products!$A$1:$A$49,0),MATCH(orders!L$1,products!$A$1:$G$1,0))</calculatedColumnFormula>
    </tableColumn>
    <tableColumn id="13" xr3:uid="{6803705F-1CA4-4011-A01D-170C0B3E5A35}" name="Sales" dataDxfId="3">
      <calculatedColumnFormula>L2*E2</calculatedColumnFormula>
    </tableColumn>
    <tableColumn id="14" xr3:uid="{D249A629-14AF-450D-A4F0-164C960F29B1}" name="Coffee Type Name" dataDxfId="2">
      <calculatedColumnFormula>IF(I2="Rob","Robusta",IF(I2="Exc","Excelsa",IF(I2="Ara","Arabica",IF(I2="Lib","Liberica",""))))</calculatedColumnFormula>
    </tableColumn>
    <tableColumn id="15" xr3:uid="{F307739B-2FD3-4F78-B43A-6CFB7D6F7E10}" name="Roast Type Name" dataDxfId="1">
      <calculatedColumnFormula>IF(J2="M","Medium",IF(J2="L","Light",IF(J2="D","Dark","")))</calculatedColumnFormula>
    </tableColumn>
    <tableColumn id="16" xr3:uid="{43C38FEA-0A61-48EF-AE1E-DAC1B876C409}"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54F510-02F5-401C-91A9-516251A32680}" sourceName="Order Date">
  <pivotTables>
    <pivotTable tabId="18" name="TotalSales"/>
    <pivotTable tabId="20" name="TotalSales"/>
    <pivotTable tabId="23" name="TotalSales"/>
  </pivotTables>
  <state minimalRefreshVersion="6" lastRefreshVersion="6" pivotCacheId="9772358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AB8EF97-01F4-413D-A06D-CDDBF7E7FE35}" cache="NativeTimeline_Order_Date" caption="Order Date" level="0"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04AA-0671-4135-8457-5817AA6F4BB1}">
  <sheetPr>
    <pageSetUpPr autoPageBreaks="0"/>
  </sheetPr>
  <dimension ref="A1"/>
  <sheetViews>
    <sheetView showGridLines="0" showRowColHeaders="0" tabSelected="1" zoomScale="70" zoomScaleNormal="70" workbookViewId="0"/>
  </sheetViews>
  <sheetFormatPr defaultRowHeight="15" x14ac:dyDescent="0.25"/>
  <cols>
    <col min="1" max="1" width="1.7109375" customWidth="1"/>
  </cols>
  <sheetData>
    <row r="1" ht="5.0999999999999996" customHeight="1" x14ac:dyDescent="0.25"/>
  </sheetData>
  <pageMargins left="0.7" right="0.7" top="0.75" bottom="0.75" header="0.3" footer="0.3"/>
  <pageSetup paperSize="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128-3A5C-4A6C-A3E4-818820913A9E}">
  <dimension ref="A3:F48"/>
  <sheetViews>
    <sheetView zoomScale="70" zoomScaleNormal="70" workbookViewId="0">
      <selection activeCell="B5" sqref="B5:B8"/>
      <pivotSelection pane="bottomRight" showHeader="1" dimension="1" activeRow="4" activeCol="1" click="1" r:id="rId1">
        <pivotArea dataOnly="0" labelOnly="1" outline="0" fieldPosition="0">
          <references count="1">
            <reference field="16" count="0"/>
          </references>
        </pivotArea>
      </pivotSelection>
    </sheetView>
  </sheetViews>
  <sheetFormatPr defaultRowHeight="15" x14ac:dyDescent="0.25"/>
  <cols>
    <col min="1" max="1" width="13.140625" bestFit="1" customWidth="1"/>
    <col min="2" max="2" width="22.42578125" bestFit="1" customWidth="1"/>
    <col min="3" max="3" width="20.140625"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6" x14ac:dyDescent="0.25">
      <c r="A17" t="s">
        <v>6211</v>
      </c>
      <c r="B17" t="s">
        <v>6199</v>
      </c>
      <c r="C17" s="8">
        <v>47.25</v>
      </c>
      <c r="D17" s="8">
        <v>65.805000000000007</v>
      </c>
      <c r="E17" s="8">
        <v>274.67500000000001</v>
      </c>
      <c r="F17" s="8">
        <v>179.22</v>
      </c>
    </row>
    <row r="18" spans="1:6" x14ac:dyDescent="0.25">
      <c r="B18" t="s">
        <v>6200</v>
      </c>
      <c r="C18" s="8">
        <v>745.44999999999993</v>
      </c>
      <c r="D18" s="8">
        <v>428.88499999999999</v>
      </c>
      <c r="E18" s="8">
        <v>194.17499999999998</v>
      </c>
      <c r="F18" s="8">
        <v>429.82999999999993</v>
      </c>
    </row>
    <row r="19" spans="1:6" x14ac:dyDescent="0.25">
      <c r="B19" t="s">
        <v>6201</v>
      </c>
      <c r="C19" s="8">
        <v>130.47</v>
      </c>
      <c r="D19" s="8">
        <v>271.48500000000001</v>
      </c>
      <c r="E19" s="8">
        <v>281.20499999999998</v>
      </c>
      <c r="F19" s="8">
        <v>231.63000000000002</v>
      </c>
    </row>
    <row r="20" spans="1:6" x14ac:dyDescent="0.25">
      <c r="B20" t="s">
        <v>6202</v>
      </c>
      <c r="C20" s="8">
        <v>27</v>
      </c>
      <c r="D20" s="8">
        <v>347.26</v>
      </c>
      <c r="E20" s="8">
        <v>147.51</v>
      </c>
      <c r="F20" s="8">
        <v>240.04</v>
      </c>
    </row>
    <row r="21" spans="1:6" x14ac:dyDescent="0.25">
      <c r="B21" t="s">
        <v>6203</v>
      </c>
      <c r="C21" s="8">
        <v>255.11499999999995</v>
      </c>
      <c r="D21" s="8">
        <v>541.73</v>
      </c>
      <c r="E21" s="8">
        <v>83.43</v>
      </c>
      <c r="F21" s="8">
        <v>59.079999999999991</v>
      </c>
    </row>
    <row r="22" spans="1:6" x14ac:dyDescent="0.25">
      <c r="B22" t="s">
        <v>6204</v>
      </c>
      <c r="C22" s="8">
        <v>584.78999999999985</v>
      </c>
      <c r="D22" s="8">
        <v>357.42999999999995</v>
      </c>
      <c r="E22" s="8">
        <v>355.34</v>
      </c>
      <c r="F22" s="8">
        <v>140.88</v>
      </c>
    </row>
    <row r="23" spans="1:6" x14ac:dyDescent="0.25">
      <c r="B23" t="s">
        <v>6205</v>
      </c>
      <c r="C23" s="8">
        <v>430.62</v>
      </c>
      <c r="D23" s="8">
        <v>227.42500000000001</v>
      </c>
      <c r="E23" s="8">
        <v>236.315</v>
      </c>
      <c r="F23" s="8">
        <v>414.58499999999992</v>
      </c>
    </row>
    <row r="24" spans="1:6" x14ac:dyDescent="0.25">
      <c r="B24" t="s">
        <v>6206</v>
      </c>
      <c r="C24" s="8">
        <v>22.5</v>
      </c>
      <c r="D24" s="8">
        <v>77.72</v>
      </c>
      <c r="E24" s="8">
        <v>60.5</v>
      </c>
      <c r="F24" s="8">
        <v>139.67999999999998</v>
      </c>
    </row>
    <row r="25" spans="1:6" x14ac:dyDescent="0.25">
      <c r="B25" t="s">
        <v>6207</v>
      </c>
      <c r="C25" s="8">
        <v>126.14999999999999</v>
      </c>
      <c r="D25" s="8">
        <v>195.11</v>
      </c>
      <c r="E25" s="8">
        <v>89.13</v>
      </c>
      <c r="F25" s="8">
        <v>302.65999999999997</v>
      </c>
    </row>
    <row r="26" spans="1:6" x14ac:dyDescent="0.25">
      <c r="B26" t="s">
        <v>6208</v>
      </c>
      <c r="C26" s="8">
        <v>376.03</v>
      </c>
      <c r="D26" s="8">
        <v>523.24</v>
      </c>
      <c r="E26" s="8">
        <v>440.96499999999997</v>
      </c>
      <c r="F26" s="8">
        <v>174.46999999999997</v>
      </c>
    </row>
    <row r="27" spans="1:6" x14ac:dyDescent="0.25">
      <c r="B27" t="s">
        <v>6209</v>
      </c>
      <c r="C27" s="8">
        <v>515.17999999999995</v>
      </c>
      <c r="D27" s="8">
        <v>142.56</v>
      </c>
      <c r="E27" s="8">
        <v>347.03999999999996</v>
      </c>
      <c r="F27" s="8">
        <v>104.08499999999999</v>
      </c>
    </row>
    <row r="28" spans="1:6" x14ac:dyDescent="0.25">
      <c r="B28" t="s">
        <v>6210</v>
      </c>
      <c r="C28" s="8">
        <v>95.859999999999985</v>
      </c>
      <c r="D28" s="8">
        <v>484.76</v>
      </c>
      <c r="E28" s="8">
        <v>94.17</v>
      </c>
      <c r="F28" s="8">
        <v>77.10499999999999</v>
      </c>
    </row>
    <row r="29" spans="1:6" x14ac:dyDescent="0.25">
      <c r="A29" t="s">
        <v>6212</v>
      </c>
      <c r="B29" t="s">
        <v>6199</v>
      </c>
      <c r="C29" s="8">
        <v>258.34500000000003</v>
      </c>
      <c r="D29" s="8">
        <v>139.625</v>
      </c>
      <c r="E29" s="8">
        <v>279.52000000000004</v>
      </c>
      <c r="F29" s="8">
        <v>160.19499999999999</v>
      </c>
    </row>
    <row r="30" spans="1:6" x14ac:dyDescent="0.25">
      <c r="B30" t="s">
        <v>6200</v>
      </c>
      <c r="C30" s="8">
        <v>342.2</v>
      </c>
      <c r="D30" s="8">
        <v>284.24999999999994</v>
      </c>
      <c r="E30" s="8">
        <v>251.83</v>
      </c>
      <c r="F30" s="8">
        <v>80.550000000000011</v>
      </c>
    </row>
    <row r="31" spans="1:6" x14ac:dyDescent="0.25">
      <c r="B31" t="s">
        <v>6201</v>
      </c>
      <c r="C31" s="8">
        <v>418.30499999999989</v>
      </c>
      <c r="D31" s="8">
        <v>468.125</v>
      </c>
      <c r="E31" s="8">
        <v>405.05500000000006</v>
      </c>
      <c r="F31" s="8">
        <v>253.15499999999997</v>
      </c>
    </row>
    <row r="32" spans="1:6"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2F883-39E8-4DE9-8D18-B15DFB18B6F2}">
  <dimension ref="A3:B6"/>
  <sheetViews>
    <sheetView zoomScale="70" zoomScaleNormal="70" workbookViewId="0">
      <selection activeCell="B5" sqref="B5:B48"/>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2829F-7D5B-401D-8561-CF97FC331294}">
  <dimension ref="A3:B8"/>
  <sheetViews>
    <sheetView zoomScale="70" zoomScaleNormal="70" workbookViewId="0">
      <selection activeCell="K52" sqref="K52"/>
    </sheetView>
  </sheetViews>
  <sheetFormatPr defaultRowHeight="15" x14ac:dyDescent="0.25"/>
  <cols>
    <col min="1" max="1" width="18.28515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2" sqref="B2:B1001"/>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10">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 t="shared" ref="M2:M10" si="0">L2*E2</f>
        <v>19.899999999999999</v>
      </c>
      <c r="N2" s="3" t="str">
        <f>IF(I2="Rob","Robusta",IF(I2="Exc","Excelsa",IF(I2="Ara","Arabica",IF(I2="Lib","Liberica",""))))</f>
        <v>Robusta</v>
      </c>
      <c r="O2" s="3" t="str">
        <f>IF(J2="M","Medium",IF(J2="L","Light",IF(J2="D","Dark","")))</f>
        <v>Medium</v>
      </c>
      <c r="P2" s="3" t="str">
        <f>_xlfn.XLOOKUP(Orders[[#This Row],[Customer ID]],customers!$A$1:$A$1001,customers!$I$1:$I$1001,,0)</f>
        <v>Yes</v>
      </c>
    </row>
    <row r="3" spans="1:16" x14ac:dyDescent="0.25">
      <c r="A3" s="2" t="s">
        <v>490</v>
      </c>
      <c r="B3" s="10">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si="0"/>
        <v>41.25</v>
      </c>
      <c r="N3" s="3" t="str">
        <f t="shared" ref="N3:N66" si="1">IF(I3="Rob","Robusta",IF(I3="Exc","Excelsa",IF(I3="Ara","Arabica",IF(I3="Lib","Liberica",""))))</f>
        <v>Excelsa</v>
      </c>
      <c r="O3" s="3" t="str">
        <f t="shared" ref="O3:O66" si="2">IF(J3="M","Medium",IF(J3="L","Light",IF(J3="D","Dark","")))</f>
        <v>Medium</v>
      </c>
      <c r="P3" s="3" t="str">
        <f>_xlfn.XLOOKUP(Orders[[#This Row],[Customer ID]],customers!$A$1:$A$1001,customers!$I$1:$I$1001,,0)</f>
        <v>Yes</v>
      </c>
    </row>
    <row r="4" spans="1:16" x14ac:dyDescent="0.25">
      <c r="A4" s="2" t="s">
        <v>501</v>
      </c>
      <c r="B4" s="10">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s="3" t="str">
        <f t="shared" si="1"/>
        <v>Arabica</v>
      </c>
      <c r="O4" s="3" t="str">
        <f t="shared" si="2"/>
        <v>Light</v>
      </c>
      <c r="P4" s="3" t="str">
        <f>_xlfn.XLOOKUP(Orders[[#This Row],[Customer ID]],customers!$A$1:$A$1001,customers!$I$1:$I$1001,,0)</f>
        <v>Yes</v>
      </c>
    </row>
    <row r="5" spans="1:16" x14ac:dyDescent="0.25">
      <c r="A5" s="2" t="s">
        <v>512</v>
      </c>
      <c r="B5" s="10">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s="3" t="str">
        <f t="shared" si="1"/>
        <v>Excelsa</v>
      </c>
      <c r="O5" s="3" t="str">
        <f t="shared" si="2"/>
        <v>Medium</v>
      </c>
      <c r="P5" s="3" t="str">
        <f>_xlfn.XLOOKUP(Orders[[#This Row],[Customer ID]],customers!$A$1:$A$1001,customers!$I$1:$I$1001,,0)</f>
        <v>No</v>
      </c>
    </row>
    <row r="6" spans="1:16" x14ac:dyDescent="0.25">
      <c r="A6" s="2" t="s">
        <v>512</v>
      </c>
      <c r="B6" s="10">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s="3" t="str">
        <f t="shared" si="1"/>
        <v>Robusta</v>
      </c>
      <c r="O6" s="3" t="str">
        <f t="shared" si="2"/>
        <v>Light</v>
      </c>
      <c r="P6" s="3" t="str">
        <f>_xlfn.XLOOKUP(Orders[[#This Row],[Customer ID]],customers!$A$1:$A$1001,customers!$I$1:$I$1001,,0)</f>
        <v>No</v>
      </c>
    </row>
    <row r="7" spans="1:16" x14ac:dyDescent="0.25">
      <c r="A7" s="2" t="s">
        <v>519</v>
      </c>
      <c r="B7" s="10">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s="3" t="str">
        <f t="shared" si="1"/>
        <v>Liberica</v>
      </c>
      <c r="O7" s="3" t="str">
        <f t="shared" si="2"/>
        <v>Dark</v>
      </c>
      <c r="P7" s="3" t="str">
        <f>_xlfn.XLOOKUP(Orders[[#This Row],[Customer ID]],customers!$A$1:$A$1001,customers!$I$1:$I$1001,,0)</f>
        <v>No</v>
      </c>
    </row>
    <row r="8" spans="1:16" x14ac:dyDescent="0.25">
      <c r="A8" s="2" t="s">
        <v>524</v>
      </c>
      <c r="B8" s="10">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s="3" t="str">
        <f t="shared" si="1"/>
        <v>Excelsa</v>
      </c>
      <c r="O8" s="3" t="str">
        <f t="shared" si="2"/>
        <v>Dark</v>
      </c>
      <c r="P8" s="3" t="str">
        <f>_xlfn.XLOOKUP(Orders[[#This Row],[Customer ID]],customers!$A$1:$A$1001,customers!$I$1:$I$1001,,0)</f>
        <v>Yes</v>
      </c>
    </row>
    <row r="9" spans="1:16" x14ac:dyDescent="0.25">
      <c r="A9" s="2" t="s">
        <v>530</v>
      </c>
      <c r="B9" s="10">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s="3" t="str">
        <f t="shared" si="1"/>
        <v>Liberica</v>
      </c>
      <c r="O9" s="3" t="str">
        <f t="shared" si="2"/>
        <v>Light</v>
      </c>
      <c r="P9" s="3" t="str">
        <f>_xlfn.XLOOKUP(Orders[[#This Row],[Customer ID]],customers!$A$1:$A$1001,customers!$I$1:$I$1001,,0)</f>
        <v>Yes</v>
      </c>
    </row>
    <row r="10" spans="1:16" x14ac:dyDescent="0.25">
      <c r="A10" s="2" t="s">
        <v>535</v>
      </c>
      <c r="B10" s="10">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s="3" t="str">
        <f t="shared" si="1"/>
        <v>Robusta</v>
      </c>
      <c r="O10" s="3" t="str">
        <f t="shared" si="2"/>
        <v>Medium</v>
      </c>
      <c r="P10" s="3" t="str">
        <f>_xlfn.XLOOKUP(Orders[[#This Row],[Customer ID]],customers!$A$1:$A$1001,customers!$I$1:$I$1001,,0)</f>
        <v>No</v>
      </c>
    </row>
    <row r="11" spans="1:16" x14ac:dyDescent="0.25">
      <c r="A11" s="2" t="s">
        <v>541</v>
      </c>
      <c r="B11" s="10">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ref="M11:M66" si="3">L11*E11</f>
        <v>5.97</v>
      </c>
      <c r="N11" s="3" t="str">
        <f t="shared" si="1"/>
        <v>Robusta</v>
      </c>
      <c r="O11" s="3" t="str">
        <f t="shared" si="2"/>
        <v>Medium</v>
      </c>
      <c r="P11" s="3" t="str">
        <f>_xlfn.XLOOKUP(Orders[[#This Row],[Customer ID]],customers!$A$1:$A$1001,customers!$I$1:$I$1001,,0)</f>
        <v>No</v>
      </c>
    </row>
    <row r="12" spans="1:16" x14ac:dyDescent="0.25">
      <c r="A12" s="2" t="s">
        <v>547</v>
      </c>
      <c r="B12" s="10">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3"/>
        <v>39.799999999999997</v>
      </c>
      <c r="N12" s="3" t="str">
        <f t="shared" si="1"/>
        <v>Arabica</v>
      </c>
      <c r="O12" s="3" t="str">
        <f t="shared" si="2"/>
        <v>Dark</v>
      </c>
      <c r="P12" s="3" t="str">
        <f>_xlfn.XLOOKUP(Orders[[#This Row],[Customer ID]],customers!$A$1:$A$1001,customers!$I$1:$I$1001,,0)</f>
        <v>No</v>
      </c>
    </row>
    <row r="13" spans="1:16" x14ac:dyDescent="0.25">
      <c r="A13" s="2" t="s">
        <v>553</v>
      </c>
      <c r="B13" s="10">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3"/>
        <v>170.77499999999998</v>
      </c>
      <c r="N13" s="3" t="str">
        <f t="shared" si="1"/>
        <v>Excelsa</v>
      </c>
      <c r="O13" s="3" t="str">
        <f t="shared" si="2"/>
        <v>Light</v>
      </c>
      <c r="P13" s="3" t="str">
        <f>_xlfn.XLOOKUP(Orders[[#This Row],[Customer ID]],customers!$A$1:$A$1001,customers!$I$1:$I$1001,,0)</f>
        <v>Yes</v>
      </c>
    </row>
    <row r="14" spans="1:16" x14ac:dyDescent="0.25">
      <c r="A14" s="2" t="s">
        <v>559</v>
      </c>
      <c r="B14" s="10">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3"/>
        <v>49.75</v>
      </c>
      <c r="N14" s="3" t="str">
        <f t="shared" si="1"/>
        <v>Robusta</v>
      </c>
      <c r="O14" s="3" t="str">
        <f t="shared" si="2"/>
        <v>Medium</v>
      </c>
      <c r="P14" s="3" t="str">
        <f>_xlfn.XLOOKUP(Orders[[#This Row],[Customer ID]],customers!$A$1:$A$1001,customers!$I$1:$I$1001,,0)</f>
        <v>No</v>
      </c>
    </row>
    <row r="15" spans="1:16" x14ac:dyDescent="0.25">
      <c r="A15" s="2" t="s">
        <v>565</v>
      </c>
      <c r="B15" s="10">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3"/>
        <v>41.169999999999995</v>
      </c>
      <c r="N15" s="3" t="str">
        <f t="shared" si="1"/>
        <v>Robusta</v>
      </c>
      <c r="O15" s="3" t="str">
        <f t="shared" si="2"/>
        <v>Dark</v>
      </c>
      <c r="P15" s="3" t="str">
        <f>_xlfn.XLOOKUP(Orders[[#This Row],[Customer ID]],customers!$A$1:$A$1001,customers!$I$1:$I$1001,,0)</f>
        <v>No</v>
      </c>
    </row>
    <row r="16" spans="1:16" x14ac:dyDescent="0.25">
      <c r="A16" s="2" t="s">
        <v>570</v>
      </c>
      <c r="B16" s="10">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3"/>
        <v>11.654999999999999</v>
      </c>
      <c r="N16" s="3" t="str">
        <f t="shared" si="1"/>
        <v>Liberica</v>
      </c>
      <c r="O16" s="3" t="str">
        <f t="shared" si="2"/>
        <v>Dark</v>
      </c>
      <c r="P16" s="3" t="str">
        <f>_xlfn.XLOOKUP(Orders[[#This Row],[Customer ID]],customers!$A$1:$A$1001,customers!$I$1:$I$1001,,0)</f>
        <v>Yes</v>
      </c>
    </row>
    <row r="17" spans="1:16" x14ac:dyDescent="0.25">
      <c r="A17" s="2" t="s">
        <v>576</v>
      </c>
      <c r="B17" s="10">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3"/>
        <v>114.42499999999998</v>
      </c>
      <c r="N17" s="3" t="str">
        <f t="shared" si="1"/>
        <v>Robusta</v>
      </c>
      <c r="O17" s="3" t="str">
        <f t="shared" si="2"/>
        <v>Medium</v>
      </c>
      <c r="P17" s="3" t="str">
        <f>_xlfn.XLOOKUP(Orders[[#This Row],[Customer ID]],customers!$A$1:$A$1001,customers!$I$1:$I$1001,,0)</f>
        <v>No</v>
      </c>
    </row>
    <row r="18" spans="1:16" x14ac:dyDescent="0.25">
      <c r="A18" s="2" t="s">
        <v>581</v>
      </c>
      <c r="B18" s="10">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3"/>
        <v>20.25</v>
      </c>
      <c r="N18" s="3" t="str">
        <f t="shared" si="1"/>
        <v>Arabica</v>
      </c>
      <c r="O18" s="3" t="str">
        <f t="shared" si="2"/>
        <v>Medium</v>
      </c>
      <c r="P18" s="3" t="str">
        <f>_xlfn.XLOOKUP(Orders[[#This Row],[Customer ID]],customers!$A$1:$A$1001,customers!$I$1:$I$1001,,0)</f>
        <v>No</v>
      </c>
    </row>
    <row r="19" spans="1:16" x14ac:dyDescent="0.25">
      <c r="A19" s="2" t="s">
        <v>587</v>
      </c>
      <c r="B19" s="10">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3"/>
        <v>77.699999999999989</v>
      </c>
      <c r="N19" s="3" t="str">
        <f t="shared" si="1"/>
        <v>Arabica</v>
      </c>
      <c r="O19" s="3" t="str">
        <f t="shared" si="2"/>
        <v>Light</v>
      </c>
      <c r="P19" s="3" t="str">
        <f>_xlfn.XLOOKUP(Orders[[#This Row],[Customer ID]],customers!$A$1:$A$1001,customers!$I$1:$I$1001,,0)</f>
        <v>No</v>
      </c>
    </row>
    <row r="20" spans="1:16" x14ac:dyDescent="0.25">
      <c r="A20" s="2" t="s">
        <v>593</v>
      </c>
      <c r="B20" s="10">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3"/>
        <v>82.339999999999989</v>
      </c>
      <c r="N20" s="3" t="str">
        <f t="shared" si="1"/>
        <v>Robusta</v>
      </c>
      <c r="O20" s="3" t="str">
        <f t="shared" si="2"/>
        <v>Dark</v>
      </c>
      <c r="P20" s="3" t="str">
        <f>_xlfn.XLOOKUP(Orders[[#This Row],[Customer ID]],customers!$A$1:$A$1001,customers!$I$1:$I$1001,,0)</f>
        <v>Yes</v>
      </c>
    </row>
    <row r="21" spans="1:16" x14ac:dyDescent="0.25">
      <c r="A21" s="2" t="s">
        <v>598</v>
      </c>
      <c r="B21" s="10">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3"/>
        <v>16.875</v>
      </c>
      <c r="N21" s="3" t="str">
        <f t="shared" si="1"/>
        <v>Arabica</v>
      </c>
      <c r="O21" s="3" t="str">
        <f t="shared" si="2"/>
        <v>Medium</v>
      </c>
      <c r="P21" s="3" t="str">
        <f>_xlfn.XLOOKUP(Orders[[#This Row],[Customer ID]],customers!$A$1:$A$1001,customers!$I$1:$I$1001,,0)</f>
        <v>Yes</v>
      </c>
    </row>
    <row r="22" spans="1:16" x14ac:dyDescent="0.25">
      <c r="A22" s="2" t="s">
        <v>598</v>
      </c>
      <c r="B22" s="10">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3"/>
        <v>14.58</v>
      </c>
      <c r="N22" s="3" t="str">
        <f t="shared" si="1"/>
        <v>Excelsa</v>
      </c>
      <c r="O22" s="3" t="str">
        <f t="shared" si="2"/>
        <v>Dark</v>
      </c>
      <c r="P22" s="3" t="str">
        <f>_xlfn.XLOOKUP(Orders[[#This Row],[Customer ID]],customers!$A$1:$A$1001,customers!$I$1:$I$1001,,0)</f>
        <v>Yes</v>
      </c>
    </row>
    <row r="23" spans="1:16" x14ac:dyDescent="0.25">
      <c r="A23" s="2" t="s">
        <v>608</v>
      </c>
      <c r="B23" s="10">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3"/>
        <v>17.91</v>
      </c>
      <c r="N23" s="3" t="str">
        <f t="shared" si="1"/>
        <v>Arabica</v>
      </c>
      <c r="O23" s="3" t="str">
        <f t="shared" si="2"/>
        <v>Dark</v>
      </c>
      <c r="P23" s="3" t="str">
        <f>_xlfn.XLOOKUP(Orders[[#This Row],[Customer ID]],customers!$A$1:$A$1001,customers!$I$1:$I$1001,,0)</f>
        <v>No</v>
      </c>
    </row>
    <row r="24" spans="1:16" x14ac:dyDescent="0.25">
      <c r="A24" s="2" t="s">
        <v>614</v>
      </c>
      <c r="B24" s="10">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3"/>
        <v>91.539999999999992</v>
      </c>
      <c r="N24" s="3" t="str">
        <f t="shared" si="1"/>
        <v>Robusta</v>
      </c>
      <c r="O24" s="3" t="str">
        <f t="shared" si="2"/>
        <v>Medium</v>
      </c>
      <c r="P24" s="3" t="str">
        <f>_xlfn.XLOOKUP(Orders[[#This Row],[Customer ID]],customers!$A$1:$A$1001,customers!$I$1:$I$1001,,0)</f>
        <v>Yes</v>
      </c>
    </row>
    <row r="25" spans="1:16" x14ac:dyDescent="0.25">
      <c r="A25" s="2" t="s">
        <v>620</v>
      </c>
      <c r="B25" s="10">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3"/>
        <v>11.94</v>
      </c>
      <c r="N25" s="3" t="str">
        <f t="shared" si="1"/>
        <v>Arabica</v>
      </c>
      <c r="O25" s="3" t="str">
        <f t="shared" si="2"/>
        <v>Dark</v>
      </c>
      <c r="P25" s="3" t="str">
        <f>_xlfn.XLOOKUP(Orders[[#This Row],[Customer ID]],customers!$A$1:$A$1001,customers!$I$1:$I$1001,,0)</f>
        <v>Yes</v>
      </c>
    </row>
    <row r="26" spans="1:16" x14ac:dyDescent="0.25">
      <c r="A26" s="2" t="s">
        <v>626</v>
      </c>
      <c r="B26" s="10">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3"/>
        <v>11.25</v>
      </c>
      <c r="N26" s="3" t="str">
        <f t="shared" si="1"/>
        <v>Arabica</v>
      </c>
      <c r="O26" s="3" t="str">
        <f t="shared" si="2"/>
        <v>Medium</v>
      </c>
      <c r="P26" s="3" t="str">
        <f>_xlfn.XLOOKUP(Orders[[#This Row],[Customer ID]],customers!$A$1:$A$1001,customers!$I$1:$I$1001,,0)</f>
        <v>No</v>
      </c>
    </row>
    <row r="27" spans="1:16" x14ac:dyDescent="0.25">
      <c r="A27" s="2" t="s">
        <v>632</v>
      </c>
      <c r="B27" s="10">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3"/>
        <v>12.375</v>
      </c>
      <c r="N27" s="3" t="str">
        <f t="shared" si="1"/>
        <v>Excelsa</v>
      </c>
      <c r="O27" s="3" t="str">
        <f t="shared" si="2"/>
        <v>Medium</v>
      </c>
      <c r="P27" s="3" t="str">
        <f>_xlfn.XLOOKUP(Orders[[#This Row],[Customer ID]],customers!$A$1:$A$1001,customers!$I$1:$I$1001,,0)</f>
        <v>Yes</v>
      </c>
    </row>
    <row r="28" spans="1:16" x14ac:dyDescent="0.25">
      <c r="A28" s="2" t="s">
        <v>637</v>
      </c>
      <c r="B28" s="10">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3"/>
        <v>27</v>
      </c>
      <c r="N28" s="3" t="str">
        <f t="shared" si="1"/>
        <v>Arabica</v>
      </c>
      <c r="O28" s="3" t="str">
        <f t="shared" si="2"/>
        <v>Medium</v>
      </c>
      <c r="P28" s="3" t="str">
        <f>_xlfn.XLOOKUP(Orders[[#This Row],[Customer ID]],customers!$A$1:$A$1001,customers!$I$1:$I$1001,,0)</f>
        <v>Yes</v>
      </c>
    </row>
    <row r="29" spans="1:16" x14ac:dyDescent="0.25">
      <c r="A29" s="2" t="s">
        <v>643</v>
      </c>
      <c r="B29" s="10">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3"/>
        <v>16.875</v>
      </c>
      <c r="N29" s="3" t="str">
        <f t="shared" si="1"/>
        <v>Arabica</v>
      </c>
      <c r="O29" s="3" t="str">
        <f t="shared" si="2"/>
        <v>Medium</v>
      </c>
      <c r="P29" s="3" t="str">
        <f>_xlfn.XLOOKUP(Orders[[#This Row],[Customer ID]],customers!$A$1:$A$1001,customers!$I$1:$I$1001,,0)</f>
        <v>No</v>
      </c>
    </row>
    <row r="30" spans="1:16" x14ac:dyDescent="0.25">
      <c r="A30" s="2" t="s">
        <v>649</v>
      </c>
      <c r="B30" s="10">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3"/>
        <v>17.91</v>
      </c>
      <c r="N30" s="3" t="str">
        <f t="shared" si="1"/>
        <v>Arabica</v>
      </c>
      <c r="O30" s="3" t="str">
        <f t="shared" si="2"/>
        <v>Dark</v>
      </c>
      <c r="P30" s="3" t="str">
        <f>_xlfn.XLOOKUP(Orders[[#This Row],[Customer ID]],customers!$A$1:$A$1001,customers!$I$1:$I$1001,,0)</f>
        <v>No</v>
      </c>
    </row>
    <row r="31" spans="1:16" x14ac:dyDescent="0.25">
      <c r="A31" s="2" t="s">
        <v>655</v>
      </c>
      <c r="B31" s="10">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3"/>
        <v>39.799999999999997</v>
      </c>
      <c r="N31" s="3" t="str">
        <f t="shared" si="1"/>
        <v>Arabica</v>
      </c>
      <c r="O31" s="3" t="str">
        <f t="shared" si="2"/>
        <v>Dark</v>
      </c>
      <c r="P31" s="3" t="str">
        <f>_xlfn.XLOOKUP(Orders[[#This Row],[Customer ID]],customers!$A$1:$A$1001,customers!$I$1:$I$1001,,0)</f>
        <v>Yes</v>
      </c>
    </row>
    <row r="32" spans="1:16" x14ac:dyDescent="0.25">
      <c r="A32" s="2" t="s">
        <v>661</v>
      </c>
      <c r="B32" s="10">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3"/>
        <v>21.825000000000003</v>
      </c>
      <c r="N32" s="3" t="str">
        <f t="shared" si="1"/>
        <v>Liberica</v>
      </c>
      <c r="O32" s="3" t="str">
        <f t="shared" si="2"/>
        <v>Medium</v>
      </c>
      <c r="P32" s="3" t="str">
        <f>_xlfn.XLOOKUP(Orders[[#This Row],[Customer ID]],customers!$A$1:$A$1001,customers!$I$1:$I$1001,,0)</f>
        <v>No</v>
      </c>
    </row>
    <row r="33" spans="1:16" x14ac:dyDescent="0.25">
      <c r="A33" s="2" t="s">
        <v>661</v>
      </c>
      <c r="B33" s="10">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3"/>
        <v>35.82</v>
      </c>
      <c r="N33" s="3" t="str">
        <f t="shared" si="1"/>
        <v>Arabica</v>
      </c>
      <c r="O33" s="3" t="str">
        <f t="shared" si="2"/>
        <v>Dark</v>
      </c>
      <c r="P33" s="3" t="str">
        <f>_xlfn.XLOOKUP(Orders[[#This Row],[Customer ID]],customers!$A$1:$A$1001,customers!$I$1:$I$1001,,0)</f>
        <v>No</v>
      </c>
    </row>
    <row r="34" spans="1:16" x14ac:dyDescent="0.25">
      <c r="A34" s="2" t="s">
        <v>661</v>
      </c>
      <c r="B34" s="10">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3"/>
        <v>52.38</v>
      </c>
      <c r="N34" s="3" t="str">
        <f t="shared" si="1"/>
        <v>Liberica</v>
      </c>
      <c r="O34" s="3" t="str">
        <f t="shared" si="2"/>
        <v>Medium</v>
      </c>
      <c r="P34" s="3" t="str">
        <f>_xlfn.XLOOKUP(Orders[[#This Row],[Customer ID]],customers!$A$1:$A$1001,customers!$I$1:$I$1001,,0)</f>
        <v>No</v>
      </c>
    </row>
    <row r="35" spans="1:16" x14ac:dyDescent="0.25">
      <c r="A35" s="2" t="s">
        <v>676</v>
      </c>
      <c r="B35" s="10">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3"/>
        <v>23.774999999999999</v>
      </c>
      <c r="N35" s="3" t="str">
        <f t="shared" si="1"/>
        <v>Liberica</v>
      </c>
      <c r="O35" s="3" t="str">
        <f t="shared" si="2"/>
        <v>Light</v>
      </c>
      <c r="P35" s="3" t="str">
        <f>_xlfn.XLOOKUP(Orders[[#This Row],[Customer ID]],customers!$A$1:$A$1001,customers!$I$1:$I$1001,,0)</f>
        <v>No</v>
      </c>
    </row>
    <row r="36" spans="1:16" x14ac:dyDescent="0.25">
      <c r="A36" s="2" t="s">
        <v>681</v>
      </c>
      <c r="B36" s="10">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3"/>
        <v>57.06</v>
      </c>
      <c r="N36" s="3" t="str">
        <f t="shared" si="1"/>
        <v>Liberica</v>
      </c>
      <c r="O36" s="3" t="str">
        <f t="shared" si="2"/>
        <v>Light</v>
      </c>
      <c r="P36" s="3" t="str">
        <f>_xlfn.XLOOKUP(Orders[[#This Row],[Customer ID]],customers!$A$1:$A$1001,customers!$I$1:$I$1001,,0)</f>
        <v>Yes</v>
      </c>
    </row>
    <row r="37" spans="1:16" x14ac:dyDescent="0.25">
      <c r="A37" s="2" t="s">
        <v>687</v>
      </c>
      <c r="B37" s="10">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3"/>
        <v>35.82</v>
      </c>
      <c r="N37" s="3" t="str">
        <f t="shared" si="1"/>
        <v>Arabica</v>
      </c>
      <c r="O37" s="3" t="str">
        <f t="shared" si="2"/>
        <v>Dark</v>
      </c>
      <c r="P37" s="3" t="str">
        <f>_xlfn.XLOOKUP(Orders[[#This Row],[Customer ID]],customers!$A$1:$A$1001,customers!$I$1:$I$1001,,0)</f>
        <v>No</v>
      </c>
    </row>
    <row r="38" spans="1:16" x14ac:dyDescent="0.25">
      <c r="A38" s="2" t="s">
        <v>693</v>
      </c>
      <c r="B38" s="10">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3"/>
        <v>8.73</v>
      </c>
      <c r="N38" s="3" t="str">
        <f t="shared" si="1"/>
        <v>Liberica</v>
      </c>
      <c r="O38" s="3" t="str">
        <f t="shared" si="2"/>
        <v>Medium</v>
      </c>
      <c r="P38" s="3" t="str">
        <f>_xlfn.XLOOKUP(Orders[[#This Row],[Customer ID]],customers!$A$1:$A$1001,customers!$I$1:$I$1001,,0)</f>
        <v>No</v>
      </c>
    </row>
    <row r="39" spans="1:16" x14ac:dyDescent="0.25">
      <c r="A39" s="2" t="s">
        <v>699</v>
      </c>
      <c r="B39" s="10">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3"/>
        <v>28.53</v>
      </c>
      <c r="N39" s="3" t="str">
        <f t="shared" si="1"/>
        <v>Liberica</v>
      </c>
      <c r="O39" s="3" t="str">
        <f t="shared" si="2"/>
        <v>Light</v>
      </c>
      <c r="P39" s="3" t="str">
        <f>_xlfn.XLOOKUP(Orders[[#This Row],[Customer ID]],customers!$A$1:$A$1001,customers!$I$1:$I$1001,,0)</f>
        <v>No</v>
      </c>
    </row>
    <row r="40" spans="1:16" x14ac:dyDescent="0.25">
      <c r="A40" s="2" t="s">
        <v>705</v>
      </c>
      <c r="B40" s="10">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3"/>
        <v>114.42499999999998</v>
      </c>
      <c r="N40" s="3" t="str">
        <f t="shared" si="1"/>
        <v>Robusta</v>
      </c>
      <c r="O40" s="3" t="str">
        <f t="shared" si="2"/>
        <v>Medium</v>
      </c>
      <c r="P40" s="3" t="str">
        <f>_xlfn.XLOOKUP(Orders[[#This Row],[Customer ID]],customers!$A$1:$A$1001,customers!$I$1:$I$1001,,0)</f>
        <v>No</v>
      </c>
    </row>
    <row r="41" spans="1:16" x14ac:dyDescent="0.25">
      <c r="A41" s="2" t="s">
        <v>711</v>
      </c>
      <c r="B41" s="10">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3"/>
        <v>59.699999999999996</v>
      </c>
      <c r="N41" s="3" t="str">
        <f t="shared" si="1"/>
        <v>Robusta</v>
      </c>
      <c r="O41" s="3" t="str">
        <f t="shared" si="2"/>
        <v>Medium</v>
      </c>
      <c r="P41" s="3" t="str">
        <f>_xlfn.XLOOKUP(Orders[[#This Row],[Customer ID]],customers!$A$1:$A$1001,customers!$I$1:$I$1001,,0)</f>
        <v>Yes</v>
      </c>
    </row>
    <row r="42" spans="1:16" x14ac:dyDescent="0.25">
      <c r="A42" s="2" t="s">
        <v>715</v>
      </c>
      <c r="B42" s="10">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3"/>
        <v>43.650000000000006</v>
      </c>
      <c r="N42" s="3" t="str">
        <f t="shared" si="1"/>
        <v>Liberica</v>
      </c>
      <c r="O42" s="3" t="str">
        <f t="shared" si="2"/>
        <v>Medium</v>
      </c>
      <c r="P42" s="3" t="str">
        <f>_xlfn.XLOOKUP(Orders[[#This Row],[Customer ID]],customers!$A$1:$A$1001,customers!$I$1:$I$1001,,0)</f>
        <v>No</v>
      </c>
    </row>
    <row r="43" spans="1:16" x14ac:dyDescent="0.25">
      <c r="A43" s="2" t="s">
        <v>720</v>
      </c>
      <c r="B43" s="10">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3"/>
        <v>7.29</v>
      </c>
      <c r="N43" s="3" t="str">
        <f t="shared" si="1"/>
        <v>Excelsa</v>
      </c>
      <c r="O43" s="3" t="str">
        <f t="shared" si="2"/>
        <v>Dark</v>
      </c>
      <c r="P43" s="3" t="str">
        <f>_xlfn.XLOOKUP(Orders[[#This Row],[Customer ID]],customers!$A$1:$A$1001,customers!$I$1:$I$1001,,0)</f>
        <v>Yes</v>
      </c>
    </row>
    <row r="44" spans="1:16" x14ac:dyDescent="0.25">
      <c r="A44" s="2" t="s">
        <v>726</v>
      </c>
      <c r="B44" s="10">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3"/>
        <v>8.0549999999999997</v>
      </c>
      <c r="N44" s="3" t="str">
        <f t="shared" si="1"/>
        <v>Robusta</v>
      </c>
      <c r="O44" s="3" t="str">
        <f t="shared" si="2"/>
        <v>Dark</v>
      </c>
      <c r="P44" s="3" t="str">
        <f>_xlfn.XLOOKUP(Orders[[#This Row],[Customer ID]],customers!$A$1:$A$1001,customers!$I$1:$I$1001,,0)</f>
        <v>Yes</v>
      </c>
    </row>
    <row r="45" spans="1:16" x14ac:dyDescent="0.25">
      <c r="A45" s="2" t="s">
        <v>733</v>
      </c>
      <c r="B45" s="10">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3"/>
        <v>72.91</v>
      </c>
      <c r="N45" s="3" t="str">
        <f t="shared" si="1"/>
        <v>Liberica</v>
      </c>
      <c r="O45" s="3" t="str">
        <f t="shared" si="2"/>
        <v>Light</v>
      </c>
      <c r="P45" s="3" t="str">
        <f>_xlfn.XLOOKUP(Orders[[#This Row],[Customer ID]],customers!$A$1:$A$1001,customers!$I$1:$I$1001,,0)</f>
        <v>No</v>
      </c>
    </row>
    <row r="46" spans="1:16" x14ac:dyDescent="0.25">
      <c r="A46" s="2" t="s">
        <v>738</v>
      </c>
      <c r="B46" s="10">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3"/>
        <v>16.5</v>
      </c>
      <c r="N46" s="3" t="str">
        <f t="shared" si="1"/>
        <v>Excelsa</v>
      </c>
      <c r="O46" s="3" t="str">
        <f t="shared" si="2"/>
        <v>Medium</v>
      </c>
      <c r="P46" s="3" t="str">
        <f>_xlfn.XLOOKUP(Orders[[#This Row],[Customer ID]],customers!$A$1:$A$1001,customers!$I$1:$I$1001,,0)</f>
        <v>Yes</v>
      </c>
    </row>
    <row r="47" spans="1:16" x14ac:dyDescent="0.25">
      <c r="A47" s="2" t="s">
        <v>744</v>
      </c>
      <c r="B47" s="10">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3"/>
        <v>178.70999999999998</v>
      </c>
      <c r="N47" s="3" t="str">
        <f t="shared" si="1"/>
        <v>Liberica</v>
      </c>
      <c r="O47" s="3" t="str">
        <f t="shared" si="2"/>
        <v>Dark</v>
      </c>
      <c r="P47" s="3" t="str">
        <f>_xlfn.XLOOKUP(Orders[[#This Row],[Customer ID]],customers!$A$1:$A$1001,customers!$I$1:$I$1001,,0)</f>
        <v>No</v>
      </c>
    </row>
    <row r="48" spans="1:16" x14ac:dyDescent="0.25">
      <c r="A48" s="2" t="s">
        <v>750</v>
      </c>
      <c r="B48" s="10">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3"/>
        <v>63.249999999999993</v>
      </c>
      <c r="N48" s="3" t="str">
        <f t="shared" si="1"/>
        <v>Excelsa</v>
      </c>
      <c r="O48" s="3" t="str">
        <f t="shared" si="2"/>
        <v>Medium</v>
      </c>
      <c r="P48" s="3" t="str">
        <f>_xlfn.XLOOKUP(Orders[[#This Row],[Customer ID]],customers!$A$1:$A$1001,customers!$I$1:$I$1001,,0)</f>
        <v>Yes</v>
      </c>
    </row>
    <row r="49" spans="1:16" x14ac:dyDescent="0.25">
      <c r="A49" s="2" t="s">
        <v>755</v>
      </c>
      <c r="B49" s="10">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3"/>
        <v>7.77</v>
      </c>
      <c r="N49" s="3" t="str">
        <f t="shared" si="1"/>
        <v>Arabica</v>
      </c>
      <c r="O49" s="3" t="str">
        <f t="shared" si="2"/>
        <v>Light</v>
      </c>
      <c r="P49" s="3" t="str">
        <f>_xlfn.XLOOKUP(Orders[[#This Row],[Customer ID]],customers!$A$1:$A$1001,customers!$I$1:$I$1001,,0)</f>
        <v>Yes</v>
      </c>
    </row>
    <row r="50" spans="1:16" x14ac:dyDescent="0.25">
      <c r="A50" s="2" t="s">
        <v>761</v>
      </c>
      <c r="B50" s="10">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3"/>
        <v>91.539999999999992</v>
      </c>
      <c r="N50" s="3" t="str">
        <f t="shared" si="1"/>
        <v>Arabica</v>
      </c>
      <c r="O50" s="3" t="str">
        <f t="shared" si="2"/>
        <v>Dark</v>
      </c>
      <c r="P50" s="3" t="str">
        <f>_xlfn.XLOOKUP(Orders[[#This Row],[Customer ID]],customers!$A$1:$A$1001,customers!$I$1:$I$1001,,0)</f>
        <v>No</v>
      </c>
    </row>
    <row r="51" spans="1:16" x14ac:dyDescent="0.25">
      <c r="A51" s="2" t="s">
        <v>766</v>
      </c>
      <c r="B51" s="10">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3"/>
        <v>38.849999999999994</v>
      </c>
      <c r="N51" s="3" t="str">
        <f t="shared" si="1"/>
        <v>Arabica</v>
      </c>
      <c r="O51" s="3" t="str">
        <f t="shared" si="2"/>
        <v>Light</v>
      </c>
      <c r="P51" s="3" t="str">
        <f>_xlfn.XLOOKUP(Orders[[#This Row],[Customer ID]],customers!$A$1:$A$1001,customers!$I$1:$I$1001,,0)</f>
        <v>No</v>
      </c>
    </row>
    <row r="52" spans="1:16" x14ac:dyDescent="0.25">
      <c r="A52" s="2" t="s">
        <v>772</v>
      </c>
      <c r="B52" s="10">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3"/>
        <v>15.54</v>
      </c>
      <c r="N52" s="3" t="str">
        <f t="shared" si="1"/>
        <v>Liberica</v>
      </c>
      <c r="O52" s="3" t="str">
        <f t="shared" si="2"/>
        <v>Dark</v>
      </c>
      <c r="P52" s="3" t="str">
        <f>_xlfn.XLOOKUP(Orders[[#This Row],[Customer ID]],customers!$A$1:$A$1001,customers!$I$1:$I$1001,,0)</f>
        <v>No</v>
      </c>
    </row>
    <row r="53" spans="1:16" x14ac:dyDescent="0.25">
      <c r="A53" s="2" t="s">
        <v>778</v>
      </c>
      <c r="B53" s="10">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3"/>
        <v>145.82</v>
      </c>
      <c r="N53" s="3" t="str">
        <f t="shared" si="1"/>
        <v>Liberica</v>
      </c>
      <c r="O53" s="3" t="str">
        <f t="shared" si="2"/>
        <v>Light</v>
      </c>
      <c r="P53" s="3" t="str">
        <f>_xlfn.XLOOKUP(Orders[[#This Row],[Customer ID]],customers!$A$1:$A$1001,customers!$I$1:$I$1001,,0)</f>
        <v>Yes</v>
      </c>
    </row>
    <row r="54" spans="1:16" x14ac:dyDescent="0.25">
      <c r="A54" s="2" t="s">
        <v>784</v>
      </c>
      <c r="B54" s="10">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3"/>
        <v>29.849999999999998</v>
      </c>
      <c r="N54" s="3" t="str">
        <f t="shared" si="1"/>
        <v>Robusta</v>
      </c>
      <c r="O54" s="3" t="str">
        <f t="shared" si="2"/>
        <v>Medium</v>
      </c>
      <c r="P54" s="3" t="str">
        <f>_xlfn.XLOOKUP(Orders[[#This Row],[Customer ID]],customers!$A$1:$A$1001,customers!$I$1:$I$1001,,0)</f>
        <v>No</v>
      </c>
    </row>
    <row r="55" spans="1:16" x14ac:dyDescent="0.25">
      <c r="A55" s="2" t="s">
        <v>784</v>
      </c>
      <c r="B55" s="10">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3"/>
        <v>72.91</v>
      </c>
      <c r="N55" s="3" t="str">
        <f t="shared" si="1"/>
        <v>Liberica</v>
      </c>
      <c r="O55" s="3" t="str">
        <f t="shared" si="2"/>
        <v>Light</v>
      </c>
      <c r="P55" s="3" t="str">
        <f>_xlfn.XLOOKUP(Orders[[#This Row],[Customer ID]],customers!$A$1:$A$1001,customers!$I$1:$I$1001,,0)</f>
        <v>No</v>
      </c>
    </row>
    <row r="56" spans="1:16" x14ac:dyDescent="0.25">
      <c r="A56" s="2" t="s">
        <v>794</v>
      </c>
      <c r="B56" s="10">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3"/>
        <v>72.75</v>
      </c>
      <c r="N56" s="3" t="str">
        <f t="shared" si="1"/>
        <v>Liberica</v>
      </c>
      <c r="O56" s="3" t="str">
        <f t="shared" si="2"/>
        <v>Medium</v>
      </c>
      <c r="P56" s="3" t="str">
        <f>_xlfn.XLOOKUP(Orders[[#This Row],[Customer ID]],customers!$A$1:$A$1001,customers!$I$1:$I$1001,,0)</f>
        <v>No</v>
      </c>
    </row>
    <row r="57" spans="1:16" x14ac:dyDescent="0.25">
      <c r="A57" s="2" t="s">
        <v>800</v>
      </c>
      <c r="B57" s="10">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3"/>
        <v>47.55</v>
      </c>
      <c r="N57" s="3" t="str">
        <f t="shared" si="1"/>
        <v>Liberica</v>
      </c>
      <c r="O57" s="3" t="str">
        <f t="shared" si="2"/>
        <v>Light</v>
      </c>
      <c r="P57" s="3" t="str">
        <f>_xlfn.XLOOKUP(Orders[[#This Row],[Customer ID]],customers!$A$1:$A$1001,customers!$I$1:$I$1001,,0)</f>
        <v>No</v>
      </c>
    </row>
    <row r="58" spans="1:16" x14ac:dyDescent="0.25">
      <c r="A58" s="2" t="s">
        <v>805</v>
      </c>
      <c r="B58" s="10">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3"/>
        <v>10.935</v>
      </c>
      <c r="N58" s="3" t="str">
        <f t="shared" si="1"/>
        <v>Excelsa</v>
      </c>
      <c r="O58" s="3" t="str">
        <f t="shared" si="2"/>
        <v>Dark</v>
      </c>
      <c r="P58" s="3" t="str">
        <f>_xlfn.XLOOKUP(Orders[[#This Row],[Customer ID]],customers!$A$1:$A$1001,customers!$I$1:$I$1001,,0)</f>
        <v>Yes</v>
      </c>
    </row>
    <row r="59" spans="1:16" x14ac:dyDescent="0.25">
      <c r="A59" s="2" t="s">
        <v>811</v>
      </c>
      <c r="B59" s="10">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3"/>
        <v>59.4</v>
      </c>
      <c r="N59" s="3" t="str">
        <f t="shared" si="1"/>
        <v>Excelsa</v>
      </c>
      <c r="O59" s="3" t="str">
        <f t="shared" si="2"/>
        <v>Light</v>
      </c>
      <c r="P59" s="3" t="str">
        <f>_xlfn.XLOOKUP(Orders[[#This Row],[Customer ID]],customers!$A$1:$A$1001,customers!$I$1:$I$1001,,0)</f>
        <v>No</v>
      </c>
    </row>
    <row r="60" spans="1:16" x14ac:dyDescent="0.25">
      <c r="A60" s="2" t="s">
        <v>817</v>
      </c>
      <c r="B60" s="10">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3"/>
        <v>89.35499999999999</v>
      </c>
      <c r="N60" s="3" t="str">
        <f t="shared" si="1"/>
        <v>Liberica</v>
      </c>
      <c r="O60" s="3" t="str">
        <f t="shared" si="2"/>
        <v>Dark</v>
      </c>
      <c r="P60" s="3" t="str">
        <f>_xlfn.XLOOKUP(Orders[[#This Row],[Customer ID]],customers!$A$1:$A$1001,customers!$I$1:$I$1001,,0)</f>
        <v>Yes</v>
      </c>
    </row>
    <row r="61" spans="1:16" x14ac:dyDescent="0.25">
      <c r="A61" s="2" t="s">
        <v>822</v>
      </c>
      <c r="B61" s="10">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3"/>
        <v>26.19</v>
      </c>
      <c r="N61" s="3" t="str">
        <f t="shared" si="1"/>
        <v>Liberica</v>
      </c>
      <c r="O61" s="3" t="str">
        <f t="shared" si="2"/>
        <v>Medium</v>
      </c>
      <c r="P61" s="3" t="str">
        <f>_xlfn.XLOOKUP(Orders[[#This Row],[Customer ID]],customers!$A$1:$A$1001,customers!$I$1:$I$1001,,0)</f>
        <v>Yes</v>
      </c>
    </row>
    <row r="62" spans="1:16" x14ac:dyDescent="0.25">
      <c r="A62" s="2" t="s">
        <v>827</v>
      </c>
      <c r="B62" s="10">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3"/>
        <v>114.42499999999998</v>
      </c>
      <c r="N62" s="3" t="str">
        <f t="shared" si="1"/>
        <v>Arabica</v>
      </c>
      <c r="O62" s="3" t="str">
        <f t="shared" si="2"/>
        <v>Dark</v>
      </c>
      <c r="P62" s="3" t="str">
        <f>_xlfn.XLOOKUP(Orders[[#This Row],[Customer ID]],customers!$A$1:$A$1001,customers!$I$1:$I$1001,,0)</f>
        <v>No</v>
      </c>
    </row>
    <row r="63" spans="1:16" x14ac:dyDescent="0.25">
      <c r="A63" s="2" t="s">
        <v>833</v>
      </c>
      <c r="B63" s="10">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3"/>
        <v>26.849999999999994</v>
      </c>
      <c r="N63" s="3" t="str">
        <f t="shared" si="1"/>
        <v>Robusta</v>
      </c>
      <c r="O63" s="3" t="str">
        <f t="shared" si="2"/>
        <v>Dark</v>
      </c>
      <c r="P63" s="3" t="str">
        <f>_xlfn.XLOOKUP(Orders[[#This Row],[Customer ID]],customers!$A$1:$A$1001,customers!$I$1:$I$1001,,0)</f>
        <v>Yes</v>
      </c>
    </row>
    <row r="64" spans="1:16" x14ac:dyDescent="0.25">
      <c r="A64" s="2" t="s">
        <v>838</v>
      </c>
      <c r="B64" s="10">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3"/>
        <v>23.774999999999999</v>
      </c>
      <c r="N64" s="3" t="str">
        <f t="shared" si="1"/>
        <v>Liberica</v>
      </c>
      <c r="O64" s="3" t="str">
        <f t="shared" si="2"/>
        <v>Light</v>
      </c>
      <c r="P64" s="3" t="str">
        <f>_xlfn.XLOOKUP(Orders[[#This Row],[Customer ID]],customers!$A$1:$A$1001,customers!$I$1:$I$1001,,0)</f>
        <v>Yes</v>
      </c>
    </row>
    <row r="65" spans="1:16" x14ac:dyDescent="0.25">
      <c r="A65" s="2" t="s">
        <v>843</v>
      </c>
      <c r="B65" s="10">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3"/>
        <v>6.75</v>
      </c>
      <c r="N65" s="3" t="str">
        <f t="shared" si="1"/>
        <v>Arabica</v>
      </c>
      <c r="O65" s="3" t="str">
        <f t="shared" si="2"/>
        <v>Medium</v>
      </c>
      <c r="P65" s="3" t="str">
        <f>_xlfn.XLOOKUP(Orders[[#This Row],[Customer ID]],customers!$A$1:$A$1001,customers!$I$1:$I$1001,,0)</f>
        <v>No</v>
      </c>
    </row>
    <row r="66" spans="1:16" x14ac:dyDescent="0.25">
      <c r="A66" s="2" t="s">
        <v>849</v>
      </c>
      <c r="B66" s="10">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3"/>
        <v>35.82</v>
      </c>
      <c r="N66" s="3" t="str">
        <f t="shared" si="1"/>
        <v>Robusta</v>
      </c>
      <c r="O66" s="3" t="str">
        <f t="shared" si="2"/>
        <v>Medium</v>
      </c>
      <c r="P66" s="3" t="str">
        <f>_xlfn.XLOOKUP(Orders[[#This Row],[Customer ID]],customers!$A$1:$A$1001,customers!$I$1:$I$1001,,0)</f>
        <v>Yes</v>
      </c>
    </row>
    <row r="67" spans="1:16" x14ac:dyDescent="0.25">
      <c r="A67" s="2" t="s">
        <v>854</v>
      </c>
      <c r="B67" s="10">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4">L67*E67</f>
        <v>82.339999999999989</v>
      </c>
      <c r="N67" s="3" t="str">
        <f t="shared" ref="N67:N130" si="5">IF(I67="Rob","Robusta",IF(I67="Exc","Excelsa",IF(I67="Ara","Arabica",IF(I67="Lib","Liberica",""))))</f>
        <v>Robusta</v>
      </c>
      <c r="O67" s="3" t="str">
        <f t="shared" ref="O67:O130" si="6">IF(J67="M","Medium",IF(J67="L","Light",IF(J67="D","Dark","")))</f>
        <v>Dark</v>
      </c>
      <c r="P67" s="3" t="str">
        <f>_xlfn.XLOOKUP(Orders[[#This Row],[Customer ID]],customers!$A$1:$A$1001,customers!$I$1:$I$1001,,0)</f>
        <v>Yes</v>
      </c>
    </row>
    <row r="68" spans="1:16" x14ac:dyDescent="0.25">
      <c r="A68" s="2" t="s">
        <v>860</v>
      </c>
      <c r="B68" s="10">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4"/>
        <v>7.169999999999999</v>
      </c>
      <c r="N68" s="3" t="str">
        <f t="shared" si="5"/>
        <v>Robusta</v>
      </c>
      <c r="O68" s="3" t="str">
        <f t="shared" si="6"/>
        <v>Light</v>
      </c>
      <c r="P68" s="3" t="str">
        <f>_xlfn.XLOOKUP(Orders[[#This Row],[Customer ID]],customers!$A$1:$A$1001,customers!$I$1:$I$1001,,0)</f>
        <v>Yes</v>
      </c>
    </row>
    <row r="69" spans="1:16" x14ac:dyDescent="0.25">
      <c r="A69" s="2" t="s">
        <v>866</v>
      </c>
      <c r="B69" s="10">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4"/>
        <v>9.51</v>
      </c>
      <c r="N69" s="3" t="str">
        <f t="shared" si="5"/>
        <v>Liberica</v>
      </c>
      <c r="O69" s="3" t="str">
        <f t="shared" si="6"/>
        <v>Light</v>
      </c>
      <c r="P69" s="3" t="str">
        <f>_xlfn.XLOOKUP(Orders[[#This Row],[Customer ID]],customers!$A$1:$A$1001,customers!$I$1:$I$1001,,0)</f>
        <v>No</v>
      </c>
    </row>
    <row r="70" spans="1:16" x14ac:dyDescent="0.25">
      <c r="A70" s="2" t="s">
        <v>872</v>
      </c>
      <c r="B70" s="10">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4"/>
        <v>2.9849999999999999</v>
      </c>
      <c r="N70" s="3" t="str">
        <f t="shared" si="5"/>
        <v>Robusta</v>
      </c>
      <c r="O70" s="3" t="str">
        <f t="shared" si="6"/>
        <v>Medium</v>
      </c>
      <c r="P70" s="3" t="str">
        <f>_xlfn.XLOOKUP(Orders[[#This Row],[Customer ID]],customers!$A$1:$A$1001,customers!$I$1:$I$1001,,0)</f>
        <v>No</v>
      </c>
    </row>
    <row r="71" spans="1:16" x14ac:dyDescent="0.25">
      <c r="A71" s="2" t="s">
        <v>878</v>
      </c>
      <c r="B71" s="10">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4"/>
        <v>59.699999999999996</v>
      </c>
      <c r="N71" s="3" t="str">
        <f t="shared" si="5"/>
        <v>Robusta</v>
      </c>
      <c r="O71" s="3" t="str">
        <f t="shared" si="6"/>
        <v>Medium</v>
      </c>
      <c r="P71" s="3" t="str">
        <f>_xlfn.XLOOKUP(Orders[[#This Row],[Customer ID]],customers!$A$1:$A$1001,customers!$I$1:$I$1001,,0)</f>
        <v>Yes</v>
      </c>
    </row>
    <row r="72" spans="1:16" x14ac:dyDescent="0.25">
      <c r="A72" s="2" t="s">
        <v>885</v>
      </c>
      <c r="B72" s="10">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4"/>
        <v>136.61999999999998</v>
      </c>
      <c r="N72" s="3" t="str">
        <f t="shared" si="5"/>
        <v>Excelsa</v>
      </c>
      <c r="O72" s="3" t="str">
        <f t="shared" si="6"/>
        <v>Light</v>
      </c>
      <c r="P72" s="3" t="str">
        <f>_xlfn.XLOOKUP(Orders[[#This Row],[Customer ID]],customers!$A$1:$A$1001,customers!$I$1:$I$1001,,0)</f>
        <v>No</v>
      </c>
    </row>
    <row r="73" spans="1:16" x14ac:dyDescent="0.25">
      <c r="A73" s="2" t="s">
        <v>891</v>
      </c>
      <c r="B73" s="10">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4"/>
        <v>9.51</v>
      </c>
      <c r="N73" s="3" t="str">
        <f t="shared" si="5"/>
        <v>Liberica</v>
      </c>
      <c r="O73" s="3" t="str">
        <f t="shared" si="6"/>
        <v>Light</v>
      </c>
      <c r="P73" s="3" t="str">
        <f>_xlfn.XLOOKUP(Orders[[#This Row],[Customer ID]],customers!$A$1:$A$1001,customers!$I$1:$I$1001,,0)</f>
        <v>No</v>
      </c>
    </row>
    <row r="74" spans="1:16" x14ac:dyDescent="0.25">
      <c r="A74" s="2" t="s">
        <v>897</v>
      </c>
      <c r="B74" s="10">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4"/>
        <v>77.624999999999986</v>
      </c>
      <c r="N74" s="3" t="str">
        <f t="shared" si="5"/>
        <v>Arabica</v>
      </c>
      <c r="O74" s="3" t="str">
        <f t="shared" si="6"/>
        <v>Medium</v>
      </c>
      <c r="P74" s="3" t="str">
        <f>_xlfn.XLOOKUP(Orders[[#This Row],[Customer ID]],customers!$A$1:$A$1001,customers!$I$1:$I$1001,,0)</f>
        <v>No</v>
      </c>
    </row>
    <row r="75" spans="1:16" x14ac:dyDescent="0.25">
      <c r="A75" s="2" t="s">
        <v>902</v>
      </c>
      <c r="B75" s="10">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4"/>
        <v>21.825000000000003</v>
      </c>
      <c r="N75" s="3" t="str">
        <f t="shared" si="5"/>
        <v>Liberica</v>
      </c>
      <c r="O75" s="3" t="str">
        <f t="shared" si="6"/>
        <v>Medium</v>
      </c>
      <c r="P75" s="3" t="str">
        <f>_xlfn.XLOOKUP(Orders[[#This Row],[Customer ID]],customers!$A$1:$A$1001,customers!$I$1:$I$1001,,0)</f>
        <v>Yes</v>
      </c>
    </row>
    <row r="76" spans="1:16" x14ac:dyDescent="0.25">
      <c r="A76" s="2" t="s">
        <v>907</v>
      </c>
      <c r="B76" s="10">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4"/>
        <v>17.82</v>
      </c>
      <c r="N76" s="3" t="str">
        <f t="shared" si="5"/>
        <v>Excelsa</v>
      </c>
      <c r="O76" s="3" t="str">
        <f t="shared" si="6"/>
        <v>Light</v>
      </c>
      <c r="P76" s="3" t="str">
        <f>_xlfn.XLOOKUP(Orders[[#This Row],[Customer ID]],customers!$A$1:$A$1001,customers!$I$1:$I$1001,,0)</f>
        <v>Yes</v>
      </c>
    </row>
    <row r="77" spans="1:16" x14ac:dyDescent="0.25">
      <c r="A77" s="2" t="s">
        <v>913</v>
      </c>
      <c r="B77" s="10">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4"/>
        <v>53.699999999999996</v>
      </c>
      <c r="N77" s="3" t="str">
        <f t="shared" si="5"/>
        <v>Robusta</v>
      </c>
      <c r="O77" s="3" t="str">
        <f t="shared" si="6"/>
        <v>Dark</v>
      </c>
      <c r="P77" s="3" t="str">
        <f>_xlfn.XLOOKUP(Orders[[#This Row],[Customer ID]],customers!$A$1:$A$1001,customers!$I$1:$I$1001,,0)</f>
        <v>Yes</v>
      </c>
    </row>
    <row r="78" spans="1:16" x14ac:dyDescent="0.25">
      <c r="A78" s="2" t="s">
        <v>919</v>
      </c>
      <c r="B78" s="10">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4"/>
        <v>3.5849999999999995</v>
      </c>
      <c r="N78" s="3" t="str">
        <f t="shared" si="5"/>
        <v>Robusta</v>
      </c>
      <c r="O78" s="3" t="str">
        <f t="shared" si="6"/>
        <v>Light</v>
      </c>
      <c r="P78" s="3" t="str">
        <f>_xlfn.XLOOKUP(Orders[[#This Row],[Customer ID]],customers!$A$1:$A$1001,customers!$I$1:$I$1001,,0)</f>
        <v>Yes</v>
      </c>
    </row>
    <row r="79" spans="1:16" x14ac:dyDescent="0.25">
      <c r="A79" s="2" t="s">
        <v>924</v>
      </c>
      <c r="B79" s="10">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4"/>
        <v>7.29</v>
      </c>
      <c r="N79" s="3" t="str">
        <f t="shared" si="5"/>
        <v>Excelsa</v>
      </c>
      <c r="O79" s="3" t="str">
        <f t="shared" si="6"/>
        <v>Dark</v>
      </c>
      <c r="P79" s="3" t="str">
        <f>_xlfn.XLOOKUP(Orders[[#This Row],[Customer ID]],customers!$A$1:$A$1001,customers!$I$1:$I$1001,,0)</f>
        <v>No</v>
      </c>
    </row>
    <row r="80" spans="1:16" x14ac:dyDescent="0.25">
      <c r="A80" s="2" t="s">
        <v>930</v>
      </c>
      <c r="B80" s="10">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4"/>
        <v>40.5</v>
      </c>
      <c r="N80" s="3" t="str">
        <f t="shared" si="5"/>
        <v>Arabica</v>
      </c>
      <c r="O80" s="3" t="str">
        <f t="shared" si="6"/>
        <v>Medium</v>
      </c>
      <c r="P80" s="3" t="str">
        <f>_xlfn.XLOOKUP(Orders[[#This Row],[Customer ID]],customers!$A$1:$A$1001,customers!$I$1:$I$1001,,0)</f>
        <v>Yes</v>
      </c>
    </row>
    <row r="81" spans="1:16" x14ac:dyDescent="0.25">
      <c r="A81" s="2" t="s">
        <v>936</v>
      </c>
      <c r="B81" s="10">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4"/>
        <v>47.8</v>
      </c>
      <c r="N81" s="3" t="str">
        <f t="shared" si="5"/>
        <v>Robusta</v>
      </c>
      <c r="O81" s="3" t="str">
        <f t="shared" si="6"/>
        <v>Light</v>
      </c>
      <c r="P81" s="3" t="str">
        <f>_xlfn.XLOOKUP(Orders[[#This Row],[Customer ID]],customers!$A$1:$A$1001,customers!$I$1:$I$1001,,0)</f>
        <v>No</v>
      </c>
    </row>
    <row r="82" spans="1:16" x14ac:dyDescent="0.25">
      <c r="A82" s="2" t="s">
        <v>942</v>
      </c>
      <c r="B82" s="10">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4"/>
        <v>38.849999999999994</v>
      </c>
      <c r="N82" s="3" t="str">
        <f t="shared" si="5"/>
        <v>Arabica</v>
      </c>
      <c r="O82" s="3" t="str">
        <f t="shared" si="6"/>
        <v>Light</v>
      </c>
      <c r="P82" s="3" t="str">
        <f>_xlfn.XLOOKUP(Orders[[#This Row],[Customer ID]],customers!$A$1:$A$1001,customers!$I$1:$I$1001,,0)</f>
        <v>Yes</v>
      </c>
    </row>
    <row r="83" spans="1:16" x14ac:dyDescent="0.25">
      <c r="A83" s="2" t="s">
        <v>948</v>
      </c>
      <c r="B83" s="10">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4"/>
        <v>109.36499999999999</v>
      </c>
      <c r="N83" s="3" t="str">
        <f t="shared" si="5"/>
        <v>Liberica</v>
      </c>
      <c r="O83" s="3" t="str">
        <f t="shared" si="6"/>
        <v>Light</v>
      </c>
      <c r="P83" s="3" t="str">
        <f>_xlfn.XLOOKUP(Orders[[#This Row],[Customer ID]],customers!$A$1:$A$1001,customers!$I$1:$I$1001,,0)</f>
        <v>Yes</v>
      </c>
    </row>
    <row r="84" spans="1:16" x14ac:dyDescent="0.25">
      <c r="A84" s="2" t="s">
        <v>954</v>
      </c>
      <c r="B84" s="10">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4"/>
        <v>100.39499999999998</v>
      </c>
      <c r="N84" s="3" t="str">
        <f t="shared" si="5"/>
        <v>Liberica</v>
      </c>
      <c r="O84" s="3" t="str">
        <f t="shared" si="6"/>
        <v>Medium</v>
      </c>
      <c r="P84" s="3" t="str">
        <f>_xlfn.XLOOKUP(Orders[[#This Row],[Customer ID]],customers!$A$1:$A$1001,customers!$I$1:$I$1001,,0)</f>
        <v>Yes</v>
      </c>
    </row>
    <row r="85" spans="1:16" x14ac:dyDescent="0.25">
      <c r="A85" s="2" t="s">
        <v>960</v>
      </c>
      <c r="B85" s="10">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4"/>
        <v>82.339999999999989</v>
      </c>
      <c r="N85" s="3" t="str">
        <f t="shared" si="5"/>
        <v>Robusta</v>
      </c>
      <c r="O85" s="3" t="str">
        <f t="shared" si="6"/>
        <v>Dark</v>
      </c>
      <c r="P85" s="3" t="str">
        <f>_xlfn.XLOOKUP(Orders[[#This Row],[Customer ID]],customers!$A$1:$A$1001,customers!$I$1:$I$1001,,0)</f>
        <v>Yes</v>
      </c>
    </row>
    <row r="86" spans="1:16" x14ac:dyDescent="0.25">
      <c r="A86" s="2" t="s">
        <v>965</v>
      </c>
      <c r="B86" s="10">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4"/>
        <v>9.51</v>
      </c>
      <c r="N86" s="3" t="str">
        <f t="shared" si="5"/>
        <v>Liberica</v>
      </c>
      <c r="O86" s="3" t="str">
        <f t="shared" si="6"/>
        <v>Light</v>
      </c>
      <c r="P86" s="3" t="str">
        <f>_xlfn.XLOOKUP(Orders[[#This Row],[Customer ID]],customers!$A$1:$A$1001,customers!$I$1:$I$1001,,0)</f>
        <v>No</v>
      </c>
    </row>
    <row r="87" spans="1:16" x14ac:dyDescent="0.25">
      <c r="A87" s="2" t="s">
        <v>971</v>
      </c>
      <c r="B87" s="10">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4"/>
        <v>89.35499999999999</v>
      </c>
      <c r="N87" s="3" t="str">
        <f t="shared" si="5"/>
        <v>Arabica</v>
      </c>
      <c r="O87" s="3" t="str">
        <f t="shared" si="6"/>
        <v>Light</v>
      </c>
      <c r="P87" s="3" t="str">
        <f>_xlfn.XLOOKUP(Orders[[#This Row],[Customer ID]],customers!$A$1:$A$1001,customers!$I$1:$I$1001,,0)</f>
        <v>No</v>
      </c>
    </row>
    <row r="88" spans="1:16" x14ac:dyDescent="0.25">
      <c r="A88" s="2" t="s">
        <v>971</v>
      </c>
      <c r="B88" s="10">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4"/>
        <v>11.94</v>
      </c>
      <c r="N88" s="3" t="str">
        <f t="shared" si="5"/>
        <v>Arabica</v>
      </c>
      <c r="O88" s="3" t="str">
        <f t="shared" si="6"/>
        <v>Dark</v>
      </c>
      <c r="P88" s="3" t="str">
        <f>_xlfn.XLOOKUP(Orders[[#This Row],[Customer ID]],customers!$A$1:$A$1001,customers!$I$1:$I$1001,,0)</f>
        <v>No</v>
      </c>
    </row>
    <row r="89" spans="1:16" x14ac:dyDescent="0.25">
      <c r="A89" s="2" t="s">
        <v>980</v>
      </c>
      <c r="B89" s="10">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4"/>
        <v>33.75</v>
      </c>
      <c r="N89" s="3" t="str">
        <f t="shared" si="5"/>
        <v>Arabica</v>
      </c>
      <c r="O89" s="3" t="str">
        <f t="shared" si="6"/>
        <v>Medium</v>
      </c>
      <c r="P89" s="3" t="str">
        <f>_xlfn.XLOOKUP(Orders[[#This Row],[Customer ID]],customers!$A$1:$A$1001,customers!$I$1:$I$1001,,0)</f>
        <v>No</v>
      </c>
    </row>
    <row r="90" spans="1:16" x14ac:dyDescent="0.25">
      <c r="A90" s="2" t="s">
        <v>985</v>
      </c>
      <c r="B90" s="10">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4"/>
        <v>35.849999999999994</v>
      </c>
      <c r="N90" s="3" t="str">
        <f t="shared" si="5"/>
        <v>Robusta</v>
      </c>
      <c r="O90" s="3" t="str">
        <f t="shared" si="6"/>
        <v>Light</v>
      </c>
      <c r="P90" s="3" t="str">
        <f>_xlfn.XLOOKUP(Orders[[#This Row],[Customer ID]],customers!$A$1:$A$1001,customers!$I$1:$I$1001,,0)</f>
        <v>No</v>
      </c>
    </row>
    <row r="91" spans="1:16" x14ac:dyDescent="0.25">
      <c r="A91" s="2" t="s">
        <v>990</v>
      </c>
      <c r="B91" s="10">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4"/>
        <v>77.699999999999989</v>
      </c>
      <c r="N91" s="3" t="str">
        <f t="shared" si="5"/>
        <v>Arabica</v>
      </c>
      <c r="O91" s="3" t="str">
        <f t="shared" si="6"/>
        <v>Light</v>
      </c>
      <c r="P91" s="3" t="str">
        <f>_xlfn.XLOOKUP(Orders[[#This Row],[Customer ID]],customers!$A$1:$A$1001,customers!$I$1:$I$1001,,0)</f>
        <v>No</v>
      </c>
    </row>
    <row r="92" spans="1:16" x14ac:dyDescent="0.25">
      <c r="A92" s="2" t="s">
        <v>996</v>
      </c>
      <c r="B92" s="10">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4"/>
        <v>51.8</v>
      </c>
      <c r="N92" s="3" t="str">
        <f t="shared" si="5"/>
        <v>Arabica</v>
      </c>
      <c r="O92" s="3" t="str">
        <f t="shared" si="6"/>
        <v>Light</v>
      </c>
      <c r="P92" s="3" t="str">
        <f>_xlfn.XLOOKUP(Orders[[#This Row],[Customer ID]],customers!$A$1:$A$1001,customers!$I$1:$I$1001,,0)</f>
        <v>Yes</v>
      </c>
    </row>
    <row r="93" spans="1:16" x14ac:dyDescent="0.25">
      <c r="A93" s="2" t="s">
        <v>1001</v>
      </c>
      <c r="B93" s="10">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4"/>
        <v>103.49999999999999</v>
      </c>
      <c r="N93" s="3" t="str">
        <f t="shared" si="5"/>
        <v>Arabica</v>
      </c>
      <c r="O93" s="3" t="str">
        <f t="shared" si="6"/>
        <v>Medium</v>
      </c>
      <c r="P93" s="3" t="str">
        <f>_xlfn.XLOOKUP(Orders[[#This Row],[Customer ID]],customers!$A$1:$A$1001,customers!$I$1:$I$1001,,0)</f>
        <v>No</v>
      </c>
    </row>
    <row r="94" spans="1:16" x14ac:dyDescent="0.25">
      <c r="A94" s="2" t="s">
        <v>1007</v>
      </c>
      <c r="B94" s="10">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4"/>
        <v>44.55</v>
      </c>
      <c r="N94" s="3" t="str">
        <f t="shared" si="5"/>
        <v>Excelsa</v>
      </c>
      <c r="O94" s="3" t="str">
        <f t="shared" si="6"/>
        <v>Light</v>
      </c>
      <c r="P94" s="3" t="str">
        <f>_xlfn.XLOOKUP(Orders[[#This Row],[Customer ID]],customers!$A$1:$A$1001,customers!$I$1:$I$1001,,0)</f>
        <v>Yes</v>
      </c>
    </row>
    <row r="95" spans="1:16" x14ac:dyDescent="0.25">
      <c r="A95" s="2" t="s">
        <v>1012</v>
      </c>
      <c r="B95" s="10">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4"/>
        <v>35.64</v>
      </c>
      <c r="N95" s="3" t="str">
        <f t="shared" si="5"/>
        <v>Excelsa</v>
      </c>
      <c r="O95" s="3" t="str">
        <f t="shared" si="6"/>
        <v>Light</v>
      </c>
      <c r="P95" s="3" t="str">
        <f>_xlfn.XLOOKUP(Orders[[#This Row],[Customer ID]],customers!$A$1:$A$1001,customers!$I$1:$I$1001,,0)</f>
        <v>Yes</v>
      </c>
    </row>
    <row r="96" spans="1:16" x14ac:dyDescent="0.25">
      <c r="A96" s="2" t="s">
        <v>1018</v>
      </c>
      <c r="B96" s="10">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4"/>
        <v>17.91</v>
      </c>
      <c r="N96" s="3" t="str">
        <f t="shared" si="5"/>
        <v>Arabica</v>
      </c>
      <c r="O96" s="3" t="str">
        <f t="shared" si="6"/>
        <v>Dark</v>
      </c>
      <c r="P96" s="3" t="str">
        <f>_xlfn.XLOOKUP(Orders[[#This Row],[Customer ID]],customers!$A$1:$A$1001,customers!$I$1:$I$1001,,0)</f>
        <v>Yes</v>
      </c>
    </row>
    <row r="97" spans="1:16" x14ac:dyDescent="0.25">
      <c r="A97" s="2" t="s">
        <v>1022</v>
      </c>
      <c r="B97" s="10">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4"/>
        <v>155.24999999999997</v>
      </c>
      <c r="N97" s="3" t="str">
        <f t="shared" si="5"/>
        <v>Arabica</v>
      </c>
      <c r="O97" s="3" t="str">
        <f t="shared" si="6"/>
        <v>Medium</v>
      </c>
      <c r="P97" s="3" t="str">
        <f>_xlfn.XLOOKUP(Orders[[#This Row],[Customer ID]],customers!$A$1:$A$1001,customers!$I$1:$I$1001,,0)</f>
        <v>No</v>
      </c>
    </row>
    <row r="98" spans="1:16" x14ac:dyDescent="0.25">
      <c r="A98" s="2" t="s">
        <v>1027</v>
      </c>
      <c r="B98" s="10">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4"/>
        <v>5.97</v>
      </c>
      <c r="N98" s="3" t="str">
        <f t="shared" si="5"/>
        <v>Arabica</v>
      </c>
      <c r="O98" s="3" t="str">
        <f t="shared" si="6"/>
        <v>Dark</v>
      </c>
      <c r="P98" s="3" t="str">
        <f>_xlfn.XLOOKUP(Orders[[#This Row],[Customer ID]],customers!$A$1:$A$1001,customers!$I$1:$I$1001,,0)</f>
        <v>No</v>
      </c>
    </row>
    <row r="99" spans="1:16" x14ac:dyDescent="0.25">
      <c r="A99" s="2" t="s">
        <v>1032</v>
      </c>
      <c r="B99" s="10">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4"/>
        <v>13.5</v>
      </c>
      <c r="N99" s="3" t="str">
        <f t="shared" si="5"/>
        <v>Arabica</v>
      </c>
      <c r="O99" s="3" t="str">
        <f t="shared" si="6"/>
        <v>Medium</v>
      </c>
      <c r="P99" s="3" t="str">
        <f>_xlfn.XLOOKUP(Orders[[#This Row],[Customer ID]],customers!$A$1:$A$1001,customers!$I$1:$I$1001,,0)</f>
        <v>No</v>
      </c>
    </row>
    <row r="100" spans="1:16" x14ac:dyDescent="0.25">
      <c r="A100" s="2" t="s">
        <v>1038</v>
      </c>
      <c r="B100" s="10">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4"/>
        <v>2.9849999999999999</v>
      </c>
      <c r="N100" s="3" t="str">
        <f t="shared" si="5"/>
        <v>Arabica</v>
      </c>
      <c r="O100" s="3" t="str">
        <f t="shared" si="6"/>
        <v>Dark</v>
      </c>
      <c r="P100" s="3" t="str">
        <f>_xlfn.XLOOKUP(Orders[[#This Row],[Customer ID]],customers!$A$1:$A$1001,customers!$I$1:$I$1001,,0)</f>
        <v>No</v>
      </c>
    </row>
    <row r="101" spans="1:16" x14ac:dyDescent="0.25">
      <c r="A101" s="2" t="s">
        <v>1043</v>
      </c>
      <c r="B101" s="10">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4"/>
        <v>13.095000000000001</v>
      </c>
      <c r="N101" s="3" t="str">
        <f t="shared" si="5"/>
        <v>Liberica</v>
      </c>
      <c r="O101" s="3" t="str">
        <f t="shared" si="6"/>
        <v>Medium</v>
      </c>
      <c r="P101" s="3" t="str">
        <f>_xlfn.XLOOKUP(Orders[[#This Row],[Customer ID]],customers!$A$1:$A$1001,customers!$I$1:$I$1001,,0)</f>
        <v>Yes</v>
      </c>
    </row>
    <row r="102" spans="1:16" x14ac:dyDescent="0.25">
      <c r="A102" s="2" t="s">
        <v>1048</v>
      </c>
      <c r="B102" s="10">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4"/>
        <v>7.77</v>
      </c>
      <c r="N102" s="3" t="str">
        <f t="shared" si="5"/>
        <v>Arabica</v>
      </c>
      <c r="O102" s="3" t="str">
        <f t="shared" si="6"/>
        <v>Light</v>
      </c>
      <c r="P102" s="3" t="str">
        <f>_xlfn.XLOOKUP(Orders[[#This Row],[Customer ID]],customers!$A$1:$A$1001,customers!$I$1:$I$1001,,0)</f>
        <v>Yes</v>
      </c>
    </row>
    <row r="103" spans="1:16" x14ac:dyDescent="0.25">
      <c r="A103" s="2" t="s">
        <v>1053</v>
      </c>
      <c r="B103" s="10">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4"/>
        <v>148.92499999999998</v>
      </c>
      <c r="N103" s="3" t="str">
        <f t="shared" si="5"/>
        <v>Liberica</v>
      </c>
      <c r="O103" s="3" t="str">
        <f t="shared" si="6"/>
        <v>Dark</v>
      </c>
      <c r="P103" s="3" t="str">
        <f>_xlfn.XLOOKUP(Orders[[#This Row],[Customer ID]],customers!$A$1:$A$1001,customers!$I$1:$I$1001,,0)</f>
        <v>Yes</v>
      </c>
    </row>
    <row r="104" spans="1:16" x14ac:dyDescent="0.25">
      <c r="A104" s="2" t="s">
        <v>1059</v>
      </c>
      <c r="B104" s="10">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4"/>
        <v>38.849999999999994</v>
      </c>
      <c r="N104" s="3" t="str">
        <f t="shared" si="5"/>
        <v>Liberica</v>
      </c>
      <c r="O104" s="3" t="str">
        <f t="shared" si="6"/>
        <v>Dark</v>
      </c>
      <c r="P104" s="3" t="str">
        <f>_xlfn.XLOOKUP(Orders[[#This Row],[Customer ID]],customers!$A$1:$A$1001,customers!$I$1:$I$1001,,0)</f>
        <v>Yes</v>
      </c>
    </row>
    <row r="105" spans="1:16" x14ac:dyDescent="0.25">
      <c r="A105" s="2" t="s">
        <v>1065</v>
      </c>
      <c r="B105" s="10">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4"/>
        <v>11.94</v>
      </c>
      <c r="N105" s="3" t="str">
        <f t="shared" si="5"/>
        <v>Robusta</v>
      </c>
      <c r="O105" s="3" t="str">
        <f t="shared" si="6"/>
        <v>Medium</v>
      </c>
      <c r="P105" s="3" t="str">
        <f>_xlfn.XLOOKUP(Orders[[#This Row],[Customer ID]],customers!$A$1:$A$1001,customers!$I$1:$I$1001,,0)</f>
        <v>No</v>
      </c>
    </row>
    <row r="106" spans="1:16" x14ac:dyDescent="0.25">
      <c r="A106" s="2" t="s">
        <v>1071</v>
      </c>
      <c r="B106" s="10">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4"/>
        <v>87.300000000000011</v>
      </c>
      <c r="N106" s="3" t="str">
        <f t="shared" si="5"/>
        <v>Liberica</v>
      </c>
      <c r="O106" s="3" t="str">
        <f t="shared" si="6"/>
        <v>Medium</v>
      </c>
      <c r="P106" s="3" t="str">
        <f>_xlfn.XLOOKUP(Orders[[#This Row],[Customer ID]],customers!$A$1:$A$1001,customers!$I$1:$I$1001,,0)</f>
        <v>No</v>
      </c>
    </row>
    <row r="107" spans="1:16" x14ac:dyDescent="0.25">
      <c r="A107" s="2" t="s">
        <v>1077</v>
      </c>
      <c r="B107" s="10">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4"/>
        <v>40.5</v>
      </c>
      <c r="N107" s="3" t="str">
        <f t="shared" si="5"/>
        <v>Arabica</v>
      </c>
      <c r="O107" s="3" t="str">
        <f t="shared" si="6"/>
        <v>Medium</v>
      </c>
      <c r="P107" s="3" t="str">
        <f>_xlfn.XLOOKUP(Orders[[#This Row],[Customer ID]],customers!$A$1:$A$1001,customers!$I$1:$I$1001,,0)</f>
        <v>Yes</v>
      </c>
    </row>
    <row r="108" spans="1:16" x14ac:dyDescent="0.25">
      <c r="A108" s="2" t="s">
        <v>1083</v>
      </c>
      <c r="B108" s="10">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4"/>
        <v>24.3</v>
      </c>
      <c r="N108" s="3" t="str">
        <f t="shared" si="5"/>
        <v>Excelsa</v>
      </c>
      <c r="O108" s="3" t="str">
        <f t="shared" si="6"/>
        <v>Dark</v>
      </c>
      <c r="P108" s="3" t="str">
        <f>_xlfn.XLOOKUP(Orders[[#This Row],[Customer ID]],customers!$A$1:$A$1001,customers!$I$1:$I$1001,,0)</f>
        <v>No</v>
      </c>
    </row>
    <row r="109" spans="1:16" x14ac:dyDescent="0.25">
      <c r="A109" s="2" t="s">
        <v>1089</v>
      </c>
      <c r="B109" s="10">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4"/>
        <v>17.91</v>
      </c>
      <c r="N109" s="3" t="str">
        <f t="shared" si="5"/>
        <v>Robusta</v>
      </c>
      <c r="O109" s="3" t="str">
        <f t="shared" si="6"/>
        <v>Medium</v>
      </c>
      <c r="P109" s="3" t="str">
        <f>_xlfn.XLOOKUP(Orders[[#This Row],[Customer ID]],customers!$A$1:$A$1001,customers!$I$1:$I$1001,,0)</f>
        <v>Yes</v>
      </c>
    </row>
    <row r="110" spans="1:16" x14ac:dyDescent="0.25">
      <c r="A110" s="2" t="s">
        <v>1095</v>
      </c>
      <c r="B110" s="10">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4"/>
        <v>27</v>
      </c>
      <c r="N110" s="3" t="str">
        <f t="shared" si="5"/>
        <v>Arabica</v>
      </c>
      <c r="O110" s="3" t="str">
        <f t="shared" si="6"/>
        <v>Medium</v>
      </c>
      <c r="P110" s="3" t="str">
        <f>_xlfn.XLOOKUP(Orders[[#This Row],[Customer ID]],customers!$A$1:$A$1001,customers!$I$1:$I$1001,,0)</f>
        <v>No</v>
      </c>
    </row>
    <row r="111" spans="1:16" x14ac:dyDescent="0.25">
      <c r="A111" s="2" t="s">
        <v>1100</v>
      </c>
      <c r="B111" s="10">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4"/>
        <v>7.77</v>
      </c>
      <c r="N111" s="3" t="str">
        <f t="shared" si="5"/>
        <v>Liberica</v>
      </c>
      <c r="O111" s="3" t="str">
        <f t="shared" si="6"/>
        <v>Dark</v>
      </c>
      <c r="P111" s="3" t="str">
        <f>_xlfn.XLOOKUP(Orders[[#This Row],[Customer ID]],customers!$A$1:$A$1001,customers!$I$1:$I$1001,,0)</f>
        <v>Yes</v>
      </c>
    </row>
    <row r="112" spans="1:16" x14ac:dyDescent="0.25">
      <c r="A112" s="2" t="s">
        <v>1106</v>
      </c>
      <c r="B112" s="10">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4"/>
        <v>13.365</v>
      </c>
      <c r="N112" s="3" t="str">
        <f t="shared" si="5"/>
        <v>Excelsa</v>
      </c>
      <c r="O112" s="3" t="str">
        <f t="shared" si="6"/>
        <v>Light</v>
      </c>
      <c r="P112" s="3" t="str">
        <f>_xlfn.XLOOKUP(Orders[[#This Row],[Customer ID]],customers!$A$1:$A$1001,customers!$I$1:$I$1001,,0)</f>
        <v>Yes</v>
      </c>
    </row>
    <row r="113" spans="1:16" x14ac:dyDescent="0.25">
      <c r="A113" s="2" t="s">
        <v>1112</v>
      </c>
      <c r="B113" s="10">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4"/>
        <v>26.849999999999994</v>
      </c>
      <c r="N113" s="3" t="str">
        <f t="shared" si="5"/>
        <v>Robusta</v>
      </c>
      <c r="O113" s="3" t="str">
        <f t="shared" si="6"/>
        <v>Dark</v>
      </c>
      <c r="P113" s="3" t="str">
        <f>_xlfn.XLOOKUP(Orders[[#This Row],[Customer ID]],customers!$A$1:$A$1001,customers!$I$1:$I$1001,,0)</f>
        <v>No</v>
      </c>
    </row>
    <row r="114" spans="1:16" x14ac:dyDescent="0.25">
      <c r="A114" s="2" t="s">
        <v>1117</v>
      </c>
      <c r="B114" s="10">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4"/>
        <v>11.25</v>
      </c>
      <c r="N114" s="3" t="str">
        <f t="shared" si="5"/>
        <v>Arabica</v>
      </c>
      <c r="O114" s="3" t="str">
        <f t="shared" si="6"/>
        <v>Medium</v>
      </c>
      <c r="P114" s="3" t="str">
        <f>_xlfn.XLOOKUP(Orders[[#This Row],[Customer ID]],customers!$A$1:$A$1001,customers!$I$1:$I$1001,,0)</f>
        <v>No</v>
      </c>
    </row>
    <row r="115" spans="1:16" x14ac:dyDescent="0.25">
      <c r="A115" s="2" t="s">
        <v>1123</v>
      </c>
      <c r="B115" s="10">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4"/>
        <v>14.55</v>
      </c>
      <c r="N115" s="3" t="str">
        <f t="shared" si="5"/>
        <v>Liberica</v>
      </c>
      <c r="O115" s="3" t="str">
        <f t="shared" si="6"/>
        <v>Medium</v>
      </c>
      <c r="P115" s="3" t="str">
        <f>_xlfn.XLOOKUP(Orders[[#This Row],[Customer ID]],customers!$A$1:$A$1001,customers!$I$1:$I$1001,,0)</f>
        <v>No</v>
      </c>
    </row>
    <row r="116" spans="1:16" x14ac:dyDescent="0.25">
      <c r="A116" s="2" t="s">
        <v>1129</v>
      </c>
      <c r="B116" s="10">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4"/>
        <v>14.339999999999998</v>
      </c>
      <c r="N116" s="3" t="str">
        <f t="shared" si="5"/>
        <v>Robusta</v>
      </c>
      <c r="O116" s="3" t="str">
        <f t="shared" si="6"/>
        <v>Light</v>
      </c>
      <c r="P116" s="3" t="str">
        <f>_xlfn.XLOOKUP(Orders[[#This Row],[Customer ID]],customers!$A$1:$A$1001,customers!$I$1:$I$1001,,0)</f>
        <v>No</v>
      </c>
    </row>
    <row r="117" spans="1:16" x14ac:dyDescent="0.25">
      <c r="A117" s="2" t="s">
        <v>1134</v>
      </c>
      <c r="B117" s="10">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4"/>
        <v>15.85</v>
      </c>
      <c r="N117" s="3" t="str">
        <f t="shared" si="5"/>
        <v>Liberica</v>
      </c>
      <c r="O117" s="3" t="str">
        <f t="shared" si="6"/>
        <v>Light</v>
      </c>
      <c r="P117" s="3" t="str">
        <f>_xlfn.XLOOKUP(Orders[[#This Row],[Customer ID]],customers!$A$1:$A$1001,customers!$I$1:$I$1001,,0)</f>
        <v>No</v>
      </c>
    </row>
    <row r="118" spans="1:16" x14ac:dyDescent="0.25">
      <c r="A118" s="2" t="s">
        <v>1140</v>
      </c>
      <c r="B118" s="10">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4"/>
        <v>19.02</v>
      </c>
      <c r="N118" s="3" t="str">
        <f t="shared" si="5"/>
        <v>Liberica</v>
      </c>
      <c r="O118" s="3" t="str">
        <f t="shared" si="6"/>
        <v>Light</v>
      </c>
      <c r="P118" s="3" t="str">
        <f>_xlfn.XLOOKUP(Orders[[#This Row],[Customer ID]],customers!$A$1:$A$1001,customers!$I$1:$I$1001,,0)</f>
        <v>Yes</v>
      </c>
    </row>
    <row r="119" spans="1:16" x14ac:dyDescent="0.25">
      <c r="A119" s="2" t="s">
        <v>1146</v>
      </c>
      <c r="B119" s="10">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4"/>
        <v>38.04</v>
      </c>
      <c r="N119" s="3" t="str">
        <f t="shared" si="5"/>
        <v>Liberica</v>
      </c>
      <c r="O119" s="3" t="str">
        <f t="shared" si="6"/>
        <v>Light</v>
      </c>
      <c r="P119" s="3" t="str">
        <f>_xlfn.XLOOKUP(Orders[[#This Row],[Customer ID]],customers!$A$1:$A$1001,customers!$I$1:$I$1001,,0)</f>
        <v>No</v>
      </c>
    </row>
    <row r="120" spans="1:16" x14ac:dyDescent="0.25">
      <c r="A120" s="2" t="s">
        <v>1152</v>
      </c>
      <c r="B120" s="10">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4"/>
        <v>21.87</v>
      </c>
      <c r="N120" s="3" t="str">
        <f t="shared" si="5"/>
        <v>Excelsa</v>
      </c>
      <c r="O120" s="3" t="str">
        <f t="shared" si="6"/>
        <v>Dark</v>
      </c>
      <c r="P120" s="3" t="str">
        <f>_xlfn.XLOOKUP(Orders[[#This Row],[Customer ID]],customers!$A$1:$A$1001,customers!$I$1:$I$1001,,0)</f>
        <v>Yes</v>
      </c>
    </row>
    <row r="121" spans="1:16" x14ac:dyDescent="0.25">
      <c r="A121" s="2" t="s">
        <v>1158</v>
      </c>
      <c r="B121" s="10">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4"/>
        <v>4.125</v>
      </c>
      <c r="N121" s="3" t="str">
        <f t="shared" si="5"/>
        <v>Excelsa</v>
      </c>
      <c r="O121" s="3" t="str">
        <f t="shared" si="6"/>
        <v>Medium</v>
      </c>
      <c r="P121" s="3" t="str">
        <f>_xlfn.XLOOKUP(Orders[[#This Row],[Customer ID]],customers!$A$1:$A$1001,customers!$I$1:$I$1001,,0)</f>
        <v>No</v>
      </c>
    </row>
    <row r="122" spans="1:16" x14ac:dyDescent="0.25">
      <c r="A122" s="2" t="s">
        <v>1158</v>
      </c>
      <c r="B122" s="10">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4"/>
        <v>3.8849999999999998</v>
      </c>
      <c r="N122" s="3" t="str">
        <f t="shared" si="5"/>
        <v>Arabica</v>
      </c>
      <c r="O122" s="3" t="str">
        <f t="shared" si="6"/>
        <v>Light</v>
      </c>
      <c r="P122" s="3" t="str">
        <f>_xlfn.XLOOKUP(Orders[[#This Row],[Customer ID]],customers!$A$1:$A$1001,customers!$I$1:$I$1001,,0)</f>
        <v>No</v>
      </c>
    </row>
    <row r="123" spans="1:16" x14ac:dyDescent="0.25">
      <c r="A123" s="2" t="s">
        <v>1158</v>
      </c>
      <c r="B123" s="10">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4"/>
        <v>68.75</v>
      </c>
      <c r="N123" s="3" t="str">
        <f t="shared" si="5"/>
        <v>Excelsa</v>
      </c>
      <c r="O123" s="3" t="str">
        <f t="shared" si="6"/>
        <v>Medium</v>
      </c>
      <c r="P123" s="3" t="str">
        <f>_xlfn.XLOOKUP(Orders[[#This Row],[Customer ID]],customers!$A$1:$A$1001,customers!$I$1:$I$1001,,0)</f>
        <v>No</v>
      </c>
    </row>
    <row r="124" spans="1:16" x14ac:dyDescent="0.25">
      <c r="A124" s="2" t="s">
        <v>1174</v>
      </c>
      <c r="B124" s="10">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4"/>
        <v>23.88</v>
      </c>
      <c r="N124" s="3" t="str">
        <f t="shared" si="5"/>
        <v>Arabica</v>
      </c>
      <c r="O124" s="3" t="str">
        <f t="shared" si="6"/>
        <v>Dark</v>
      </c>
      <c r="P124" s="3" t="str">
        <f>_xlfn.XLOOKUP(Orders[[#This Row],[Customer ID]],customers!$A$1:$A$1001,customers!$I$1:$I$1001,,0)</f>
        <v>Yes</v>
      </c>
    </row>
    <row r="125" spans="1:16" x14ac:dyDescent="0.25">
      <c r="A125" s="2" t="s">
        <v>1180</v>
      </c>
      <c r="B125" s="10">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4"/>
        <v>145.82</v>
      </c>
      <c r="N125" s="3" t="str">
        <f t="shared" si="5"/>
        <v>Liberica</v>
      </c>
      <c r="O125" s="3" t="str">
        <f t="shared" si="6"/>
        <v>Light</v>
      </c>
      <c r="P125" s="3" t="str">
        <f>_xlfn.XLOOKUP(Orders[[#This Row],[Customer ID]],customers!$A$1:$A$1001,customers!$I$1:$I$1001,,0)</f>
        <v>No</v>
      </c>
    </row>
    <row r="126" spans="1:16" x14ac:dyDescent="0.25">
      <c r="A126" s="2" t="s">
        <v>1186</v>
      </c>
      <c r="B126" s="10">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4"/>
        <v>21.825000000000003</v>
      </c>
      <c r="N126" s="3" t="str">
        <f t="shared" si="5"/>
        <v>Liberica</v>
      </c>
      <c r="O126" s="3" t="str">
        <f t="shared" si="6"/>
        <v>Medium</v>
      </c>
      <c r="P126" s="3" t="str">
        <f>_xlfn.XLOOKUP(Orders[[#This Row],[Customer ID]],customers!$A$1:$A$1001,customers!$I$1:$I$1001,,0)</f>
        <v>Yes</v>
      </c>
    </row>
    <row r="127" spans="1:16" x14ac:dyDescent="0.25">
      <c r="A127" s="2" t="s">
        <v>1192</v>
      </c>
      <c r="B127" s="10">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4"/>
        <v>26.19</v>
      </c>
      <c r="N127" s="3" t="str">
        <f t="shared" si="5"/>
        <v>Liberica</v>
      </c>
      <c r="O127" s="3" t="str">
        <f t="shared" si="6"/>
        <v>Medium</v>
      </c>
      <c r="P127" s="3" t="str">
        <f>_xlfn.XLOOKUP(Orders[[#This Row],[Customer ID]],customers!$A$1:$A$1001,customers!$I$1:$I$1001,,0)</f>
        <v>Yes</v>
      </c>
    </row>
    <row r="128" spans="1:16" x14ac:dyDescent="0.25">
      <c r="A128" s="2" t="s">
        <v>1198</v>
      </c>
      <c r="B128" s="10">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4"/>
        <v>11.25</v>
      </c>
      <c r="N128" s="3" t="str">
        <f t="shared" si="5"/>
        <v>Arabica</v>
      </c>
      <c r="O128" s="3" t="str">
        <f t="shared" si="6"/>
        <v>Medium</v>
      </c>
      <c r="P128" s="3" t="str">
        <f>_xlfn.XLOOKUP(Orders[[#This Row],[Customer ID]],customers!$A$1:$A$1001,customers!$I$1:$I$1001,,0)</f>
        <v>No</v>
      </c>
    </row>
    <row r="129" spans="1:16" x14ac:dyDescent="0.25">
      <c r="A129" s="2" t="s">
        <v>1204</v>
      </c>
      <c r="B129" s="10">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4"/>
        <v>77.699999999999989</v>
      </c>
      <c r="N129" s="3" t="str">
        <f t="shared" si="5"/>
        <v>Liberica</v>
      </c>
      <c r="O129" s="3" t="str">
        <f t="shared" si="6"/>
        <v>Dark</v>
      </c>
      <c r="P129" s="3" t="str">
        <f>_xlfn.XLOOKUP(Orders[[#This Row],[Customer ID]],customers!$A$1:$A$1001,customers!$I$1:$I$1001,,0)</f>
        <v>No</v>
      </c>
    </row>
    <row r="130" spans="1:16" x14ac:dyDescent="0.25">
      <c r="A130" s="2" t="s">
        <v>1210</v>
      </c>
      <c r="B130" s="10">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4"/>
        <v>6.75</v>
      </c>
      <c r="N130" s="3" t="str">
        <f t="shared" si="5"/>
        <v>Arabica</v>
      </c>
      <c r="O130" s="3" t="str">
        <f t="shared" si="6"/>
        <v>Medium</v>
      </c>
      <c r="P130" s="3" t="str">
        <f>_xlfn.XLOOKUP(Orders[[#This Row],[Customer ID]],customers!$A$1:$A$1001,customers!$I$1:$I$1001,,0)</f>
        <v>No</v>
      </c>
    </row>
    <row r="131" spans="1:16" x14ac:dyDescent="0.25">
      <c r="A131" s="2" t="s">
        <v>1216</v>
      </c>
      <c r="B131" s="10">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7">L131*E131</f>
        <v>12.15</v>
      </c>
      <c r="N131" s="3" t="str">
        <f t="shared" ref="N131:N194" si="8">IF(I131="Rob","Robusta",IF(I131="Exc","Excelsa",IF(I131="Ara","Arabica",IF(I131="Lib","Liberica",""))))</f>
        <v>Excelsa</v>
      </c>
      <c r="O131" s="3" t="str">
        <f t="shared" ref="O131:O194" si="9">IF(J131="M","Medium",IF(J131="L","Light",IF(J131="D","Dark","")))</f>
        <v>Dark</v>
      </c>
      <c r="P131" s="3" t="str">
        <f>_xlfn.XLOOKUP(Orders[[#This Row],[Customer ID]],customers!$A$1:$A$1001,customers!$I$1:$I$1001,,0)</f>
        <v>Yes</v>
      </c>
    </row>
    <row r="132" spans="1:16" x14ac:dyDescent="0.25">
      <c r="A132" s="2" t="s">
        <v>1222</v>
      </c>
      <c r="B132" s="10">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7"/>
        <v>148.92499999999998</v>
      </c>
      <c r="N132" s="3" t="str">
        <f t="shared" si="8"/>
        <v>Arabica</v>
      </c>
      <c r="O132" s="3" t="str">
        <f t="shared" si="9"/>
        <v>Light</v>
      </c>
      <c r="P132" s="3" t="str">
        <f>_xlfn.XLOOKUP(Orders[[#This Row],[Customer ID]],customers!$A$1:$A$1001,customers!$I$1:$I$1001,,0)</f>
        <v>Yes</v>
      </c>
    </row>
    <row r="133" spans="1:16" x14ac:dyDescent="0.25">
      <c r="A133" s="2" t="s">
        <v>1227</v>
      </c>
      <c r="B133" s="10">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7"/>
        <v>14.58</v>
      </c>
      <c r="N133" s="3" t="str">
        <f t="shared" si="8"/>
        <v>Excelsa</v>
      </c>
      <c r="O133" s="3" t="str">
        <f t="shared" si="9"/>
        <v>Dark</v>
      </c>
      <c r="P133" s="3" t="str">
        <f>_xlfn.XLOOKUP(Orders[[#This Row],[Customer ID]],customers!$A$1:$A$1001,customers!$I$1:$I$1001,,0)</f>
        <v>Yes</v>
      </c>
    </row>
    <row r="134" spans="1:16" x14ac:dyDescent="0.25">
      <c r="A134" s="2" t="s">
        <v>1233</v>
      </c>
      <c r="B134" s="10">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7"/>
        <v>148.92499999999998</v>
      </c>
      <c r="N134" s="3" t="str">
        <f t="shared" si="8"/>
        <v>Arabica</v>
      </c>
      <c r="O134" s="3" t="str">
        <f t="shared" si="9"/>
        <v>Light</v>
      </c>
      <c r="P134" s="3" t="str">
        <f>_xlfn.XLOOKUP(Orders[[#This Row],[Customer ID]],customers!$A$1:$A$1001,customers!$I$1:$I$1001,,0)</f>
        <v>Yes</v>
      </c>
    </row>
    <row r="135" spans="1:16" x14ac:dyDescent="0.25">
      <c r="A135" s="2" t="s">
        <v>1239</v>
      </c>
      <c r="B135" s="10">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7"/>
        <v>12.95</v>
      </c>
      <c r="N135" s="3" t="str">
        <f t="shared" si="8"/>
        <v>Liberica</v>
      </c>
      <c r="O135" s="3" t="str">
        <f t="shared" si="9"/>
        <v>Dark</v>
      </c>
      <c r="P135" s="3" t="str">
        <f>_xlfn.XLOOKUP(Orders[[#This Row],[Customer ID]],customers!$A$1:$A$1001,customers!$I$1:$I$1001,,0)</f>
        <v>No</v>
      </c>
    </row>
    <row r="136" spans="1:16" x14ac:dyDescent="0.25">
      <c r="A136" s="2" t="s">
        <v>1245</v>
      </c>
      <c r="B136" s="10">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7"/>
        <v>94.874999999999986</v>
      </c>
      <c r="N136" s="3" t="str">
        <f t="shared" si="8"/>
        <v>Excelsa</v>
      </c>
      <c r="O136" s="3" t="str">
        <f t="shared" si="9"/>
        <v>Medium</v>
      </c>
      <c r="P136" s="3" t="str">
        <f>_xlfn.XLOOKUP(Orders[[#This Row],[Customer ID]],customers!$A$1:$A$1001,customers!$I$1:$I$1001,,0)</f>
        <v>Yes</v>
      </c>
    </row>
    <row r="137" spans="1:16" x14ac:dyDescent="0.25">
      <c r="A137" s="2" t="s">
        <v>1249</v>
      </c>
      <c r="B137" s="10">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7"/>
        <v>38.849999999999994</v>
      </c>
      <c r="N137" s="3" t="str">
        <f t="shared" si="8"/>
        <v>Arabica</v>
      </c>
      <c r="O137" s="3" t="str">
        <f t="shared" si="9"/>
        <v>Light</v>
      </c>
      <c r="P137" s="3" t="str">
        <f>_xlfn.XLOOKUP(Orders[[#This Row],[Customer ID]],customers!$A$1:$A$1001,customers!$I$1:$I$1001,,0)</f>
        <v>Yes</v>
      </c>
    </row>
    <row r="138" spans="1:16" x14ac:dyDescent="0.25">
      <c r="A138" s="2" t="s">
        <v>1255</v>
      </c>
      <c r="B138" s="10">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7"/>
        <v>11.94</v>
      </c>
      <c r="N138" s="3" t="str">
        <f t="shared" si="8"/>
        <v>Arabica</v>
      </c>
      <c r="O138" s="3" t="str">
        <f t="shared" si="9"/>
        <v>Dark</v>
      </c>
      <c r="P138" s="3" t="str">
        <f>_xlfn.XLOOKUP(Orders[[#This Row],[Customer ID]],customers!$A$1:$A$1001,customers!$I$1:$I$1001,,0)</f>
        <v>No</v>
      </c>
    </row>
    <row r="139" spans="1:16" x14ac:dyDescent="0.25">
      <c r="A139" s="2" t="s">
        <v>1261</v>
      </c>
      <c r="B139" s="10">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7"/>
        <v>102.46499999999997</v>
      </c>
      <c r="N139" s="3" t="str">
        <f t="shared" si="8"/>
        <v>Excelsa</v>
      </c>
      <c r="O139" s="3" t="str">
        <f t="shared" si="9"/>
        <v>Light</v>
      </c>
      <c r="P139" s="3" t="str">
        <f>_xlfn.XLOOKUP(Orders[[#This Row],[Customer ID]],customers!$A$1:$A$1001,customers!$I$1:$I$1001,,0)</f>
        <v>No</v>
      </c>
    </row>
    <row r="140" spans="1:16" x14ac:dyDescent="0.25">
      <c r="A140" s="2" t="s">
        <v>1266</v>
      </c>
      <c r="B140" s="10">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7"/>
        <v>48.6</v>
      </c>
      <c r="N140" s="3" t="str">
        <f t="shared" si="8"/>
        <v>Excelsa</v>
      </c>
      <c r="O140" s="3" t="str">
        <f t="shared" si="9"/>
        <v>Dark</v>
      </c>
      <c r="P140" s="3" t="str">
        <f>_xlfn.XLOOKUP(Orders[[#This Row],[Customer ID]],customers!$A$1:$A$1001,customers!$I$1:$I$1001,,0)</f>
        <v>No</v>
      </c>
    </row>
    <row r="141" spans="1:16" x14ac:dyDescent="0.25">
      <c r="A141" s="2" t="s">
        <v>1271</v>
      </c>
      <c r="B141" s="10">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7"/>
        <v>77.699999999999989</v>
      </c>
      <c r="N141" s="3" t="str">
        <f t="shared" si="8"/>
        <v>Liberica</v>
      </c>
      <c r="O141" s="3" t="str">
        <f t="shared" si="9"/>
        <v>Dark</v>
      </c>
      <c r="P141" s="3" t="str">
        <f>_xlfn.XLOOKUP(Orders[[#This Row],[Customer ID]],customers!$A$1:$A$1001,customers!$I$1:$I$1001,,0)</f>
        <v>Yes</v>
      </c>
    </row>
    <row r="142" spans="1:16" x14ac:dyDescent="0.25">
      <c r="A142" s="2" t="s">
        <v>1276</v>
      </c>
      <c r="B142" s="10">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7"/>
        <v>29.784999999999997</v>
      </c>
      <c r="N142" s="3" t="str">
        <f t="shared" si="8"/>
        <v>Liberica</v>
      </c>
      <c r="O142" s="3" t="str">
        <f t="shared" si="9"/>
        <v>Dark</v>
      </c>
      <c r="P142" s="3" t="str">
        <f>_xlfn.XLOOKUP(Orders[[#This Row],[Customer ID]],customers!$A$1:$A$1001,customers!$I$1:$I$1001,,0)</f>
        <v>Yes</v>
      </c>
    </row>
    <row r="143" spans="1:16" x14ac:dyDescent="0.25">
      <c r="A143" s="2" t="s">
        <v>1283</v>
      </c>
      <c r="B143" s="10">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7"/>
        <v>15.54</v>
      </c>
      <c r="N143" s="3" t="str">
        <f t="shared" si="8"/>
        <v>Arabica</v>
      </c>
      <c r="O143" s="3" t="str">
        <f t="shared" si="9"/>
        <v>Light</v>
      </c>
      <c r="P143" s="3" t="str">
        <f>_xlfn.XLOOKUP(Orders[[#This Row],[Customer ID]],customers!$A$1:$A$1001,customers!$I$1:$I$1001,,0)</f>
        <v>Yes</v>
      </c>
    </row>
    <row r="144" spans="1:16" x14ac:dyDescent="0.25">
      <c r="A144" s="2" t="s">
        <v>1289</v>
      </c>
      <c r="B144" s="10">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7"/>
        <v>136.61999999999998</v>
      </c>
      <c r="N144" s="3" t="str">
        <f t="shared" si="8"/>
        <v>Excelsa</v>
      </c>
      <c r="O144" s="3" t="str">
        <f t="shared" si="9"/>
        <v>Light</v>
      </c>
      <c r="P144" s="3" t="str">
        <f>_xlfn.XLOOKUP(Orders[[#This Row],[Customer ID]],customers!$A$1:$A$1001,customers!$I$1:$I$1001,,0)</f>
        <v>Yes</v>
      </c>
    </row>
    <row r="145" spans="1:16" x14ac:dyDescent="0.25">
      <c r="A145" s="2" t="s">
        <v>1293</v>
      </c>
      <c r="B145" s="10">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7"/>
        <v>17.46</v>
      </c>
      <c r="N145" s="3" t="str">
        <f t="shared" si="8"/>
        <v>Liberica</v>
      </c>
      <c r="O145" s="3" t="str">
        <f t="shared" si="9"/>
        <v>Medium</v>
      </c>
      <c r="P145" s="3" t="str">
        <f>_xlfn.XLOOKUP(Orders[[#This Row],[Customer ID]],customers!$A$1:$A$1001,customers!$I$1:$I$1001,,0)</f>
        <v>No</v>
      </c>
    </row>
    <row r="146" spans="1:16" x14ac:dyDescent="0.25">
      <c r="A146" s="2" t="s">
        <v>1299</v>
      </c>
      <c r="B146" s="10">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7"/>
        <v>68.309999999999988</v>
      </c>
      <c r="N146" s="3" t="str">
        <f t="shared" si="8"/>
        <v>Excelsa</v>
      </c>
      <c r="O146" s="3" t="str">
        <f t="shared" si="9"/>
        <v>Light</v>
      </c>
      <c r="P146" s="3" t="str">
        <f>_xlfn.XLOOKUP(Orders[[#This Row],[Customer ID]],customers!$A$1:$A$1001,customers!$I$1:$I$1001,,0)</f>
        <v>Yes</v>
      </c>
    </row>
    <row r="147" spans="1:16" x14ac:dyDescent="0.25">
      <c r="A147" s="2" t="s">
        <v>1305</v>
      </c>
      <c r="B147" s="10">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7"/>
        <v>17.46</v>
      </c>
      <c r="N147" s="3" t="str">
        <f t="shared" si="8"/>
        <v>Liberica</v>
      </c>
      <c r="O147" s="3" t="str">
        <f t="shared" si="9"/>
        <v>Medium</v>
      </c>
      <c r="P147" s="3" t="str">
        <f>_xlfn.XLOOKUP(Orders[[#This Row],[Customer ID]],customers!$A$1:$A$1001,customers!$I$1:$I$1001,,0)</f>
        <v>No</v>
      </c>
    </row>
    <row r="148" spans="1:16" x14ac:dyDescent="0.25">
      <c r="A148" s="2" t="s">
        <v>1311</v>
      </c>
      <c r="B148" s="10">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7"/>
        <v>43.650000000000006</v>
      </c>
      <c r="N148" s="3" t="str">
        <f t="shared" si="8"/>
        <v>Liberica</v>
      </c>
      <c r="O148" s="3" t="str">
        <f t="shared" si="9"/>
        <v>Medium</v>
      </c>
      <c r="P148" s="3" t="str">
        <f>_xlfn.XLOOKUP(Orders[[#This Row],[Customer ID]],customers!$A$1:$A$1001,customers!$I$1:$I$1001,,0)</f>
        <v>No</v>
      </c>
    </row>
    <row r="149" spans="1:16" x14ac:dyDescent="0.25">
      <c r="A149" s="2" t="s">
        <v>1311</v>
      </c>
      <c r="B149" s="10">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7"/>
        <v>27.5</v>
      </c>
      <c r="N149" s="3" t="str">
        <f t="shared" si="8"/>
        <v>Excelsa</v>
      </c>
      <c r="O149" s="3" t="str">
        <f t="shared" si="9"/>
        <v>Medium</v>
      </c>
      <c r="P149" s="3" t="str">
        <f>_xlfn.XLOOKUP(Orders[[#This Row],[Customer ID]],customers!$A$1:$A$1001,customers!$I$1:$I$1001,,0)</f>
        <v>No</v>
      </c>
    </row>
    <row r="150" spans="1:16" x14ac:dyDescent="0.25">
      <c r="A150" s="2" t="s">
        <v>1322</v>
      </c>
      <c r="B150" s="10">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7"/>
        <v>18.225000000000001</v>
      </c>
      <c r="N150" s="3" t="str">
        <f t="shared" si="8"/>
        <v>Excelsa</v>
      </c>
      <c r="O150" s="3" t="str">
        <f t="shared" si="9"/>
        <v>Dark</v>
      </c>
      <c r="P150" s="3" t="str">
        <f>_xlfn.XLOOKUP(Orders[[#This Row],[Customer ID]],customers!$A$1:$A$1001,customers!$I$1:$I$1001,,0)</f>
        <v>Yes</v>
      </c>
    </row>
    <row r="151" spans="1:16" x14ac:dyDescent="0.25">
      <c r="A151" s="2" t="s">
        <v>1328</v>
      </c>
      <c r="B151" s="10">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7"/>
        <v>51.749999999999993</v>
      </c>
      <c r="N151" s="3" t="str">
        <f t="shared" si="8"/>
        <v>Arabica</v>
      </c>
      <c r="O151" s="3" t="str">
        <f t="shared" si="9"/>
        <v>Medium</v>
      </c>
      <c r="P151" s="3" t="str">
        <f>_xlfn.XLOOKUP(Orders[[#This Row],[Customer ID]],customers!$A$1:$A$1001,customers!$I$1:$I$1001,,0)</f>
        <v>Yes</v>
      </c>
    </row>
    <row r="152" spans="1:16" x14ac:dyDescent="0.25">
      <c r="A152" s="2" t="s">
        <v>1333</v>
      </c>
      <c r="B152" s="10">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7"/>
        <v>12.95</v>
      </c>
      <c r="N152" s="3" t="str">
        <f t="shared" si="8"/>
        <v>Liberica</v>
      </c>
      <c r="O152" s="3" t="str">
        <f t="shared" si="9"/>
        <v>Dark</v>
      </c>
      <c r="P152" s="3" t="str">
        <f>_xlfn.XLOOKUP(Orders[[#This Row],[Customer ID]],customers!$A$1:$A$1001,customers!$I$1:$I$1001,,0)</f>
        <v>Yes</v>
      </c>
    </row>
    <row r="153" spans="1:16" x14ac:dyDescent="0.25">
      <c r="A153" s="2" t="s">
        <v>1339</v>
      </c>
      <c r="B153" s="10">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7"/>
        <v>33.75</v>
      </c>
      <c r="N153" s="3" t="str">
        <f t="shared" si="8"/>
        <v>Arabica</v>
      </c>
      <c r="O153" s="3" t="str">
        <f t="shared" si="9"/>
        <v>Medium</v>
      </c>
      <c r="P153" s="3" t="str">
        <f>_xlfn.XLOOKUP(Orders[[#This Row],[Customer ID]],customers!$A$1:$A$1001,customers!$I$1:$I$1001,,0)</f>
        <v>Yes</v>
      </c>
    </row>
    <row r="154" spans="1:16" x14ac:dyDescent="0.25">
      <c r="A154" s="2" t="s">
        <v>1344</v>
      </c>
      <c r="B154" s="10">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7"/>
        <v>68.655000000000001</v>
      </c>
      <c r="N154" s="3" t="str">
        <f t="shared" si="8"/>
        <v>Robusta</v>
      </c>
      <c r="O154" s="3" t="str">
        <f t="shared" si="9"/>
        <v>Medium</v>
      </c>
      <c r="P154" s="3" t="str">
        <f>_xlfn.XLOOKUP(Orders[[#This Row],[Customer ID]],customers!$A$1:$A$1001,customers!$I$1:$I$1001,,0)</f>
        <v>Yes</v>
      </c>
    </row>
    <row r="155" spans="1:16" x14ac:dyDescent="0.25">
      <c r="A155" s="2" t="s">
        <v>1350</v>
      </c>
      <c r="B155" s="10">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7"/>
        <v>2.6849999999999996</v>
      </c>
      <c r="N155" s="3" t="str">
        <f t="shared" si="8"/>
        <v>Robusta</v>
      </c>
      <c r="O155" s="3" t="str">
        <f t="shared" si="9"/>
        <v>Dark</v>
      </c>
      <c r="P155" s="3" t="str">
        <f>_xlfn.XLOOKUP(Orders[[#This Row],[Customer ID]],customers!$A$1:$A$1001,customers!$I$1:$I$1001,,0)</f>
        <v>No</v>
      </c>
    </row>
    <row r="156" spans="1:16" x14ac:dyDescent="0.25">
      <c r="A156" s="2" t="s">
        <v>1355</v>
      </c>
      <c r="B156" s="10">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7"/>
        <v>114.42499999999998</v>
      </c>
      <c r="N156" s="3" t="str">
        <f t="shared" si="8"/>
        <v>Arabica</v>
      </c>
      <c r="O156" s="3" t="str">
        <f t="shared" si="9"/>
        <v>Dark</v>
      </c>
      <c r="P156" s="3" t="str">
        <f>_xlfn.XLOOKUP(Orders[[#This Row],[Customer ID]],customers!$A$1:$A$1001,customers!$I$1:$I$1001,,0)</f>
        <v>No</v>
      </c>
    </row>
    <row r="157" spans="1:16" x14ac:dyDescent="0.25">
      <c r="A157" s="2" t="s">
        <v>1361</v>
      </c>
      <c r="B157" s="10">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7"/>
        <v>155.24999999999997</v>
      </c>
      <c r="N157" s="3" t="str">
        <f t="shared" si="8"/>
        <v>Arabica</v>
      </c>
      <c r="O157" s="3" t="str">
        <f t="shared" si="9"/>
        <v>Medium</v>
      </c>
      <c r="P157" s="3" t="str">
        <f>_xlfn.XLOOKUP(Orders[[#This Row],[Customer ID]],customers!$A$1:$A$1001,customers!$I$1:$I$1001,,0)</f>
        <v>Yes</v>
      </c>
    </row>
    <row r="158" spans="1:16" x14ac:dyDescent="0.25">
      <c r="A158" s="2" t="s">
        <v>1367</v>
      </c>
      <c r="B158" s="10">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7"/>
        <v>77.624999999999986</v>
      </c>
      <c r="N158" s="3" t="str">
        <f t="shared" si="8"/>
        <v>Arabica</v>
      </c>
      <c r="O158" s="3" t="str">
        <f t="shared" si="9"/>
        <v>Medium</v>
      </c>
      <c r="P158" s="3" t="str">
        <f>_xlfn.XLOOKUP(Orders[[#This Row],[Customer ID]],customers!$A$1:$A$1001,customers!$I$1:$I$1001,,0)</f>
        <v>Yes</v>
      </c>
    </row>
    <row r="159" spans="1:16" x14ac:dyDescent="0.25">
      <c r="A159" s="2" t="s">
        <v>1373</v>
      </c>
      <c r="B159" s="10">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7"/>
        <v>61.754999999999995</v>
      </c>
      <c r="N159" s="3" t="str">
        <f t="shared" si="8"/>
        <v>Robusta</v>
      </c>
      <c r="O159" s="3" t="str">
        <f t="shared" si="9"/>
        <v>Dark</v>
      </c>
      <c r="P159" s="3" t="str">
        <f>_xlfn.XLOOKUP(Orders[[#This Row],[Customer ID]],customers!$A$1:$A$1001,customers!$I$1:$I$1001,,0)</f>
        <v>No</v>
      </c>
    </row>
    <row r="160" spans="1:16" x14ac:dyDescent="0.25">
      <c r="A160" s="2" t="s">
        <v>1379</v>
      </c>
      <c r="B160" s="10">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7"/>
        <v>123.50999999999999</v>
      </c>
      <c r="N160" s="3" t="str">
        <f t="shared" si="8"/>
        <v>Robusta</v>
      </c>
      <c r="O160" s="3" t="str">
        <f t="shared" si="9"/>
        <v>Dark</v>
      </c>
      <c r="P160" s="3" t="str">
        <f>_xlfn.XLOOKUP(Orders[[#This Row],[Customer ID]],customers!$A$1:$A$1001,customers!$I$1:$I$1001,,0)</f>
        <v>Yes</v>
      </c>
    </row>
    <row r="161" spans="1:16" x14ac:dyDescent="0.25">
      <c r="A161" s="2" t="s">
        <v>1384</v>
      </c>
      <c r="B161" s="10">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7"/>
        <v>218.73</v>
      </c>
      <c r="N161" s="3" t="str">
        <f t="shared" si="8"/>
        <v>Liberica</v>
      </c>
      <c r="O161" s="3" t="str">
        <f t="shared" si="9"/>
        <v>Light</v>
      </c>
      <c r="P161" s="3" t="str">
        <f>_xlfn.XLOOKUP(Orders[[#This Row],[Customer ID]],customers!$A$1:$A$1001,customers!$I$1:$I$1001,,0)</f>
        <v>No</v>
      </c>
    </row>
    <row r="162" spans="1:16" x14ac:dyDescent="0.25">
      <c r="A162" s="2" t="s">
        <v>1389</v>
      </c>
      <c r="B162" s="10">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7"/>
        <v>33</v>
      </c>
      <c r="N162" s="3" t="str">
        <f t="shared" si="8"/>
        <v>Excelsa</v>
      </c>
      <c r="O162" s="3" t="str">
        <f t="shared" si="9"/>
        <v>Medium</v>
      </c>
      <c r="P162" s="3" t="str">
        <f>_xlfn.XLOOKUP(Orders[[#This Row],[Customer ID]],customers!$A$1:$A$1001,customers!$I$1:$I$1001,,0)</f>
        <v>No</v>
      </c>
    </row>
    <row r="163" spans="1:16" x14ac:dyDescent="0.25">
      <c r="A163" s="2" t="s">
        <v>1395</v>
      </c>
      <c r="B163" s="10">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7"/>
        <v>23.31</v>
      </c>
      <c r="N163" s="3" t="str">
        <f t="shared" si="8"/>
        <v>Arabica</v>
      </c>
      <c r="O163" s="3" t="str">
        <f t="shared" si="9"/>
        <v>Light</v>
      </c>
      <c r="P163" s="3" t="str">
        <f>_xlfn.XLOOKUP(Orders[[#This Row],[Customer ID]],customers!$A$1:$A$1001,customers!$I$1:$I$1001,,0)</f>
        <v>No</v>
      </c>
    </row>
    <row r="164" spans="1:16" x14ac:dyDescent="0.25">
      <c r="A164" s="2" t="s">
        <v>1401</v>
      </c>
      <c r="B164" s="10">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7"/>
        <v>21.87</v>
      </c>
      <c r="N164" s="3" t="str">
        <f t="shared" si="8"/>
        <v>Excelsa</v>
      </c>
      <c r="O164" s="3" t="str">
        <f t="shared" si="9"/>
        <v>Dark</v>
      </c>
      <c r="P164" s="3" t="str">
        <f>_xlfn.XLOOKUP(Orders[[#This Row],[Customer ID]],customers!$A$1:$A$1001,customers!$I$1:$I$1001,,0)</f>
        <v>Yes</v>
      </c>
    </row>
    <row r="165" spans="1:16" x14ac:dyDescent="0.25">
      <c r="A165" s="2" t="s">
        <v>1407</v>
      </c>
      <c r="B165" s="10">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7"/>
        <v>16.11</v>
      </c>
      <c r="N165" s="3" t="str">
        <f t="shared" si="8"/>
        <v>Robusta</v>
      </c>
      <c r="O165" s="3" t="str">
        <f t="shared" si="9"/>
        <v>Dark</v>
      </c>
      <c r="P165" s="3" t="str">
        <f>_xlfn.XLOOKUP(Orders[[#This Row],[Customer ID]],customers!$A$1:$A$1001,customers!$I$1:$I$1001,,0)</f>
        <v>No</v>
      </c>
    </row>
    <row r="166" spans="1:16" x14ac:dyDescent="0.25">
      <c r="A166" s="2" t="s">
        <v>1413</v>
      </c>
      <c r="B166" s="10">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7"/>
        <v>29.16</v>
      </c>
      <c r="N166" s="3" t="str">
        <f t="shared" si="8"/>
        <v>Excelsa</v>
      </c>
      <c r="O166" s="3" t="str">
        <f t="shared" si="9"/>
        <v>Dark</v>
      </c>
      <c r="P166" s="3" t="str">
        <f>_xlfn.XLOOKUP(Orders[[#This Row],[Customer ID]],customers!$A$1:$A$1001,customers!$I$1:$I$1001,,0)</f>
        <v>No</v>
      </c>
    </row>
    <row r="167" spans="1:16" x14ac:dyDescent="0.25">
      <c r="A167" s="2" t="s">
        <v>1420</v>
      </c>
      <c r="B167" s="10">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7"/>
        <v>53.699999999999996</v>
      </c>
      <c r="N167" s="3" t="str">
        <f t="shared" si="8"/>
        <v>Robusta</v>
      </c>
      <c r="O167" s="3" t="str">
        <f t="shared" si="9"/>
        <v>Dark</v>
      </c>
      <c r="P167" s="3" t="str">
        <f>_xlfn.XLOOKUP(Orders[[#This Row],[Customer ID]],customers!$A$1:$A$1001,customers!$I$1:$I$1001,,0)</f>
        <v>Yes</v>
      </c>
    </row>
    <row r="168" spans="1:16" x14ac:dyDescent="0.25">
      <c r="A168" s="2" t="s">
        <v>1425</v>
      </c>
      <c r="B168" s="10">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7"/>
        <v>26.849999999999994</v>
      </c>
      <c r="N168" s="3" t="str">
        <f t="shared" si="8"/>
        <v>Robusta</v>
      </c>
      <c r="O168" s="3" t="str">
        <f t="shared" si="9"/>
        <v>Dark</v>
      </c>
      <c r="P168" s="3" t="str">
        <f>_xlfn.XLOOKUP(Orders[[#This Row],[Customer ID]],customers!$A$1:$A$1001,customers!$I$1:$I$1001,,0)</f>
        <v>Yes</v>
      </c>
    </row>
    <row r="169" spans="1:16" x14ac:dyDescent="0.25">
      <c r="A169" s="2" t="s">
        <v>1430</v>
      </c>
      <c r="B169" s="10">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7"/>
        <v>41.25</v>
      </c>
      <c r="N169" s="3" t="str">
        <f t="shared" si="8"/>
        <v>Excelsa</v>
      </c>
      <c r="O169" s="3" t="str">
        <f t="shared" si="9"/>
        <v>Medium</v>
      </c>
      <c r="P169" s="3" t="str">
        <f>_xlfn.XLOOKUP(Orders[[#This Row],[Customer ID]],customers!$A$1:$A$1001,customers!$I$1:$I$1001,,0)</f>
        <v>Yes</v>
      </c>
    </row>
    <row r="170" spans="1:16" x14ac:dyDescent="0.25">
      <c r="A170" s="2" t="s">
        <v>1436</v>
      </c>
      <c r="B170" s="10">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7"/>
        <v>40.5</v>
      </c>
      <c r="N170" s="3" t="str">
        <f t="shared" si="8"/>
        <v>Arabica</v>
      </c>
      <c r="O170" s="3" t="str">
        <f t="shared" si="9"/>
        <v>Medium</v>
      </c>
      <c r="P170" s="3" t="str">
        <f>_xlfn.XLOOKUP(Orders[[#This Row],[Customer ID]],customers!$A$1:$A$1001,customers!$I$1:$I$1001,,0)</f>
        <v>No</v>
      </c>
    </row>
    <row r="171" spans="1:16" x14ac:dyDescent="0.25">
      <c r="A171" s="2" t="s">
        <v>1441</v>
      </c>
      <c r="B171" s="10">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7"/>
        <v>17.899999999999999</v>
      </c>
      <c r="N171" s="3" t="str">
        <f t="shared" si="8"/>
        <v>Robusta</v>
      </c>
      <c r="O171" s="3" t="str">
        <f t="shared" si="9"/>
        <v>Dark</v>
      </c>
      <c r="P171" s="3" t="str">
        <f>_xlfn.XLOOKUP(Orders[[#This Row],[Customer ID]],customers!$A$1:$A$1001,customers!$I$1:$I$1001,,0)</f>
        <v>No</v>
      </c>
    </row>
    <row r="172" spans="1:16" x14ac:dyDescent="0.25">
      <c r="A172" s="2" t="s">
        <v>1448</v>
      </c>
      <c r="B172" s="10">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7"/>
        <v>68.309999999999988</v>
      </c>
      <c r="N172" s="3" t="str">
        <f t="shared" si="8"/>
        <v>Excelsa</v>
      </c>
      <c r="O172" s="3" t="str">
        <f t="shared" si="9"/>
        <v>Light</v>
      </c>
      <c r="P172" s="3" t="str">
        <f>_xlfn.XLOOKUP(Orders[[#This Row],[Customer ID]],customers!$A$1:$A$1001,customers!$I$1:$I$1001,,0)</f>
        <v>No</v>
      </c>
    </row>
    <row r="173" spans="1:16" x14ac:dyDescent="0.25">
      <c r="A173" s="2" t="s">
        <v>1453</v>
      </c>
      <c r="B173" s="10">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7"/>
        <v>63.249999999999993</v>
      </c>
      <c r="N173" s="3" t="str">
        <f t="shared" si="8"/>
        <v>Excelsa</v>
      </c>
      <c r="O173" s="3" t="str">
        <f t="shared" si="9"/>
        <v>Medium</v>
      </c>
      <c r="P173" s="3" t="str">
        <f>_xlfn.XLOOKUP(Orders[[#This Row],[Customer ID]],customers!$A$1:$A$1001,customers!$I$1:$I$1001,,0)</f>
        <v>Yes</v>
      </c>
    </row>
    <row r="174" spans="1:16" x14ac:dyDescent="0.25">
      <c r="A174" s="2" t="s">
        <v>1459</v>
      </c>
      <c r="B174" s="10">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7"/>
        <v>21.87</v>
      </c>
      <c r="N174" s="3" t="str">
        <f t="shared" si="8"/>
        <v>Excelsa</v>
      </c>
      <c r="O174" s="3" t="str">
        <f t="shared" si="9"/>
        <v>Dark</v>
      </c>
      <c r="P174" s="3" t="str">
        <f>_xlfn.XLOOKUP(Orders[[#This Row],[Customer ID]],customers!$A$1:$A$1001,customers!$I$1:$I$1001,,0)</f>
        <v>No</v>
      </c>
    </row>
    <row r="175" spans="1:16" x14ac:dyDescent="0.25">
      <c r="A175" s="2" t="s">
        <v>1464</v>
      </c>
      <c r="B175" s="10">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7"/>
        <v>91.539999999999992</v>
      </c>
      <c r="N175" s="3" t="str">
        <f t="shared" si="8"/>
        <v>Robusta</v>
      </c>
      <c r="O175" s="3" t="str">
        <f t="shared" si="9"/>
        <v>Medium</v>
      </c>
      <c r="P175" s="3" t="str">
        <f>_xlfn.XLOOKUP(Orders[[#This Row],[Customer ID]],customers!$A$1:$A$1001,customers!$I$1:$I$1001,,0)</f>
        <v>No</v>
      </c>
    </row>
    <row r="176" spans="1:16" x14ac:dyDescent="0.25">
      <c r="A176" s="2" t="s">
        <v>1470</v>
      </c>
      <c r="B176" s="10">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7"/>
        <v>204.92999999999995</v>
      </c>
      <c r="N176" s="3" t="str">
        <f t="shared" si="8"/>
        <v>Excelsa</v>
      </c>
      <c r="O176" s="3" t="str">
        <f t="shared" si="9"/>
        <v>Light</v>
      </c>
      <c r="P176" s="3" t="str">
        <f>_xlfn.XLOOKUP(Orders[[#This Row],[Customer ID]],customers!$A$1:$A$1001,customers!$I$1:$I$1001,,0)</f>
        <v>Yes</v>
      </c>
    </row>
    <row r="177" spans="1:16" x14ac:dyDescent="0.25">
      <c r="A177" s="2" t="s">
        <v>1475</v>
      </c>
      <c r="B177" s="10">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7"/>
        <v>63.249999999999993</v>
      </c>
      <c r="N177" s="3" t="str">
        <f t="shared" si="8"/>
        <v>Excelsa</v>
      </c>
      <c r="O177" s="3" t="str">
        <f t="shared" si="9"/>
        <v>Medium</v>
      </c>
      <c r="P177" s="3" t="str">
        <f>_xlfn.XLOOKUP(Orders[[#This Row],[Customer ID]],customers!$A$1:$A$1001,customers!$I$1:$I$1001,,0)</f>
        <v>Yes</v>
      </c>
    </row>
    <row r="178" spans="1:16" x14ac:dyDescent="0.25">
      <c r="A178" s="2" t="s">
        <v>1481</v>
      </c>
      <c r="B178" s="10">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7"/>
        <v>34.154999999999994</v>
      </c>
      <c r="N178" s="3" t="str">
        <f t="shared" si="8"/>
        <v>Excelsa</v>
      </c>
      <c r="O178" s="3" t="str">
        <f t="shared" si="9"/>
        <v>Light</v>
      </c>
      <c r="P178" s="3" t="str">
        <f>_xlfn.XLOOKUP(Orders[[#This Row],[Customer ID]],customers!$A$1:$A$1001,customers!$I$1:$I$1001,,0)</f>
        <v>Yes</v>
      </c>
    </row>
    <row r="179" spans="1:16" x14ac:dyDescent="0.25">
      <c r="A179" s="2" t="s">
        <v>1487</v>
      </c>
      <c r="B179" s="10">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7"/>
        <v>109.93999999999998</v>
      </c>
      <c r="N179" s="3" t="str">
        <f t="shared" si="8"/>
        <v>Robusta</v>
      </c>
      <c r="O179" s="3" t="str">
        <f t="shared" si="9"/>
        <v>Light</v>
      </c>
      <c r="P179" s="3" t="str">
        <f>_xlfn.XLOOKUP(Orders[[#This Row],[Customer ID]],customers!$A$1:$A$1001,customers!$I$1:$I$1001,,0)</f>
        <v>Yes</v>
      </c>
    </row>
    <row r="180" spans="1:16" x14ac:dyDescent="0.25">
      <c r="A180" s="2" t="s">
        <v>1492</v>
      </c>
      <c r="B180" s="10">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7"/>
        <v>25.9</v>
      </c>
      <c r="N180" s="3" t="str">
        <f t="shared" si="8"/>
        <v>Arabica</v>
      </c>
      <c r="O180" s="3" t="str">
        <f t="shared" si="9"/>
        <v>Light</v>
      </c>
      <c r="P180" s="3" t="str">
        <f>_xlfn.XLOOKUP(Orders[[#This Row],[Customer ID]],customers!$A$1:$A$1001,customers!$I$1:$I$1001,,0)</f>
        <v>No</v>
      </c>
    </row>
    <row r="181" spans="1:16" x14ac:dyDescent="0.25">
      <c r="A181" s="2" t="s">
        <v>1498</v>
      </c>
      <c r="B181" s="10">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7"/>
        <v>2.9849999999999999</v>
      </c>
      <c r="N181" s="3" t="str">
        <f t="shared" si="8"/>
        <v>Arabica</v>
      </c>
      <c r="O181" s="3" t="str">
        <f t="shared" si="9"/>
        <v>Dark</v>
      </c>
      <c r="P181" s="3" t="str">
        <f>_xlfn.XLOOKUP(Orders[[#This Row],[Customer ID]],customers!$A$1:$A$1001,customers!$I$1:$I$1001,,0)</f>
        <v>No</v>
      </c>
    </row>
    <row r="182" spans="1:16" x14ac:dyDescent="0.25">
      <c r="A182" s="2" t="s">
        <v>1503</v>
      </c>
      <c r="B182" s="10">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7"/>
        <v>22.274999999999999</v>
      </c>
      <c r="N182" s="3" t="str">
        <f t="shared" si="8"/>
        <v>Excelsa</v>
      </c>
      <c r="O182" s="3" t="str">
        <f t="shared" si="9"/>
        <v>Light</v>
      </c>
      <c r="P182" s="3" t="str">
        <f>_xlfn.XLOOKUP(Orders[[#This Row],[Customer ID]],customers!$A$1:$A$1001,customers!$I$1:$I$1001,,0)</f>
        <v>No</v>
      </c>
    </row>
    <row r="183" spans="1:16" x14ac:dyDescent="0.25">
      <c r="A183" s="2" t="s">
        <v>1503</v>
      </c>
      <c r="B183" s="10">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7"/>
        <v>29.849999999999998</v>
      </c>
      <c r="N183" s="3" t="str">
        <f t="shared" si="8"/>
        <v>Arabica</v>
      </c>
      <c r="O183" s="3" t="str">
        <f t="shared" si="9"/>
        <v>Dark</v>
      </c>
      <c r="P183" s="3" t="str">
        <f>_xlfn.XLOOKUP(Orders[[#This Row],[Customer ID]],customers!$A$1:$A$1001,customers!$I$1:$I$1001,,0)</f>
        <v>No</v>
      </c>
    </row>
    <row r="184" spans="1:16" x14ac:dyDescent="0.25">
      <c r="A184" s="2" t="s">
        <v>1514</v>
      </c>
      <c r="B184" s="10">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7"/>
        <v>32.22</v>
      </c>
      <c r="N184" s="3" t="str">
        <f t="shared" si="8"/>
        <v>Robusta</v>
      </c>
      <c r="O184" s="3" t="str">
        <f t="shared" si="9"/>
        <v>Dark</v>
      </c>
      <c r="P184" s="3" t="str">
        <f>_xlfn.XLOOKUP(Orders[[#This Row],[Customer ID]],customers!$A$1:$A$1001,customers!$I$1:$I$1001,,0)</f>
        <v>No</v>
      </c>
    </row>
    <row r="185" spans="1:16" x14ac:dyDescent="0.25">
      <c r="A185" s="2" t="s">
        <v>1520</v>
      </c>
      <c r="B185" s="10">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7"/>
        <v>8.25</v>
      </c>
      <c r="N185" s="3" t="str">
        <f t="shared" si="8"/>
        <v>Excelsa</v>
      </c>
      <c r="O185" s="3" t="str">
        <f t="shared" si="9"/>
        <v>Medium</v>
      </c>
      <c r="P185" s="3" t="str">
        <f>_xlfn.XLOOKUP(Orders[[#This Row],[Customer ID]],customers!$A$1:$A$1001,customers!$I$1:$I$1001,,0)</f>
        <v>No</v>
      </c>
    </row>
    <row r="186" spans="1:16" x14ac:dyDescent="0.25">
      <c r="A186" s="2" t="s">
        <v>1526</v>
      </c>
      <c r="B186" s="10">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7"/>
        <v>31.08</v>
      </c>
      <c r="N186" s="3" t="str">
        <f t="shared" si="8"/>
        <v>Arabica</v>
      </c>
      <c r="O186" s="3" t="str">
        <f t="shared" si="9"/>
        <v>Light</v>
      </c>
      <c r="P186" s="3" t="str">
        <f>_xlfn.XLOOKUP(Orders[[#This Row],[Customer ID]],customers!$A$1:$A$1001,customers!$I$1:$I$1001,,0)</f>
        <v>No</v>
      </c>
    </row>
    <row r="187" spans="1:16" x14ac:dyDescent="0.25">
      <c r="A187" s="2" t="s">
        <v>1532</v>
      </c>
      <c r="B187" s="10">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7"/>
        <v>36.450000000000003</v>
      </c>
      <c r="N187" s="3" t="str">
        <f t="shared" si="8"/>
        <v>Excelsa</v>
      </c>
      <c r="O187" s="3" t="str">
        <f t="shared" si="9"/>
        <v>Dark</v>
      </c>
      <c r="P187" s="3" t="str">
        <f>_xlfn.XLOOKUP(Orders[[#This Row],[Customer ID]],customers!$A$1:$A$1001,customers!$I$1:$I$1001,,0)</f>
        <v>Yes</v>
      </c>
    </row>
    <row r="188" spans="1:16" x14ac:dyDescent="0.25">
      <c r="A188" s="2" t="s">
        <v>1538</v>
      </c>
      <c r="B188" s="10">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7"/>
        <v>68.655000000000001</v>
      </c>
      <c r="N188" s="3" t="str">
        <f t="shared" si="8"/>
        <v>Robusta</v>
      </c>
      <c r="O188" s="3" t="str">
        <f t="shared" si="9"/>
        <v>Medium</v>
      </c>
      <c r="P188" s="3" t="str">
        <f>_xlfn.XLOOKUP(Orders[[#This Row],[Customer ID]],customers!$A$1:$A$1001,customers!$I$1:$I$1001,,0)</f>
        <v>No</v>
      </c>
    </row>
    <row r="189" spans="1:16" x14ac:dyDescent="0.25">
      <c r="A189" s="2" t="s">
        <v>1544</v>
      </c>
      <c r="B189" s="10">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7"/>
        <v>43.650000000000006</v>
      </c>
      <c r="N189" s="3" t="str">
        <f t="shared" si="8"/>
        <v>Liberica</v>
      </c>
      <c r="O189" s="3" t="str">
        <f t="shared" si="9"/>
        <v>Medium</v>
      </c>
      <c r="P189" s="3" t="str">
        <f>_xlfn.XLOOKUP(Orders[[#This Row],[Customer ID]],customers!$A$1:$A$1001,customers!$I$1:$I$1001,,0)</f>
        <v>Yes</v>
      </c>
    </row>
    <row r="190" spans="1:16" x14ac:dyDescent="0.25">
      <c r="A190" s="2" t="s">
        <v>1549</v>
      </c>
      <c r="B190" s="10">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7"/>
        <v>4.4550000000000001</v>
      </c>
      <c r="N190" s="3" t="str">
        <f t="shared" si="8"/>
        <v>Excelsa</v>
      </c>
      <c r="O190" s="3" t="str">
        <f t="shared" si="9"/>
        <v>Light</v>
      </c>
      <c r="P190" s="3" t="str">
        <f>_xlfn.XLOOKUP(Orders[[#This Row],[Customer ID]],customers!$A$1:$A$1001,customers!$I$1:$I$1001,,0)</f>
        <v>Yes</v>
      </c>
    </row>
    <row r="191" spans="1:16" x14ac:dyDescent="0.25">
      <c r="A191" s="2" t="s">
        <v>1555</v>
      </c>
      <c r="B191" s="10">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7"/>
        <v>43.650000000000006</v>
      </c>
      <c r="N191" s="3" t="str">
        <f t="shared" si="8"/>
        <v>Liberica</v>
      </c>
      <c r="O191" s="3" t="str">
        <f t="shared" si="9"/>
        <v>Medium</v>
      </c>
      <c r="P191" s="3" t="str">
        <f>_xlfn.XLOOKUP(Orders[[#This Row],[Customer ID]],customers!$A$1:$A$1001,customers!$I$1:$I$1001,,0)</f>
        <v>Yes</v>
      </c>
    </row>
    <row r="192" spans="1:16" x14ac:dyDescent="0.25">
      <c r="A192" s="2" t="s">
        <v>1561</v>
      </c>
      <c r="B192" s="10">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7"/>
        <v>33.464999999999996</v>
      </c>
      <c r="N192" s="3" t="str">
        <f t="shared" si="8"/>
        <v>Liberica</v>
      </c>
      <c r="O192" s="3" t="str">
        <f t="shared" si="9"/>
        <v>Medium</v>
      </c>
      <c r="P192" s="3" t="str">
        <f>_xlfn.XLOOKUP(Orders[[#This Row],[Customer ID]],customers!$A$1:$A$1001,customers!$I$1:$I$1001,,0)</f>
        <v>Yes</v>
      </c>
    </row>
    <row r="193" spans="1:16" x14ac:dyDescent="0.25">
      <c r="A193" s="2" t="s">
        <v>1567</v>
      </c>
      <c r="B193" s="10">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7"/>
        <v>19.424999999999997</v>
      </c>
      <c r="N193" s="3" t="str">
        <f t="shared" si="8"/>
        <v>Liberica</v>
      </c>
      <c r="O193" s="3" t="str">
        <f t="shared" si="9"/>
        <v>Dark</v>
      </c>
      <c r="P193" s="3" t="str">
        <f>_xlfn.XLOOKUP(Orders[[#This Row],[Customer ID]],customers!$A$1:$A$1001,customers!$I$1:$I$1001,,0)</f>
        <v>Yes</v>
      </c>
    </row>
    <row r="194" spans="1:16" x14ac:dyDescent="0.25">
      <c r="A194" s="2" t="s">
        <v>1573</v>
      </c>
      <c r="B194" s="10">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7"/>
        <v>72.900000000000006</v>
      </c>
      <c r="N194" s="3" t="str">
        <f t="shared" si="8"/>
        <v>Excelsa</v>
      </c>
      <c r="O194" s="3" t="str">
        <f t="shared" si="9"/>
        <v>Dark</v>
      </c>
      <c r="P194" s="3" t="str">
        <f>_xlfn.XLOOKUP(Orders[[#This Row],[Customer ID]],customers!$A$1:$A$1001,customers!$I$1:$I$1001,,0)</f>
        <v>Yes</v>
      </c>
    </row>
    <row r="195" spans="1:16" x14ac:dyDescent="0.25">
      <c r="A195" s="2" t="s">
        <v>1579</v>
      </c>
      <c r="B195" s="10">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10">L195*E195</f>
        <v>44.55</v>
      </c>
      <c r="N195" s="3" t="str">
        <f t="shared" ref="N195:N258" si="11">IF(I195="Rob","Robusta",IF(I195="Exc","Excelsa",IF(I195="Ara","Arabica",IF(I195="Lib","Liberica",""))))</f>
        <v>Excelsa</v>
      </c>
      <c r="O195" s="3" t="str">
        <f t="shared" ref="O195:O258" si="12">IF(J195="M","Medium",IF(J195="L","Light",IF(J195="D","Dark","")))</f>
        <v>Light</v>
      </c>
      <c r="P195" s="3" t="str">
        <f>_xlfn.XLOOKUP(Orders[[#This Row],[Customer ID]],customers!$A$1:$A$1001,customers!$I$1:$I$1001,,0)</f>
        <v>No</v>
      </c>
    </row>
    <row r="196" spans="1:16" x14ac:dyDescent="0.25">
      <c r="A196" s="2" t="s">
        <v>1584</v>
      </c>
      <c r="B196" s="10">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10"/>
        <v>36.450000000000003</v>
      </c>
      <c r="N196" s="3" t="str">
        <f t="shared" si="11"/>
        <v>Excelsa</v>
      </c>
      <c r="O196" s="3" t="str">
        <f t="shared" si="12"/>
        <v>Dark</v>
      </c>
      <c r="P196" s="3" t="str">
        <f>_xlfn.XLOOKUP(Orders[[#This Row],[Customer ID]],customers!$A$1:$A$1001,customers!$I$1:$I$1001,,0)</f>
        <v>No</v>
      </c>
    </row>
    <row r="197" spans="1:16" x14ac:dyDescent="0.25">
      <c r="A197" s="2" t="s">
        <v>1590</v>
      </c>
      <c r="B197" s="10">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10"/>
        <v>38.849999999999994</v>
      </c>
      <c r="N197" s="3" t="str">
        <f t="shared" si="11"/>
        <v>Arabica</v>
      </c>
      <c r="O197" s="3" t="str">
        <f t="shared" si="12"/>
        <v>Light</v>
      </c>
      <c r="P197" s="3" t="str">
        <f>_xlfn.XLOOKUP(Orders[[#This Row],[Customer ID]],customers!$A$1:$A$1001,customers!$I$1:$I$1001,,0)</f>
        <v>No</v>
      </c>
    </row>
    <row r="198" spans="1:16" x14ac:dyDescent="0.25">
      <c r="A198" s="2" t="s">
        <v>1596</v>
      </c>
      <c r="B198" s="10">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10"/>
        <v>53.46</v>
      </c>
      <c r="N198" s="3" t="str">
        <f t="shared" si="11"/>
        <v>Excelsa</v>
      </c>
      <c r="O198" s="3" t="str">
        <f t="shared" si="12"/>
        <v>Light</v>
      </c>
      <c r="P198" s="3" t="str">
        <f>_xlfn.XLOOKUP(Orders[[#This Row],[Customer ID]],customers!$A$1:$A$1001,customers!$I$1:$I$1001,,0)</f>
        <v>No</v>
      </c>
    </row>
    <row r="199" spans="1:16" x14ac:dyDescent="0.25">
      <c r="A199" s="2" t="s">
        <v>1596</v>
      </c>
      <c r="B199" s="10">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10"/>
        <v>59.569999999999993</v>
      </c>
      <c r="N199" s="3" t="str">
        <f t="shared" si="11"/>
        <v>Liberica</v>
      </c>
      <c r="O199" s="3" t="str">
        <f t="shared" si="12"/>
        <v>Dark</v>
      </c>
      <c r="P199" s="3" t="str">
        <f>_xlfn.XLOOKUP(Orders[[#This Row],[Customer ID]],customers!$A$1:$A$1001,customers!$I$1:$I$1001,,0)</f>
        <v>No</v>
      </c>
    </row>
    <row r="200" spans="1:16" x14ac:dyDescent="0.25">
      <c r="A200" s="2" t="s">
        <v>1596</v>
      </c>
      <c r="B200" s="10">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10"/>
        <v>89.35499999999999</v>
      </c>
      <c r="N200" s="3" t="str">
        <f t="shared" si="11"/>
        <v>Liberica</v>
      </c>
      <c r="O200" s="3" t="str">
        <f t="shared" si="12"/>
        <v>Dark</v>
      </c>
      <c r="P200" s="3" t="str">
        <f>_xlfn.XLOOKUP(Orders[[#This Row],[Customer ID]],customers!$A$1:$A$1001,customers!$I$1:$I$1001,,0)</f>
        <v>No</v>
      </c>
    </row>
    <row r="201" spans="1:16" x14ac:dyDescent="0.25">
      <c r="A201" s="2" t="s">
        <v>1596</v>
      </c>
      <c r="B201" s="10">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10"/>
        <v>38.04</v>
      </c>
      <c r="N201" s="3" t="str">
        <f t="shared" si="11"/>
        <v>Liberica</v>
      </c>
      <c r="O201" s="3" t="str">
        <f t="shared" si="12"/>
        <v>Light</v>
      </c>
      <c r="P201" s="3" t="str">
        <f>_xlfn.XLOOKUP(Orders[[#This Row],[Customer ID]],customers!$A$1:$A$1001,customers!$I$1:$I$1001,,0)</f>
        <v>No</v>
      </c>
    </row>
    <row r="202" spans="1:16" x14ac:dyDescent="0.25">
      <c r="A202" s="2" t="s">
        <v>1596</v>
      </c>
      <c r="B202" s="10">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10"/>
        <v>41.25</v>
      </c>
      <c r="N202" s="3" t="str">
        <f t="shared" si="11"/>
        <v>Excelsa</v>
      </c>
      <c r="O202" s="3" t="str">
        <f t="shared" si="12"/>
        <v>Medium</v>
      </c>
      <c r="P202" s="3" t="str">
        <f>_xlfn.XLOOKUP(Orders[[#This Row],[Customer ID]],customers!$A$1:$A$1001,customers!$I$1:$I$1001,,0)</f>
        <v>No</v>
      </c>
    </row>
    <row r="203" spans="1:16" x14ac:dyDescent="0.25">
      <c r="A203" s="2" t="s">
        <v>1621</v>
      </c>
      <c r="B203" s="10">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10"/>
        <v>57.06</v>
      </c>
      <c r="N203" s="3" t="str">
        <f t="shared" si="11"/>
        <v>Liberica</v>
      </c>
      <c r="O203" s="3" t="str">
        <f t="shared" si="12"/>
        <v>Light</v>
      </c>
      <c r="P203" s="3" t="str">
        <f>_xlfn.XLOOKUP(Orders[[#This Row],[Customer ID]],customers!$A$1:$A$1001,customers!$I$1:$I$1001,,0)</f>
        <v>No</v>
      </c>
    </row>
    <row r="204" spans="1:16" x14ac:dyDescent="0.25">
      <c r="A204" s="2" t="s">
        <v>1626</v>
      </c>
      <c r="B204" s="10">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10"/>
        <v>178.70999999999998</v>
      </c>
      <c r="N204" s="3" t="str">
        <f t="shared" si="11"/>
        <v>Liberica</v>
      </c>
      <c r="O204" s="3" t="str">
        <f t="shared" si="12"/>
        <v>Dark</v>
      </c>
      <c r="P204" s="3" t="str">
        <f>_xlfn.XLOOKUP(Orders[[#This Row],[Customer ID]],customers!$A$1:$A$1001,customers!$I$1:$I$1001,,0)</f>
        <v>Yes</v>
      </c>
    </row>
    <row r="205" spans="1:16" x14ac:dyDescent="0.25">
      <c r="A205" s="2" t="s">
        <v>1632</v>
      </c>
      <c r="B205" s="10">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10"/>
        <v>4.7549999999999999</v>
      </c>
      <c r="N205" s="3" t="str">
        <f t="shared" si="11"/>
        <v>Liberica</v>
      </c>
      <c r="O205" s="3" t="str">
        <f t="shared" si="12"/>
        <v>Light</v>
      </c>
      <c r="P205" s="3" t="str">
        <f>_xlfn.XLOOKUP(Orders[[#This Row],[Customer ID]],customers!$A$1:$A$1001,customers!$I$1:$I$1001,,0)</f>
        <v>No</v>
      </c>
    </row>
    <row r="206" spans="1:16" x14ac:dyDescent="0.25">
      <c r="A206" s="2" t="s">
        <v>1638</v>
      </c>
      <c r="B206" s="10">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10"/>
        <v>82.5</v>
      </c>
      <c r="N206" s="3" t="str">
        <f t="shared" si="11"/>
        <v>Excelsa</v>
      </c>
      <c r="O206" s="3" t="str">
        <f t="shared" si="12"/>
        <v>Medium</v>
      </c>
      <c r="P206" s="3" t="str">
        <f>_xlfn.XLOOKUP(Orders[[#This Row],[Customer ID]],customers!$A$1:$A$1001,customers!$I$1:$I$1001,,0)</f>
        <v>No</v>
      </c>
    </row>
    <row r="207" spans="1:16" x14ac:dyDescent="0.25">
      <c r="A207" s="2" t="s">
        <v>1643</v>
      </c>
      <c r="B207" s="10">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10"/>
        <v>8.0549999999999997</v>
      </c>
      <c r="N207" s="3" t="str">
        <f t="shared" si="11"/>
        <v>Robusta</v>
      </c>
      <c r="O207" s="3" t="str">
        <f t="shared" si="12"/>
        <v>Dark</v>
      </c>
      <c r="P207" s="3" t="str">
        <f>_xlfn.XLOOKUP(Orders[[#This Row],[Customer ID]],customers!$A$1:$A$1001,customers!$I$1:$I$1001,,0)</f>
        <v>Yes</v>
      </c>
    </row>
    <row r="208" spans="1:16" x14ac:dyDescent="0.25">
      <c r="A208" s="2" t="s">
        <v>1648</v>
      </c>
      <c r="B208" s="10">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10"/>
        <v>22.5</v>
      </c>
      <c r="N208" s="3" t="str">
        <f t="shared" si="11"/>
        <v>Arabica</v>
      </c>
      <c r="O208" s="3" t="str">
        <f t="shared" si="12"/>
        <v>Medium</v>
      </c>
      <c r="P208" s="3" t="str">
        <f>_xlfn.XLOOKUP(Orders[[#This Row],[Customer ID]],customers!$A$1:$A$1001,customers!$I$1:$I$1001,,0)</f>
        <v>No</v>
      </c>
    </row>
    <row r="209" spans="1:16" x14ac:dyDescent="0.25">
      <c r="A209" s="2" t="s">
        <v>1653</v>
      </c>
      <c r="B209" s="10">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10"/>
        <v>40.5</v>
      </c>
      <c r="N209" s="3" t="str">
        <f t="shared" si="11"/>
        <v>Arabica</v>
      </c>
      <c r="O209" s="3" t="str">
        <f t="shared" si="12"/>
        <v>Medium</v>
      </c>
      <c r="P209" s="3" t="str">
        <f>_xlfn.XLOOKUP(Orders[[#This Row],[Customer ID]],customers!$A$1:$A$1001,customers!$I$1:$I$1001,,0)</f>
        <v>Yes</v>
      </c>
    </row>
    <row r="210" spans="1:16" x14ac:dyDescent="0.25">
      <c r="A210" s="2" t="s">
        <v>1659</v>
      </c>
      <c r="B210" s="10">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10"/>
        <v>29.16</v>
      </c>
      <c r="N210" s="3" t="str">
        <f t="shared" si="11"/>
        <v>Excelsa</v>
      </c>
      <c r="O210" s="3" t="str">
        <f t="shared" si="12"/>
        <v>Dark</v>
      </c>
      <c r="P210" s="3" t="str">
        <f>_xlfn.XLOOKUP(Orders[[#This Row],[Customer ID]],customers!$A$1:$A$1001,customers!$I$1:$I$1001,,0)</f>
        <v>Yes</v>
      </c>
    </row>
    <row r="211" spans="1:16" x14ac:dyDescent="0.25">
      <c r="A211" s="2" t="s">
        <v>1665</v>
      </c>
      <c r="B211" s="10">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10"/>
        <v>6.75</v>
      </c>
      <c r="N211" s="3" t="str">
        <f t="shared" si="11"/>
        <v>Arabica</v>
      </c>
      <c r="O211" s="3" t="str">
        <f t="shared" si="12"/>
        <v>Medium</v>
      </c>
      <c r="P211" s="3" t="str">
        <f>_xlfn.XLOOKUP(Orders[[#This Row],[Customer ID]],customers!$A$1:$A$1001,customers!$I$1:$I$1001,,0)</f>
        <v>No</v>
      </c>
    </row>
    <row r="212" spans="1:16" x14ac:dyDescent="0.25">
      <c r="A212" s="2" t="s">
        <v>1671</v>
      </c>
      <c r="B212" s="10">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10"/>
        <v>51.8</v>
      </c>
      <c r="N212" s="3" t="str">
        <f t="shared" si="11"/>
        <v>Liberica</v>
      </c>
      <c r="O212" s="3" t="str">
        <f t="shared" si="12"/>
        <v>Dark</v>
      </c>
      <c r="P212" s="3" t="str">
        <f>_xlfn.XLOOKUP(Orders[[#This Row],[Customer ID]],customers!$A$1:$A$1001,customers!$I$1:$I$1001,,0)</f>
        <v>Yes</v>
      </c>
    </row>
    <row r="213" spans="1:16" x14ac:dyDescent="0.25">
      <c r="A213" s="2" t="s">
        <v>1677</v>
      </c>
      <c r="B213" s="10">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10"/>
        <v>53.46</v>
      </c>
      <c r="N213" s="3" t="str">
        <f t="shared" si="11"/>
        <v>Excelsa</v>
      </c>
      <c r="O213" s="3" t="str">
        <f t="shared" si="12"/>
        <v>Light</v>
      </c>
      <c r="P213" s="3" t="str">
        <f>_xlfn.XLOOKUP(Orders[[#This Row],[Customer ID]],customers!$A$1:$A$1001,customers!$I$1:$I$1001,,0)</f>
        <v>No</v>
      </c>
    </row>
    <row r="214" spans="1:16" x14ac:dyDescent="0.25">
      <c r="A214" s="2" t="s">
        <v>1682</v>
      </c>
      <c r="B214" s="10">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10"/>
        <v>14.58</v>
      </c>
      <c r="N214" s="3" t="str">
        <f t="shared" si="11"/>
        <v>Excelsa</v>
      </c>
      <c r="O214" s="3" t="str">
        <f t="shared" si="12"/>
        <v>Dark</v>
      </c>
      <c r="P214" s="3" t="str">
        <f>_xlfn.XLOOKUP(Orders[[#This Row],[Customer ID]],customers!$A$1:$A$1001,customers!$I$1:$I$1001,,0)</f>
        <v>Yes</v>
      </c>
    </row>
    <row r="215" spans="1:16" x14ac:dyDescent="0.25">
      <c r="A215" s="2" t="s">
        <v>1688</v>
      </c>
      <c r="B215" s="10">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10"/>
        <v>20.584999999999997</v>
      </c>
      <c r="N215" s="3" t="str">
        <f t="shared" si="11"/>
        <v>Robusta</v>
      </c>
      <c r="O215" s="3" t="str">
        <f t="shared" si="12"/>
        <v>Dark</v>
      </c>
      <c r="P215" s="3" t="str">
        <f>_xlfn.XLOOKUP(Orders[[#This Row],[Customer ID]],customers!$A$1:$A$1001,customers!$I$1:$I$1001,,0)</f>
        <v>No</v>
      </c>
    </row>
    <row r="216" spans="1:16" x14ac:dyDescent="0.25">
      <c r="A216" s="2" t="s">
        <v>1694</v>
      </c>
      <c r="B216" s="10">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10"/>
        <v>31.7</v>
      </c>
      <c r="N216" s="3" t="str">
        <f t="shared" si="11"/>
        <v>Liberica</v>
      </c>
      <c r="O216" s="3" t="str">
        <f t="shared" si="12"/>
        <v>Light</v>
      </c>
      <c r="P216" s="3" t="str">
        <f>_xlfn.XLOOKUP(Orders[[#This Row],[Customer ID]],customers!$A$1:$A$1001,customers!$I$1:$I$1001,,0)</f>
        <v>No</v>
      </c>
    </row>
    <row r="217" spans="1:16" x14ac:dyDescent="0.25">
      <c r="A217" s="2" t="s">
        <v>1701</v>
      </c>
      <c r="B217" s="10">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10"/>
        <v>23.31</v>
      </c>
      <c r="N217" s="3" t="str">
        <f t="shared" si="11"/>
        <v>Liberica</v>
      </c>
      <c r="O217" s="3" t="str">
        <f t="shared" si="12"/>
        <v>Dark</v>
      </c>
      <c r="P217" s="3" t="str">
        <f>_xlfn.XLOOKUP(Orders[[#This Row],[Customer ID]],customers!$A$1:$A$1001,customers!$I$1:$I$1001,,0)</f>
        <v>No</v>
      </c>
    </row>
    <row r="218" spans="1:16" x14ac:dyDescent="0.25">
      <c r="A218" s="2" t="s">
        <v>1707</v>
      </c>
      <c r="B218" s="10">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10"/>
        <v>58.2</v>
      </c>
      <c r="N218" s="3" t="str">
        <f t="shared" si="11"/>
        <v>Liberica</v>
      </c>
      <c r="O218" s="3" t="str">
        <f t="shared" si="12"/>
        <v>Medium</v>
      </c>
      <c r="P218" s="3" t="str">
        <f>_xlfn.XLOOKUP(Orders[[#This Row],[Customer ID]],customers!$A$1:$A$1001,customers!$I$1:$I$1001,,0)</f>
        <v>Yes</v>
      </c>
    </row>
    <row r="219" spans="1:16" x14ac:dyDescent="0.25">
      <c r="A219" s="2" t="s">
        <v>1713</v>
      </c>
      <c r="B219" s="10">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10"/>
        <v>35.64</v>
      </c>
      <c r="N219" s="3" t="str">
        <f t="shared" si="11"/>
        <v>Excelsa</v>
      </c>
      <c r="O219" s="3" t="str">
        <f t="shared" si="12"/>
        <v>Light</v>
      </c>
      <c r="P219" s="3" t="str">
        <f>_xlfn.XLOOKUP(Orders[[#This Row],[Customer ID]],customers!$A$1:$A$1001,customers!$I$1:$I$1001,,0)</f>
        <v>No</v>
      </c>
    </row>
    <row r="220" spans="1:16" x14ac:dyDescent="0.25">
      <c r="A220" s="2" t="s">
        <v>1719</v>
      </c>
      <c r="B220" s="10">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10"/>
        <v>56.25</v>
      </c>
      <c r="N220" s="3" t="str">
        <f t="shared" si="11"/>
        <v>Arabica</v>
      </c>
      <c r="O220" s="3" t="str">
        <f t="shared" si="12"/>
        <v>Medium</v>
      </c>
      <c r="P220" s="3" t="str">
        <f>_xlfn.XLOOKUP(Orders[[#This Row],[Customer ID]],customers!$A$1:$A$1001,customers!$I$1:$I$1001,,0)</f>
        <v>Yes</v>
      </c>
    </row>
    <row r="221" spans="1:16" x14ac:dyDescent="0.25">
      <c r="A221" s="2" t="s">
        <v>1725</v>
      </c>
      <c r="B221" s="10">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10"/>
        <v>10.754999999999999</v>
      </c>
      <c r="N221" s="3" t="str">
        <f t="shared" si="11"/>
        <v>Robusta</v>
      </c>
      <c r="O221" s="3" t="str">
        <f t="shared" si="12"/>
        <v>Light</v>
      </c>
      <c r="P221" s="3" t="str">
        <f>_xlfn.XLOOKUP(Orders[[#This Row],[Customer ID]],customers!$A$1:$A$1001,customers!$I$1:$I$1001,,0)</f>
        <v>No</v>
      </c>
    </row>
    <row r="222" spans="1:16" x14ac:dyDescent="0.25">
      <c r="A222" s="2" t="s">
        <v>1725</v>
      </c>
      <c r="B222" s="10">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10"/>
        <v>14.924999999999999</v>
      </c>
      <c r="N222" s="3" t="str">
        <f t="shared" si="11"/>
        <v>Robusta</v>
      </c>
      <c r="O222" s="3" t="str">
        <f t="shared" si="12"/>
        <v>Medium</v>
      </c>
      <c r="P222" s="3" t="str">
        <f>_xlfn.XLOOKUP(Orders[[#This Row],[Customer ID]],customers!$A$1:$A$1001,customers!$I$1:$I$1001,,0)</f>
        <v>No</v>
      </c>
    </row>
    <row r="223" spans="1:16" x14ac:dyDescent="0.25">
      <c r="A223" s="2" t="s">
        <v>1736</v>
      </c>
      <c r="B223" s="10">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10"/>
        <v>77.699999999999989</v>
      </c>
      <c r="N223" s="3" t="str">
        <f t="shared" si="11"/>
        <v>Arabica</v>
      </c>
      <c r="O223" s="3" t="str">
        <f t="shared" si="12"/>
        <v>Light</v>
      </c>
      <c r="P223" s="3" t="str">
        <f>_xlfn.XLOOKUP(Orders[[#This Row],[Customer ID]],customers!$A$1:$A$1001,customers!$I$1:$I$1001,,0)</f>
        <v>Yes</v>
      </c>
    </row>
    <row r="224" spans="1:16" x14ac:dyDescent="0.25">
      <c r="A224" s="2" t="s">
        <v>1742</v>
      </c>
      <c r="B224" s="10">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10"/>
        <v>23.31</v>
      </c>
      <c r="N224" s="3" t="str">
        <f t="shared" si="11"/>
        <v>Liberica</v>
      </c>
      <c r="O224" s="3" t="str">
        <f t="shared" si="12"/>
        <v>Dark</v>
      </c>
      <c r="P224" s="3" t="str">
        <f>_xlfn.XLOOKUP(Orders[[#This Row],[Customer ID]],customers!$A$1:$A$1001,customers!$I$1:$I$1001,,0)</f>
        <v>No</v>
      </c>
    </row>
    <row r="225" spans="1:16" x14ac:dyDescent="0.25">
      <c r="A225" s="2" t="s">
        <v>1748</v>
      </c>
      <c r="B225" s="10">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10"/>
        <v>59.4</v>
      </c>
      <c r="N225" s="3" t="str">
        <f t="shared" si="11"/>
        <v>Excelsa</v>
      </c>
      <c r="O225" s="3" t="str">
        <f t="shared" si="12"/>
        <v>Light</v>
      </c>
      <c r="P225" s="3" t="str">
        <f>_xlfn.XLOOKUP(Orders[[#This Row],[Customer ID]],customers!$A$1:$A$1001,customers!$I$1:$I$1001,,0)</f>
        <v>Yes</v>
      </c>
    </row>
    <row r="226" spans="1:16" x14ac:dyDescent="0.25">
      <c r="A226" s="2" t="s">
        <v>1753</v>
      </c>
      <c r="B226" s="10">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10"/>
        <v>119.13999999999999</v>
      </c>
      <c r="N226" s="3" t="str">
        <f t="shared" si="11"/>
        <v>Liberica</v>
      </c>
      <c r="O226" s="3" t="str">
        <f t="shared" si="12"/>
        <v>Dark</v>
      </c>
      <c r="P226" s="3" t="str">
        <f>_xlfn.XLOOKUP(Orders[[#This Row],[Customer ID]],customers!$A$1:$A$1001,customers!$I$1:$I$1001,,0)</f>
        <v>Yes</v>
      </c>
    </row>
    <row r="227" spans="1:16" x14ac:dyDescent="0.25">
      <c r="A227" s="2" t="s">
        <v>1759</v>
      </c>
      <c r="B227" s="10">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10"/>
        <v>14.339999999999998</v>
      </c>
      <c r="N227" s="3" t="str">
        <f t="shared" si="11"/>
        <v>Robusta</v>
      </c>
      <c r="O227" s="3" t="str">
        <f t="shared" si="12"/>
        <v>Light</v>
      </c>
      <c r="P227" s="3" t="str">
        <f>_xlfn.XLOOKUP(Orders[[#This Row],[Customer ID]],customers!$A$1:$A$1001,customers!$I$1:$I$1001,,0)</f>
        <v>No</v>
      </c>
    </row>
    <row r="228" spans="1:16" x14ac:dyDescent="0.25">
      <c r="A228" s="2" t="s">
        <v>1765</v>
      </c>
      <c r="B228" s="10">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10"/>
        <v>129.37499999999997</v>
      </c>
      <c r="N228" s="3" t="str">
        <f t="shared" si="11"/>
        <v>Arabica</v>
      </c>
      <c r="O228" s="3" t="str">
        <f t="shared" si="12"/>
        <v>Medium</v>
      </c>
      <c r="P228" s="3" t="str">
        <f>_xlfn.XLOOKUP(Orders[[#This Row],[Customer ID]],customers!$A$1:$A$1001,customers!$I$1:$I$1001,,0)</f>
        <v>No</v>
      </c>
    </row>
    <row r="229" spans="1:16" x14ac:dyDescent="0.25">
      <c r="A229" s="2" t="s">
        <v>1771</v>
      </c>
      <c r="B229" s="10">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10"/>
        <v>16.11</v>
      </c>
      <c r="N229" s="3" t="str">
        <f t="shared" si="11"/>
        <v>Robusta</v>
      </c>
      <c r="O229" s="3" t="str">
        <f t="shared" si="12"/>
        <v>Dark</v>
      </c>
      <c r="P229" s="3" t="str">
        <f>_xlfn.XLOOKUP(Orders[[#This Row],[Customer ID]],customers!$A$1:$A$1001,customers!$I$1:$I$1001,,0)</f>
        <v>Yes</v>
      </c>
    </row>
    <row r="230" spans="1:16" x14ac:dyDescent="0.25">
      <c r="A230" s="2" t="s">
        <v>1777</v>
      </c>
      <c r="B230" s="10">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10"/>
        <v>17.924999999999997</v>
      </c>
      <c r="N230" s="3" t="str">
        <f t="shared" si="11"/>
        <v>Robusta</v>
      </c>
      <c r="O230" s="3" t="str">
        <f t="shared" si="12"/>
        <v>Light</v>
      </c>
      <c r="P230" s="3" t="str">
        <f>_xlfn.XLOOKUP(Orders[[#This Row],[Customer ID]],customers!$A$1:$A$1001,customers!$I$1:$I$1001,,0)</f>
        <v>No</v>
      </c>
    </row>
    <row r="231" spans="1:16" x14ac:dyDescent="0.25">
      <c r="A231" s="2" t="s">
        <v>1783</v>
      </c>
      <c r="B231" s="10">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10"/>
        <v>8.73</v>
      </c>
      <c r="N231" s="3" t="str">
        <f t="shared" si="11"/>
        <v>Liberica</v>
      </c>
      <c r="O231" s="3" t="str">
        <f t="shared" si="12"/>
        <v>Medium</v>
      </c>
      <c r="P231" s="3" t="str">
        <f>_xlfn.XLOOKUP(Orders[[#This Row],[Customer ID]],customers!$A$1:$A$1001,customers!$I$1:$I$1001,,0)</f>
        <v>No</v>
      </c>
    </row>
    <row r="232" spans="1:16" x14ac:dyDescent="0.25">
      <c r="A232" s="2" t="s">
        <v>1789</v>
      </c>
      <c r="B232" s="10">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10"/>
        <v>51.749999999999993</v>
      </c>
      <c r="N232" s="3" t="str">
        <f t="shared" si="11"/>
        <v>Arabica</v>
      </c>
      <c r="O232" s="3" t="str">
        <f t="shared" si="12"/>
        <v>Medium</v>
      </c>
      <c r="P232" s="3" t="str">
        <f>_xlfn.XLOOKUP(Orders[[#This Row],[Customer ID]],customers!$A$1:$A$1001,customers!$I$1:$I$1001,,0)</f>
        <v>No</v>
      </c>
    </row>
    <row r="233" spans="1:16" x14ac:dyDescent="0.25">
      <c r="A233" s="2" t="s">
        <v>1795</v>
      </c>
      <c r="B233" s="10">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10"/>
        <v>8.73</v>
      </c>
      <c r="N233" s="3" t="str">
        <f t="shared" si="11"/>
        <v>Liberica</v>
      </c>
      <c r="O233" s="3" t="str">
        <f t="shared" si="12"/>
        <v>Medium</v>
      </c>
      <c r="P233" s="3" t="str">
        <f>_xlfn.XLOOKUP(Orders[[#This Row],[Customer ID]],customers!$A$1:$A$1001,customers!$I$1:$I$1001,,0)</f>
        <v>Yes</v>
      </c>
    </row>
    <row r="234" spans="1:16" x14ac:dyDescent="0.25">
      <c r="A234" s="2" t="s">
        <v>1800</v>
      </c>
      <c r="B234" s="10">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10"/>
        <v>23.774999999999999</v>
      </c>
      <c r="N234" s="3" t="str">
        <f t="shared" si="11"/>
        <v>Liberica</v>
      </c>
      <c r="O234" s="3" t="str">
        <f t="shared" si="12"/>
        <v>Light</v>
      </c>
      <c r="P234" s="3" t="str">
        <f>_xlfn.XLOOKUP(Orders[[#This Row],[Customer ID]],customers!$A$1:$A$1001,customers!$I$1:$I$1001,,0)</f>
        <v>No</v>
      </c>
    </row>
    <row r="235" spans="1:16" x14ac:dyDescent="0.25">
      <c r="A235" s="2" t="s">
        <v>1806</v>
      </c>
      <c r="B235" s="10">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10"/>
        <v>20.625</v>
      </c>
      <c r="N235" s="3" t="str">
        <f t="shared" si="11"/>
        <v>Excelsa</v>
      </c>
      <c r="O235" s="3" t="str">
        <f t="shared" si="12"/>
        <v>Medium</v>
      </c>
      <c r="P235" s="3" t="str">
        <f>_xlfn.XLOOKUP(Orders[[#This Row],[Customer ID]],customers!$A$1:$A$1001,customers!$I$1:$I$1001,,0)</f>
        <v>No</v>
      </c>
    </row>
    <row r="236" spans="1:16" x14ac:dyDescent="0.25">
      <c r="A236" s="2" t="s">
        <v>1812</v>
      </c>
      <c r="B236" s="10">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10"/>
        <v>36.454999999999998</v>
      </c>
      <c r="N236" s="3" t="str">
        <f t="shared" si="11"/>
        <v>Liberica</v>
      </c>
      <c r="O236" s="3" t="str">
        <f t="shared" si="12"/>
        <v>Light</v>
      </c>
      <c r="P236" s="3" t="str">
        <f>_xlfn.XLOOKUP(Orders[[#This Row],[Customer ID]],customers!$A$1:$A$1001,customers!$I$1:$I$1001,,0)</f>
        <v>No</v>
      </c>
    </row>
    <row r="237" spans="1:16" x14ac:dyDescent="0.25">
      <c r="A237" s="2" t="s">
        <v>1818</v>
      </c>
      <c r="B237" s="10">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10"/>
        <v>182.27499999999998</v>
      </c>
      <c r="N237" s="3" t="str">
        <f t="shared" si="11"/>
        <v>Liberica</v>
      </c>
      <c r="O237" s="3" t="str">
        <f t="shared" si="12"/>
        <v>Light</v>
      </c>
      <c r="P237" s="3" t="str">
        <f>_xlfn.XLOOKUP(Orders[[#This Row],[Customer ID]],customers!$A$1:$A$1001,customers!$I$1:$I$1001,,0)</f>
        <v>No</v>
      </c>
    </row>
    <row r="238" spans="1:16" x14ac:dyDescent="0.25">
      <c r="A238" s="2" t="s">
        <v>1822</v>
      </c>
      <c r="B238" s="10">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10"/>
        <v>89.35499999999999</v>
      </c>
      <c r="N238" s="3" t="str">
        <f t="shared" si="11"/>
        <v>Liberica</v>
      </c>
      <c r="O238" s="3" t="str">
        <f t="shared" si="12"/>
        <v>Dark</v>
      </c>
      <c r="P238" s="3" t="str">
        <f>_xlfn.XLOOKUP(Orders[[#This Row],[Customer ID]],customers!$A$1:$A$1001,customers!$I$1:$I$1001,,0)</f>
        <v>No</v>
      </c>
    </row>
    <row r="239" spans="1:16" x14ac:dyDescent="0.25">
      <c r="A239" s="2" t="s">
        <v>1828</v>
      </c>
      <c r="B239" s="10">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10"/>
        <v>3.5849999999999995</v>
      </c>
      <c r="N239" s="3" t="str">
        <f t="shared" si="11"/>
        <v>Robusta</v>
      </c>
      <c r="O239" s="3" t="str">
        <f t="shared" si="12"/>
        <v>Light</v>
      </c>
      <c r="P239" s="3" t="str">
        <f>_xlfn.XLOOKUP(Orders[[#This Row],[Customer ID]],customers!$A$1:$A$1001,customers!$I$1:$I$1001,,0)</f>
        <v>Yes</v>
      </c>
    </row>
    <row r="240" spans="1:16" x14ac:dyDescent="0.25">
      <c r="A240" s="2" t="s">
        <v>1833</v>
      </c>
      <c r="B240" s="10">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10"/>
        <v>45.769999999999996</v>
      </c>
      <c r="N240" s="3" t="str">
        <f t="shared" si="11"/>
        <v>Robusta</v>
      </c>
      <c r="O240" s="3" t="str">
        <f t="shared" si="12"/>
        <v>Medium</v>
      </c>
      <c r="P240" s="3" t="str">
        <f>_xlfn.XLOOKUP(Orders[[#This Row],[Customer ID]],customers!$A$1:$A$1001,customers!$I$1:$I$1001,,0)</f>
        <v>Yes</v>
      </c>
    </row>
    <row r="241" spans="1:16" x14ac:dyDescent="0.25">
      <c r="A241" s="2" t="s">
        <v>1839</v>
      </c>
      <c r="B241" s="10">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10"/>
        <v>59.4</v>
      </c>
      <c r="N241" s="3" t="str">
        <f t="shared" si="11"/>
        <v>Excelsa</v>
      </c>
      <c r="O241" s="3" t="str">
        <f t="shared" si="12"/>
        <v>Light</v>
      </c>
      <c r="P241" s="3" t="str">
        <f>_xlfn.XLOOKUP(Orders[[#This Row],[Customer ID]],customers!$A$1:$A$1001,customers!$I$1:$I$1001,,0)</f>
        <v>No</v>
      </c>
    </row>
    <row r="242" spans="1:16" x14ac:dyDescent="0.25">
      <c r="A242" s="2" t="s">
        <v>1845</v>
      </c>
      <c r="B242" s="10">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10"/>
        <v>155.24999999999997</v>
      </c>
      <c r="N242" s="3" t="str">
        <f t="shared" si="11"/>
        <v>Arabica</v>
      </c>
      <c r="O242" s="3" t="str">
        <f t="shared" si="12"/>
        <v>Medium</v>
      </c>
      <c r="P242" s="3" t="str">
        <f>_xlfn.XLOOKUP(Orders[[#This Row],[Customer ID]],customers!$A$1:$A$1001,customers!$I$1:$I$1001,,0)</f>
        <v>Yes</v>
      </c>
    </row>
    <row r="243" spans="1:16" x14ac:dyDescent="0.25">
      <c r="A243" s="2" t="s">
        <v>1849</v>
      </c>
      <c r="B243" s="10">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10"/>
        <v>45.769999999999996</v>
      </c>
      <c r="N243" s="3" t="str">
        <f t="shared" si="11"/>
        <v>Robusta</v>
      </c>
      <c r="O243" s="3" t="str">
        <f t="shared" si="12"/>
        <v>Medium</v>
      </c>
      <c r="P243" s="3" t="str">
        <f>_xlfn.XLOOKUP(Orders[[#This Row],[Customer ID]],customers!$A$1:$A$1001,customers!$I$1:$I$1001,,0)</f>
        <v>No</v>
      </c>
    </row>
    <row r="244" spans="1:16" x14ac:dyDescent="0.25">
      <c r="A244" s="2" t="s">
        <v>1854</v>
      </c>
      <c r="B244" s="10">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10"/>
        <v>36.450000000000003</v>
      </c>
      <c r="N244" s="3" t="str">
        <f t="shared" si="11"/>
        <v>Excelsa</v>
      </c>
      <c r="O244" s="3" t="str">
        <f t="shared" si="12"/>
        <v>Dark</v>
      </c>
      <c r="P244" s="3" t="str">
        <f>_xlfn.XLOOKUP(Orders[[#This Row],[Customer ID]],customers!$A$1:$A$1001,customers!$I$1:$I$1001,,0)</f>
        <v>Yes</v>
      </c>
    </row>
    <row r="245" spans="1:16" x14ac:dyDescent="0.25">
      <c r="A245" s="2" t="s">
        <v>1860</v>
      </c>
      <c r="B245" s="10">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10"/>
        <v>29.16</v>
      </c>
      <c r="N245" s="3" t="str">
        <f t="shared" si="11"/>
        <v>Excelsa</v>
      </c>
      <c r="O245" s="3" t="str">
        <f t="shared" si="12"/>
        <v>Dark</v>
      </c>
      <c r="P245" s="3" t="str">
        <f>_xlfn.XLOOKUP(Orders[[#This Row],[Customer ID]],customers!$A$1:$A$1001,customers!$I$1:$I$1001,,0)</f>
        <v>Yes</v>
      </c>
    </row>
    <row r="246" spans="1:16" x14ac:dyDescent="0.25">
      <c r="A246" s="2" t="s">
        <v>1866</v>
      </c>
      <c r="B246" s="10">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10"/>
        <v>133.85999999999999</v>
      </c>
      <c r="N246" s="3" t="str">
        <f t="shared" si="11"/>
        <v>Liberica</v>
      </c>
      <c r="O246" s="3" t="str">
        <f t="shared" si="12"/>
        <v>Medium</v>
      </c>
      <c r="P246" s="3" t="str">
        <f>_xlfn.XLOOKUP(Orders[[#This Row],[Customer ID]],customers!$A$1:$A$1001,customers!$I$1:$I$1001,,0)</f>
        <v>No</v>
      </c>
    </row>
    <row r="247" spans="1:16" x14ac:dyDescent="0.25">
      <c r="A247" s="2" t="s">
        <v>1872</v>
      </c>
      <c r="B247" s="10">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10"/>
        <v>23.774999999999999</v>
      </c>
      <c r="N247" s="3" t="str">
        <f t="shared" si="11"/>
        <v>Liberica</v>
      </c>
      <c r="O247" s="3" t="str">
        <f t="shared" si="12"/>
        <v>Light</v>
      </c>
      <c r="P247" s="3" t="str">
        <f>_xlfn.XLOOKUP(Orders[[#This Row],[Customer ID]],customers!$A$1:$A$1001,customers!$I$1:$I$1001,,0)</f>
        <v>Yes</v>
      </c>
    </row>
    <row r="248" spans="1:16" x14ac:dyDescent="0.25">
      <c r="A248" s="2" t="s">
        <v>1878</v>
      </c>
      <c r="B248" s="10">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10"/>
        <v>38.849999999999994</v>
      </c>
      <c r="N248" s="3" t="str">
        <f t="shared" si="11"/>
        <v>Liberica</v>
      </c>
      <c r="O248" s="3" t="str">
        <f t="shared" si="12"/>
        <v>Dark</v>
      </c>
      <c r="P248" s="3" t="str">
        <f>_xlfn.XLOOKUP(Orders[[#This Row],[Customer ID]],customers!$A$1:$A$1001,customers!$I$1:$I$1001,,0)</f>
        <v>No</v>
      </c>
    </row>
    <row r="249" spans="1:16" x14ac:dyDescent="0.25">
      <c r="A249" s="2" t="s">
        <v>1884</v>
      </c>
      <c r="B249" s="10">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10"/>
        <v>21.509999999999998</v>
      </c>
      <c r="N249" s="3" t="str">
        <f t="shared" si="11"/>
        <v>Robusta</v>
      </c>
      <c r="O249" s="3" t="str">
        <f t="shared" si="12"/>
        <v>Light</v>
      </c>
      <c r="P249" s="3" t="str">
        <f>_xlfn.XLOOKUP(Orders[[#This Row],[Customer ID]],customers!$A$1:$A$1001,customers!$I$1:$I$1001,,0)</f>
        <v>Yes</v>
      </c>
    </row>
    <row r="250" spans="1:16" x14ac:dyDescent="0.25">
      <c r="A250" s="2" t="s">
        <v>1889</v>
      </c>
      <c r="B250" s="10">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10"/>
        <v>9.9499999999999993</v>
      </c>
      <c r="N250" s="3" t="str">
        <f t="shared" si="11"/>
        <v>Arabica</v>
      </c>
      <c r="O250" s="3" t="str">
        <f t="shared" si="12"/>
        <v>Dark</v>
      </c>
      <c r="P250" s="3" t="str">
        <f>_xlfn.XLOOKUP(Orders[[#This Row],[Customer ID]],customers!$A$1:$A$1001,customers!$I$1:$I$1001,,0)</f>
        <v>Yes</v>
      </c>
    </row>
    <row r="251" spans="1:16" x14ac:dyDescent="0.25">
      <c r="A251" s="2" t="s">
        <v>1895</v>
      </c>
      <c r="B251" s="10">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10"/>
        <v>15.85</v>
      </c>
      <c r="N251" s="3" t="str">
        <f t="shared" si="11"/>
        <v>Liberica</v>
      </c>
      <c r="O251" s="3" t="str">
        <f t="shared" si="12"/>
        <v>Light</v>
      </c>
      <c r="P251" s="3" t="str">
        <f>_xlfn.XLOOKUP(Orders[[#This Row],[Customer ID]],customers!$A$1:$A$1001,customers!$I$1:$I$1001,,0)</f>
        <v>Yes</v>
      </c>
    </row>
    <row r="252" spans="1:16" x14ac:dyDescent="0.25">
      <c r="A252" s="2" t="s">
        <v>1900</v>
      </c>
      <c r="B252" s="10">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10"/>
        <v>2.9849999999999999</v>
      </c>
      <c r="N252" s="3" t="str">
        <f t="shared" si="11"/>
        <v>Robusta</v>
      </c>
      <c r="O252" s="3" t="str">
        <f t="shared" si="12"/>
        <v>Medium</v>
      </c>
      <c r="P252" s="3" t="str">
        <f>_xlfn.XLOOKUP(Orders[[#This Row],[Customer ID]],customers!$A$1:$A$1001,customers!$I$1:$I$1001,,0)</f>
        <v>Yes</v>
      </c>
    </row>
    <row r="253" spans="1:16" x14ac:dyDescent="0.25">
      <c r="A253" s="2" t="s">
        <v>1906</v>
      </c>
      <c r="B253" s="10">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10"/>
        <v>68.75</v>
      </c>
      <c r="N253" s="3" t="str">
        <f t="shared" si="11"/>
        <v>Excelsa</v>
      </c>
      <c r="O253" s="3" t="str">
        <f t="shared" si="12"/>
        <v>Medium</v>
      </c>
      <c r="P253" s="3" t="str">
        <f>_xlfn.XLOOKUP(Orders[[#This Row],[Customer ID]],customers!$A$1:$A$1001,customers!$I$1:$I$1001,,0)</f>
        <v>Yes</v>
      </c>
    </row>
    <row r="254" spans="1:16" x14ac:dyDescent="0.25">
      <c r="A254" s="2" t="s">
        <v>1912</v>
      </c>
      <c r="B254" s="10">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10"/>
        <v>29.849999999999998</v>
      </c>
      <c r="N254" s="3" t="str">
        <f t="shared" si="11"/>
        <v>Arabica</v>
      </c>
      <c r="O254" s="3" t="str">
        <f t="shared" si="12"/>
        <v>Dark</v>
      </c>
      <c r="P254" s="3" t="str">
        <f>_xlfn.XLOOKUP(Orders[[#This Row],[Customer ID]],customers!$A$1:$A$1001,customers!$I$1:$I$1001,,0)</f>
        <v>No</v>
      </c>
    </row>
    <row r="255" spans="1:16" x14ac:dyDescent="0.25">
      <c r="A255" s="2" t="s">
        <v>1917</v>
      </c>
      <c r="B255" s="10">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10"/>
        <v>58.2</v>
      </c>
      <c r="N255" s="3" t="str">
        <f t="shared" si="11"/>
        <v>Liberica</v>
      </c>
      <c r="O255" s="3" t="str">
        <f t="shared" si="12"/>
        <v>Medium</v>
      </c>
      <c r="P255" s="3" t="str">
        <f>_xlfn.XLOOKUP(Orders[[#This Row],[Customer ID]],customers!$A$1:$A$1001,customers!$I$1:$I$1001,,0)</f>
        <v>No</v>
      </c>
    </row>
    <row r="256" spans="1:16" x14ac:dyDescent="0.25">
      <c r="A256" s="2" t="s">
        <v>1923</v>
      </c>
      <c r="B256" s="10">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10"/>
        <v>28.679999999999996</v>
      </c>
      <c r="N256" s="3" t="str">
        <f t="shared" si="11"/>
        <v>Robusta</v>
      </c>
      <c r="O256" s="3" t="str">
        <f t="shared" si="12"/>
        <v>Light</v>
      </c>
      <c r="P256" s="3" t="str">
        <f>_xlfn.XLOOKUP(Orders[[#This Row],[Customer ID]],customers!$A$1:$A$1001,customers!$I$1:$I$1001,,0)</f>
        <v>No</v>
      </c>
    </row>
    <row r="257" spans="1:16" x14ac:dyDescent="0.25">
      <c r="A257" s="2" t="s">
        <v>1928</v>
      </c>
      <c r="B257" s="10">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10"/>
        <v>21.509999999999998</v>
      </c>
      <c r="N257" s="3" t="str">
        <f t="shared" si="11"/>
        <v>Robusta</v>
      </c>
      <c r="O257" s="3" t="str">
        <f t="shared" si="12"/>
        <v>Light</v>
      </c>
      <c r="P257" s="3" t="str">
        <f>_xlfn.XLOOKUP(Orders[[#This Row],[Customer ID]],customers!$A$1:$A$1001,customers!$I$1:$I$1001,,0)</f>
        <v>No</v>
      </c>
    </row>
    <row r="258" spans="1:16" x14ac:dyDescent="0.25">
      <c r="A258" s="2" t="s">
        <v>1934</v>
      </c>
      <c r="B258" s="10">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10"/>
        <v>17.46</v>
      </c>
      <c r="N258" s="3" t="str">
        <f t="shared" si="11"/>
        <v>Liberica</v>
      </c>
      <c r="O258" s="3" t="str">
        <f t="shared" si="12"/>
        <v>Medium</v>
      </c>
      <c r="P258" s="3" t="str">
        <f>_xlfn.XLOOKUP(Orders[[#This Row],[Customer ID]],customers!$A$1:$A$1001,customers!$I$1:$I$1001,,0)</f>
        <v>Yes</v>
      </c>
    </row>
    <row r="259" spans="1:16" x14ac:dyDescent="0.25">
      <c r="A259" s="2" t="s">
        <v>1940</v>
      </c>
      <c r="B259" s="10">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3">L259*E259</f>
        <v>27.945</v>
      </c>
      <c r="N259" s="3" t="str">
        <f t="shared" ref="N259:N322" si="14">IF(I259="Rob","Robusta",IF(I259="Exc","Excelsa",IF(I259="Ara","Arabica",IF(I259="Lib","Liberica",""))))</f>
        <v>Excelsa</v>
      </c>
      <c r="O259" s="3" t="str">
        <f t="shared" ref="O259:O322" si="15">IF(J259="M","Medium",IF(J259="L","Light",IF(J259="D","Dark","")))</f>
        <v>Dark</v>
      </c>
      <c r="P259" s="3" t="str">
        <f>_xlfn.XLOOKUP(Orders[[#This Row],[Customer ID]],customers!$A$1:$A$1001,customers!$I$1:$I$1001,,0)</f>
        <v>Yes</v>
      </c>
    </row>
    <row r="260" spans="1:16" x14ac:dyDescent="0.25">
      <c r="A260" s="2" t="s">
        <v>1946</v>
      </c>
      <c r="B260" s="10">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3"/>
        <v>139.72499999999999</v>
      </c>
      <c r="N260" s="3" t="str">
        <f t="shared" si="14"/>
        <v>Excelsa</v>
      </c>
      <c r="O260" s="3" t="str">
        <f t="shared" si="15"/>
        <v>Dark</v>
      </c>
      <c r="P260" s="3" t="str">
        <f>_xlfn.XLOOKUP(Orders[[#This Row],[Customer ID]],customers!$A$1:$A$1001,customers!$I$1:$I$1001,,0)</f>
        <v>No</v>
      </c>
    </row>
    <row r="261" spans="1:16" x14ac:dyDescent="0.25">
      <c r="A261" s="2" t="s">
        <v>1952</v>
      </c>
      <c r="B261" s="10">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3"/>
        <v>5.97</v>
      </c>
      <c r="N261" s="3" t="str">
        <f t="shared" si="14"/>
        <v>Robusta</v>
      </c>
      <c r="O261" s="3" t="str">
        <f t="shared" si="15"/>
        <v>Medium</v>
      </c>
      <c r="P261" s="3" t="str">
        <f>_xlfn.XLOOKUP(Orders[[#This Row],[Customer ID]],customers!$A$1:$A$1001,customers!$I$1:$I$1001,,0)</f>
        <v>No</v>
      </c>
    </row>
    <row r="262" spans="1:16" x14ac:dyDescent="0.25">
      <c r="A262" s="2" t="s">
        <v>1958</v>
      </c>
      <c r="B262" s="10">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3"/>
        <v>27.484999999999996</v>
      </c>
      <c r="N262" s="3" t="str">
        <f t="shared" si="14"/>
        <v>Robusta</v>
      </c>
      <c r="O262" s="3" t="str">
        <f t="shared" si="15"/>
        <v>Light</v>
      </c>
      <c r="P262" s="3" t="str">
        <f>_xlfn.XLOOKUP(Orders[[#This Row],[Customer ID]],customers!$A$1:$A$1001,customers!$I$1:$I$1001,,0)</f>
        <v>Yes</v>
      </c>
    </row>
    <row r="263" spans="1:16" x14ac:dyDescent="0.25">
      <c r="A263" s="2" t="s">
        <v>1963</v>
      </c>
      <c r="B263" s="10">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3"/>
        <v>59.75</v>
      </c>
      <c r="N263" s="3" t="str">
        <f t="shared" si="14"/>
        <v>Robusta</v>
      </c>
      <c r="O263" s="3" t="str">
        <f t="shared" si="15"/>
        <v>Light</v>
      </c>
      <c r="P263" s="3" t="str">
        <f>_xlfn.XLOOKUP(Orders[[#This Row],[Customer ID]],customers!$A$1:$A$1001,customers!$I$1:$I$1001,,0)</f>
        <v>Yes</v>
      </c>
    </row>
    <row r="264" spans="1:16" x14ac:dyDescent="0.25">
      <c r="A264" s="2" t="s">
        <v>1969</v>
      </c>
      <c r="B264" s="10">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3"/>
        <v>41.25</v>
      </c>
      <c r="N264" s="3" t="str">
        <f t="shared" si="14"/>
        <v>Excelsa</v>
      </c>
      <c r="O264" s="3" t="str">
        <f t="shared" si="15"/>
        <v>Medium</v>
      </c>
      <c r="P264" s="3" t="str">
        <f>_xlfn.XLOOKUP(Orders[[#This Row],[Customer ID]],customers!$A$1:$A$1001,customers!$I$1:$I$1001,,0)</f>
        <v>No</v>
      </c>
    </row>
    <row r="265" spans="1:16" x14ac:dyDescent="0.25">
      <c r="A265" s="2" t="s">
        <v>1975</v>
      </c>
      <c r="B265" s="10">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3"/>
        <v>133.85999999999999</v>
      </c>
      <c r="N265" s="3" t="str">
        <f t="shared" si="14"/>
        <v>Liberica</v>
      </c>
      <c r="O265" s="3" t="str">
        <f t="shared" si="15"/>
        <v>Medium</v>
      </c>
      <c r="P265" s="3" t="str">
        <f>_xlfn.XLOOKUP(Orders[[#This Row],[Customer ID]],customers!$A$1:$A$1001,customers!$I$1:$I$1001,,0)</f>
        <v>No</v>
      </c>
    </row>
    <row r="266" spans="1:16" x14ac:dyDescent="0.25">
      <c r="A266" s="2" t="s">
        <v>1980</v>
      </c>
      <c r="B266" s="10">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3"/>
        <v>59.75</v>
      </c>
      <c r="N266" s="3" t="str">
        <f t="shared" si="14"/>
        <v>Robusta</v>
      </c>
      <c r="O266" s="3" t="str">
        <f t="shared" si="15"/>
        <v>Light</v>
      </c>
      <c r="P266" s="3" t="str">
        <f>_xlfn.XLOOKUP(Orders[[#This Row],[Customer ID]],customers!$A$1:$A$1001,customers!$I$1:$I$1001,,0)</f>
        <v>Yes</v>
      </c>
    </row>
    <row r="267" spans="1:16" x14ac:dyDescent="0.25">
      <c r="A267" s="2" t="s">
        <v>1986</v>
      </c>
      <c r="B267" s="10">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3"/>
        <v>5.97</v>
      </c>
      <c r="N267" s="3" t="str">
        <f t="shared" si="14"/>
        <v>Arabica</v>
      </c>
      <c r="O267" s="3" t="str">
        <f t="shared" si="15"/>
        <v>Dark</v>
      </c>
      <c r="P267" s="3" t="str">
        <f>_xlfn.XLOOKUP(Orders[[#This Row],[Customer ID]],customers!$A$1:$A$1001,customers!$I$1:$I$1001,,0)</f>
        <v>Yes</v>
      </c>
    </row>
    <row r="268" spans="1:16" x14ac:dyDescent="0.25">
      <c r="A268" s="2" t="s">
        <v>1992</v>
      </c>
      <c r="B268" s="10">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3"/>
        <v>24.3</v>
      </c>
      <c r="N268" s="3" t="str">
        <f t="shared" si="14"/>
        <v>Excelsa</v>
      </c>
      <c r="O268" s="3" t="str">
        <f t="shared" si="15"/>
        <v>Dark</v>
      </c>
      <c r="P268" s="3" t="str">
        <f>_xlfn.XLOOKUP(Orders[[#This Row],[Customer ID]],customers!$A$1:$A$1001,customers!$I$1:$I$1001,,0)</f>
        <v>No</v>
      </c>
    </row>
    <row r="269" spans="1:16" x14ac:dyDescent="0.25">
      <c r="A269" s="2" t="s">
        <v>1998</v>
      </c>
      <c r="B269" s="10">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3"/>
        <v>21.87</v>
      </c>
      <c r="N269" s="3" t="str">
        <f t="shared" si="14"/>
        <v>Excelsa</v>
      </c>
      <c r="O269" s="3" t="str">
        <f t="shared" si="15"/>
        <v>Dark</v>
      </c>
      <c r="P269" s="3" t="str">
        <f>_xlfn.XLOOKUP(Orders[[#This Row],[Customer ID]],customers!$A$1:$A$1001,customers!$I$1:$I$1001,,0)</f>
        <v>Yes</v>
      </c>
    </row>
    <row r="270" spans="1:16" x14ac:dyDescent="0.25">
      <c r="A270" s="2" t="s">
        <v>2004</v>
      </c>
      <c r="B270" s="10">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3"/>
        <v>19.899999999999999</v>
      </c>
      <c r="N270" s="3" t="str">
        <f t="shared" si="14"/>
        <v>Arabica</v>
      </c>
      <c r="O270" s="3" t="str">
        <f t="shared" si="15"/>
        <v>Dark</v>
      </c>
      <c r="P270" s="3" t="str">
        <f>_xlfn.XLOOKUP(Orders[[#This Row],[Customer ID]],customers!$A$1:$A$1001,customers!$I$1:$I$1001,,0)</f>
        <v>Yes</v>
      </c>
    </row>
    <row r="271" spans="1:16" x14ac:dyDescent="0.25">
      <c r="A271" s="2" t="s">
        <v>2009</v>
      </c>
      <c r="B271" s="10">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3"/>
        <v>5.97</v>
      </c>
      <c r="N271" s="3" t="str">
        <f t="shared" si="14"/>
        <v>Arabica</v>
      </c>
      <c r="O271" s="3" t="str">
        <f t="shared" si="15"/>
        <v>Dark</v>
      </c>
      <c r="P271" s="3" t="str">
        <f>_xlfn.XLOOKUP(Orders[[#This Row],[Customer ID]],customers!$A$1:$A$1001,customers!$I$1:$I$1001,,0)</f>
        <v>No</v>
      </c>
    </row>
    <row r="272" spans="1:16" x14ac:dyDescent="0.25">
      <c r="A272" s="2" t="s">
        <v>2015</v>
      </c>
      <c r="B272" s="10">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3"/>
        <v>7.29</v>
      </c>
      <c r="N272" s="3" t="str">
        <f t="shared" si="14"/>
        <v>Excelsa</v>
      </c>
      <c r="O272" s="3" t="str">
        <f t="shared" si="15"/>
        <v>Dark</v>
      </c>
      <c r="P272" s="3" t="str">
        <f>_xlfn.XLOOKUP(Orders[[#This Row],[Customer ID]],customers!$A$1:$A$1001,customers!$I$1:$I$1001,,0)</f>
        <v>Yes</v>
      </c>
    </row>
    <row r="273" spans="1:16" x14ac:dyDescent="0.25">
      <c r="A273" s="2" t="s">
        <v>2019</v>
      </c>
      <c r="B273" s="10">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3"/>
        <v>11.94</v>
      </c>
      <c r="N273" s="3" t="str">
        <f t="shared" si="14"/>
        <v>Arabica</v>
      </c>
      <c r="O273" s="3" t="str">
        <f t="shared" si="15"/>
        <v>Dark</v>
      </c>
      <c r="P273" s="3" t="str">
        <f>_xlfn.XLOOKUP(Orders[[#This Row],[Customer ID]],customers!$A$1:$A$1001,customers!$I$1:$I$1001,,0)</f>
        <v>Yes</v>
      </c>
    </row>
    <row r="274" spans="1:16" x14ac:dyDescent="0.25">
      <c r="A274" s="2" t="s">
        <v>2025</v>
      </c>
      <c r="B274" s="10">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3"/>
        <v>71.699999999999989</v>
      </c>
      <c r="N274" s="3" t="str">
        <f t="shared" si="14"/>
        <v>Robusta</v>
      </c>
      <c r="O274" s="3" t="str">
        <f t="shared" si="15"/>
        <v>Light</v>
      </c>
      <c r="P274" s="3" t="str">
        <f>_xlfn.XLOOKUP(Orders[[#This Row],[Customer ID]],customers!$A$1:$A$1001,customers!$I$1:$I$1001,,0)</f>
        <v>Yes</v>
      </c>
    </row>
    <row r="275" spans="1:16" x14ac:dyDescent="0.25">
      <c r="A275" s="2" t="s">
        <v>2032</v>
      </c>
      <c r="B275" s="10">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3"/>
        <v>7.77</v>
      </c>
      <c r="N275" s="3" t="str">
        <f t="shared" si="14"/>
        <v>Arabica</v>
      </c>
      <c r="O275" s="3" t="str">
        <f t="shared" si="15"/>
        <v>Light</v>
      </c>
      <c r="P275" s="3" t="str">
        <f>_xlfn.XLOOKUP(Orders[[#This Row],[Customer ID]],customers!$A$1:$A$1001,customers!$I$1:$I$1001,,0)</f>
        <v>No</v>
      </c>
    </row>
    <row r="276" spans="1:16" x14ac:dyDescent="0.25">
      <c r="A276" s="2" t="s">
        <v>2038</v>
      </c>
      <c r="B276" s="10">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3"/>
        <v>25.874999999999996</v>
      </c>
      <c r="N276" s="3" t="str">
        <f t="shared" si="14"/>
        <v>Arabica</v>
      </c>
      <c r="O276" s="3" t="str">
        <f t="shared" si="15"/>
        <v>Medium</v>
      </c>
      <c r="P276" s="3" t="str">
        <f>_xlfn.XLOOKUP(Orders[[#This Row],[Customer ID]],customers!$A$1:$A$1001,customers!$I$1:$I$1001,,0)</f>
        <v>No</v>
      </c>
    </row>
    <row r="277" spans="1:16" x14ac:dyDescent="0.25">
      <c r="A277" s="2" t="s">
        <v>2044</v>
      </c>
      <c r="B277" s="10">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3"/>
        <v>204.92999999999995</v>
      </c>
      <c r="N277" s="3" t="str">
        <f t="shared" si="14"/>
        <v>Excelsa</v>
      </c>
      <c r="O277" s="3" t="str">
        <f t="shared" si="15"/>
        <v>Light</v>
      </c>
      <c r="P277" s="3" t="str">
        <f>_xlfn.XLOOKUP(Orders[[#This Row],[Customer ID]],customers!$A$1:$A$1001,customers!$I$1:$I$1001,,0)</f>
        <v>No</v>
      </c>
    </row>
    <row r="278" spans="1:16" x14ac:dyDescent="0.25">
      <c r="A278" s="2" t="s">
        <v>2050</v>
      </c>
      <c r="B278" s="10">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3"/>
        <v>109.93999999999998</v>
      </c>
      <c r="N278" s="3" t="str">
        <f t="shared" si="14"/>
        <v>Robusta</v>
      </c>
      <c r="O278" s="3" t="str">
        <f t="shared" si="15"/>
        <v>Light</v>
      </c>
      <c r="P278" s="3" t="str">
        <f>_xlfn.XLOOKUP(Orders[[#This Row],[Customer ID]],customers!$A$1:$A$1001,customers!$I$1:$I$1001,,0)</f>
        <v>Yes</v>
      </c>
    </row>
    <row r="279" spans="1:16" x14ac:dyDescent="0.25">
      <c r="A279" s="2" t="s">
        <v>2056</v>
      </c>
      <c r="B279" s="10">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3"/>
        <v>89.1</v>
      </c>
      <c r="N279" s="3" t="str">
        <f t="shared" si="14"/>
        <v>Excelsa</v>
      </c>
      <c r="O279" s="3" t="str">
        <f t="shared" si="15"/>
        <v>Light</v>
      </c>
      <c r="P279" s="3" t="str">
        <f>_xlfn.XLOOKUP(Orders[[#This Row],[Customer ID]],customers!$A$1:$A$1001,customers!$I$1:$I$1001,,0)</f>
        <v>No</v>
      </c>
    </row>
    <row r="280" spans="1:16" x14ac:dyDescent="0.25">
      <c r="A280" s="2" t="s">
        <v>2062</v>
      </c>
      <c r="B280" s="10">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3"/>
        <v>7.77</v>
      </c>
      <c r="N280" s="3" t="str">
        <f t="shared" si="14"/>
        <v>Arabica</v>
      </c>
      <c r="O280" s="3" t="str">
        <f t="shared" si="15"/>
        <v>Light</v>
      </c>
      <c r="P280" s="3" t="str">
        <f>_xlfn.XLOOKUP(Orders[[#This Row],[Customer ID]],customers!$A$1:$A$1001,customers!$I$1:$I$1001,,0)</f>
        <v>Yes</v>
      </c>
    </row>
    <row r="281" spans="1:16" x14ac:dyDescent="0.25">
      <c r="A281" s="2" t="s">
        <v>2068</v>
      </c>
      <c r="B281" s="10">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3"/>
        <v>33.464999999999996</v>
      </c>
      <c r="N281" s="3" t="str">
        <f t="shared" si="14"/>
        <v>Liberica</v>
      </c>
      <c r="O281" s="3" t="str">
        <f t="shared" si="15"/>
        <v>Medium</v>
      </c>
      <c r="P281" s="3" t="str">
        <f>_xlfn.XLOOKUP(Orders[[#This Row],[Customer ID]],customers!$A$1:$A$1001,customers!$I$1:$I$1001,,0)</f>
        <v>Yes</v>
      </c>
    </row>
    <row r="282" spans="1:16" x14ac:dyDescent="0.25">
      <c r="A282" s="2" t="s">
        <v>2074</v>
      </c>
      <c r="B282" s="10">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3"/>
        <v>41.25</v>
      </c>
      <c r="N282" s="3" t="str">
        <f t="shared" si="14"/>
        <v>Excelsa</v>
      </c>
      <c r="O282" s="3" t="str">
        <f t="shared" si="15"/>
        <v>Medium</v>
      </c>
      <c r="P282" s="3" t="str">
        <f>_xlfn.XLOOKUP(Orders[[#This Row],[Customer ID]],customers!$A$1:$A$1001,customers!$I$1:$I$1001,,0)</f>
        <v>Yes</v>
      </c>
    </row>
    <row r="283" spans="1:16" x14ac:dyDescent="0.25">
      <c r="A283" s="2" t="s">
        <v>2079</v>
      </c>
      <c r="B283" s="10">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3"/>
        <v>59.4</v>
      </c>
      <c r="N283" s="3" t="str">
        <f t="shared" si="14"/>
        <v>Excelsa</v>
      </c>
      <c r="O283" s="3" t="str">
        <f t="shared" si="15"/>
        <v>Light</v>
      </c>
      <c r="P283" s="3" t="str">
        <f>_xlfn.XLOOKUP(Orders[[#This Row],[Customer ID]],customers!$A$1:$A$1001,customers!$I$1:$I$1001,,0)</f>
        <v>Yes</v>
      </c>
    </row>
    <row r="284" spans="1:16" x14ac:dyDescent="0.25">
      <c r="A284" s="2" t="s">
        <v>2085</v>
      </c>
      <c r="B284" s="10">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3"/>
        <v>7.77</v>
      </c>
      <c r="N284" s="3" t="str">
        <f t="shared" si="14"/>
        <v>Arabica</v>
      </c>
      <c r="O284" s="3" t="str">
        <f t="shared" si="15"/>
        <v>Light</v>
      </c>
      <c r="P284" s="3" t="str">
        <f>_xlfn.XLOOKUP(Orders[[#This Row],[Customer ID]],customers!$A$1:$A$1001,customers!$I$1:$I$1001,,0)</f>
        <v>No</v>
      </c>
    </row>
    <row r="285" spans="1:16" x14ac:dyDescent="0.25">
      <c r="A285" s="2" t="s">
        <v>2091</v>
      </c>
      <c r="B285" s="10">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3"/>
        <v>5.3699999999999992</v>
      </c>
      <c r="N285" s="3" t="str">
        <f t="shared" si="14"/>
        <v>Robusta</v>
      </c>
      <c r="O285" s="3" t="str">
        <f t="shared" si="15"/>
        <v>Dark</v>
      </c>
      <c r="P285" s="3" t="str">
        <f>_xlfn.XLOOKUP(Orders[[#This Row],[Customer ID]],customers!$A$1:$A$1001,customers!$I$1:$I$1001,,0)</f>
        <v>Yes</v>
      </c>
    </row>
    <row r="286" spans="1:16" x14ac:dyDescent="0.25">
      <c r="A286" s="2" t="s">
        <v>2097</v>
      </c>
      <c r="B286" s="10">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3"/>
        <v>94.874999999999986</v>
      </c>
      <c r="N286" s="3" t="str">
        <f t="shared" si="14"/>
        <v>Excelsa</v>
      </c>
      <c r="O286" s="3" t="str">
        <f t="shared" si="15"/>
        <v>Medium</v>
      </c>
      <c r="P286" s="3" t="str">
        <f>_xlfn.XLOOKUP(Orders[[#This Row],[Customer ID]],customers!$A$1:$A$1001,customers!$I$1:$I$1001,,0)</f>
        <v>No</v>
      </c>
    </row>
    <row r="287" spans="1:16" x14ac:dyDescent="0.25">
      <c r="A287" s="2" t="s">
        <v>2102</v>
      </c>
      <c r="B287" s="10">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3"/>
        <v>36.454999999999998</v>
      </c>
      <c r="N287" s="3" t="str">
        <f t="shared" si="14"/>
        <v>Liberica</v>
      </c>
      <c r="O287" s="3" t="str">
        <f t="shared" si="15"/>
        <v>Light</v>
      </c>
      <c r="P287" s="3" t="str">
        <f>_xlfn.XLOOKUP(Orders[[#This Row],[Customer ID]],customers!$A$1:$A$1001,customers!$I$1:$I$1001,,0)</f>
        <v>No</v>
      </c>
    </row>
    <row r="288" spans="1:16" x14ac:dyDescent="0.25">
      <c r="A288" s="2" t="s">
        <v>2107</v>
      </c>
      <c r="B288" s="10">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3"/>
        <v>13.5</v>
      </c>
      <c r="N288" s="3" t="str">
        <f t="shared" si="14"/>
        <v>Arabica</v>
      </c>
      <c r="O288" s="3" t="str">
        <f t="shared" si="15"/>
        <v>Medium</v>
      </c>
      <c r="P288" s="3" t="str">
        <f>_xlfn.XLOOKUP(Orders[[#This Row],[Customer ID]],customers!$A$1:$A$1001,customers!$I$1:$I$1001,,0)</f>
        <v>Yes</v>
      </c>
    </row>
    <row r="289" spans="1:16" x14ac:dyDescent="0.25">
      <c r="A289" s="2" t="s">
        <v>2112</v>
      </c>
      <c r="B289" s="10">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3"/>
        <v>14.339999999999998</v>
      </c>
      <c r="N289" s="3" t="str">
        <f t="shared" si="14"/>
        <v>Robusta</v>
      </c>
      <c r="O289" s="3" t="str">
        <f t="shared" si="15"/>
        <v>Light</v>
      </c>
      <c r="P289" s="3" t="str">
        <f>_xlfn.XLOOKUP(Orders[[#This Row],[Customer ID]],customers!$A$1:$A$1001,customers!$I$1:$I$1001,,0)</f>
        <v>No</v>
      </c>
    </row>
    <row r="290" spans="1:16" x14ac:dyDescent="0.25">
      <c r="A290" s="2" t="s">
        <v>2118</v>
      </c>
      <c r="B290" s="10">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3"/>
        <v>8.25</v>
      </c>
      <c r="N290" s="3" t="str">
        <f t="shared" si="14"/>
        <v>Excelsa</v>
      </c>
      <c r="O290" s="3" t="str">
        <f t="shared" si="15"/>
        <v>Medium</v>
      </c>
      <c r="P290" s="3" t="str">
        <f>_xlfn.XLOOKUP(Orders[[#This Row],[Customer ID]],customers!$A$1:$A$1001,customers!$I$1:$I$1001,,0)</f>
        <v>Yes</v>
      </c>
    </row>
    <row r="291" spans="1:16" x14ac:dyDescent="0.25">
      <c r="A291" s="2" t="s">
        <v>2123</v>
      </c>
      <c r="B291" s="10">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3"/>
        <v>13.424999999999997</v>
      </c>
      <c r="N291" s="3" t="str">
        <f t="shared" si="14"/>
        <v>Robusta</v>
      </c>
      <c r="O291" s="3" t="str">
        <f t="shared" si="15"/>
        <v>Dark</v>
      </c>
      <c r="P291" s="3" t="str">
        <f>_xlfn.XLOOKUP(Orders[[#This Row],[Customer ID]],customers!$A$1:$A$1001,customers!$I$1:$I$1001,,0)</f>
        <v>Yes</v>
      </c>
    </row>
    <row r="292" spans="1:16" x14ac:dyDescent="0.25">
      <c r="A292" s="2" t="s">
        <v>2127</v>
      </c>
      <c r="B292" s="10">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3"/>
        <v>49.75</v>
      </c>
      <c r="N292" s="3" t="str">
        <f t="shared" si="14"/>
        <v>Arabica</v>
      </c>
      <c r="O292" s="3" t="str">
        <f t="shared" si="15"/>
        <v>Dark</v>
      </c>
      <c r="P292" s="3" t="str">
        <f>_xlfn.XLOOKUP(Orders[[#This Row],[Customer ID]],customers!$A$1:$A$1001,customers!$I$1:$I$1001,,0)</f>
        <v>No</v>
      </c>
    </row>
    <row r="293" spans="1:16" x14ac:dyDescent="0.25">
      <c r="A293" s="2" t="s">
        <v>2133</v>
      </c>
      <c r="B293" s="10">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3"/>
        <v>16.5</v>
      </c>
      <c r="N293" s="3" t="str">
        <f t="shared" si="14"/>
        <v>Excelsa</v>
      </c>
      <c r="O293" s="3" t="str">
        <f t="shared" si="15"/>
        <v>Medium</v>
      </c>
      <c r="P293" s="3" t="str">
        <f>_xlfn.XLOOKUP(Orders[[#This Row],[Customer ID]],customers!$A$1:$A$1001,customers!$I$1:$I$1001,,0)</f>
        <v>No</v>
      </c>
    </row>
    <row r="294" spans="1:16" x14ac:dyDescent="0.25">
      <c r="A294" s="2" t="s">
        <v>2137</v>
      </c>
      <c r="B294" s="10">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3"/>
        <v>17.91</v>
      </c>
      <c r="N294" s="3" t="str">
        <f t="shared" si="14"/>
        <v>Arabica</v>
      </c>
      <c r="O294" s="3" t="str">
        <f t="shared" si="15"/>
        <v>Dark</v>
      </c>
      <c r="P294" s="3" t="str">
        <f>_xlfn.XLOOKUP(Orders[[#This Row],[Customer ID]],customers!$A$1:$A$1001,customers!$I$1:$I$1001,,0)</f>
        <v>No</v>
      </c>
    </row>
    <row r="295" spans="1:16" x14ac:dyDescent="0.25">
      <c r="A295" s="2" t="s">
        <v>2142</v>
      </c>
      <c r="B295" s="10">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3"/>
        <v>29.849999999999998</v>
      </c>
      <c r="N295" s="3" t="str">
        <f t="shared" si="14"/>
        <v>Arabica</v>
      </c>
      <c r="O295" s="3" t="str">
        <f t="shared" si="15"/>
        <v>Dark</v>
      </c>
      <c r="P295" s="3" t="str">
        <f>_xlfn.XLOOKUP(Orders[[#This Row],[Customer ID]],customers!$A$1:$A$1001,customers!$I$1:$I$1001,,0)</f>
        <v>No</v>
      </c>
    </row>
    <row r="296" spans="1:16" x14ac:dyDescent="0.25">
      <c r="A296" s="2" t="s">
        <v>2148</v>
      </c>
      <c r="B296" s="10">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3"/>
        <v>44.55</v>
      </c>
      <c r="N296" s="3" t="str">
        <f t="shared" si="14"/>
        <v>Excelsa</v>
      </c>
      <c r="O296" s="3" t="str">
        <f t="shared" si="15"/>
        <v>Light</v>
      </c>
      <c r="P296" s="3" t="str">
        <f>_xlfn.XLOOKUP(Orders[[#This Row],[Customer ID]],customers!$A$1:$A$1001,customers!$I$1:$I$1001,,0)</f>
        <v>No</v>
      </c>
    </row>
    <row r="297" spans="1:16" x14ac:dyDescent="0.25">
      <c r="A297" s="2" t="s">
        <v>2153</v>
      </c>
      <c r="B297" s="10">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3"/>
        <v>27.5</v>
      </c>
      <c r="N297" s="3" t="str">
        <f t="shared" si="14"/>
        <v>Excelsa</v>
      </c>
      <c r="O297" s="3" t="str">
        <f t="shared" si="15"/>
        <v>Medium</v>
      </c>
      <c r="P297" s="3" t="str">
        <f>_xlfn.XLOOKUP(Orders[[#This Row],[Customer ID]],customers!$A$1:$A$1001,customers!$I$1:$I$1001,,0)</f>
        <v>No</v>
      </c>
    </row>
    <row r="298" spans="1:16" x14ac:dyDescent="0.25">
      <c r="A298" s="2" t="s">
        <v>2157</v>
      </c>
      <c r="B298" s="10">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3"/>
        <v>35.82</v>
      </c>
      <c r="N298" s="3" t="str">
        <f t="shared" si="14"/>
        <v>Robusta</v>
      </c>
      <c r="O298" s="3" t="str">
        <f t="shared" si="15"/>
        <v>Medium</v>
      </c>
      <c r="P298" s="3" t="str">
        <f>_xlfn.XLOOKUP(Orders[[#This Row],[Customer ID]],customers!$A$1:$A$1001,customers!$I$1:$I$1001,,0)</f>
        <v>Yes</v>
      </c>
    </row>
    <row r="299" spans="1:16" x14ac:dyDescent="0.25">
      <c r="A299" s="2" t="s">
        <v>2163</v>
      </c>
      <c r="B299" s="10">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3"/>
        <v>16.11</v>
      </c>
      <c r="N299" s="3" t="str">
        <f t="shared" si="14"/>
        <v>Robusta</v>
      </c>
      <c r="O299" s="3" t="str">
        <f t="shared" si="15"/>
        <v>Dark</v>
      </c>
      <c r="P299" s="3" t="str">
        <f>_xlfn.XLOOKUP(Orders[[#This Row],[Customer ID]],customers!$A$1:$A$1001,customers!$I$1:$I$1001,,0)</f>
        <v>Yes</v>
      </c>
    </row>
    <row r="300" spans="1:16" x14ac:dyDescent="0.25">
      <c r="A300" s="2" t="s">
        <v>2169</v>
      </c>
      <c r="B300" s="10">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3"/>
        <v>26.73</v>
      </c>
      <c r="N300" s="3" t="str">
        <f t="shared" si="14"/>
        <v>Excelsa</v>
      </c>
      <c r="O300" s="3" t="str">
        <f t="shared" si="15"/>
        <v>Light</v>
      </c>
      <c r="P300" s="3" t="str">
        <f>_xlfn.XLOOKUP(Orders[[#This Row],[Customer ID]],customers!$A$1:$A$1001,customers!$I$1:$I$1001,,0)</f>
        <v>Yes</v>
      </c>
    </row>
    <row r="301" spans="1:16" x14ac:dyDescent="0.25">
      <c r="A301" s="2" t="s">
        <v>2175</v>
      </c>
      <c r="B301" s="10">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3"/>
        <v>204.92999999999995</v>
      </c>
      <c r="N301" s="3" t="str">
        <f t="shared" si="14"/>
        <v>Excelsa</v>
      </c>
      <c r="O301" s="3" t="str">
        <f t="shared" si="15"/>
        <v>Light</v>
      </c>
      <c r="P301" s="3" t="str">
        <f>_xlfn.XLOOKUP(Orders[[#This Row],[Customer ID]],customers!$A$1:$A$1001,customers!$I$1:$I$1001,,0)</f>
        <v>Yes</v>
      </c>
    </row>
    <row r="302" spans="1:16" x14ac:dyDescent="0.25">
      <c r="A302" s="2" t="s">
        <v>2181</v>
      </c>
      <c r="B302" s="10">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3"/>
        <v>38.849999999999994</v>
      </c>
      <c r="N302" s="3" t="str">
        <f t="shared" si="14"/>
        <v>Arabica</v>
      </c>
      <c r="O302" s="3" t="str">
        <f t="shared" si="15"/>
        <v>Light</v>
      </c>
      <c r="P302" s="3" t="str">
        <f>_xlfn.XLOOKUP(Orders[[#This Row],[Customer ID]],customers!$A$1:$A$1001,customers!$I$1:$I$1001,,0)</f>
        <v>Yes</v>
      </c>
    </row>
    <row r="303" spans="1:16" x14ac:dyDescent="0.25">
      <c r="A303" s="2" t="s">
        <v>2187</v>
      </c>
      <c r="B303" s="10">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3"/>
        <v>15.54</v>
      </c>
      <c r="N303" s="3" t="str">
        <f t="shared" si="14"/>
        <v>Liberica</v>
      </c>
      <c r="O303" s="3" t="str">
        <f t="shared" si="15"/>
        <v>Dark</v>
      </c>
      <c r="P303" s="3" t="str">
        <f>_xlfn.XLOOKUP(Orders[[#This Row],[Customer ID]],customers!$A$1:$A$1001,customers!$I$1:$I$1001,,0)</f>
        <v>Yes</v>
      </c>
    </row>
    <row r="304" spans="1:16" x14ac:dyDescent="0.25">
      <c r="A304" s="2" t="s">
        <v>2193</v>
      </c>
      <c r="B304" s="10">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3"/>
        <v>6.75</v>
      </c>
      <c r="N304" s="3" t="str">
        <f t="shared" si="14"/>
        <v>Arabica</v>
      </c>
      <c r="O304" s="3" t="str">
        <f t="shared" si="15"/>
        <v>Medium</v>
      </c>
      <c r="P304" s="3" t="str">
        <f>_xlfn.XLOOKUP(Orders[[#This Row],[Customer ID]],customers!$A$1:$A$1001,customers!$I$1:$I$1001,,0)</f>
        <v>No</v>
      </c>
    </row>
    <row r="305" spans="1:16" x14ac:dyDescent="0.25">
      <c r="A305" s="2" t="s">
        <v>2199</v>
      </c>
      <c r="B305" s="10">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3"/>
        <v>111.78</v>
      </c>
      <c r="N305" s="3" t="str">
        <f t="shared" si="14"/>
        <v>Excelsa</v>
      </c>
      <c r="O305" s="3" t="str">
        <f t="shared" si="15"/>
        <v>Dark</v>
      </c>
      <c r="P305" s="3" t="str">
        <f>_xlfn.XLOOKUP(Orders[[#This Row],[Customer ID]],customers!$A$1:$A$1001,customers!$I$1:$I$1001,,0)</f>
        <v>Yes</v>
      </c>
    </row>
    <row r="306" spans="1:16" x14ac:dyDescent="0.25">
      <c r="A306" s="2" t="s">
        <v>2204</v>
      </c>
      <c r="B306" s="10">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3"/>
        <v>3.8849999999999998</v>
      </c>
      <c r="N306" s="3" t="str">
        <f t="shared" si="14"/>
        <v>Arabica</v>
      </c>
      <c r="O306" s="3" t="str">
        <f t="shared" si="15"/>
        <v>Light</v>
      </c>
      <c r="P306" s="3" t="str">
        <f>_xlfn.XLOOKUP(Orders[[#This Row],[Customer ID]],customers!$A$1:$A$1001,customers!$I$1:$I$1001,,0)</f>
        <v>Yes</v>
      </c>
    </row>
    <row r="307" spans="1:16" x14ac:dyDescent="0.25">
      <c r="A307" s="2" t="s">
        <v>2209</v>
      </c>
      <c r="B307" s="10">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3"/>
        <v>21.825000000000003</v>
      </c>
      <c r="N307" s="3" t="str">
        <f t="shared" si="14"/>
        <v>Liberica</v>
      </c>
      <c r="O307" s="3" t="str">
        <f t="shared" si="15"/>
        <v>Medium</v>
      </c>
      <c r="P307" s="3" t="str">
        <f>_xlfn.XLOOKUP(Orders[[#This Row],[Customer ID]],customers!$A$1:$A$1001,customers!$I$1:$I$1001,,0)</f>
        <v>No</v>
      </c>
    </row>
    <row r="308" spans="1:16" x14ac:dyDescent="0.25">
      <c r="A308" s="2" t="s">
        <v>2215</v>
      </c>
      <c r="B308" s="10">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3"/>
        <v>14.924999999999999</v>
      </c>
      <c r="N308" s="3" t="str">
        <f t="shared" si="14"/>
        <v>Robusta</v>
      </c>
      <c r="O308" s="3" t="str">
        <f t="shared" si="15"/>
        <v>Medium</v>
      </c>
      <c r="P308" s="3" t="str">
        <f>_xlfn.XLOOKUP(Orders[[#This Row],[Customer ID]],customers!$A$1:$A$1001,customers!$I$1:$I$1001,,0)</f>
        <v>No</v>
      </c>
    </row>
    <row r="309" spans="1:16" x14ac:dyDescent="0.25">
      <c r="A309" s="2" t="s">
        <v>2221</v>
      </c>
      <c r="B309" s="10">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3"/>
        <v>33.75</v>
      </c>
      <c r="N309" s="3" t="str">
        <f t="shared" si="14"/>
        <v>Arabica</v>
      </c>
      <c r="O309" s="3" t="str">
        <f t="shared" si="15"/>
        <v>Medium</v>
      </c>
      <c r="P309" s="3" t="str">
        <f>_xlfn.XLOOKUP(Orders[[#This Row],[Customer ID]],customers!$A$1:$A$1001,customers!$I$1:$I$1001,,0)</f>
        <v>Yes</v>
      </c>
    </row>
    <row r="310" spans="1:16" x14ac:dyDescent="0.25">
      <c r="A310" s="2" t="s">
        <v>2227</v>
      </c>
      <c r="B310" s="10">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3"/>
        <v>33.75</v>
      </c>
      <c r="N310" s="3" t="str">
        <f t="shared" si="14"/>
        <v>Arabica</v>
      </c>
      <c r="O310" s="3" t="str">
        <f t="shared" si="15"/>
        <v>Medium</v>
      </c>
      <c r="P310" s="3" t="str">
        <f>_xlfn.XLOOKUP(Orders[[#This Row],[Customer ID]],customers!$A$1:$A$1001,customers!$I$1:$I$1001,,0)</f>
        <v>No</v>
      </c>
    </row>
    <row r="311" spans="1:16" x14ac:dyDescent="0.25">
      <c r="A311" s="2" t="s">
        <v>2232</v>
      </c>
      <c r="B311" s="10">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3"/>
        <v>26.19</v>
      </c>
      <c r="N311" s="3" t="str">
        <f t="shared" si="14"/>
        <v>Liberica</v>
      </c>
      <c r="O311" s="3" t="str">
        <f t="shared" si="15"/>
        <v>Medium</v>
      </c>
      <c r="P311" s="3" t="str">
        <f>_xlfn.XLOOKUP(Orders[[#This Row],[Customer ID]],customers!$A$1:$A$1001,customers!$I$1:$I$1001,,0)</f>
        <v>Yes</v>
      </c>
    </row>
    <row r="312" spans="1:16" x14ac:dyDescent="0.25">
      <c r="A312" s="2" t="s">
        <v>2238</v>
      </c>
      <c r="B312" s="10">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3"/>
        <v>14.85</v>
      </c>
      <c r="N312" s="3" t="str">
        <f t="shared" si="14"/>
        <v>Excelsa</v>
      </c>
      <c r="O312" s="3" t="str">
        <f t="shared" si="15"/>
        <v>Light</v>
      </c>
      <c r="P312" s="3" t="str">
        <f>_xlfn.XLOOKUP(Orders[[#This Row],[Customer ID]],customers!$A$1:$A$1001,customers!$I$1:$I$1001,,0)</f>
        <v>No</v>
      </c>
    </row>
    <row r="313" spans="1:16" x14ac:dyDescent="0.25">
      <c r="A313" s="2" t="s">
        <v>2244</v>
      </c>
      <c r="B313" s="10">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3"/>
        <v>189.74999999999997</v>
      </c>
      <c r="N313" s="3" t="str">
        <f t="shared" si="14"/>
        <v>Excelsa</v>
      </c>
      <c r="O313" s="3" t="str">
        <f t="shared" si="15"/>
        <v>Medium</v>
      </c>
      <c r="P313" s="3" t="str">
        <f>_xlfn.XLOOKUP(Orders[[#This Row],[Customer ID]],customers!$A$1:$A$1001,customers!$I$1:$I$1001,,0)</f>
        <v>Yes</v>
      </c>
    </row>
    <row r="314" spans="1:16" x14ac:dyDescent="0.25">
      <c r="A314" s="2" t="s">
        <v>2250</v>
      </c>
      <c r="B314" s="10">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3"/>
        <v>5.97</v>
      </c>
      <c r="N314" s="3" t="str">
        <f t="shared" si="14"/>
        <v>Robusta</v>
      </c>
      <c r="O314" s="3" t="str">
        <f t="shared" si="15"/>
        <v>Medium</v>
      </c>
      <c r="P314" s="3" t="str">
        <f>_xlfn.XLOOKUP(Orders[[#This Row],[Customer ID]],customers!$A$1:$A$1001,customers!$I$1:$I$1001,,0)</f>
        <v>Yes</v>
      </c>
    </row>
    <row r="315" spans="1:16" x14ac:dyDescent="0.25">
      <c r="A315" s="2" t="s">
        <v>2256</v>
      </c>
      <c r="B315" s="10">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3"/>
        <v>29.849999999999998</v>
      </c>
      <c r="N315" s="3" t="str">
        <f t="shared" si="14"/>
        <v>Robusta</v>
      </c>
      <c r="O315" s="3" t="str">
        <f t="shared" si="15"/>
        <v>Medium</v>
      </c>
      <c r="P315" s="3" t="str">
        <f>_xlfn.XLOOKUP(Orders[[#This Row],[Customer ID]],customers!$A$1:$A$1001,customers!$I$1:$I$1001,,0)</f>
        <v>Yes</v>
      </c>
    </row>
    <row r="316" spans="1:16" x14ac:dyDescent="0.25">
      <c r="A316" s="2" t="s">
        <v>2262</v>
      </c>
      <c r="B316" s="10">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3"/>
        <v>44.75</v>
      </c>
      <c r="N316" s="3" t="str">
        <f t="shared" si="14"/>
        <v>Robusta</v>
      </c>
      <c r="O316" s="3" t="str">
        <f t="shared" si="15"/>
        <v>Dark</v>
      </c>
      <c r="P316" s="3" t="str">
        <f>_xlfn.XLOOKUP(Orders[[#This Row],[Customer ID]],customers!$A$1:$A$1001,customers!$I$1:$I$1001,,0)</f>
        <v>No</v>
      </c>
    </row>
    <row r="317" spans="1:16" x14ac:dyDescent="0.25">
      <c r="A317" s="2" t="s">
        <v>2267</v>
      </c>
      <c r="B317" s="10">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3"/>
        <v>34.154999999999994</v>
      </c>
      <c r="N317" s="3" t="str">
        <f t="shared" si="14"/>
        <v>Excelsa</v>
      </c>
      <c r="O317" s="3" t="str">
        <f t="shared" si="15"/>
        <v>Light</v>
      </c>
      <c r="P317" s="3" t="str">
        <f>_xlfn.XLOOKUP(Orders[[#This Row],[Customer ID]],customers!$A$1:$A$1001,customers!$I$1:$I$1001,,0)</f>
        <v>Yes</v>
      </c>
    </row>
    <row r="318" spans="1:16" x14ac:dyDescent="0.25">
      <c r="A318" s="2" t="s">
        <v>2273</v>
      </c>
      <c r="B318" s="10">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3"/>
        <v>204.92999999999995</v>
      </c>
      <c r="N318" s="3" t="str">
        <f t="shared" si="14"/>
        <v>Excelsa</v>
      </c>
      <c r="O318" s="3" t="str">
        <f t="shared" si="15"/>
        <v>Light</v>
      </c>
      <c r="P318" s="3" t="str">
        <f>_xlfn.XLOOKUP(Orders[[#This Row],[Customer ID]],customers!$A$1:$A$1001,customers!$I$1:$I$1001,,0)</f>
        <v>No</v>
      </c>
    </row>
    <row r="319" spans="1:16" x14ac:dyDescent="0.25">
      <c r="A319" s="2" t="s">
        <v>2279</v>
      </c>
      <c r="B319" s="10">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3"/>
        <v>21.87</v>
      </c>
      <c r="N319" s="3" t="str">
        <f t="shared" si="14"/>
        <v>Excelsa</v>
      </c>
      <c r="O319" s="3" t="str">
        <f t="shared" si="15"/>
        <v>Dark</v>
      </c>
      <c r="P319" s="3" t="str">
        <f>_xlfn.XLOOKUP(Orders[[#This Row],[Customer ID]],customers!$A$1:$A$1001,customers!$I$1:$I$1001,,0)</f>
        <v>No</v>
      </c>
    </row>
    <row r="320" spans="1:16" x14ac:dyDescent="0.25">
      <c r="A320" s="2" t="s">
        <v>2285</v>
      </c>
      <c r="B320" s="10">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3"/>
        <v>51.749999999999993</v>
      </c>
      <c r="N320" s="3" t="str">
        <f t="shared" si="14"/>
        <v>Arabica</v>
      </c>
      <c r="O320" s="3" t="str">
        <f t="shared" si="15"/>
        <v>Medium</v>
      </c>
      <c r="P320" s="3" t="str">
        <f>_xlfn.XLOOKUP(Orders[[#This Row],[Customer ID]],customers!$A$1:$A$1001,customers!$I$1:$I$1001,,0)</f>
        <v>Yes</v>
      </c>
    </row>
    <row r="321" spans="1:16" x14ac:dyDescent="0.25">
      <c r="A321" s="2" t="s">
        <v>2291</v>
      </c>
      <c r="B321" s="10">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3"/>
        <v>8.25</v>
      </c>
      <c r="N321" s="3" t="str">
        <f t="shared" si="14"/>
        <v>Excelsa</v>
      </c>
      <c r="O321" s="3" t="str">
        <f t="shared" si="15"/>
        <v>Medium</v>
      </c>
      <c r="P321" s="3" t="str">
        <f>_xlfn.XLOOKUP(Orders[[#This Row],[Customer ID]],customers!$A$1:$A$1001,customers!$I$1:$I$1001,,0)</f>
        <v>Yes</v>
      </c>
    </row>
    <row r="322" spans="1:16" x14ac:dyDescent="0.25">
      <c r="A322" s="2" t="s">
        <v>2291</v>
      </c>
      <c r="B322" s="10">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3"/>
        <v>19.424999999999997</v>
      </c>
      <c r="N322" s="3" t="str">
        <f t="shared" si="14"/>
        <v>Arabica</v>
      </c>
      <c r="O322" s="3" t="str">
        <f t="shared" si="15"/>
        <v>Light</v>
      </c>
      <c r="P322" s="3" t="str">
        <f>_xlfn.XLOOKUP(Orders[[#This Row],[Customer ID]],customers!$A$1:$A$1001,customers!$I$1:$I$1001,,0)</f>
        <v>Yes</v>
      </c>
    </row>
    <row r="323" spans="1:16" x14ac:dyDescent="0.25">
      <c r="A323" s="2" t="s">
        <v>2301</v>
      </c>
      <c r="B323" s="10">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6">L323*E323</f>
        <v>20.25</v>
      </c>
      <c r="N323" s="3" t="str">
        <f t="shared" ref="N323:N386" si="17">IF(I323="Rob","Robusta",IF(I323="Exc","Excelsa",IF(I323="Ara","Arabica",IF(I323="Lib","Liberica",""))))</f>
        <v>Arabica</v>
      </c>
      <c r="O323" s="3" t="str">
        <f t="shared" ref="O323:O386" si="18">IF(J323="M","Medium",IF(J323="L","Light",IF(J323="D","Dark","")))</f>
        <v>Medium</v>
      </c>
      <c r="P323" s="3" t="str">
        <f>_xlfn.XLOOKUP(Orders[[#This Row],[Customer ID]],customers!$A$1:$A$1001,customers!$I$1:$I$1001,,0)</f>
        <v>Yes</v>
      </c>
    </row>
    <row r="324" spans="1:16" x14ac:dyDescent="0.25">
      <c r="A324" s="2" t="s">
        <v>2307</v>
      </c>
      <c r="B324" s="10">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6"/>
        <v>23.31</v>
      </c>
      <c r="N324" s="3" t="str">
        <f t="shared" si="17"/>
        <v>Liberica</v>
      </c>
      <c r="O324" s="3" t="str">
        <f t="shared" si="18"/>
        <v>Dark</v>
      </c>
      <c r="P324" s="3" t="str">
        <f>_xlfn.XLOOKUP(Orders[[#This Row],[Customer ID]],customers!$A$1:$A$1001,customers!$I$1:$I$1001,,0)</f>
        <v>No</v>
      </c>
    </row>
    <row r="325" spans="1:16" x14ac:dyDescent="0.25">
      <c r="A325" s="2" t="s">
        <v>2313</v>
      </c>
      <c r="B325" s="10">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6"/>
        <v>18.225000000000001</v>
      </c>
      <c r="N325" s="3" t="str">
        <f t="shared" si="17"/>
        <v>Excelsa</v>
      </c>
      <c r="O325" s="3" t="str">
        <f t="shared" si="18"/>
        <v>Dark</v>
      </c>
      <c r="P325" s="3" t="str">
        <f>_xlfn.XLOOKUP(Orders[[#This Row],[Customer ID]],customers!$A$1:$A$1001,customers!$I$1:$I$1001,,0)</f>
        <v>Yes</v>
      </c>
    </row>
    <row r="326" spans="1:16" x14ac:dyDescent="0.25">
      <c r="A326" s="2" t="s">
        <v>2319</v>
      </c>
      <c r="B326" s="10">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6"/>
        <v>13.75</v>
      </c>
      <c r="N326" s="3" t="str">
        <f t="shared" si="17"/>
        <v>Excelsa</v>
      </c>
      <c r="O326" s="3" t="str">
        <f t="shared" si="18"/>
        <v>Medium</v>
      </c>
      <c r="P326" s="3" t="str">
        <f>_xlfn.XLOOKUP(Orders[[#This Row],[Customer ID]],customers!$A$1:$A$1001,customers!$I$1:$I$1001,,0)</f>
        <v>No</v>
      </c>
    </row>
    <row r="327" spans="1:16" x14ac:dyDescent="0.25">
      <c r="A327" s="2" t="s">
        <v>2324</v>
      </c>
      <c r="B327" s="10">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6"/>
        <v>29.784999999999997</v>
      </c>
      <c r="N327" s="3" t="str">
        <f t="shared" si="17"/>
        <v>Arabica</v>
      </c>
      <c r="O327" s="3" t="str">
        <f t="shared" si="18"/>
        <v>Light</v>
      </c>
      <c r="P327" s="3" t="str">
        <f>_xlfn.XLOOKUP(Orders[[#This Row],[Customer ID]],customers!$A$1:$A$1001,customers!$I$1:$I$1001,,0)</f>
        <v>Yes</v>
      </c>
    </row>
    <row r="328" spans="1:16" x14ac:dyDescent="0.25">
      <c r="A328" s="2" t="s">
        <v>2330</v>
      </c>
      <c r="B328" s="10">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6"/>
        <v>44.75</v>
      </c>
      <c r="N328" s="3" t="str">
        <f t="shared" si="17"/>
        <v>Robusta</v>
      </c>
      <c r="O328" s="3" t="str">
        <f t="shared" si="18"/>
        <v>Dark</v>
      </c>
      <c r="P328" s="3" t="str">
        <f>_xlfn.XLOOKUP(Orders[[#This Row],[Customer ID]],customers!$A$1:$A$1001,customers!$I$1:$I$1001,,0)</f>
        <v>No</v>
      </c>
    </row>
    <row r="329" spans="1:16" x14ac:dyDescent="0.25">
      <c r="A329" s="2" t="s">
        <v>2335</v>
      </c>
      <c r="B329" s="10">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6"/>
        <v>44.75</v>
      </c>
      <c r="N329" s="3" t="str">
        <f t="shared" si="17"/>
        <v>Robusta</v>
      </c>
      <c r="O329" s="3" t="str">
        <f t="shared" si="18"/>
        <v>Dark</v>
      </c>
      <c r="P329" s="3" t="str">
        <f>_xlfn.XLOOKUP(Orders[[#This Row],[Customer ID]],customers!$A$1:$A$1001,customers!$I$1:$I$1001,,0)</f>
        <v>Yes</v>
      </c>
    </row>
    <row r="330" spans="1:16" x14ac:dyDescent="0.25">
      <c r="A330" s="2" t="s">
        <v>2341</v>
      </c>
      <c r="B330" s="10">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6"/>
        <v>38.04</v>
      </c>
      <c r="N330" s="3" t="str">
        <f t="shared" si="17"/>
        <v>Liberica</v>
      </c>
      <c r="O330" s="3" t="str">
        <f t="shared" si="18"/>
        <v>Light</v>
      </c>
      <c r="P330" s="3" t="str">
        <f>_xlfn.XLOOKUP(Orders[[#This Row],[Customer ID]],customers!$A$1:$A$1001,customers!$I$1:$I$1001,,0)</f>
        <v>Yes</v>
      </c>
    </row>
    <row r="331" spans="1:16" x14ac:dyDescent="0.25">
      <c r="A331" s="2" t="s">
        <v>2346</v>
      </c>
      <c r="B331" s="10">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6"/>
        <v>21.479999999999997</v>
      </c>
      <c r="N331" s="3" t="str">
        <f t="shared" si="17"/>
        <v>Robusta</v>
      </c>
      <c r="O331" s="3" t="str">
        <f t="shared" si="18"/>
        <v>Dark</v>
      </c>
      <c r="P331" s="3" t="str">
        <f>_xlfn.XLOOKUP(Orders[[#This Row],[Customer ID]],customers!$A$1:$A$1001,customers!$I$1:$I$1001,,0)</f>
        <v>Yes</v>
      </c>
    </row>
    <row r="332" spans="1:16" x14ac:dyDescent="0.25">
      <c r="A332" s="2" t="s">
        <v>2351</v>
      </c>
      <c r="B332" s="10">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6"/>
        <v>16.11</v>
      </c>
      <c r="N332" s="3" t="str">
        <f t="shared" si="17"/>
        <v>Robusta</v>
      </c>
      <c r="O332" s="3" t="str">
        <f t="shared" si="18"/>
        <v>Dark</v>
      </c>
      <c r="P332" s="3" t="str">
        <f>_xlfn.XLOOKUP(Orders[[#This Row],[Customer ID]],customers!$A$1:$A$1001,customers!$I$1:$I$1001,,0)</f>
        <v>No</v>
      </c>
    </row>
    <row r="333" spans="1:16" x14ac:dyDescent="0.25">
      <c r="A333" s="2" t="s">
        <v>2357</v>
      </c>
      <c r="B333" s="10">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6"/>
        <v>22.884999999999998</v>
      </c>
      <c r="N333" s="3" t="str">
        <f t="shared" si="17"/>
        <v>Robusta</v>
      </c>
      <c r="O333" s="3" t="str">
        <f t="shared" si="18"/>
        <v>Medium</v>
      </c>
      <c r="P333" s="3" t="str">
        <f>_xlfn.XLOOKUP(Orders[[#This Row],[Customer ID]],customers!$A$1:$A$1001,customers!$I$1:$I$1001,,0)</f>
        <v>Yes</v>
      </c>
    </row>
    <row r="334" spans="1:16" x14ac:dyDescent="0.25">
      <c r="A334" s="2" t="s">
        <v>2363</v>
      </c>
      <c r="B334" s="10">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6"/>
        <v>17.91</v>
      </c>
      <c r="N334" s="3" t="str">
        <f t="shared" si="17"/>
        <v>Arabica</v>
      </c>
      <c r="O334" s="3" t="str">
        <f t="shared" si="18"/>
        <v>Dark</v>
      </c>
      <c r="P334" s="3" t="str">
        <f>_xlfn.XLOOKUP(Orders[[#This Row],[Customer ID]],customers!$A$1:$A$1001,customers!$I$1:$I$1001,,0)</f>
        <v>Yes</v>
      </c>
    </row>
    <row r="335" spans="1:16" x14ac:dyDescent="0.25">
      <c r="A335" s="2" t="s">
        <v>2369</v>
      </c>
      <c r="B335" s="10">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6"/>
        <v>23.88</v>
      </c>
      <c r="N335" s="3" t="str">
        <f t="shared" si="17"/>
        <v>Robusta</v>
      </c>
      <c r="O335" s="3" t="str">
        <f t="shared" si="18"/>
        <v>Medium</v>
      </c>
      <c r="P335" s="3" t="str">
        <f>_xlfn.XLOOKUP(Orders[[#This Row],[Customer ID]],customers!$A$1:$A$1001,customers!$I$1:$I$1001,,0)</f>
        <v>Yes</v>
      </c>
    </row>
    <row r="336" spans="1:16" x14ac:dyDescent="0.25">
      <c r="A336" s="2" t="s">
        <v>2375</v>
      </c>
      <c r="B336" s="10">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6"/>
        <v>59.75</v>
      </c>
      <c r="N336" s="3" t="str">
        <f t="shared" si="17"/>
        <v>Robusta</v>
      </c>
      <c r="O336" s="3" t="str">
        <f t="shared" si="18"/>
        <v>Light</v>
      </c>
      <c r="P336" s="3" t="str">
        <f>_xlfn.XLOOKUP(Orders[[#This Row],[Customer ID]],customers!$A$1:$A$1001,customers!$I$1:$I$1001,,0)</f>
        <v>No</v>
      </c>
    </row>
    <row r="337" spans="1:16" x14ac:dyDescent="0.25">
      <c r="A337" s="2" t="s">
        <v>2379</v>
      </c>
      <c r="B337" s="10">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6"/>
        <v>28.53</v>
      </c>
      <c r="N337" s="3" t="str">
        <f t="shared" si="17"/>
        <v>Liberica</v>
      </c>
      <c r="O337" s="3" t="str">
        <f t="shared" si="18"/>
        <v>Light</v>
      </c>
      <c r="P337" s="3" t="str">
        <f>_xlfn.XLOOKUP(Orders[[#This Row],[Customer ID]],customers!$A$1:$A$1001,customers!$I$1:$I$1001,,0)</f>
        <v>Yes</v>
      </c>
    </row>
    <row r="338" spans="1:16" x14ac:dyDescent="0.25">
      <c r="A338" s="2" t="s">
        <v>2385</v>
      </c>
      <c r="B338" s="10">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6"/>
        <v>45</v>
      </c>
      <c r="N338" s="3" t="str">
        <f t="shared" si="17"/>
        <v>Arabica</v>
      </c>
      <c r="O338" s="3" t="str">
        <f t="shared" si="18"/>
        <v>Medium</v>
      </c>
      <c r="P338" s="3" t="str">
        <f>_xlfn.XLOOKUP(Orders[[#This Row],[Customer ID]],customers!$A$1:$A$1001,customers!$I$1:$I$1001,,0)</f>
        <v>No</v>
      </c>
    </row>
    <row r="339" spans="1:16" x14ac:dyDescent="0.25">
      <c r="A339" s="2" t="s">
        <v>2391</v>
      </c>
      <c r="B339" s="10">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6"/>
        <v>55.89</v>
      </c>
      <c r="N339" s="3" t="str">
        <f t="shared" si="17"/>
        <v>Excelsa</v>
      </c>
      <c r="O339" s="3" t="str">
        <f t="shared" si="18"/>
        <v>Dark</v>
      </c>
      <c r="P339" s="3" t="str">
        <f>_xlfn.XLOOKUP(Orders[[#This Row],[Customer ID]],customers!$A$1:$A$1001,customers!$I$1:$I$1001,,0)</f>
        <v>No</v>
      </c>
    </row>
    <row r="340" spans="1:16" x14ac:dyDescent="0.25">
      <c r="A340" s="2" t="s">
        <v>2396</v>
      </c>
      <c r="B340" s="10">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6"/>
        <v>59.4</v>
      </c>
      <c r="N340" s="3" t="str">
        <f t="shared" si="17"/>
        <v>Excelsa</v>
      </c>
      <c r="O340" s="3" t="str">
        <f t="shared" si="18"/>
        <v>Light</v>
      </c>
      <c r="P340" s="3" t="str">
        <f>_xlfn.XLOOKUP(Orders[[#This Row],[Customer ID]],customers!$A$1:$A$1001,customers!$I$1:$I$1001,,0)</f>
        <v>No</v>
      </c>
    </row>
    <row r="341" spans="1:16" x14ac:dyDescent="0.25">
      <c r="A341" s="2" t="s">
        <v>2402</v>
      </c>
      <c r="B341" s="10">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6"/>
        <v>7.29</v>
      </c>
      <c r="N341" s="3" t="str">
        <f t="shared" si="17"/>
        <v>Excelsa</v>
      </c>
      <c r="O341" s="3" t="str">
        <f t="shared" si="18"/>
        <v>Dark</v>
      </c>
      <c r="P341" s="3" t="str">
        <f>_xlfn.XLOOKUP(Orders[[#This Row],[Customer ID]],customers!$A$1:$A$1001,customers!$I$1:$I$1001,,0)</f>
        <v>Yes</v>
      </c>
    </row>
    <row r="342" spans="1:16" x14ac:dyDescent="0.25">
      <c r="A342" s="2" t="s">
        <v>2408</v>
      </c>
      <c r="B342" s="10">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6"/>
        <v>7.29</v>
      </c>
      <c r="N342" s="3" t="str">
        <f t="shared" si="17"/>
        <v>Excelsa</v>
      </c>
      <c r="O342" s="3" t="str">
        <f t="shared" si="18"/>
        <v>Dark</v>
      </c>
      <c r="P342" s="3" t="str">
        <f>_xlfn.XLOOKUP(Orders[[#This Row],[Customer ID]],customers!$A$1:$A$1001,customers!$I$1:$I$1001,,0)</f>
        <v>Yes</v>
      </c>
    </row>
    <row r="343" spans="1:16" x14ac:dyDescent="0.25">
      <c r="A343" s="2" t="s">
        <v>2414</v>
      </c>
      <c r="B343" s="10">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6"/>
        <v>17.82</v>
      </c>
      <c r="N343" s="3" t="str">
        <f t="shared" si="17"/>
        <v>Excelsa</v>
      </c>
      <c r="O343" s="3" t="str">
        <f t="shared" si="18"/>
        <v>Light</v>
      </c>
      <c r="P343" s="3" t="str">
        <f>_xlfn.XLOOKUP(Orders[[#This Row],[Customer ID]],customers!$A$1:$A$1001,customers!$I$1:$I$1001,,0)</f>
        <v>No</v>
      </c>
    </row>
    <row r="344" spans="1:16" x14ac:dyDescent="0.25">
      <c r="A344" s="2" t="s">
        <v>2414</v>
      </c>
      <c r="B344" s="10">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6"/>
        <v>38.849999999999994</v>
      </c>
      <c r="N344" s="3" t="str">
        <f t="shared" si="17"/>
        <v>Liberica</v>
      </c>
      <c r="O344" s="3" t="str">
        <f t="shared" si="18"/>
        <v>Dark</v>
      </c>
      <c r="P344" s="3" t="str">
        <f>_xlfn.XLOOKUP(Orders[[#This Row],[Customer ID]],customers!$A$1:$A$1001,customers!$I$1:$I$1001,,0)</f>
        <v>No</v>
      </c>
    </row>
    <row r="345" spans="1:16" x14ac:dyDescent="0.25">
      <c r="A345" s="2" t="s">
        <v>2424</v>
      </c>
      <c r="B345" s="10">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6"/>
        <v>32.22</v>
      </c>
      <c r="N345" s="3" t="str">
        <f t="shared" si="17"/>
        <v>Robusta</v>
      </c>
      <c r="O345" s="3" t="str">
        <f t="shared" si="18"/>
        <v>Dark</v>
      </c>
      <c r="P345" s="3" t="str">
        <f>_xlfn.XLOOKUP(Orders[[#This Row],[Customer ID]],customers!$A$1:$A$1001,customers!$I$1:$I$1001,,0)</f>
        <v>No</v>
      </c>
    </row>
    <row r="346" spans="1:16" x14ac:dyDescent="0.25">
      <c r="A346" s="2" t="s">
        <v>2429</v>
      </c>
      <c r="B346" s="10">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6"/>
        <v>19.899999999999999</v>
      </c>
      <c r="N346" s="3" t="str">
        <f t="shared" si="17"/>
        <v>Robusta</v>
      </c>
      <c r="O346" s="3" t="str">
        <f t="shared" si="18"/>
        <v>Medium</v>
      </c>
      <c r="P346" s="3" t="str">
        <f>_xlfn.XLOOKUP(Orders[[#This Row],[Customer ID]],customers!$A$1:$A$1001,customers!$I$1:$I$1001,,0)</f>
        <v>Yes</v>
      </c>
    </row>
    <row r="347" spans="1:16" x14ac:dyDescent="0.25">
      <c r="A347" s="2" t="s">
        <v>2434</v>
      </c>
      <c r="B347" s="10">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6"/>
        <v>59.75</v>
      </c>
      <c r="N347" s="3" t="str">
        <f t="shared" si="17"/>
        <v>Robusta</v>
      </c>
      <c r="O347" s="3" t="str">
        <f t="shared" si="18"/>
        <v>Light</v>
      </c>
      <c r="P347" s="3" t="str">
        <f>_xlfn.XLOOKUP(Orders[[#This Row],[Customer ID]],customers!$A$1:$A$1001,customers!$I$1:$I$1001,,0)</f>
        <v>No</v>
      </c>
    </row>
    <row r="348" spans="1:16" x14ac:dyDescent="0.25">
      <c r="A348" s="2" t="s">
        <v>2440</v>
      </c>
      <c r="B348" s="10">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6"/>
        <v>23.31</v>
      </c>
      <c r="N348" s="3" t="str">
        <f t="shared" si="17"/>
        <v>Arabica</v>
      </c>
      <c r="O348" s="3" t="str">
        <f t="shared" si="18"/>
        <v>Light</v>
      </c>
      <c r="P348" s="3" t="str">
        <f>_xlfn.XLOOKUP(Orders[[#This Row],[Customer ID]],customers!$A$1:$A$1001,customers!$I$1:$I$1001,,0)</f>
        <v>Yes</v>
      </c>
    </row>
    <row r="349" spans="1:16" x14ac:dyDescent="0.25">
      <c r="A349" s="2" t="s">
        <v>2446</v>
      </c>
      <c r="B349" s="10">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6"/>
        <v>43.650000000000006</v>
      </c>
      <c r="N349" s="3" t="str">
        <f t="shared" si="17"/>
        <v>Liberica</v>
      </c>
      <c r="O349" s="3" t="str">
        <f t="shared" si="18"/>
        <v>Medium</v>
      </c>
      <c r="P349" s="3" t="str">
        <f>_xlfn.XLOOKUP(Orders[[#This Row],[Customer ID]],customers!$A$1:$A$1001,customers!$I$1:$I$1001,,0)</f>
        <v>No</v>
      </c>
    </row>
    <row r="350" spans="1:16" x14ac:dyDescent="0.25">
      <c r="A350" s="2" t="s">
        <v>2452</v>
      </c>
      <c r="B350" s="10">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6"/>
        <v>204.92999999999995</v>
      </c>
      <c r="N350" s="3" t="str">
        <f t="shared" si="17"/>
        <v>Excelsa</v>
      </c>
      <c r="O350" s="3" t="str">
        <f t="shared" si="18"/>
        <v>Light</v>
      </c>
      <c r="P350" s="3" t="str">
        <f>_xlfn.XLOOKUP(Orders[[#This Row],[Customer ID]],customers!$A$1:$A$1001,customers!$I$1:$I$1001,,0)</f>
        <v>No</v>
      </c>
    </row>
    <row r="351" spans="1:16" x14ac:dyDescent="0.25">
      <c r="A351" s="2" t="s">
        <v>2458</v>
      </c>
      <c r="B351" s="10">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6"/>
        <v>14.339999999999998</v>
      </c>
      <c r="N351" s="3" t="str">
        <f t="shared" si="17"/>
        <v>Robusta</v>
      </c>
      <c r="O351" s="3" t="str">
        <f t="shared" si="18"/>
        <v>Light</v>
      </c>
      <c r="P351" s="3" t="str">
        <f>_xlfn.XLOOKUP(Orders[[#This Row],[Customer ID]],customers!$A$1:$A$1001,customers!$I$1:$I$1001,,0)</f>
        <v>No</v>
      </c>
    </row>
    <row r="352" spans="1:16" x14ac:dyDescent="0.25">
      <c r="A352" s="2" t="s">
        <v>2464</v>
      </c>
      <c r="B352" s="10">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6"/>
        <v>23.88</v>
      </c>
      <c r="N352" s="3" t="str">
        <f t="shared" si="17"/>
        <v>Arabica</v>
      </c>
      <c r="O352" s="3" t="str">
        <f t="shared" si="18"/>
        <v>Dark</v>
      </c>
      <c r="P352" s="3" t="str">
        <f>_xlfn.XLOOKUP(Orders[[#This Row],[Customer ID]],customers!$A$1:$A$1001,customers!$I$1:$I$1001,,0)</f>
        <v>No</v>
      </c>
    </row>
    <row r="353" spans="1:16" x14ac:dyDescent="0.25">
      <c r="A353" s="2" t="s">
        <v>2470</v>
      </c>
      <c r="B353" s="10">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6"/>
        <v>22.5</v>
      </c>
      <c r="N353" s="3" t="str">
        <f t="shared" si="17"/>
        <v>Arabica</v>
      </c>
      <c r="O353" s="3" t="str">
        <f t="shared" si="18"/>
        <v>Medium</v>
      </c>
      <c r="P353" s="3" t="str">
        <f>_xlfn.XLOOKUP(Orders[[#This Row],[Customer ID]],customers!$A$1:$A$1001,customers!$I$1:$I$1001,,0)</f>
        <v>No</v>
      </c>
    </row>
    <row r="354" spans="1:16" x14ac:dyDescent="0.25">
      <c r="A354" s="2" t="s">
        <v>2476</v>
      </c>
      <c r="B354" s="10">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6"/>
        <v>36.450000000000003</v>
      </c>
      <c r="N354" s="3" t="str">
        <f t="shared" si="17"/>
        <v>Excelsa</v>
      </c>
      <c r="O354" s="3" t="str">
        <f t="shared" si="18"/>
        <v>Dark</v>
      </c>
      <c r="P354" s="3" t="str">
        <f>_xlfn.XLOOKUP(Orders[[#This Row],[Customer ID]],customers!$A$1:$A$1001,customers!$I$1:$I$1001,,0)</f>
        <v>No</v>
      </c>
    </row>
    <row r="355" spans="1:16" x14ac:dyDescent="0.25">
      <c r="A355" s="2" t="s">
        <v>2482</v>
      </c>
      <c r="B355" s="10">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6"/>
        <v>27</v>
      </c>
      <c r="N355" s="3" t="str">
        <f t="shared" si="17"/>
        <v>Arabica</v>
      </c>
      <c r="O355" s="3" t="str">
        <f t="shared" si="18"/>
        <v>Medium</v>
      </c>
      <c r="P355" s="3" t="str">
        <f>_xlfn.XLOOKUP(Orders[[#This Row],[Customer ID]],customers!$A$1:$A$1001,customers!$I$1:$I$1001,,0)</f>
        <v>Yes</v>
      </c>
    </row>
    <row r="356" spans="1:16" x14ac:dyDescent="0.25">
      <c r="A356" s="2" t="s">
        <v>2487</v>
      </c>
      <c r="B356" s="10">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6"/>
        <v>155.24999999999997</v>
      </c>
      <c r="N356" s="3" t="str">
        <f t="shared" si="17"/>
        <v>Arabica</v>
      </c>
      <c r="O356" s="3" t="str">
        <f t="shared" si="18"/>
        <v>Medium</v>
      </c>
      <c r="P356" s="3" t="str">
        <f>_xlfn.XLOOKUP(Orders[[#This Row],[Customer ID]],customers!$A$1:$A$1001,customers!$I$1:$I$1001,,0)</f>
        <v>No</v>
      </c>
    </row>
    <row r="357" spans="1:16" x14ac:dyDescent="0.25">
      <c r="A357" s="2" t="s">
        <v>2492</v>
      </c>
      <c r="B357" s="10">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6"/>
        <v>114.42499999999998</v>
      </c>
      <c r="N357" s="3" t="str">
        <f t="shared" si="17"/>
        <v>Arabica</v>
      </c>
      <c r="O357" s="3" t="str">
        <f t="shared" si="18"/>
        <v>Dark</v>
      </c>
      <c r="P357" s="3" t="str">
        <f>_xlfn.XLOOKUP(Orders[[#This Row],[Customer ID]],customers!$A$1:$A$1001,customers!$I$1:$I$1001,,0)</f>
        <v>Yes</v>
      </c>
    </row>
    <row r="358" spans="1:16" x14ac:dyDescent="0.25">
      <c r="A358" s="2" t="s">
        <v>2498</v>
      </c>
      <c r="B358" s="10">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6"/>
        <v>51.8</v>
      </c>
      <c r="N358" s="3" t="str">
        <f t="shared" si="17"/>
        <v>Liberica</v>
      </c>
      <c r="O358" s="3" t="str">
        <f t="shared" si="18"/>
        <v>Dark</v>
      </c>
      <c r="P358" s="3" t="str">
        <f>_xlfn.XLOOKUP(Orders[[#This Row],[Customer ID]],customers!$A$1:$A$1001,customers!$I$1:$I$1001,,0)</f>
        <v>Yes</v>
      </c>
    </row>
    <row r="359" spans="1:16" x14ac:dyDescent="0.25">
      <c r="A359" s="2" t="s">
        <v>2504</v>
      </c>
      <c r="B359" s="10">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6"/>
        <v>155.24999999999997</v>
      </c>
      <c r="N359" s="3" t="str">
        <f t="shared" si="17"/>
        <v>Arabica</v>
      </c>
      <c r="O359" s="3" t="str">
        <f t="shared" si="18"/>
        <v>Medium</v>
      </c>
      <c r="P359" s="3" t="str">
        <f>_xlfn.XLOOKUP(Orders[[#This Row],[Customer ID]],customers!$A$1:$A$1001,customers!$I$1:$I$1001,,0)</f>
        <v>No</v>
      </c>
    </row>
    <row r="360" spans="1:16" x14ac:dyDescent="0.25">
      <c r="A360" s="2" t="s">
        <v>2509</v>
      </c>
      <c r="B360" s="10">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6"/>
        <v>29.784999999999997</v>
      </c>
      <c r="N360" s="3" t="str">
        <f t="shared" si="17"/>
        <v>Arabica</v>
      </c>
      <c r="O360" s="3" t="str">
        <f t="shared" si="18"/>
        <v>Light</v>
      </c>
      <c r="P360" s="3" t="str">
        <f>_xlfn.XLOOKUP(Orders[[#This Row],[Customer ID]],customers!$A$1:$A$1001,customers!$I$1:$I$1001,,0)</f>
        <v>No</v>
      </c>
    </row>
    <row r="361" spans="1:16" x14ac:dyDescent="0.25">
      <c r="A361" s="2" t="s">
        <v>2515</v>
      </c>
      <c r="B361" s="10">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6"/>
        <v>21.509999999999998</v>
      </c>
      <c r="N361" s="3" t="str">
        <f t="shared" si="17"/>
        <v>Robusta</v>
      </c>
      <c r="O361" s="3" t="str">
        <f t="shared" si="18"/>
        <v>Light</v>
      </c>
      <c r="P361" s="3" t="str">
        <f>_xlfn.XLOOKUP(Orders[[#This Row],[Customer ID]],customers!$A$1:$A$1001,customers!$I$1:$I$1001,,0)</f>
        <v>No</v>
      </c>
    </row>
    <row r="362" spans="1:16" x14ac:dyDescent="0.25">
      <c r="A362" s="2" t="s">
        <v>2521</v>
      </c>
      <c r="B362" s="10">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6"/>
        <v>41.169999999999995</v>
      </c>
      <c r="N362" s="3" t="str">
        <f t="shared" si="17"/>
        <v>Robusta</v>
      </c>
      <c r="O362" s="3" t="str">
        <f t="shared" si="18"/>
        <v>Dark</v>
      </c>
      <c r="P362" s="3" t="str">
        <f>_xlfn.XLOOKUP(Orders[[#This Row],[Customer ID]],customers!$A$1:$A$1001,customers!$I$1:$I$1001,,0)</f>
        <v>No</v>
      </c>
    </row>
    <row r="363" spans="1:16" x14ac:dyDescent="0.25">
      <c r="A363" s="2" t="s">
        <v>2521</v>
      </c>
      <c r="B363" s="10">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6"/>
        <v>5.97</v>
      </c>
      <c r="N363" s="3" t="str">
        <f t="shared" si="17"/>
        <v>Robusta</v>
      </c>
      <c r="O363" s="3" t="str">
        <f t="shared" si="18"/>
        <v>Medium</v>
      </c>
      <c r="P363" s="3" t="str">
        <f>_xlfn.XLOOKUP(Orders[[#This Row],[Customer ID]],customers!$A$1:$A$1001,customers!$I$1:$I$1001,,0)</f>
        <v>No</v>
      </c>
    </row>
    <row r="364" spans="1:16" x14ac:dyDescent="0.25">
      <c r="A364" s="2" t="s">
        <v>2532</v>
      </c>
      <c r="B364" s="10">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6"/>
        <v>74.25</v>
      </c>
      <c r="N364" s="3" t="str">
        <f t="shared" si="17"/>
        <v>Excelsa</v>
      </c>
      <c r="O364" s="3" t="str">
        <f t="shared" si="18"/>
        <v>Light</v>
      </c>
      <c r="P364" s="3" t="str">
        <f>_xlfn.XLOOKUP(Orders[[#This Row],[Customer ID]],customers!$A$1:$A$1001,customers!$I$1:$I$1001,,0)</f>
        <v>Yes</v>
      </c>
    </row>
    <row r="365" spans="1:16" x14ac:dyDescent="0.25">
      <c r="A365" s="2" t="s">
        <v>2538</v>
      </c>
      <c r="B365" s="10">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6"/>
        <v>87.300000000000011</v>
      </c>
      <c r="N365" s="3" t="str">
        <f t="shared" si="17"/>
        <v>Liberica</v>
      </c>
      <c r="O365" s="3" t="str">
        <f t="shared" si="18"/>
        <v>Medium</v>
      </c>
      <c r="P365" s="3" t="str">
        <f>_xlfn.XLOOKUP(Orders[[#This Row],[Customer ID]],customers!$A$1:$A$1001,customers!$I$1:$I$1001,,0)</f>
        <v>No</v>
      </c>
    </row>
    <row r="366" spans="1:16" x14ac:dyDescent="0.25">
      <c r="A366" s="2" t="s">
        <v>2543</v>
      </c>
      <c r="B366" s="10">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6"/>
        <v>72.900000000000006</v>
      </c>
      <c r="N366" s="3" t="str">
        <f t="shared" si="17"/>
        <v>Excelsa</v>
      </c>
      <c r="O366" s="3" t="str">
        <f t="shared" si="18"/>
        <v>Dark</v>
      </c>
      <c r="P366" s="3" t="str">
        <f>_xlfn.XLOOKUP(Orders[[#This Row],[Customer ID]],customers!$A$1:$A$1001,customers!$I$1:$I$1001,,0)</f>
        <v>Yes</v>
      </c>
    </row>
    <row r="367" spans="1:16" x14ac:dyDescent="0.25">
      <c r="A367" s="2" t="s">
        <v>2549</v>
      </c>
      <c r="B367" s="10">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6"/>
        <v>7.77</v>
      </c>
      <c r="N367" s="3" t="str">
        <f t="shared" si="17"/>
        <v>Liberica</v>
      </c>
      <c r="O367" s="3" t="str">
        <f t="shared" si="18"/>
        <v>Dark</v>
      </c>
      <c r="P367" s="3" t="str">
        <f>_xlfn.XLOOKUP(Orders[[#This Row],[Customer ID]],customers!$A$1:$A$1001,customers!$I$1:$I$1001,,0)</f>
        <v>No</v>
      </c>
    </row>
    <row r="368" spans="1:16" x14ac:dyDescent="0.25">
      <c r="A368" s="2" t="s">
        <v>2554</v>
      </c>
      <c r="B368" s="10">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6"/>
        <v>43.74</v>
      </c>
      <c r="N368" s="3" t="str">
        <f t="shared" si="17"/>
        <v>Excelsa</v>
      </c>
      <c r="O368" s="3" t="str">
        <f t="shared" si="18"/>
        <v>Dark</v>
      </c>
      <c r="P368" s="3" t="str">
        <f>_xlfn.XLOOKUP(Orders[[#This Row],[Customer ID]],customers!$A$1:$A$1001,customers!$I$1:$I$1001,,0)</f>
        <v>No</v>
      </c>
    </row>
    <row r="369" spans="1:16" x14ac:dyDescent="0.25">
      <c r="A369" s="2" t="s">
        <v>2559</v>
      </c>
      <c r="B369" s="10">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6"/>
        <v>8.73</v>
      </c>
      <c r="N369" s="3" t="str">
        <f t="shared" si="17"/>
        <v>Liberica</v>
      </c>
      <c r="O369" s="3" t="str">
        <f t="shared" si="18"/>
        <v>Medium</v>
      </c>
      <c r="P369" s="3" t="str">
        <f>_xlfn.XLOOKUP(Orders[[#This Row],[Customer ID]],customers!$A$1:$A$1001,customers!$I$1:$I$1001,,0)</f>
        <v>Yes</v>
      </c>
    </row>
    <row r="370" spans="1:16" x14ac:dyDescent="0.25">
      <c r="A370" s="2" t="s">
        <v>2563</v>
      </c>
      <c r="B370" s="10">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6"/>
        <v>63.249999999999993</v>
      </c>
      <c r="N370" s="3" t="str">
        <f t="shared" si="17"/>
        <v>Excelsa</v>
      </c>
      <c r="O370" s="3" t="str">
        <f t="shared" si="18"/>
        <v>Medium</v>
      </c>
      <c r="P370" s="3" t="str">
        <f>_xlfn.XLOOKUP(Orders[[#This Row],[Customer ID]],customers!$A$1:$A$1001,customers!$I$1:$I$1001,,0)</f>
        <v>No</v>
      </c>
    </row>
    <row r="371" spans="1:16" x14ac:dyDescent="0.25">
      <c r="A371" s="2" t="s">
        <v>2569</v>
      </c>
      <c r="B371" s="10">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6"/>
        <v>8.91</v>
      </c>
      <c r="N371" s="3" t="str">
        <f t="shared" si="17"/>
        <v>Excelsa</v>
      </c>
      <c r="O371" s="3" t="str">
        <f t="shared" si="18"/>
        <v>Light</v>
      </c>
      <c r="P371" s="3" t="str">
        <f>_xlfn.XLOOKUP(Orders[[#This Row],[Customer ID]],customers!$A$1:$A$1001,customers!$I$1:$I$1001,,0)</f>
        <v>Yes</v>
      </c>
    </row>
    <row r="372" spans="1:16" x14ac:dyDescent="0.25">
      <c r="A372" s="2" t="s">
        <v>2573</v>
      </c>
      <c r="B372" s="10">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6"/>
        <v>24.3</v>
      </c>
      <c r="N372" s="3" t="str">
        <f t="shared" si="17"/>
        <v>Excelsa</v>
      </c>
      <c r="O372" s="3" t="str">
        <f t="shared" si="18"/>
        <v>Dark</v>
      </c>
      <c r="P372" s="3" t="str">
        <f>_xlfn.XLOOKUP(Orders[[#This Row],[Customer ID]],customers!$A$1:$A$1001,customers!$I$1:$I$1001,,0)</f>
        <v>Yes</v>
      </c>
    </row>
    <row r="373" spans="1:16" x14ac:dyDescent="0.25">
      <c r="A373" s="2" t="s">
        <v>2579</v>
      </c>
      <c r="B373" s="10">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6"/>
        <v>46.62</v>
      </c>
      <c r="N373" s="3" t="str">
        <f t="shared" si="17"/>
        <v>Arabica</v>
      </c>
      <c r="O373" s="3" t="str">
        <f t="shared" si="18"/>
        <v>Light</v>
      </c>
      <c r="P373" s="3" t="str">
        <f>_xlfn.XLOOKUP(Orders[[#This Row],[Customer ID]],customers!$A$1:$A$1001,customers!$I$1:$I$1001,,0)</f>
        <v>Yes</v>
      </c>
    </row>
    <row r="374" spans="1:16" x14ac:dyDescent="0.25">
      <c r="A374" s="2" t="s">
        <v>2585</v>
      </c>
      <c r="B374" s="10">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6"/>
        <v>43.019999999999996</v>
      </c>
      <c r="N374" s="3" t="str">
        <f t="shared" si="17"/>
        <v>Robusta</v>
      </c>
      <c r="O374" s="3" t="str">
        <f t="shared" si="18"/>
        <v>Light</v>
      </c>
      <c r="P374" s="3" t="str">
        <f>_xlfn.XLOOKUP(Orders[[#This Row],[Customer ID]],customers!$A$1:$A$1001,customers!$I$1:$I$1001,,0)</f>
        <v>No</v>
      </c>
    </row>
    <row r="375" spans="1:16" x14ac:dyDescent="0.25">
      <c r="A375" s="2" t="s">
        <v>2591</v>
      </c>
      <c r="B375" s="10">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6"/>
        <v>17.91</v>
      </c>
      <c r="N375" s="3" t="str">
        <f t="shared" si="17"/>
        <v>Arabica</v>
      </c>
      <c r="O375" s="3" t="str">
        <f t="shared" si="18"/>
        <v>Dark</v>
      </c>
      <c r="P375" s="3" t="str">
        <f>_xlfn.XLOOKUP(Orders[[#This Row],[Customer ID]],customers!$A$1:$A$1001,customers!$I$1:$I$1001,,0)</f>
        <v>Yes</v>
      </c>
    </row>
    <row r="376" spans="1:16" x14ac:dyDescent="0.25">
      <c r="A376" s="2" t="s">
        <v>2597</v>
      </c>
      <c r="B376" s="10">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6"/>
        <v>38.04</v>
      </c>
      <c r="N376" s="3" t="str">
        <f t="shared" si="17"/>
        <v>Liberica</v>
      </c>
      <c r="O376" s="3" t="str">
        <f t="shared" si="18"/>
        <v>Light</v>
      </c>
      <c r="P376" s="3" t="str">
        <f>_xlfn.XLOOKUP(Orders[[#This Row],[Customer ID]],customers!$A$1:$A$1001,customers!$I$1:$I$1001,,0)</f>
        <v>Yes</v>
      </c>
    </row>
    <row r="377" spans="1:16" x14ac:dyDescent="0.25">
      <c r="A377" s="2" t="s">
        <v>2603</v>
      </c>
      <c r="B377" s="10">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6"/>
        <v>6.75</v>
      </c>
      <c r="N377" s="3" t="str">
        <f t="shared" si="17"/>
        <v>Arabica</v>
      </c>
      <c r="O377" s="3" t="str">
        <f t="shared" si="18"/>
        <v>Medium</v>
      </c>
      <c r="P377" s="3" t="str">
        <f>_xlfn.XLOOKUP(Orders[[#This Row],[Customer ID]],customers!$A$1:$A$1001,customers!$I$1:$I$1001,,0)</f>
        <v>Yes</v>
      </c>
    </row>
    <row r="378" spans="1:16" x14ac:dyDescent="0.25">
      <c r="A378" s="2" t="s">
        <v>2609</v>
      </c>
      <c r="B378" s="10">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6"/>
        <v>5.97</v>
      </c>
      <c r="N378" s="3" t="str">
        <f t="shared" si="17"/>
        <v>Robusta</v>
      </c>
      <c r="O378" s="3" t="str">
        <f t="shared" si="18"/>
        <v>Medium</v>
      </c>
      <c r="P378" s="3" t="str">
        <f>_xlfn.XLOOKUP(Orders[[#This Row],[Customer ID]],customers!$A$1:$A$1001,customers!$I$1:$I$1001,,0)</f>
        <v>Yes</v>
      </c>
    </row>
    <row r="379" spans="1:16" x14ac:dyDescent="0.25">
      <c r="A379" s="2" t="s">
        <v>2615</v>
      </c>
      <c r="B379" s="10">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6"/>
        <v>8.0549999999999997</v>
      </c>
      <c r="N379" s="3" t="str">
        <f t="shared" si="17"/>
        <v>Robusta</v>
      </c>
      <c r="O379" s="3" t="str">
        <f t="shared" si="18"/>
        <v>Dark</v>
      </c>
      <c r="P379" s="3" t="str">
        <f>_xlfn.XLOOKUP(Orders[[#This Row],[Customer ID]],customers!$A$1:$A$1001,customers!$I$1:$I$1001,,0)</f>
        <v>No</v>
      </c>
    </row>
    <row r="380" spans="1:16" x14ac:dyDescent="0.25">
      <c r="A380" s="2" t="s">
        <v>2621</v>
      </c>
      <c r="B380" s="10">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6"/>
        <v>23.31</v>
      </c>
      <c r="N380" s="3" t="str">
        <f t="shared" si="17"/>
        <v>Arabica</v>
      </c>
      <c r="O380" s="3" t="str">
        <f t="shared" si="18"/>
        <v>Light</v>
      </c>
      <c r="P380" s="3" t="str">
        <f>_xlfn.XLOOKUP(Orders[[#This Row],[Customer ID]],customers!$A$1:$A$1001,customers!$I$1:$I$1001,,0)</f>
        <v>Yes</v>
      </c>
    </row>
    <row r="381" spans="1:16" x14ac:dyDescent="0.25">
      <c r="A381" s="2" t="s">
        <v>2627</v>
      </c>
      <c r="B381" s="10">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6"/>
        <v>43.019999999999996</v>
      </c>
      <c r="N381" s="3" t="str">
        <f t="shared" si="17"/>
        <v>Robusta</v>
      </c>
      <c r="O381" s="3" t="str">
        <f t="shared" si="18"/>
        <v>Light</v>
      </c>
      <c r="P381" s="3" t="str">
        <f>_xlfn.XLOOKUP(Orders[[#This Row],[Customer ID]],customers!$A$1:$A$1001,customers!$I$1:$I$1001,,0)</f>
        <v>Yes</v>
      </c>
    </row>
    <row r="382" spans="1:16" x14ac:dyDescent="0.25">
      <c r="A382" s="2" t="s">
        <v>2632</v>
      </c>
      <c r="B382" s="10">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6"/>
        <v>23.31</v>
      </c>
      <c r="N382" s="3" t="str">
        <f t="shared" si="17"/>
        <v>Liberica</v>
      </c>
      <c r="O382" s="3" t="str">
        <f t="shared" si="18"/>
        <v>Dark</v>
      </c>
      <c r="P382" s="3" t="str">
        <f>_xlfn.XLOOKUP(Orders[[#This Row],[Customer ID]],customers!$A$1:$A$1001,customers!$I$1:$I$1001,,0)</f>
        <v>No</v>
      </c>
    </row>
    <row r="383" spans="1:16" x14ac:dyDescent="0.25">
      <c r="A383" s="2" t="s">
        <v>2638</v>
      </c>
      <c r="B383" s="10">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6"/>
        <v>14.924999999999999</v>
      </c>
      <c r="N383" s="3" t="str">
        <f t="shared" si="17"/>
        <v>Arabica</v>
      </c>
      <c r="O383" s="3" t="str">
        <f t="shared" si="18"/>
        <v>Dark</v>
      </c>
      <c r="P383" s="3" t="str">
        <f>_xlfn.XLOOKUP(Orders[[#This Row],[Customer ID]],customers!$A$1:$A$1001,customers!$I$1:$I$1001,,0)</f>
        <v>Yes</v>
      </c>
    </row>
    <row r="384" spans="1:16" x14ac:dyDescent="0.25">
      <c r="A384" s="2" t="s">
        <v>2644</v>
      </c>
      <c r="B384" s="10">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6"/>
        <v>21.87</v>
      </c>
      <c r="N384" s="3" t="str">
        <f t="shared" si="17"/>
        <v>Excelsa</v>
      </c>
      <c r="O384" s="3" t="str">
        <f t="shared" si="18"/>
        <v>Dark</v>
      </c>
      <c r="P384" s="3" t="str">
        <f>_xlfn.XLOOKUP(Orders[[#This Row],[Customer ID]],customers!$A$1:$A$1001,customers!$I$1:$I$1001,,0)</f>
        <v>No</v>
      </c>
    </row>
    <row r="385" spans="1:16" x14ac:dyDescent="0.25">
      <c r="A385" s="2" t="s">
        <v>2650</v>
      </c>
      <c r="B385" s="10">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6"/>
        <v>53.46</v>
      </c>
      <c r="N385" s="3" t="str">
        <f t="shared" si="17"/>
        <v>Excelsa</v>
      </c>
      <c r="O385" s="3" t="str">
        <f t="shared" si="18"/>
        <v>Light</v>
      </c>
      <c r="P385" s="3" t="str">
        <f>_xlfn.XLOOKUP(Orders[[#This Row],[Customer ID]],customers!$A$1:$A$1001,customers!$I$1:$I$1001,,0)</f>
        <v>Yes</v>
      </c>
    </row>
    <row r="386" spans="1:16" x14ac:dyDescent="0.25">
      <c r="A386" s="2" t="s">
        <v>2655</v>
      </c>
      <c r="B386" s="10">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6"/>
        <v>119.13999999999999</v>
      </c>
      <c r="N386" s="3" t="str">
        <f t="shared" si="17"/>
        <v>Arabica</v>
      </c>
      <c r="O386" s="3" t="str">
        <f t="shared" si="18"/>
        <v>Light</v>
      </c>
      <c r="P386" s="3" t="str">
        <f>_xlfn.XLOOKUP(Orders[[#This Row],[Customer ID]],customers!$A$1:$A$1001,customers!$I$1:$I$1001,,0)</f>
        <v>No</v>
      </c>
    </row>
    <row r="387" spans="1:16" x14ac:dyDescent="0.25">
      <c r="A387" s="2" t="s">
        <v>2660</v>
      </c>
      <c r="B387" s="10">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9">L387*E387</f>
        <v>43.650000000000006</v>
      </c>
      <c r="N387" s="3" t="str">
        <f t="shared" ref="N387:N450" si="20">IF(I387="Rob","Robusta",IF(I387="Exc","Excelsa",IF(I387="Ara","Arabica",IF(I387="Lib","Liberica",""))))</f>
        <v>Liberica</v>
      </c>
      <c r="O387" s="3" t="str">
        <f t="shared" ref="O387:O450" si="21">IF(J387="M","Medium",IF(J387="L","Light",IF(J387="D","Dark","")))</f>
        <v>Medium</v>
      </c>
      <c r="P387" s="3" t="str">
        <f>_xlfn.XLOOKUP(Orders[[#This Row],[Customer ID]],customers!$A$1:$A$1001,customers!$I$1:$I$1001,,0)</f>
        <v>Yes</v>
      </c>
    </row>
    <row r="388" spans="1:16" x14ac:dyDescent="0.25">
      <c r="A388" s="2" t="s">
        <v>2666</v>
      </c>
      <c r="B388" s="10">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9"/>
        <v>17.91</v>
      </c>
      <c r="N388" s="3" t="str">
        <f t="shared" si="20"/>
        <v>Arabica</v>
      </c>
      <c r="O388" s="3" t="str">
        <f t="shared" si="21"/>
        <v>Dark</v>
      </c>
      <c r="P388" s="3" t="str">
        <f>_xlfn.XLOOKUP(Orders[[#This Row],[Customer ID]],customers!$A$1:$A$1001,customers!$I$1:$I$1001,,0)</f>
        <v>Yes</v>
      </c>
    </row>
    <row r="389" spans="1:16" x14ac:dyDescent="0.25">
      <c r="A389" s="2" t="s">
        <v>2671</v>
      </c>
      <c r="B389" s="10">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9"/>
        <v>74.25</v>
      </c>
      <c r="N389" s="3" t="str">
        <f t="shared" si="20"/>
        <v>Excelsa</v>
      </c>
      <c r="O389" s="3" t="str">
        <f t="shared" si="21"/>
        <v>Light</v>
      </c>
      <c r="P389" s="3" t="str">
        <f>_xlfn.XLOOKUP(Orders[[#This Row],[Customer ID]],customers!$A$1:$A$1001,customers!$I$1:$I$1001,,0)</f>
        <v>Yes</v>
      </c>
    </row>
    <row r="390" spans="1:16" x14ac:dyDescent="0.25">
      <c r="A390" s="2" t="s">
        <v>2677</v>
      </c>
      <c r="B390" s="10">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9"/>
        <v>11.654999999999999</v>
      </c>
      <c r="N390" s="3" t="str">
        <f t="shared" si="20"/>
        <v>Liberica</v>
      </c>
      <c r="O390" s="3" t="str">
        <f t="shared" si="21"/>
        <v>Dark</v>
      </c>
      <c r="P390" s="3" t="str">
        <f>_xlfn.XLOOKUP(Orders[[#This Row],[Customer ID]],customers!$A$1:$A$1001,customers!$I$1:$I$1001,,0)</f>
        <v>Yes</v>
      </c>
    </row>
    <row r="391" spans="1:16" x14ac:dyDescent="0.25">
      <c r="A391" s="2" t="s">
        <v>2683</v>
      </c>
      <c r="B391" s="10">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9"/>
        <v>23.31</v>
      </c>
      <c r="N391" s="3" t="str">
        <f t="shared" si="20"/>
        <v>Liberica</v>
      </c>
      <c r="O391" s="3" t="str">
        <f t="shared" si="21"/>
        <v>Dark</v>
      </c>
      <c r="P391" s="3" t="str">
        <f>_xlfn.XLOOKUP(Orders[[#This Row],[Customer ID]],customers!$A$1:$A$1001,customers!$I$1:$I$1001,,0)</f>
        <v>Yes</v>
      </c>
    </row>
    <row r="392" spans="1:16" x14ac:dyDescent="0.25">
      <c r="A392" s="2" t="s">
        <v>2689</v>
      </c>
      <c r="B392" s="10">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9"/>
        <v>14.58</v>
      </c>
      <c r="N392" s="3" t="str">
        <f t="shared" si="20"/>
        <v>Excelsa</v>
      </c>
      <c r="O392" s="3" t="str">
        <f t="shared" si="21"/>
        <v>Dark</v>
      </c>
      <c r="P392" s="3" t="str">
        <f>_xlfn.XLOOKUP(Orders[[#This Row],[Customer ID]],customers!$A$1:$A$1001,customers!$I$1:$I$1001,,0)</f>
        <v>Yes</v>
      </c>
    </row>
    <row r="393" spans="1:16" x14ac:dyDescent="0.25">
      <c r="A393" s="2" t="s">
        <v>2694</v>
      </c>
      <c r="B393" s="10">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9"/>
        <v>13.5</v>
      </c>
      <c r="N393" s="3" t="str">
        <f t="shared" si="20"/>
        <v>Arabica</v>
      </c>
      <c r="O393" s="3" t="str">
        <f t="shared" si="21"/>
        <v>Medium</v>
      </c>
      <c r="P393" s="3" t="str">
        <f>_xlfn.XLOOKUP(Orders[[#This Row],[Customer ID]],customers!$A$1:$A$1001,customers!$I$1:$I$1001,,0)</f>
        <v>No</v>
      </c>
    </row>
    <row r="394" spans="1:16" x14ac:dyDescent="0.25">
      <c r="A394" s="2" t="s">
        <v>2699</v>
      </c>
      <c r="B394" s="10">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9"/>
        <v>89.1</v>
      </c>
      <c r="N394" s="3" t="str">
        <f t="shared" si="20"/>
        <v>Excelsa</v>
      </c>
      <c r="O394" s="3" t="str">
        <f t="shared" si="21"/>
        <v>Light</v>
      </c>
      <c r="P394" s="3" t="str">
        <f>_xlfn.XLOOKUP(Orders[[#This Row],[Customer ID]],customers!$A$1:$A$1001,customers!$I$1:$I$1001,,0)</f>
        <v>No</v>
      </c>
    </row>
    <row r="395" spans="1:16" x14ac:dyDescent="0.25">
      <c r="A395" s="2" t="s">
        <v>2699</v>
      </c>
      <c r="B395" s="10">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9"/>
        <v>3.8849999999999998</v>
      </c>
      <c r="N395" s="3" t="str">
        <f t="shared" si="20"/>
        <v>Arabica</v>
      </c>
      <c r="O395" s="3" t="str">
        <f t="shared" si="21"/>
        <v>Light</v>
      </c>
      <c r="P395" s="3" t="str">
        <f>_xlfn.XLOOKUP(Orders[[#This Row],[Customer ID]],customers!$A$1:$A$1001,customers!$I$1:$I$1001,,0)</f>
        <v>No</v>
      </c>
    </row>
    <row r="396" spans="1:16" x14ac:dyDescent="0.25">
      <c r="A396" s="2" t="s">
        <v>2710</v>
      </c>
      <c r="B396" s="10">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9"/>
        <v>109.93999999999998</v>
      </c>
      <c r="N396" s="3" t="str">
        <f t="shared" si="20"/>
        <v>Robusta</v>
      </c>
      <c r="O396" s="3" t="str">
        <f t="shared" si="21"/>
        <v>Light</v>
      </c>
      <c r="P396" s="3" t="str">
        <f>_xlfn.XLOOKUP(Orders[[#This Row],[Customer ID]],customers!$A$1:$A$1001,customers!$I$1:$I$1001,,0)</f>
        <v>No</v>
      </c>
    </row>
    <row r="397" spans="1:16" x14ac:dyDescent="0.25">
      <c r="A397" s="2" t="s">
        <v>2716</v>
      </c>
      <c r="B397" s="10">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9"/>
        <v>46.62</v>
      </c>
      <c r="N397" s="3" t="str">
        <f t="shared" si="20"/>
        <v>Liberica</v>
      </c>
      <c r="O397" s="3" t="str">
        <f t="shared" si="21"/>
        <v>Dark</v>
      </c>
      <c r="P397" s="3" t="str">
        <f>_xlfn.XLOOKUP(Orders[[#This Row],[Customer ID]],customers!$A$1:$A$1001,customers!$I$1:$I$1001,,0)</f>
        <v>Yes</v>
      </c>
    </row>
    <row r="398" spans="1:16" x14ac:dyDescent="0.25">
      <c r="A398" s="2" t="s">
        <v>2721</v>
      </c>
      <c r="B398" s="10">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9"/>
        <v>38.849999999999994</v>
      </c>
      <c r="N398" s="3" t="str">
        <f t="shared" si="20"/>
        <v>Arabica</v>
      </c>
      <c r="O398" s="3" t="str">
        <f t="shared" si="21"/>
        <v>Light</v>
      </c>
      <c r="P398" s="3" t="str">
        <f>_xlfn.XLOOKUP(Orders[[#This Row],[Customer ID]],customers!$A$1:$A$1001,customers!$I$1:$I$1001,,0)</f>
        <v>No</v>
      </c>
    </row>
    <row r="399" spans="1:16" x14ac:dyDescent="0.25">
      <c r="A399" s="2" t="s">
        <v>2727</v>
      </c>
      <c r="B399" s="10">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9"/>
        <v>31.08</v>
      </c>
      <c r="N399" s="3" t="str">
        <f t="shared" si="20"/>
        <v>Liberica</v>
      </c>
      <c r="O399" s="3" t="str">
        <f t="shared" si="21"/>
        <v>Dark</v>
      </c>
      <c r="P399" s="3" t="str">
        <f>_xlfn.XLOOKUP(Orders[[#This Row],[Customer ID]],customers!$A$1:$A$1001,customers!$I$1:$I$1001,,0)</f>
        <v>Yes</v>
      </c>
    </row>
    <row r="400" spans="1:16" x14ac:dyDescent="0.25">
      <c r="A400" s="2" t="s">
        <v>2733</v>
      </c>
      <c r="B400" s="10">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9"/>
        <v>17.91</v>
      </c>
      <c r="N400" s="3" t="str">
        <f t="shared" si="20"/>
        <v>Arabica</v>
      </c>
      <c r="O400" s="3" t="str">
        <f t="shared" si="21"/>
        <v>Dark</v>
      </c>
      <c r="P400" s="3" t="str">
        <f>_xlfn.XLOOKUP(Orders[[#This Row],[Customer ID]],customers!$A$1:$A$1001,customers!$I$1:$I$1001,,0)</f>
        <v>Yes</v>
      </c>
    </row>
    <row r="401" spans="1:16" x14ac:dyDescent="0.25">
      <c r="A401" s="2" t="s">
        <v>2739</v>
      </c>
      <c r="B401" s="10">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9"/>
        <v>167.67000000000002</v>
      </c>
      <c r="N401" s="3" t="str">
        <f t="shared" si="20"/>
        <v>Excelsa</v>
      </c>
      <c r="O401" s="3" t="str">
        <f t="shared" si="21"/>
        <v>Dark</v>
      </c>
      <c r="P401" s="3" t="str">
        <f>_xlfn.XLOOKUP(Orders[[#This Row],[Customer ID]],customers!$A$1:$A$1001,customers!$I$1:$I$1001,,0)</f>
        <v>No</v>
      </c>
    </row>
    <row r="402" spans="1:16" x14ac:dyDescent="0.25">
      <c r="A402" s="2" t="s">
        <v>2745</v>
      </c>
      <c r="B402" s="10">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9"/>
        <v>63.4</v>
      </c>
      <c r="N402" s="3" t="str">
        <f t="shared" si="20"/>
        <v>Liberica</v>
      </c>
      <c r="O402" s="3" t="str">
        <f t="shared" si="21"/>
        <v>Light</v>
      </c>
      <c r="P402" s="3" t="str">
        <f>_xlfn.XLOOKUP(Orders[[#This Row],[Customer ID]],customers!$A$1:$A$1001,customers!$I$1:$I$1001,,0)</f>
        <v>No</v>
      </c>
    </row>
    <row r="403" spans="1:16" x14ac:dyDescent="0.25">
      <c r="A403" s="2" t="s">
        <v>2751</v>
      </c>
      <c r="B403" s="10">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9"/>
        <v>8.73</v>
      </c>
      <c r="N403" s="3" t="str">
        <f t="shared" si="20"/>
        <v>Liberica</v>
      </c>
      <c r="O403" s="3" t="str">
        <f t="shared" si="21"/>
        <v>Medium</v>
      </c>
      <c r="P403" s="3" t="str">
        <f>_xlfn.XLOOKUP(Orders[[#This Row],[Customer ID]],customers!$A$1:$A$1001,customers!$I$1:$I$1001,,0)</f>
        <v>Yes</v>
      </c>
    </row>
    <row r="404" spans="1:16" x14ac:dyDescent="0.25">
      <c r="A404" s="2" t="s">
        <v>2757</v>
      </c>
      <c r="B404" s="10">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9"/>
        <v>26.849999999999998</v>
      </c>
      <c r="N404" s="3" t="str">
        <f t="shared" si="20"/>
        <v>Robusta</v>
      </c>
      <c r="O404" s="3" t="str">
        <f t="shared" si="21"/>
        <v>Dark</v>
      </c>
      <c r="P404" s="3" t="str">
        <f>_xlfn.XLOOKUP(Orders[[#This Row],[Customer ID]],customers!$A$1:$A$1001,customers!$I$1:$I$1001,,0)</f>
        <v>Yes</v>
      </c>
    </row>
    <row r="405" spans="1:16" x14ac:dyDescent="0.25">
      <c r="A405" s="2" t="s">
        <v>2763</v>
      </c>
      <c r="B405" s="10">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9"/>
        <v>9.51</v>
      </c>
      <c r="N405" s="3" t="str">
        <f t="shared" si="20"/>
        <v>Liberica</v>
      </c>
      <c r="O405" s="3" t="str">
        <f t="shared" si="21"/>
        <v>Light</v>
      </c>
      <c r="P405" s="3" t="str">
        <f>_xlfn.XLOOKUP(Orders[[#This Row],[Customer ID]],customers!$A$1:$A$1001,customers!$I$1:$I$1001,,0)</f>
        <v>No</v>
      </c>
    </row>
    <row r="406" spans="1:16" x14ac:dyDescent="0.25">
      <c r="A406" s="2" t="s">
        <v>2769</v>
      </c>
      <c r="B406" s="10">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9"/>
        <v>39.799999999999997</v>
      </c>
      <c r="N406" s="3" t="str">
        <f t="shared" si="20"/>
        <v>Arabica</v>
      </c>
      <c r="O406" s="3" t="str">
        <f t="shared" si="21"/>
        <v>Dark</v>
      </c>
      <c r="P406" s="3" t="str">
        <f>_xlfn.XLOOKUP(Orders[[#This Row],[Customer ID]],customers!$A$1:$A$1001,customers!$I$1:$I$1001,,0)</f>
        <v>No</v>
      </c>
    </row>
    <row r="407" spans="1:16" x14ac:dyDescent="0.25">
      <c r="A407" s="2" t="s">
        <v>2775</v>
      </c>
      <c r="B407" s="10">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9"/>
        <v>24.75</v>
      </c>
      <c r="N407" s="3" t="str">
        <f t="shared" si="20"/>
        <v>Excelsa</v>
      </c>
      <c r="O407" s="3" t="str">
        <f t="shared" si="21"/>
        <v>Medium</v>
      </c>
      <c r="P407" s="3" t="str">
        <f>_xlfn.XLOOKUP(Orders[[#This Row],[Customer ID]],customers!$A$1:$A$1001,customers!$I$1:$I$1001,,0)</f>
        <v>Yes</v>
      </c>
    </row>
    <row r="408" spans="1:16" x14ac:dyDescent="0.25">
      <c r="A408" s="2" t="s">
        <v>2781</v>
      </c>
      <c r="B408" s="10">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9"/>
        <v>68.75</v>
      </c>
      <c r="N408" s="3" t="str">
        <f t="shared" si="20"/>
        <v>Excelsa</v>
      </c>
      <c r="O408" s="3" t="str">
        <f t="shared" si="21"/>
        <v>Medium</v>
      </c>
      <c r="P408" s="3" t="str">
        <f>_xlfn.XLOOKUP(Orders[[#This Row],[Customer ID]],customers!$A$1:$A$1001,customers!$I$1:$I$1001,,0)</f>
        <v>Yes</v>
      </c>
    </row>
    <row r="409" spans="1:16" x14ac:dyDescent="0.25">
      <c r="A409" s="2" t="s">
        <v>2787</v>
      </c>
      <c r="B409" s="10">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9"/>
        <v>49.5</v>
      </c>
      <c r="N409" s="3" t="str">
        <f t="shared" si="20"/>
        <v>Excelsa</v>
      </c>
      <c r="O409" s="3" t="str">
        <f t="shared" si="21"/>
        <v>Medium</v>
      </c>
      <c r="P409" s="3" t="str">
        <f>_xlfn.XLOOKUP(Orders[[#This Row],[Customer ID]],customers!$A$1:$A$1001,customers!$I$1:$I$1001,,0)</f>
        <v>No</v>
      </c>
    </row>
    <row r="410" spans="1:16" x14ac:dyDescent="0.25">
      <c r="A410" s="2" t="s">
        <v>2792</v>
      </c>
      <c r="B410" s="10">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9"/>
        <v>51.749999999999993</v>
      </c>
      <c r="N410" s="3" t="str">
        <f t="shared" si="20"/>
        <v>Arabica</v>
      </c>
      <c r="O410" s="3" t="str">
        <f t="shared" si="21"/>
        <v>Medium</v>
      </c>
      <c r="P410" s="3" t="str">
        <f>_xlfn.XLOOKUP(Orders[[#This Row],[Customer ID]],customers!$A$1:$A$1001,customers!$I$1:$I$1001,,0)</f>
        <v>Yes</v>
      </c>
    </row>
    <row r="411" spans="1:16" x14ac:dyDescent="0.25">
      <c r="A411" s="2" t="s">
        <v>2798</v>
      </c>
      <c r="B411" s="10">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9"/>
        <v>47.55</v>
      </c>
      <c r="N411" s="3" t="str">
        <f t="shared" si="20"/>
        <v>Liberica</v>
      </c>
      <c r="O411" s="3" t="str">
        <f t="shared" si="21"/>
        <v>Light</v>
      </c>
      <c r="P411" s="3" t="str">
        <f>_xlfn.XLOOKUP(Orders[[#This Row],[Customer ID]],customers!$A$1:$A$1001,customers!$I$1:$I$1001,,0)</f>
        <v>Yes</v>
      </c>
    </row>
    <row r="412" spans="1:16" x14ac:dyDescent="0.25">
      <c r="A412" s="2" t="s">
        <v>2803</v>
      </c>
      <c r="B412" s="10">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9"/>
        <v>15.54</v>
      </c>
      <c r="N412" s="3" t="str">
        <f t="shared" si="20"/>
        <v>Arabica</v>
      </c>
      <c r="O412" s="3" t="str">
        <f t="shared" si="21"/>
        <v>Light</v>
      </c>
      <c r="P412" s="3" t="str">
        <f>_xlfn.XLOOKUP(Orders[[#This Row],[Customer ID]],customers!$A$1:$A$1001,customers!$I$1:$I$1001,,0)</f>
        <v>No</v>
      </c>
    </row>
    <row r="413" spans="1:16" x14ac:dyDescent="0.25">
      <c r="A413" s="2" t="s">
        <v>2808</v>
      </c>
      <c r="B413" s="10">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9"/>
        <v>87.300000000000011</v>
      </c>
      <c r="N413" s="3" t="str">
        <f t="shared" si="20"/>
        <v>Liberica</v>
      </c>
      <c r="O413" s="3" t="str">
        <f t="shared" si="21"/>
        <v>Medium</v>
      </c>
      <c r="P413" s="3" t="str">
        <f>_xlfn.XLOOKUP(Orders[[#This Row],[Customer ID]],customers!$A$1:$A$1001,customers!$I$1:$I$1001,,0)</f>
        <v>Yes</v>
      </c>
    </row>
    <row r="414" spans="1:16" x14ac:dyDescent="0.25">
      <c r="A414" s="2" t="s">
        <v>2813</v>
      </c>
      <c r="B414" s="10">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9"/>
        <v>56.25</v>
      </c>
      <c r="N414" s="3" t="str">
        <f t="shared" si="20"/>
        <v>Arabica</v>
      </c>
      <c r="O414" s="3" t="str">
        <f t="shared" si="21"/>
        <v>Medium</v>
      </c>
      <c r="P414" s="3" t="str">
        <f>_xlfn.XLOOKUP(Orders[[#This Row],[Customer ID]],customers!$A$1:$A$1001,customers!$I$1:$I$1001,,0)</f>
        <v>Yes</v>
      </c>
    </row>
    <row r="415" spans="1:16" x14ac:dyDescent="0.25">
      <c r="A415" s="2" t="s">
        <v>2818</v>
      </c>
      <c r="B415" s="10">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9"/>
        <v>36.454999999999998</v>
      </c>
      <c r="N415" s="3" t="str">
        <f t="shared" si="20"/>
        <v>Liberica</v>
      </c>
      <c r="O415" s="3" t="str">
        <f t="shared" si="21"/>
        <v>Light</v>
      </c>
      <c r="P415" s="3" t="str">
        <f>_xlfn.XLOOKUP(Orders[[#This Row],[Customer ID]],customers!$A$1:$A$1001,customers!$I$1:$I$1001,,0)</f>
        <v>Yes</v>
      </c>
    </row>
    <row r="416" spans="1:16" x14ac:dyDescent="0.25">
      <c r="A416" s="2" t="s">
        <v>2824</v>
      </c>
      <c r="B416" s="10">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9"/>
        <v>10.754999999999999</v>
      </c>
      <c r="N416" s="3" t="str">
        <f t="shared" si="20"/>
        <v>Robusta</v>
      </c>
      <c r="O416" s="3" t="str">
        <f t="shared" si="21"/>
        <v>Light</v>
      </c>
      <c r="P416" s="3" t="str">
        <f>_xlfn.XLOOKUP(Orders[[#This Row],[Customer ID]],customers!$A$1:$A$1001,customers!$I$1:$I$1001,,0)</f>
        <v>Yes</v>
      </c>
    </row>
    <row r="417" spans="1:16" x14ac:dyDescent="0.25">
      <c r="A417" s="2" t="s">
        <v>2829</v>
      </c>
      <c r="B417" s="10">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9"/>
        <v>8.9550000000000001</v>
      </c>
      <c r="N417" s="3" t="str">
        <f t="shared" si="20"/>
        <v>Robusta</v>
      </c>
      <c r="O417" s="3" t="str">
        <f t="shared" si="21"/>
        <v>Medium</v>
      </c>
      <c r="P417" s="3" t="str">
        <f>_xlfn.XLOOKUP(Orders[[#This Row],[Customer ID]],customers!$A$1:$A$1001,customers!$I$1:$I$1001,,0)</f>
        <v>No</v>
      </c>
    </row>
    <row r="418" spans="1:16" x14ac:dyDescent="0.25">
      <c r="A418" s="2" t="s">
        <v>2834</v>
      </c>
      <c r="B418" s="10">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9"/>
        <v>23.31</v>
      </c>
      <c r="N418" s="3" t="str">
        <f t="shared" si="20"/>
        <v>Arabica</v>
      </c>
      <c r="O418" s="3" t="str">
        <f t="shared" si="21"/>
        <v>Light</v>
      </c>
      <c r="P418" s="3" t="str">
        <f>_xlfn.XLOOKUP(Orders[[#This Row],[Customer ID]],customers!$A$1:$A$1001,customers!$I$1:$I$1001,,0)</f>
        <v>Yes</v>
      </c>
    </row>
    <row r="419" spans="1:16" x14ac:dyDescent="0.25">
      <c r="A419" s="2" t="s">
        <v>2839</v>
      </c>
      <c r="B419" s="10">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9"/>
        <v>29.784999999999997</v>
      </c>
      <c r="N419" s="3" t="str">
        <f t="shared" si="20"/>
        <v>Arabica</v>
      </c>
      <c r="O419" s="3" t="str">
        <f t="shared" si="21"/>
        <v>Light</v>
      </c>
      <c r="P419" s="3" t="str">
        <f>_xlfn.XLOOKUP(Orders[[#This Row],[Customer ID]],customers!$A$1:$A$1001,customers!$I$1:$I$1001,,0)</f>
        <v>Yes</v>
      </c>
    </row>
    <row r="420" spans="1:16" x14ac:dyDescent="0.25">
      <c r="A420" s="2" t="s">
        <v>2844</v>
      </c>
      <c r="B420" s="10">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9"/>
        <v>148.92499999999998</v>
      </c>
      <c r="N420" s="3" t="str">
        <f t="shared" si="20"/>
        <v>Arabica</v>
      </c>
      <c r="O420" s="3" t="str">
        <f t="shared" si="21"/>
        <v>Light</v>
      </c>
      <c r="P420" s="3" t="str">
        <f>_xlfn.XLOOKUP(Orders[[#This Row],[Customer ID]],customers!$A$1:$A$1001,customers!$I$1:$I$1001,,0)</f>
        <v>Yes</v>
      </c>
    </row>
    <row r="421" spans="1:16" x14ac:dyDescent="0.25">
      <c r="A421" s="2" t="s">
        <v>2849</v>
      </c>
      <c r="B421" s="10">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9"/>
        <v>8.73</v>
      </c>
      <c r="N421" s="3" t="str">
        <f t="shared" si="20"/>
        <v>Liberica</v>
      </c>
      <c r="O421" s="3" t="str">
        <f t="shared" si="21"/>
        <v>Medium</v>
      </c>
      <c r="P421" s="3" t="str">
        <f>_xlfn.XLOOKUP(Orders[[#This Row],[Customer ID]],customers!$A$1:$A$1001,customers!$I$1:$I$1001,,0)</f>
        <v>Yes</v>
      </c>
    </row>
    <row r="422" spans="1:16" x14ac:dyDescent="0.25">
      <c r="A422" s="2" t="s">
        <v>2855</v>
      </c>
      <c r="B422" s="10">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9"/>
        <v>31.08</v>
      </c>
      <c r="N422" s="3" t="str">
        <f t="shared" si="20"/>
        <v>Liberica</v>
      </c>
      <c r="O422" s="3" t="str">
        <f t="shared" si="21"/>
        <v>Dark</v>
      </c>
      <c r="P422" s="3" t="str">
        <f>_xlfn.XLOOKUP(Orders[[#This Row],[Customer ID]],customers!$A$1:$A$1001,customers!$I$1:$I$1001,,0)</f>
        <v>No</v>
      </c>
    </row>
    <row r="423" spans="1:16" x14ac:dyDescent="0.25">
      <c r="A423" s="2" t="s">
        <v>2855</v>
      </c>
      <c r="B423" s="10">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9"/>
        <v>137.31</v>
      </c>
      <c r="N423" s="3" t="str">
        <f t="shared" si="20"/>
        <v>Arabica</v>
      </c>
      <c r="O423" s="3" t="str">
        <f t="shared" si="21"/>
        <v>Dark</v>
      </c>
      <c r="P423" s="3" t="str">
        <f>_xlfn.XLOOKUP(Orders[[#This Row],[Customer ID]],customers!$A$1:$A$1001,customers!$I$1:$I$1001,,0)</f>
        <v>No</v>
      </c>
    </row>
    <row r="424" spans="1:16" x14ac:dyDescent="0.25">
      <c r="A424" s="2" t="s">
        <v>2866</v>
      </c>
      <c r="B424" s="10">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9"/>
        <v>29.849999999999998</v>
      </c>
      <c r="N424" s="3" t="str">
        <f t="shared" si="20"/>
        <v>Arabica</v>
      </c>
      <c r="O424" s="3" t="str">
        <f t="shared" si="21"/>
        <v>Dark</v>
      </c>
      <c r="P424" s="3" t="str">
        <f>_xlfn.XLOOKUP(Orders[[#This Row],[Customer ID]],customers!$A$1:$A$1001,customers!$I$1:$I$1001,,0)</f>
        <v>No</v>
      </c>
    </row>
    <row r="425" spans="1:16" x14ac:dyDescent="0.25">
      <c r="A425" s="2" t="s">
        <v>2871</v>
      </c>
      <c r="B425" s="10">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9"/>
        <v>17.91</v>
      </c>
      <c r="N425" s="3" t="str">
        <f t="shared" si="20"/>
        <v>Robusta</v>
      </c>
      <c r="O425" s="3" t="str">
        <f t="shared" si="21"/>
        <v>Medium</v>
      </c>
      <c r="P425" s="3" t="str">
        <f>_xlfn.XLOOKUP(Orders[[#This Row],[Customer ID]],customers!$A$1:$A$1001,customers!$I$1:$I$1001,,0)</f>
        <v>No</v>
      </c>
    </row>
    <row r="426" spans="1:16" x14ac:dyDescent="0.25">
      <c r="A426" s="2" t="s">
        <v>2876</v>
      </c>
      <c r="B426" s="10">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9"/>
        <v>26.73</v>
      </c>
      <c r="N426" s="3" t="str">
        <f t="shared" si="20"/>
        <v>Excelsa</v>
      </c>
      <c r="O426" s="3" t="str">
        <f t="shared" si="21"/>
        <v>Light</v>
      </c>
      <c r="P426" s="3" t="str">
        <f>_xlfn.XLOOKUP(Orders[[#This Row],[Customer ID]],customers!$A$1:$A$1001,customers!$I$1:$I$1001,,0)</f>
        <v>Yes</v>
      </c>
    </row>
    <row r="427" spans="1:16" x14ac:dyDescent="0.25">
      <c r="A427" s="2" t="s">
        <v>2882</v>
      </c>
      <c r="B427" s="10">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9"/>
        <v>17.899999999999999</v>
      </c>
      <c r="N427" s="3" t="str">
        <f t="shared" si="20"/>
        <v>Robusta</v>
      </c>
      <c r="O427" s="3" t="str">
        <f t="shared" si="21"/>
        <v>Dark</v>
      </c>
      <c r="P427" s="3" t="str">
        <f>_xlfn.XLOOKUP(Orders[[#This Row],[Customer ID]],customers!$A$1:$A$1001,customers!$I$1:$I$1001,,0)</f>
        <v>No</v>
      </c>
    </row>
    <row r="428" spans="1:16" x14ac:dyDescent="0.25">
      <c r="A428" s="2" t="s">
        <v>2888</v>
      </c>
      <c r="B428" s="10">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9"/>
        <v>14.339999999999998</v>
      </c>
      <c r="N428" s="3" t="str">
        <f t="shared" si="20"/>
        <v>Robusta</v>
      </c>
      <c r="O428" s="3" t="str">
        <f t="shared" si="21"/>
        <v>Light</v>
      </c>
      <c r="P428" s="3" t="str">
        <f>_xlfn.XLOOKUP(Orders[[#This Row],[Customer ID]],customers!$A$1:$A$1001,customers!$I$1:$I$1001,,0)</f>
        <v>Yes</v>
      </c>
    </row>
    <row r="429" spans="1:16" x14ac:dyDescent="0.25">
      <c r="A429" s="2" t="s">
        <v>2894</v>
      </c>
      <c r="B429" s="10">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9"/>
        <v>77.624999999999986</v>
      </c>
      <c r="N429" s="3" t="str">
        <f t="shared" si="20"/>
        <v>Arabica</v>
      </c>
      <c r="O429" s="3" t="str">
        <f t="shared" si="21"/>
        <v>Medium</v>
      </c>
      <c r="P429" s="3" t="str">
        <f>_xlfn.XLOOKUP(Orders[[#This Row],[Customer ID]],customers!$A$1:$A$1001,customers!$I$1:$I$1001,,0)</f>
        <v>Yes</v>
      </c>
    </row>
    <row r="430" spans="1:16" x14ac:dyDescent="0.25">
      <c r="A430" s="2" t="s">
        <v>2899</v>
      </c>
      <c r="B430" s="10">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9"/>
        <v>59.75</v>
      </c>
      <c r="N430" s="3" t="str">
        <f t="shared" si="20"/>
        <v>Robusta</v>
      </c>
      <c r="O430" s="3" t="str">
        <f t="shared" si="21"/>
        <v>Light</v>
      </c>
      <c r="P430" s="3" t="str">
        <f>_xlfn.XLOOKUP(Orders[[#This Row],[Customer ID]],customers!$A$1:$A$1001,customers!$I$1:$I$1001,,0)</f>
        <v>No</v>
      </c>
    </row>
    <row r="431" spans="1:16" x14ac:dyDescent="0.25">
      <c r="A431" s="2" t="s">
        <v>2905</v>
      </c>
      <c r="B431" s="10">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9"/>
        <v>77.699999999999989</v>
      </c>
      <c r="N431" s="3" t="str">
        <f t="shared" si="20"/>
        <v>Arabica</v>
      </c>
      <c r="O431" s="3" t="str">
        <f t="shared" si="21"/>
        <v>Light</v>
      </c>
      <c r="P431" s="3" t="str">
        <f>_xlfn.XLOOKUP(Orders[[#This Row],[Customer ID]],customers!$A$1:$A$1001,customers!$I$1:$I$1001,,0)</f>
        <v>No</v>
      </c>
    </row>
    <row r="432" spans="1:16" x14ac:dyDescent="0.25">
      <c r="A432" s="2" t="s">
        <v>2911</v>
      </c>
      <c r="B432" s="10">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9"/>
        <v>5.3699999999999992</v>
      </c>
      <c r="N432" s="3" t="str">
        <f t="shared" si="20"/>
        <v>Robusta</v>
      </c>
      <c r="O432" s="3" t="str">
        <f t="shared" si="21"/>
        <v>Dark</v>
      </c>
      <c r="P432" s="3" t="str">
        <f>_xlfn.XLOOKUP(Orders[[#This Row],[Customer ID]],customers!$A$1:$A$1001,customers!$I$1:$I$1001,,0)</f>
        <v>Yes</v>
      </c>
    </row>
    <row r="433" spans="1:16" x14ac:dyDescent="0.25">
      <c r="A433" s="2" t="s">
        <v>2917</v>
      </c>
      <c r="B433" s="10">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9"/>
        <v>83.835000000000008</v>
      </c>
      <c r="N433" s="3" t="str">
        <f t="shared" si="20"/>
        <v>Excelsa</v>
      </c>
      <c r="O433" s="3" t="str">
        <f t="shared" si="21"/>
        <v>Dark</v>
      </c>
      <c r="P433" s="3" t="str">
        <f>_xlfn.XLOOKUP(Orders[[#This Row],[Customer ID]],customers!$A$1:$A$1001,customers!$I$1:$I$1001,,0)</f>
        <v>Yes</v>
      </c>
    </row>
    <row r="434" spans="1:16" x14ac:dyDescent="0.25">
      <c r="A434" s="2" t="s">
        <v>2923</v>
      </c>
      <c r="B434" s="10">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9"/>
        <v>22.5</v>
      </c>
      <c r="N434" s="3" t="str">
        <f t="shared" si="20"/>
        <v>Arabica</v>
      </c>
      <c r="O434" s="3" t="str">
        <f t="shared" si="21"/>
        <v>Medium</v>
      </c>
      <c r="P434" s="3" t="str">
        <f>_xlfn.XLOOKUP(Orders[[#This Row],[Customer ID]],customers!$A$1:$A$1001,customers!$I$1:$I$1001,,0)</f>
        <v>No</v>
      </c>
    </row>
    <row r="435" spans="1:16" x14ac:dyDescent="0.25">
      <c r="A435" s="2" t="s">
        <v>2928</v>
      </c>
      <c r="B435" s="10">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9"/>
        <v>200.78999999999996</v>
      </c>
      <c r="N435" s="3" t="str">
        <f t="shared" si="20"/>
        <v>Liberica</v>
      </c>
      <c r="O435" s="3" t="str">
        <f t="shared" si="21"/>
        <v>Medium</v>
      </c>
      <c r="P435" s="3" t="str">
        <f>_xlfn.XLOOKUP(Orders[[#This Row],[Customer ID]],customers!$A$1:$A$1001,customers!$I$1:$I$1001,,0)</f>
        <v>Yes</v>
      </c>
    </row>
    <row r="436" spans="1:16" x14ac:dyDescent="0.25">
      <c r="A436" s="2" t="s">
        <v>2934</v>
      </c>
      <c r="B436" s="10">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9"/>
        <v>67.5</v>
      </c>
      <c r="N436" s="3" t="str">
        <f t="shared" si="20"/>
        <v>Arabica</v>
      </c>
      <c r="O436" s="3" t="str">
        <f t="shared" si="21"/>
        <v>Medium</v>
      </c>
      <c r="P436" s="3" t="str">
        <f>_xlfn.XLOOKUP(Orders[[#This Row],[Customer ID]],customers!$A$1:$A$1001,customers!$I$1:$I$1001,,0)</f>
        <v>No</v>
      </c>
    </row>
    <row r="437" spans="1:16" x14ac:dyDescent="0.25">
      <c r="A437" s="2" t="s">
        <v>2939</v>
      </c>
      <c r="B437" s="10">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9"/>
        <v>8.25</v>
      </c>
      <c r="N437" s="3" t="str">
        <f t="shared" si="20"/>
        <v>Excelsa</v>
      </c>
      <c r="O437" s="3" t="str">
        <f t="shared" si="21"/>
        <v>Medium</v>
      </c>
      <c r="P437" s="3" t="str">
        <f>_xlfn.XLOOKUP(Orders[[#This Row],[Customer ID]],customers!$A$1:$A$1001,customers!$I$1:$I$1001,,0)</f>
        <v>No</v>
      </c>
    </row>
    <row r="438" spans="1:16" x14ac:dyDescent="0.25">
      <c r="A438" s="2" t="s">
        <v>2945</v>
      </c>
      <c r="B438" s="10">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9"/>
        <v>9.51</v>
      </c>
      <c r="N438" s="3" t="str">
        <f t="shared" si="20"/>
        <v>Liberica</v>
      </c>
      <c r="O438" s="3" t="str">
        <f t="shared" si="21"/>
        <v>Light</v>
      </c>
      <c r="P438" s="3" t="str">
        <f>_xlfn.XLOOKUP(Orders[[#This Row],[Customer ID]],customers!$A$1:$A$1001,customers!$I$1:$I$1001,,0)</f>
        <v>Yes</v>
      </c>
    </row>
    <row r="439" spans="1:16" x14ac:dyDescent="0.25">
      <c r="A439" s="2" t="s">
        <v>2951</v>
      </c>
      <c r="B439" s="10">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9"/>
        <v>29.784999999999997</v>
      </c>
      <c r="N439" s="3" t="str">
        <f t="shared" si="20"/>
        <v>Liberica</v>
      </c>
      <c r="O439" s="3" t="str">
        <f t="shared" si="21"/>
        <v>Dark</v>
      </c>
      <c r="P439" s="3" t="str">
        <f>_xlfn.XLOOKUP(Orders[[#This Row],[Customer ID]],customers!$A$1:$A$1001,customers!$I$1:$I$1001,,0)</f>
        <v>No</v>
      </c>
    </row>
    <row r="440" spans="1:16" x14ac:dyDescent="0.25">
      <c r="A440" s="2" t="s">
        <v>2956</v>
      </c>
      <c r="B440" s="10">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9"/>
        <v>15.54</v>
      </c>
      <c r="N440" s="3" t="str">
        <f t="shared" si="20"/>
        <v>Liberica</v>
      </c>
      <c r="O440" s="3" t="str">
        <f t="shared" si="21"/>
        <v>Dark</v>
      </c>
      <c r="P440" s="3" t="str">
        <f>_xlfn.XLOOKUP(Orders[[#This Row],[Customer ID]],customers!$A$1:$A$1001,customers!$I$1:$I$1001,,0)</f>
        <v>No</v>
      </c>
    </row>
    <row r="441" spans="1:16" x14ac:dyDescent="0.25">
      <c r="A441" s="2" t="s">
        <v>2962</v>
      </c>
      <c r="B441" s="10">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9"/>
        <v>35.64</v>
      </c>
      <c r="N441" s="3" t="str">
        <f t="shared" si="20"/>
        <v>Excelsa</v>
      </c>
      <c r="O441" s="3" t="str">
        <f t="shared" si="21"/>
        <v>Light</v>
      </c>
      <c r="P441" s="3" t="str">
        <f>_xlfn.XLOOKUP(Orders[[#This Row],[Customer ID]],customers!$A$1:$A$1001,customers!$I$1:$I$1001,,0)</f>
        <v>No</v>
      </c>
    </row>
    <row r="442" spans="1:16" x14ac:dyDescent="0.25">
      <c r="A442" s="2" t="s">
        <v>2968</v>
      </c>
      <c r="B442" s="10">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9"/>
        <v>103.49999999999999</v>
      </c>
      <c r="N442" s="3" t="str">
        <f t="shared" si="20"/>
        <v>Arabica</v>
      </c>
      <c r="O442" s="3" t="str">
        <f t="shared" si="21"/>
        <v>Medium</v>
      </c>
      <c r="P442" s="3" t="str">
        <f>_xlfn.XLOOKUP(Orders[[#This Row],[Customer ID]],customers!$A$1:$A$1001,customers!$I$1:$I$1001,,0)</f>
        <v>Yes</v>
      </c>
    </row>
    <row r="443" spans="1:16" x14ac:dyDescent="0.25">
      <c r="A443" s="2" t="s">
        <v>2974</v>
      </c>
      <c r="B443" s="10">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9"/>
        <v>36.450000000000003</v>
      </c>
      <c r="N443" s="3" t="str">
        <f t="shared" si="20"/>
        <v>Excelsa</v>
      </c>
      <c r="O443" s="3" t="str">
        <f t="shared" si="21"/>
        <v>Dark</v>
      </c>
      <c r="P443" s="3" t="str">
        <f>_xlfn.XLOOKUP(Orders[[#This Row],[Customer ID]],customers!$A$1:$A$1001,customers!$I$1:$I$1001,,0)</f>
        <v>Yes</v>
      </c>
    </row>
    <row r="444" spans="1:16" x14ac:dyDescent="0.25">
      <c r="A444" s="2" t="s">
        <v>2980</v>
      </c>
      <c r="B444" s="10">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9"/>
        <v>35.849999999999994</v>
      </c>
      <c r="N444" s="3" t="str">
        <f t="shared" si="20"/>
        <v>Robusta</v>
      </c>
      <c r="O444" s="3" t="str">
        <f t="shared" si="21"/>
        <v>Light</v>
      </c>
      <c r="P444" s="3" t="str">
        <f>_xlfn.XLOOKUP(Orders[[#This Row],[Customer ID]],customers!$A$1:$A$1001,customers!$I$1:$I$1001,,0)</f>
        <v>No</v>
      </c>
    </row>
    <row r="445" spans="1:16" x14ac:dyDescent="0.25">
      <c r="A445" s="2" t="s">
        <v>2986</v>
      </c>
      <c r="B445" s="10">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9"/>
        <v>22.274999999999999</v>
      </c>
      <c r="N445" s="3" t="str">
        <f t="shared" si="20"/>
        <v>Excelsa</v>
      </c>
      <c r="O445" s="3" t="str">
        <f t="shared" si="21"/>
        <v>Light</v>
      </c>
      <c r="P445" s="3" t="str">
        <f>_xlfn.XLOOKUP(Orders[[#This Row],[Customer ID]],customers!$A$1:$A$1001,customers!$I$1:$I$1001,,0)</f>
        <v>Yes</v>
      </c>
    </row>
    <row r="446" spans="1:16" x14ac:dyDescent="0.25">
      <c r="A446" s="2" t="s">
        <v>2992</v>
      </c>
      <c r="B446" s="10">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9"/>
        <v>24.75</v>
      </c>
      <c r="N446" s="3" t="str">
        <f t="shared" si="20"/>
        <v>Excelsa</v>
      </c>
      <c r="O446" s="3" t="str">
        <f t="shared" si="21"/>
        <v>Medium</v>
      </c>
      <c r="P446" s="3" t="str">
        <f>_xlfn.XLOOKUP(Orders[[#This Row],[Customer ID]],customers!$A$1:$A$1001,customers!$I$1:$I$1001,,0)</f>
        <v>No</v>
      </c>
    </row>
    <row r="447" spans="1:16" x14ac:dyDescent="0.25">
      <c r="A447" s="2" t="s">
        <v>2999</v>
      </c>
      <c r="B447" s="10">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9"/>
        <v>66.929999999999993</v>
      </c>
      <c r="N447" s="3" t="str">
        <f t="shared" si="20"/>
        <v>Liberica</v>
      </c>
      <c r="O447" s="3" t="str">
        <f t="shared" si="21"/>
        <v>Medium</v>
      </c>
      <c r="P447" s="3" t="str">
        <f>_xlfn.XLOOKUP(Orders[[#This Row],[Customer ID]],customers!$A$1:$A$1001,customers!$I$1:$I$1001,,0)</f>
        <v>Yes</v>
      </c>
    </row>
    <row r="448" spans="1:16" x14ac:dyDescent="0.25">
      <c r="A448" s="2" t="s">
        <v>3004</v>
      </c>
      <c r="B448" s="10">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9"/>
        <v>8.73</v>
      </c>
      <c r="N448" s="3" t="str">
        <f t="shared" si="20"/>
        <v>Liberica</v>
      </c>
      <c r="O448" s="3" t="str">
        <f t="shared" si="21"/>
        <v>Medium</v>
      </c>
      <c r="P448" s="3" t="str">
        <f>_xlfn.XLOOKUP(Orders[[#This Row],[Customer ID]],customers!$A$1:$A$1001,customers!$I$1:$I$1001,,0)</f>
        <v>Yes</v>
      </c>
    </row>
    <row r="449" spans="1:16" x14ac:dyDescent="0.25">
      <c r="A449" s="2" t="s">
        <v>3010</v>
      </c>
      <c r="B449" s="10">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9"/>
        <v>17.91</v>
      </c>
      <c r="N449" s="3" t="str">
        <f t="shared" si="20"/>
        <v>Robusta</v>
      </c>
      <c r="O449" s="3" t="str">
        <f t="shared" si="21"/>
        <v>Medium</v>
      </c>
      <c r="P449" s="3" t="str">
        <f>_xlfn.XLOOKUP(Orders[[#This Row],[Customer ID]],customers!$A$1:$A$1001,customers!$I$1:$I$1001,,0)</f>
        <v>No</v>
      </c>
    </row>
    <row r="450" spans="1:16" x14ac:dyDescent="0.25">
      <c r="A450" s="2" t="s">
        <v>3015</v>
      </c>
      <c r="B450" s="10">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9"/>
        <v>7.169999999999999</v>
      </c>
      <c r="N450" s="3" t="str">
        <f t="shared" si="20"/>
        <v>Robusta</v>
      </c>
      <c r="O450" s="3" t="str">
        <f t="shared" si="21"/>
        <v>Light</v>
      </c>
      <c r="P450" s="3" t="str">
        <f>_xlfn.XLOOKUP(Orders[[#This Row],[Customer ID]],customers!$A$1:$A$1001,customers!$I$1:$I$1001,,0)</f>
        <v>No</v>
      </c>
    </row>
    <row r="451" spans="1:16" x14ac:dyDescent="0.25">
      <c r="A451" s="2" t="s">
        <v>3021</v>
      </c>
      <c r="B451" s="10">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2">L451*E451</f>
        <v>5.3699999999999992</v>
      </c>
      <c r="N451" s="3" t="str">
        <f t="shared" ref="N451:N514" si="23">IF(I451="Rob","Robusta",IF(I451="Exc","Excelsa",IF(I451="Ara","Arabica",IF(I451="Lib","Liberica",""))))</f>
        <v>Robusta</v>
      </c>
      <c r="O451" s="3" t="str">
        <f t="shared" ref="O451:O514" si="24">IF(J451="M","Medium",IF(J451="L","Light",IF(J451="D","Dark","")))</f>
        <v>Dark</v>
      </c>
      <c r="P451" s="3" t="str">
        <f>_xlfn.XLOOKUP(Orders[[#This Row],[Customer ID]],customers!$A$1:$A$1001,customers!$I$1:$I$1001,,0)</f>
        <v>No</v>
      </c>
    </row>
    <row r="452" spans="1:16" x14ac:dyDescent="0.25">
      <c r="A452" s="2" t="s">
        <v>3027</v>
      </c>
      <c r="B452" s="10">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2"/>
        <v>23.774999999999999</v>
      </c>
      <c r="N452" s="3" t="str">
        <f t="shared" si="23"/>
        <v>Liberica</v>
      </c>
      <c r="O452" s="3" t="str">
        <f t="shared" si="24"/>
        <v>Light</v>
      </c>
      <c r="P452" s="3" t="str">
        <f>_xlfn.XLOOKUP(Orders[[#This Row],[Customer ID]],customers!$A$1:$A$1001,customers!$I$1:$I$1001,,0)</f>
        <v>No</v>
      </c>
    </row>
    <row r="453" spans="1:16" x14ac:dyDescent="0.25">
      <c r="A453" s="2" t="s">
        <v>3035</v>
      </c>
      <c r="B453" s="10">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2"/>
        <v>41.169999999999995</v>
      </c>
      <c r="N453" s="3" t="str">
        <f t="shared" si="23"/>
        <v>Robusta</v>
      </c>
      <c r="O453" s="3" t="str">
        <f t="shared" si="24"/>
        <v>Dark</v>
      </c>
      <c r="P453" s="3" t="str">
        <f>_xlfn.XLOOKUP(Orders[[#This Row],[Customer ID]],customers!$A$1:$A$1001,customers!$I$1:$I$1001,,0)</f>
        <v>Yes</v>
      </c>
    </row>
    <row r="454" spans="1:16" x14ac:dyDescent="0.25">
      <c r="A454" s="2" t="s">
        <v>3041</v>
      </c>
      <c r="B454" s="10">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2"/>
        <v>11.654999999999999</v>
      </c>
      <c r="N454" s="3" t="str">
        <f t="shared" si="23"/>
        <v>Arabica</v>
      </c>
      <c r="O454" s="3" t="str">
        <f t="shared" si="24"/>
        <v>Light</v>
      </c>
      <c r="P454" s="3" t="str">
        <f>_xlfn.XLOOKUP(Orders[[#This Row],[Customer ID]],customers!$A$1:$A$1001,customers!$I$1:$I$1001,,0)</f>
        <v>No</v>
      </c>
    </row>
    <row r="455" spans="1:16" x14ac:dyDescent="0.25">
      <c r="A455" s="2" t="s">
        <v>3047</v>
      </c>
      <c r="B455" s="10">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2"/>
        <v>38.04</v>
      </c>
      <c r="N455" s="3" t="str">
        <f t="shared" si="23"/>
        <v>Liberica</v>
      </c>
      <c r="O455" s="3" t="str">
        <f t="shared" si="24"/>
        <v>Light</v>
      </c>
      <c r="P455" s="3" t="str">
        <f>_xlfn.XLOOKUP(Orders[[#This Row],[Customer ID]],customers!$A$1:$A$1001,customers!$I$1:$I$1001,,0)</f>
        <v>No</v>
      </c>
    </row>
    <row r="456" spans="1:16" x14ac:dyDescent="0.25">
      <c r="A456" s="2" t="s">
        <v>3053</v>
      </c>
      <c r="B456" s="10">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2"/>
        <v>82.339999999999989</v>
      </c>
      <c r="N456" s="3" t="str">
        <f t="shared" si="23"/>
        <v>Robusta</v>
      </c>
      <c r="O456" s="3" t="str">
        <f t="shared" si="24"/>
        <v>Dark</v>
      </c>
      <c r="P456" s="3" t="str">
        <f>_xlfn.XLOOKUP(Orders[[#This Row],[Customer ID]],customers!$A$1:$A$1001,customers!$I$1:$I$1001,,0)</f>
        <v>Yes</v>
      </c>
    </row>
    <row r="457" spans="1:16" x14ac:dyDescent="0.25">
      <c r="A457" s="2" t="s">
        <v>3058</v>
      </c>
      <c r="B457" s="10">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2"/>
        <v>9.51</v>
      </c>
      <c r="N457" s="3" t="str">
        <f t="shared" si="23"/>
        <v>Liberica</v>
      </c>
      <c r="O457" s="3" t="str">
        <f t="shared" si="24"/>
        <v>Light</v>
      </c>
      <c r="P457" s="3" t="str">
        <f>_xlfn.XLOOKUP(Orders[[#This Row],[Customer ID]],customers!$A$1:$A$1001,customers!$I$1:$I$1001,,0)</f>
        <v>Yes</v>
      </c>
    </row>
    <row r="458" spans="1:16" x14ac:dyDescent="0.25">
      <c r="A458" s="2" t="s">
        <v>3064</v>
      </c>
      <c r="B458" s="10">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2"/>
        <v>41.169999999999995</v>
      </c>
      <c r="N458" s="3" t="str">
        <f t="shared" si="23"/>
        <v>Robusta</v>
      </c>
      <c r="O458" s="3" t="str">
        <f t="shared" si="24"/>
        <v>Dark</v>
      </c>
      <c r="P458" s="3" t="str">
        <f>_xlfn.XLOOKUP(Orders[[#This Row],[Customer ID]],customers!$A$1:$A$1001,customers!$I$1:$I$1001,,0)</f>
        <v>No</v>
      </c>
    </row>
    <row r="459" spans="1:16" x14ac:dyDescent="0.25">
      <c r="A459" s="2" t="s">
        <v>3070</v>
      </c>
      <c r="B459" s="10">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2"/>
        <v>47.55</v>
      </c>
      <c r="N459" s="3" t="str">
        <f t="shared" si="23"/>
        <v>Liberica</v>
      </c>
      <c r="O459" s="3" t="str">
        <f t="shared" si="24"/>
        <v>Light</v>
      </c>
      <c r="P459" s="3" t="str">
        <f>_xlfn.XLOOKUP(Orders[[#This Row],[Customer ID]],customers!$A$1:$A$1001,customers!$I$1:$I$1001,,0)</f>
        <v>No</v>
      </c>
    </row>
    <row r="460" spans="1:16" x14ac:dyDescent="0.25">
      <c r="A460" s="2" t="s">
        <v>3076</v>
      </c>
      <c r="B460" s="10">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2"/>
        <v>45</v>
      </c>
      <c r="N460" s="3" t="str">
        <f t="shared" si="23"/>
        <v>Arabica</v>
      </c>
      <c r="O460" s="3" t="str">
        <f t="shared" si="24"/>
        <v>Medium</v>
      </c>
      <c r="P460" s="3" t="str">
        <f>_xlfn.XLOOKUP(Orders[[#This Row],[Customer ID]],customers!$A$1:$A$1001,customers!$I$1:$I$1001,,0)</f>
        <v>No</v>
      </c>
    </row>
    <row r="461" spans="1:16" x14ac:dyDescent="0.25">
      <c r="A461" s="2" t="s">
        <v>3082</v>
      </c>
      <c r="B461" s="10">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2"/>
        <v>23.774999999999999</v>
      </c>
      <c r="N461" s="3" t="str">
        <f t="shared" si="23"/>
        <v>Liberica</v>
      </c>
      <c r="O461" s="3" t="str">
        <f t="shared" si="24"/>
        <v>Light</v>
      </c>
      <c r="P461" s="3" t="str">
        <f>_xlfn.XLOOKUP(Orders[[#This Row],[Customer ID]],customers!$A$1:$A$1001,customers!$I$1:$I$1001,,0)</f>
        <v>No</v>
      </c>
    </row>
    <row r="462" spans="1:16" x14ac:dyDescent="0.25">
      <c r="A462" s="2" t="s">
        <v>3088</v>
      </c>
      <c r="B462" s="10">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2"/>
        <v>16.11</v>
      </c>
      <c r="N462" s="3" t="str">
        <f t="shared" si="23"/>
        <v>Robusta</v>
      </c>
      <c r="O462" s="3" t="str">
        <f t="shared" si="24"/>
        <v>Dark</v>
      </c>
      <c r="P462" s="3" t="str">
        <f>_xlfn.XLOOKUP(Orders[[#This Row],[Customer ID]],customers!$A$1:$A$1001,customers!$I$1:$I$1001,,0)</f>
        <v>Yes</v>
      </c>
    </row>
    <row r="463" spans="1:16" x14ac:dyDescent="0.25">
      <c r="A463" s="2" t="s">
        <v>3094</v>
      </c>
      <c r="B463" s="10">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2"/>
        <v>10.739999999999998</v>
      </c>
      <c r="N463" s="3" t="str">
        <f t="shared" si="23"/>
        <v>Robusta</v>
      </c>
      <c r="O463" s="3" t="str">
        <f t="shared" si="24"/>
        <v>Dark</v>
      </c>
      <c r="P463" s="3" t="str">
        <f>_xlfn.XLOOKUP(Orders[[#This Row],[Customer ID]],customers!$A$1:$A$1001,customers!$I$1:$I$1001,,0)</f>
        <v>Yes</v>
      </c>
    </row>
    <row r="464" spans="1:16" x14ac:dyDescent="0.25">
      <c r="A464" s="2" t="s">
        <v>3100</v>
      </c>
      <c r="B464" s="10">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2"/>
        <v>49.75</v>
      </c>
      <c r="N464" s="3" t="str">
        <f t="shared" si="23"/>
        <v>Arabica</v>
      </c>
      <c r="O464" s="3" t="str">
        <f t="shared" si="24"/>
        <v>Dark</v>
      </c>
      <c r="P464" s="3" t="str">
        <f>_xlfn.XLOOKUP(Orders[[#This Row],[Customer ID]],customers!$A$1:$A$1001,customers!$I$1:$I$1001,,0)</f>
        <v>Yes</v>
      </c>
    </row>
    <row r="465" spans="1:16" x14ac:dyDescent="0.25">
      <c r="A465" s="2" t="s">
        <v>3106</v>
      </c>
      <c r="B465" s="10">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2"/>
        <v>27.5</v>
      </c>
      <c r="N465" s="3" t="str">
        <f t="shared" si="23"/>
        <v>Excelsa</v>
      </c>
      <c r="O465" s="3" t="str">
        <f t="shared" si="24"/>
        <v>Medium</v>
      </c>
      <c r="P465" s="3" t="str">
        <f>_xlfn.XLOOKUP(Orders[[#This Row],[Customer ID]],customers!$A$1:$A$1001,customers!$I$1:$I$1001,,0)</f>
        <v>No</v>
      </c>
    </row>
    <row r="466" spans="1:16" x14ac:dyDescent="0.25">
      <c r="A466" s="2" t="s">
        <v>3112</v>
      </c>
      <c r="B466" s="10">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2"/>
        <v>119.13999999999999</v>
      </c>
      <c r="N466" s="3" t="str">
        <f t="shared" si="23"/>
        <v>Liberica</v>
      </c>
      <c r="O466" s="3" t="str">
        <f t="shared" si="24"/>
        <v>Dark</v>
      </c>
      <c r="P466" s="3" t="str">
        <f>_xlfn.XLOOKUP(Orders[[#This Row],[Customer ID]],customers!$A$1:$A$1001,customers!$I$1:$I$1001,,0)</f>
        <v>No</v>
      </c>
    </row>
    <row r="467" spans="1:16" x14ac:dyDescent="0.25">
      <c r="A467" s="2" t="s">
        <v>3118</v>
      </c>
      <c r="B467" s="10">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2"/>
        <v>20.584999999999997</v>
      </c>
      <c r="N467" s="3" t="str">
        <f t="shared" si="23"/>
        <v>Robusta</v>
      </c>
      <c r="O467" s="3" t="str">
        <f t="shared" si="24"/>
        <v>Dark</v>
      </c>
      <c r="P467" s="3" t="str">
        <f>_xlfn.XLOOKUP(Orders[[#This Row],[Customer ID]],customers!$A$1:$A$1001,customers!$I$1:$I$1001,,0)</f>
        <v>Yes</v>
      </c>
    </row>
    <row r="468" spans="1:16" x14ac:dyDescent="0.25">
      <c r="A468" s="2" t="s">
        <v>3124</v>
      </c>
      <c r="B468" s="10">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2"/>
        <v>8.9550000000000001</v>
      </c>
      <c r="N468" s="3" t="str">
        <f t="shared" si="23"/>
        <v>Arabica</v>
      </c>
      <c r="O468" s="3" t="str">
        <f t="shared" si="24"/>
        <v>Dark</v>
      </c>
      <c r="P468" s="3" t="str">
        <f>_xlfn.XLOOKUP(Orders[[#This Row],[Customer ID]],customers!$A$1:$A$1001,customers!$I$1:$I$1001,,0)</f>
        <v>Yes</v>
      </c>
    </row>
    <row r="469" spans="1:16" x14ac:dyDescent="0.25">
      <c r="A469" s="2" t="s">
        <v>3130</v>
      </c>
      <c r="B469" s="10">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2"/>
        <v>5.97</v>
      </c>
      <c r="N469" s="3" t="str">
        <f t="shared" si="23"/>
        <v>Arabica</v>
      </c>
      <c r="O469" s="3" t="str">
        <f t="shared" si="24"/>
        <v>Dark</v>
      </c>
      <c r="P469" s="3" t="str">
        <f>_xlfn.XLOOKUP(Orders[[#This Row],[Customer ID]],customers!$A$1:$A$1001,customers!$I$1:$I$1001,,0)</f>
        <v>No</v>
      </c>
    </row>
    <row r="470" spans="1:16" x14ac:dyDescent="0.25">
      <c r="A470" s="2" t="s">
        <v>3136</v>
      </c>
      <c r="B470" s="10">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2"/>
        <v>41.25</v>
      </c>
      <c r="N470" s="3" t="str">
        <f t="shared" si="23"/>
        <v>Excelsa</v>
      </c>
      <c r="O470" s="3" t="str">
        <f t="shared" si="24"/>
        <v>Medium</v>
      </c>
      <c r="P470" s="3" t="str">
        <f>_xlfn.XLOOKUP(Orders[[#This Row],[Customer ID]],customers!$A$1:$A$1001,customers!$I$1:$I$1001,,0)</f>
        <v>Yes</v>
      </c>
    </row>
    <row r="471" spans="1:16" x14ac:dyDescent="0.25">
      <c r="A471" s="2" t="s">
        <v>3141</v>
      </c>
      <c r="B471" s="10">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2"/>
        <v>22.274999999999999</v>
      </c>
      <c r="N471" s="3" t="str">
        <f t="shared" si="23"/>
        <v>Excelsa</v>
      </c>
      <c r="O471" s="3" t="str">
        <f t="shared" si="24"/>
        <v>Light</v>
      </c>
      <c r="P471" s="3" t="str">
        <f>_xlfn.XLOOKUP(Orders[[#This Row],[Customer ID]],customers!$A$1:$A$1001,customers!$I$1:$I$1001,,0)</f>
        <v>Yes</v>
      </c>
    </row>
    <row r="472" spans="1:16" x14ac:dyDescent="0.25">
      <c r="A472" s="2" t="s">
        <v>3147</v>
      </c>
      <c r="B472" s="10">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2"/>
        <v>6.75</v>
      </c>
      <c r="N472" s="3" t="str">
        <f t="shared" si="23"/>
        <v>Arabica</v>
      </c>
      <c r="O472" s="3" t="str">
        <f t="shared" si="24"/>
        <v>Medium</v>
      </c>
      <c r="P472" s="3" t="str">
        <f>_xlfn.XLOOKUP(Orders[[#This Row],[Customer ID]],customers!$A$1:$A$1001,customers!$I$1:$I$1001,,0)</f>
        <v>Yes</v>
      </c>
    </row>
    <row r="473" spans="1:16" x14ac:dyDescent="0.25">
      <c r="A473" s="2" t="s">
        <v>3153</v>
      </c>
      <c r="B473" s="10">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2"/>
        <v>133.85999999999999</v>
      </c>
      <c r="N473" s="3" t="str">
        <f t="shared" si="23"/>
        <v>Liberica</v>
      </c>
      <c r="O473" s="3" t="str">
        <f t="shared" si="24"/>
        <v>Medium</v>
      </c>
      <c r="P473" s="3" t="str">
        <f>_xlfn.XLOOKUP(Orders[[#This Row],[Customer ID]],customers!$A$1:$A$1001,customers!$I$1:$I$1001,,0)</f>
        <v>Yes</v>
      </c>
    </row>
    <row r="474" spans="1:16" x14ac:dyDescent="0.25">
      <c r="A474" s="2" t="s">
        <v>3158</v>
      </c>
      <c r="B474" s="10">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2"/>
        <v>5.97</v>
      </c>
      <c r="N474" s="3" t="str">
        <f t="shared" si="23"/>
        <v>Arabica</v>
      </c>
      <c r="O474" s="3" t="str">
        <f t="shared" si="24"/>
        <v>Dark</v>
      </c>
      <c r="P474" s="3" t="str">
        <f>_xlfn.XLOOKUP(Orders[[#This Row],[Customer ID]],customers!$A$1:$A$1001,customers!$I$1:$I$1001,,0)</f>
        <v>No</v>
      </c>
    </row>
    <row r="475" spans="1:16" x14ac:dyDescent="0.25">
      <c r="A475" s="2" t="s">
        <v>3164</v>
      </c>
      <c r="B475" s="10">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2"/>
        <v>25.9</v>
      </c>
      <c r="N475" s="3" t="str">
        <f t="shared" si="23"/>
        <v>Arabica</v>
      </c>
      <c r="O475" s="3" t="str">
        <f t="shared" si="24"/>
        <v>Light</v>
      </c>
      <c r="P475" s="3" t="str">
        <f>_xlfn.XLOOKUP(Orders[[#This Row],[Customer ID]],customers!$A$1:$A$1001,customers!$I$1:$I$1001,,0)</f>
        <v>No</v>
      </c>
    </row>
    <row r="476" spans="1:16" x14ac:dyDescent="0.25">
      <c r="A476" s="2" t="s">
        <v>3170</v>
      </c>
      <c r="B476" s="10">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2"/>
        <v>31.624999999999996</v>
      </c>
      <c r="N476" s="3" t="str">
        <f t="shared" si="23"/>
        <v>Excelsa</v>
      </c>
      <c r="O476" s="3" t="str">
        <f t="shared" si="24"/>
        <v>Medium</v>
      </c>
      <c r="P476" s="3" t="str">
        <f>_xlfn.XLOOKUP(Orders[[#This Row],[Customer ID]],customers!$A$1:$A$1001,customers!$I$1:$I$1001,,0)</f>
        <v>Yes</v>
      </c>
    </row>
    <row r="477" spans="1:16" x14ac:dyDescent="0.25">
      <c r="A477" s="2" t="s">
        <v>3176</v>
      </c>
      <c r="B477" s="10">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2"/>
        <v>8.73</v>
      </c>
      <c r="N477" s="3" t="str">
        <f t="shared" si="23"/>
        <v>Liberica</v>
      </c>
      <c r="O477" s="3" t="str">
        <f t="shared" si="24"/>
        <v>Medium</v>
      </c>
      <c r="P477" s="3" t="str">
        <f>_xlfn.XLOOKUP(Orders[[#This Row],[Customer ID]],customers!$A$1:$A$1001,customers!$I$1:$I$1001,,0)</f>
        <v>No</v>
      </c>
    </row>
    <row r="478" spans="1:16" x14ac:dyDescent="0.25">
      <c r="A478" s="2" t="s">
        <v>3181</v>
      </c>
      <c r="B478" s="10">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2"/>
        <v>26.73</v>
      </c>
      <c r="N478" s="3" t="str">
        <f t="shared" si="23"/>
        <v>Excelsa</v>
      </c>
      <c r="O478" s="3" t="str">
        <f t="shared" si="24"/>
        <v>Light</v>
      </c>
      <c r="P478" s="3" t="str">
        <f>_xlfn.XLOOKUP(Orders[[#This Row],[Customer ID]],customers!$A$1:$A$1001,customers!$I$1:$I$1001,,0)</f>
        <v>Yes</v>
      </c>
    </row>
    <row r="479" spans="1:16" x14ac:dyDescent="0.25">
      <c r="A479" s="2" t="s">
        <v>3187</v>
      </c>
      <c r="B479" s="10">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2"/>
        <v>26.19</v>
      </c>
      <c r="N479" s="3" t="str">
        <f t="shared" si="23"/>
        <v>Liberica</v>
      </c>
      <c r="O479" s="3" t="str">
        <f t="shared" si="24"/>
        <v>Medium</v>
      </c>
      <c r="P479" s="3" t="str">
        <f>_xlfn.XLOOKUP(Orders[[#This Row],[Customer ID]],customers!$A$1:$A$1001,customers!$I$1:$I$1001,,0)</f>
        <v>No</v>
      </c>
    </row>
    <row r="480" spans="1:16" x14ac:dyDescent="0.25">
      <c r="A480" s="2" t="s">
        <v>3193</v>
      </c>
      <c r="B480" s="10">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2"/>
        <v>53.699999999999996</v>
      </c>
      <c r="N480" s="3" t="str">
        <f t="shared" si="23"/>
        <v>Robusta</v>
      </c>
      <c r="O480" s="3" t="str">
        <f t="shared" si="24"/>
        <v>Dark</v>
      </c>
      <c r="P480" s="3" t="str">
        <f>_xlfn.XLOOKUP(Orders[[#This Row],[Customer ID]],customers!$A$1:$A$1001,customers!$I$1:$I$1001,,0)</f>
        <v>Yes</v>
      </c>
    </row>
    <row r="481" spans="1:16" x14ac:dyDescent="0.25">
      <c r="A481" s="2" t="s">
        <v>3193</v>
      </c>
      <c r="B481" s="10">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2"/>
        <v>126.49999999999999</v>
      </c>
      <c r="N481" s="3" t="str">
        <f t="shared" si="23"/>
        <v>Excelsa</v>
      </c>
      <c r="O481" s="3" t="str">
        <f t="shared" si="24"/>
        <v>Medium</v>
      </c>
      <c r="P481" s="3" t="str">
        <f>_xlfn.XLOOKUP(Orders[[#This Row],[Customer ID]],customers!$A$1:$A$1001,customers!$I$1:$I$1001,,0)</f>
        <v>Yes</v>
      </c>
    </row>
    <row r="482" spans="1:16" x14ac:dyDescent="0.25">
      <c r="A482" s="2" t="s">
        <v>3193</v>
      </c>
      <c r="B482" s="10">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2"/>
        <v>4.125</v>
      </c>
      <c r="N482" s="3" t="str">
        <f t="shared" si="23"/>
        <v>Excelsa</v>
      </c>
      <c r="O482" s="3" t="str">
        <f t="shared" si="24"/>
        <v>Medium</v>
      </c>
      <c r="P482" s="3" t="str">
        <f>_xlfn.XLOOKUP(Orders[[#This Row],[Customer ID]],customers!$A$1:$A$1001,customers!$I$1:$I$1001,,0)</f>
        <v>Yes</v>
      </c>
    </row>
    <row r="483" spans="1:16" x14ac:dyDescent="0.25">
      <c r="A483" s="2" t="s">
        <v>3208</v>
      </c>
      <c r="B483" s="10">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2"/>
        <v>23.9</v>
      </c>
      <c r="N483" s="3" t="str">
        <f t="shared" si="23"/>
        <v>Robusta</v>
      </c>
      <c r="O483" s="3" t="str">
        <f t="shared" si="24"/>
        <v>Light</v>
      </c>
      <c r="P483" s="3" t="str">
        <f>_xlfn.XLOOKUP(Orders[[#This Row],[Customer ID]],customers!$A$1:$A$1001,customers!$I$1:$I$1001,,0)</f>
        <v>No</v>
      </c>
    </row>
    <row r="484" spans="1:16" x14ac:dyDescent="0.25">
      <c r="A484" s="2" t="s">
        <v>3214</v>
      </c>
      <c r="B484" s="10">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2"/>
        <v>139.72499999999999</v>
      </c>
      <c r="N484" s="3" t="str">
        <f t="shared" si="23"/>
        <v>Excelsa</v>
      </c>
      <c r="O484" s="3" t="str">
        <f t="shared" si="24"/>
        <v>Dark</v>
      </c>
      <c r="P484" s="3" t="str">
        <f>_xlfn.XLOOKUP(Orders[[#This Row],[Customer ID]],customers!$A$1:$A$1001,customers!$I$1:$I$1001,,0)</f>
        <v>Yes</v>
      </c>
    </row>
    <row r="485" spans="1:16" x14ac:dyDescent="0.25">
      <c r="A485" s="2" t="s">
        <v>3220</v>
      </c>
      <c r="B485" s="10">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2"/>
        <v>59.569999999999993</v>
      </c>
      <c r="N485" s="3" t="str">
        <f t="shared" si="23"/>
        <v>Liberica</v>
      </c>
      <c r="O485" s="3" t="str">
        <f t="shared" si="24"/>
        <v>Dark</v>
      </c>
      <c r="P485" s="3" t="str">
        <f>_xlfn.XLOOKUP(Orders[[#This Row],[Customer ID]],customers!$A$1:$A$1001,customers!$I$1:$I$1001,,0)</f>
        <v>Yes</v>
      </c>
    </row>
    <row r="486" spans="1:16" x14ac:dyDescent="0.25">
      <c r="A486" s="2" t="s">
        <v>3225</v>
      </c>
      <c r="B486" s="10">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2"/>
        <v>57.06</v>
      </c>
      <c r="N486" s="3" t="str">
        <f t="shared" si="23"/>
        <v>Liberica</v>
      </c>
      <c r="O486" s="3" t="str">
        <f t="shared" si="24"/>
        <v>Light</v>
      </c>
      <c r="P486" s="3" t="str">
        <f>_xlfn.XLOOKUP(Orders[[#This Row],[Customer ID]],customers!$A$1:$A$1001,customers!$I$1:$I$1001,,0)</f>
        <v>No</v>
      </c>
    </row>
    <row r="487" spans="1:16" x14ac:dyDescent="0.25">
      <c r="A487" s="2" t="s">
        <v>3230</v>
      </c>
      <c r="B487" s="10">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2"/>
        <v>21.509999999999998</v>
      </c>
      <c r="N487" s="3" t="str">
        <f t="shared" si="23"/>
        <v>Robusta</v>
      </c>
      <c r="O487" s="3" t="str">
        <f t="shared" si="24"/>
        <v>Light</v>
      </c>
      <c r="P487" s="3" t="str">
        <f>_xlfn.XLOOKUP(Orders[[#This Row],[Customer ID]],customers!$A$1:$A$1001,customers!$I$1:$I$1001,,0)</f>
        <v>Yes</v>
      </c>
    </row>
    <row r="488" spans="1:16" x14ac:dyDescent="0.25">
      <c r="A488" s="2" t="s">
        <v>3236</v>
      </c>
      <c r="B488" s="10">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2"/>
        <v>52.38</v>
      </c>
      <c r="N488" s="3" t="str">
        <f t="shared" si="23"/>
        <v>Liberica</v>
      </c>
      <c r="O488" s="3" t="str">
        <f t="shared" si="24"/>
        <v>Medium</v>
      </c>
      <c r="P488" s="3" t="str">
        <f>_xlfn.XLOOKUP(Orders[[#This Row],[Customer ID]],customers!$A$1:$A$1001,customers!$I$1:$I$1001,,0)</f>
        <v>Yes</v>
      </c>
    </row>
    <row r="489" spans="1:16" x14ac:dyDescent="0.25">
      <c r="A489" s="2" t="s">
        <v>3242</v>
      </c>
      <c r="B489" s="10">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2"/>
        <v>72.900000000000006</v>
      </c>
      <c r="N489" s="3" t="str">
        <f t="shared" si="23"/>
        <v>Excelsa</v>
      </c>
      <c r="O489" s="3" t="str">
        <f t="shared" si="24"/>
        <v>Dark</v>
      </c>
      <c r="P489" s="3" t="str">
        <f>_xlfn.XLOOKUP(Orders[[#This Row],[Customer ID]],customers!$A$1:$A$1001,customers!$I$1:$I$1001,,0)</f>
        <v>No</v>
      </c>
    </row>
    <row r="490" spans="1:16" x14ac:dyDescent="0.25">
      <c r="A490" s="2" t="s">
        <v>3248</v>
      </c>
      <c r="B490" s="10">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2"/>
        <v>14.924999999999999</v>
      </c>
      <c r="N490" s="3" t="str">
        <f t="shared" si="23"/>
        <v>Robusta</v>
      </c>
      <c r="O490" s="3" t="str">
        <f t="shared" si="24"/>
        <v>Medium</v>
      </c>
      <c r="P490" s="3" t="str">
        <f>_xlfn.XLOOKUP(Orders[[#This Row],[Customer ID]],customers!$A$1:$A$1001,customers!$I$1:$I$1001,,0)</f>
        <v>Yes</v>
      </c>
    </row>
    <row r="491" spans="1:16" x14ac:dyDescent="0.25">
      <c r="A491" s="2" t="s">
        <v>3254</v>
      </c>
      <c r="B491" s="10">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2"/>
        <v>95.1</v>
      </c>
      <c r="N491" s="3" t="str">
        <f t="shared" si="23"/>
        <v>Liberica</v>
      </c>
      <c r="O491" s="3" t="str">
        <f t="shared" si="24"/>
        <v>Light</v>
      </c>
      <c r="P491" s="3" t="str">
        <f>_xlfn.XLOOKUP(Orders[[#This Row],[Customer ID]],customers!$A$1:$A$1001,customers!$I$1:$I$1001,,0)</f>
        <v>No</v>
      </c>
    </row>
    <row r="492" spans="1:16" x14ac:dyDescent="0.25">
      <c r="A492" s="2" t="s">
        <v>3260</v>
      </c>
      <c r="B492" s="10">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2"/>
        <v>15.54</v>
      </c>
      <c r="N492" s="3" t="str">
        <f t="shared" si="23"/>
        <v>Liberica</v>
      </c>
      <c r="O492" s="3" t="str">
        <f t="shared" si="24"/>
        <v>Dark</v>
      </c>
      <c r="P492" s="3" t="str">
        <f>_xlfn.XLOOKUP(Orders[[#This Row],[Customer ID]],customers!$A$1:$A$1001,customers!$I$1:$I$1001,,0)</f>
        <v>No</v>
      </c>
    </row>
    <row r="493" spans="1:16" x14ac:dyDescent="0.25">
      <c r="A493" s="2" t="s">
        <v>3266</v>
      </c>
      <c r="B493" s="10">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2"/>
        <v>23.31</v>
      </c>
      <c r="N493" s="3" t="str">
        <f t="shared" si="23"/>
        <v>Liberica</v>
      </c>
      <c r="O493" s="3" t="str">
        <f t="shared" si="24"/>
        <v>Dark</v>
      </c>
      <c r="P493" s="3" t="str">
        <f>_xlfn.XLOOKUP(Orders[[#This Row],[Customer ID]],customers!$A$1:$A$1001,customers!$I$1:$I$1001,,0)</f>
        <v>No</v>
      </c>
    </row>
    <row r="494" spans="1:16" x14ac:dyDescent="0.25">
      <c r="A494" s="2" t="s">
        <v>3271</v>
      </c>
      <c r="B494" s="10">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2"/>
        <v>4.125</v>
      </c>
      <c r="N494" s="3" t="str">
        <f t="shared" si="23"/>
        <v>Excelsa</v>
      </c>
      <c r="O494" s="3" t="str">
        <f t="shared" si="24"/>
        <v>Medium</v>
      </c>
      <c r="P494" s="3" t="str">
        <f>_xlfn.XLOOKUP(Orders[[#This Row],[Customer ID]],customers!$A$1:$A$1001,customers!$I$1:$I$1001,,0)</f>
        <v>Yes</v>
      </c>
    </row>
    <row r="495" spans="1:16" x14ac:dyDescent="0.25">
      <c r="A495" s="2" t="s">
        <v>3277</v>
      </c>
      <c r="B495" s="10">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2"/>
        <v>35.82</v>
      </c>
      <c r="N495" s="3" t="str">
        <f t="shared" si="23"/>
        <v>Robusta</v>
      </c>
      <c r="O495" s="3" t="str">
        <f t="shared" si="24"/>
        <v>Medium</v>
      </c>
      <c r="P495" s="3" t="str">
        <f>_xlfn.XLOOKUP(Orders[[#This Row],[Customer ID]],customers!$A$1:$A$1001,customers!$I$1:$I$1001,,0)</f>
        <v>No</v>
      </c>
    </row>
    <row r="496" spans="1:16" x14ac:dyDescent="0.25">
      <c r="A496" s="2" t="s">
        <v>3283</v>
      </c>
      <c r="B496" s="10">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2"/>
        <v>31.7</v>
      </c>
      <c r="N496" s="3" t="str">
        <f t="shared" si="23"/>
        <v>Liberica</v>
      </c>
      <c r="O496" s="3" t="str">
        <f t="shared" si="24"/>
        <v>Light</v>
      </c>
      <c r="P496" s="3" t="str">
        <f>_xlfn.XLOOKUP(Orders[[#This Row],[Customer ID]],customers!$A$1:$A$1001,customers!$I$1:$I$1001,,0)</f>
        <v>No</v>
      </c>
    </row>
    <row r="497" spans="1:16" x14ac:dyDescent="0.25">
      <c r="A497" s="2" t="s">
        <v>3289</v>
      </c>
      <c r="B497" s="10">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2"/>
        <v>79.25</v>
      </c>
      <c r="N497" s="3" t="str">
        <f t="shared" si="23"/>
        <v>Liberica</v>
      </c>
      <c r="O497" s="3" t="str">
        <f t="shared" si="24"/>
        <v>Light</v>
      </c>
      <c r="P497" s="3" t="str">
        <f>_xlfn.XLOOKUP(Orders[[#This Row],[Customer ID]],customers!$A$1:$A$1001,customers!$I$1:$I$1001,,0)</f>
        <v>Yes</v>
      </c>
    </row>
    <row r="498" spans="1:16" x14ac:dyDescent="0.25">
      <c r="A498" s="2" t="s">
        <v>3294</v>
      </c>
      <c r="B498" s="10">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2"/>
        <v>10.935</v>
      </c>
      <c r="N498" s="3" t="str">
        <f t="shared" si="23"/>
        <v>Excelsa</v>
      </c>
      <c r="O498" s="3" t="str">
        <f t="shared" si="24"/>
        <v>Dark</v>
      </c>
      <c r="P498" s="3" t="str">
        <f>_xlfn.XLOOKUP(Orders[[#This Row],[Customer ID]],customers!$A$1:$A$1001,customers!$I$1:$I$1001,,0)</f>
        <v>No</v>
      </c>
    </row>
    <row r="499" spans="1:16" x14ac:dyDescent="0.25">
      <c r="A499" s="2" t="s">
        <v>3300</v>
      </c>
      <c r="B499" s="10">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2"/>
        <v>39.799999999999997</v>
      </c>
      <c r="N499" s="3" t="str">
        <f t="shared" si="23"/>
        <v>Arabica</v>
      </c>
      <c r="O499" s="3" t="str">
        <f t="shared" si="24"/>
        <v>Dark</v>
      </c>
      <c r="P499" s="3" t="str">
        <f>_xlfn.XLOOKUP(Orders[[#This Row],[Customer ID]],customers!$A$1:$A$1001,customers!$I$1:$I$1001,,0)</f>
        <v>No</v>
      </c>
    </row>
    <row r="500" spans="1:16" x14ac:dyDescent="0.25">
      <c r="A500" s="2" t="s">
        <v>3307</v>
      </c>
      <c r="B500" s="10">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2"/>
        <v>49.75</v>
      </c>
      <c r="N500" s="3" t="str">
        <f t="shared" si="23"/>
        <v>Robusta</v>
      </c>
      <c r="O500" s="3" t="str">
        <f t="shared" si="24"/>
        <v>Medium</v>
      </c>
      <c r="P500" s="3" t="str">
        <f>_xlfn.XLOOKUP(Orders[[#This Row],[Customer ID]],customers!$A$1:$A$1001,customers!$I$1:$I$1001,,0)</f>
        <v>Yes</v>
      </c>
    </row>
    <row r="501" spans="1:16" x14ac:dyDescent="0.25">
      <c r="A501" s="2" t="s">
        <v>3313</v>
      </c>
      <c r="B501" s="10">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2"/>
        <v>8.0549999999999997</v>
      </c>
      <c r="N501" s="3" t="str">
        <f t="shared" si="23"/>
        <v>Robusta</v>
      </c>
      <c r="O501" s="3" t="str">
        <f t="shared" si="24"/>
        <v>Dark</v>
      </c>
      <c r="P501" s="3" t="str">
        <f>_xlfn.XLOOKUP(Orders[[#This Row],[Customer ID]],customers!$A$1:$A$1001,customers!$I$1:$I$1001,,0)</f>
        <v>Yes</v>
      </c>
    </row>
    <row r="502" spans="1:16" x14ac:dyDescent="0.25">
      <c r="A502" s="2" t="s">
        <v>3318</v>
      </c>
      <c r="B502" s="10">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2"/>
        <v>47.8</v>
      </c>
      <c r="N502" s="3" t="str">
        <f t="shared" si="23"/>
        <v>Robusta</v>
      </c>
      <c r="O502" s="3" t="str">
        <f t="shared" si="24"/>
        <v>Light</v>
      </c>
      <c r="P502" s="3" t="str">
        <f>_xlfn.XLOOKUP(Orders[[#This Row],[Customer ID]],customers!$A$1:$A$1001,customers!$I$1:$I$1001,,0)</f>
        <v>No</v>
      </c>
    </row>
    <row r="503" spans="1:16" x14ac:dyDescent="0.25">
      <c r="A503" s="2" t="s">
        <v>3323</v>
      </c>
      <c r="B503" s="10">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2"/>
        <v>11.94</v>
      </c>
      <c r="N503" s="3" t="str">
        <f t="shared" si="23"/>
        <v>Robusta</v>
      </c>
      <c r="O503" s="3" t="str">
        <f t="shared" si="24"/>
        <v>Medium</v>
      </c>
      <c r="P503" s="3" t="str">
        <f>_xlfn.XLOOKUP(Orders[[#This Row],[Customer ID]],customers!$A$1:$A$1001,customers!$I$1:$I$1001,,0)</f>
        <v>No</v>
      </c>
    </row>
    <row r="504" spans="1:16" x14ac:dyDescent="0.25">
      <c r="A504" s="2" t="s">
        <v>3323</v>
      </c>
      <c r="B504" s="10">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2"/>
        <v>16.5</v>
      </c>
      <c r="N504" s="3" t="str">
        <f t="shared" si="23"/>
        <v>Excelsa</v>
      </c>
      <c r="O504" s="3" t="str">
        <f t="shared" si="24"/>
        <v>Medium</v>
      </c>
      <c r="P504" s="3" t="str">
        <f>_xlfn.XLOOKUP(Orders[[#This Row],[Customer ID]],customers!$A$1:$A$1001,customers!$I$1:$I$1001,,0)</f>
        <v>No</v>
      </c>
    </row>
    <row r="505" spans="1:16" x14ac:dyDescent="0.25">
      <c r="A505" s="2" t="s">
        <v>3323</v>
      </c>
      <c r="B505" s="10">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2"/>
        <v>51.8</v>
      </c>
      <c r="N505" s="3" t="str">
        <f t="shared" si="23"/>
        <v>Liberica</v>
      </c>
      <c r="O505" s="3" t="str">
        <f t="shared" si="24"/>
        <v>Dark</v>
      </c>
      <c r="P505" s="3" t="str">
        <f>_xlfn.XLOOKUP(Orders[[#This Row],[Customer ID]],customers!$A$1:$A$1001,customers!$I$1:$I$1001,,0)</f>
        <v>No</v>
      </c>
    </row>
    <row r="506" spans="1:16" x14ac:dyDescent="0.25">
      <c r="A506" s="2" t="s">
        <v>3323</v>
      </c>
      <c r="B506" s="10">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2"/>
        <v>14.265000000000001</v>
      </c>
      <c r="N506" s="3" t="str">
        <f t="shared" si="23"/>
        <v>Liberica</v>
      </c>
      <c r="O506" s="3" t="str">
        <f t="shared" si="24"/>
        <v>Light</v>
      </c>
      <c r="P506" s="3" t="str">
        <f>_xlfn.XLOOKUP(Orders[[#This Row],[Customer ID]],customers!$A$1:$A$1001,customers!$I$1:$I$1001,,0)</f>
        <v>No</v>
      </c>
    </row>
    <row r="507" spans="1:16" x14ac:dyDescent="0.25">
      <c r="A507" s="2" t="s">
        <v>3343</v>
      </c>
      <c r="B507" s="10">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2"/>
        <v>26.19</v>
      </c>
      <c r="N507" s="3" t="str">
        <f t="shared" si="23"/>
        <v>Liberica</v>
      </c>
      <c r="O507" s="3" t="str">
        <f t="shared" si="24"/>
        <v>Medium</v>
      </c>
      <c r="P507" s="3" t="str">
        <f>_xlfn.XLOOKUP(Orders[[#This Row],[Customer ID]],customers!$A$1:$A$1001,customers!$I$1:$I$1001,,0)</f>
        <v>No</v>
      </c>
    </row>
    <row r="508" spans="1:16" x14ac:dyDescent="0.25">
      <c r="A508" s="2" t="s">
        <v>3349</v>
      </c>
      <c r="B508" s="10">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2"/>
        <v>25.9</v>
      </c>
      <c r="N508" s="3" t="str">
        <f t="shared" si="23"/>
        <v>Arabica</v>
      </c>
      <c r="O508" s="3" t="str">
        <f t="shared" si="24"/>
        <v>Light</v>
      </c>
      <c r="P508" s="3" t="str">
        <f>_xlfn.XLOOKUP(Orders[[#This Row],[Customer ID]],customers!$A$1:$A$1001,customers!$I$1:$I$1001,,0)</f>
        <v>Yes</v>
      </c>
    </row>
    <row r="509" spans="1:16" x14ac:dyDescent="0.25">
      <c r="A509" s="2" t="s">
        <v>3355</v>
      </c>
      <c r="B509" s="10">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2"/>
        <v>89.35499999999999</v>
      </c>
      <c r="N509" s="3" t="str">
        <f t="shared" si="23"/>
        <v>Arabica</v>
      </c>
      <c r="O509" s="3" t="str">
        <f t="shared" si="24"/>
        <v>Light</v>
      </c>
      <c r="P509" s="3" t="str">
        <f>_xlfn.XLOOKUP(Orders[[#This Row],[Customer ID]],customers!$A$1:$A$1001,customers!$I$1:$I$1001,,0)</f>
        <v>Yes</v>
      </c>
    </row>
    <row r="510" spans="1:16" x14ac:dyDescent="0.25">
      <c r="A510" s="2" t="s">
        <v>3361</v>
      </c>
      <c r="B510" s="10">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2"/>
        <v>46.62</v>
      </c>
      <c r="N510" s="3" t="str">
        <f t="shared" si="23"/>
        <v>Liberica</v>
      </c>
      <c r="O510" s="3" t="str">
        <f t="shared" si="24"/>
        <v>Dark</v>
      </c>
      <c r="P510" s="3" t="str">
        <f>_xlfn.XLOOKUP(Orders[[#This Row],[Customer ID]],customers!$A$1:$A$1001,customers!$I$1:$I$1001,,0)</f>
        <v>No</v>
      </c>
    </row>
    <row r="511" spans="1:16" x14ac:dyDescent="0.25">
      <c r="A511" s="2" t="s">
        <v>3367</v>
      </c>
      <c r="B511" s="10">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2"/>
        <v>29.849999999999998</v>
      </c>
      <c r="N511" s="3" t="str">
        <f t="shared" si="23"/>
        <v>Arabica</v>
      </c>
      <c r="O511" s="3" t="str">
        <f t="shared" si="24"/>
        <v>Dark</v>
      </c>
      <c r="P511" s="3" t="str">
        <f>_xlfn.XLOOKUP(Orders[[#This Row],[Customer ID]],customers!$A$1:$A$1001,customers!$I$1:$I$1001,,0)</f>
        <v>Yes</v>
      </c>
    </row>
    <row r="512" spans="1:16" x14ac:dyDescent="0.25">
      <c r="A512" s="2" t="s">
        <v>3373</v>
      </c>
      <c r="B512" s="10">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2"/>
        <v>10.754999999999999</v>
      </c>
      <c r="N512" s="3" t="str">
        <f t="shared" si="23"/>
        <v>Robusta</v>
      </c>
      <c r="O512" s="3" t="str">
        <f t="shared" si="24"/>
        <v>Light</v>
      </c>
      <c r="P512" s="3" t="str">
        <f>_xlfn.XLOOKUP(Orders[[#This Row],[Customer ID]],customers!$A$1:$A$1001,customers!$I$1:$I$1001,,0)</f>
        <v>Yes</v>
      </c>
    </row>
    <row r="513" spans="1:16" x14ac:dyDescent="0.25">
      <c r="A513" s="2" t="s">
        <v>3379</v>
      </c>
      <c r="B513" s="10">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2"/>
        <v>13.5</v>
      </c>
      <c r="N513" s="3" t="str">
        <f t="shared" si="23"/>
        <v>Arabica</v>
      </c>
      <c r="O513" s="3" t="str">
        <f t="shared" si="24"/>
        <v>Medium</v>
      </c>
      <c r="P513" s="3" t="str">
        <f>_xlfn.XLOOKUP(Orders[[#This Row],[Customer ID]],customers!$A$1:$A$1001,customers!$I$1:$I$1001,,0)</f>
        <v>Yes</v>
      </c>
    </row>
    <row r="514" spans="1:16" x14ac:dyDescent="0.25">
      <c r="A514" s="2" t="s">
        <v>3385</v>
      </c>
      <c r="B514" s="10">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2"/>
        <v>47.55</v>
      </c>
      <c r="N514" s="3" t="str">
        <f t="shared" si="23"/>
        <v>Liberica</v>
      </c>
      <c r="O514" s="3" t="str">
        <f t="shared" si="24"/>
        <v>Light</v>
      </c>
      <c r="P514" s="3" t="str">
        <f>_xlfn.XLOOKUP(Orders[[#This Row],[Customer ID]],customers!$A$1:$A$1001,customers!$I$1:$I$1001,,0)</f>
        <v>No</v>
      </c>
    </row>
    <row r="515" spans="1:16" x14ac:dyDescent="0.25">
      <c r="A515" s="2" t="s">
        <v>3391</v>
      </c>
      <c r="B515" s="10">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5">L515*E515</f>
        <v>79.25</v>
      </c>
      <c r="N515" s="3" t="str">
        <f t="shared" ref="N515:N578" si="26">IF(I515="Rob","Robusta",IF(I515="Exc","Excelsa",IF(I515="Ara","Arabica",IF(I515="Lib","Liberica",""))))</f>
        <v>Liberica</v>
      </c>
      <c r="O515" s="3" t="str">
        <f t="shared" ref="O515:O578" si="27">IF(J515="M","Medium",IF(J515="L","Light",IF(J515="D","Dark","")))</f>
        <v>Light</v>
      </c>
      <c r="P515" s="3" t="str">
        <f>_xlfn.XLOOKUP(Orders[[#This Row],[Customer ID]],customers!$A$1:$A$1001,customers!$I$1:$I$1001,,0)</f>
        <v>No</v>
      </c>
    </row>
    <row r="516" spans="1:16" x14ac:dyDescent="0.25">
      <c r="A516" s="2" t="s">
        <v>3396</v>
      </c>
      <c r="B516" s="10">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5"/>
        <v>26.19</v>
      </c>
      <c r="N516" s="3" t="str">
        <f t="shared" si="26"/>
        <v>Liberica</v>
      </c>
      <c r="O516" s="3" t="str">
        <f t="shared" si="27"/>
        <v>Medium</v>
      </c>
      <c r="P516" s="3" t="str">
        <f>_xlfn.XLOOKUP(Orders[[#This Row],[Customer ID]],customers!$A$1:$A$1001,customers!$I$1:$I$1001,,0)</f>
        <v>Yes</v>
      </c>
    </row>
    <row r="517" spans="1:16" x14ac:dyDescent="0.25">
      <c r="A517" s="2" t="s">
        <v>3402</v>
      </c>
      <c r="B517" s="10">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5"/>
        <v>21.509999999999998</v>
      </c>
      <c r="N517" s="3" t="str">
        <f t="shared" si="26"/>
        <v>Robusta</v>
      </c>
      <c r="O517" s="3" t="str">
        <f t="shared" si="27"/>
        <v>Light</v>
      </c>
      <c r="P517" s="3" t="str">
        <f>_xlfn.XLOOKUP(Orders[[#This Row],[Customer ID]],customers!$A$1:$A$1001,customers!$I$1:$I$1001,,0)</f>
        <v>No</v>
      </c>
    </row>
    <row r="518" spans="1:16" x14ac:dyDescent="0.25">
      <c r="A518" s="2" t="s">
        <v>3408</v>
      </c>
      <c r="B518" s="10">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5"/>
        <v>102.92499999999998</v>
      </c>
      <c r="N518" s="3" t="str">
        <f t="shared" si="26"/>
        <v>Robusta</v>
      </c>
      <c r="O518" s="3" t="str">
        <f t="shared" si="27"/>
        <v>Dark</v>
      </c>
      <c r="P518" s="3" t="str">
        <f>_xlfn.XLOOKUP(Orders[[#This Row],[Customer ID]],customers!$A$1:$A$1001,customers!$I$1:$I$1001,,0)</f>
        <v>Yes</v>
      </c>
    </row>
    <row r="519" spans="1:16" x14ac:dyDescent="0.25">
      <c r="A519" s="2" t="s">
        <v>3413</v>
      </c>
      <c r="B519" s="10">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5"/>
        <v>7.77</v>
      </c>
      <c r="N519" s="3" t="str">
        <f t="shared" si="26"/>
        <v>Liberica</v>
      </c>
      <c r="O519" s="3" t="str">
        <f t="shared" si="27"/>
        <v>Dark</v>
      </c>
      <c r="P519" s="3" t="str">
        <f>_xlfn.XLOOKUP(Orders[[#This Row],[Customer ID]],customers!$A$1:$A$1001,customers!$I$1:$I$1001,,0)</f>
        <v>No</v>
      </c>
    </row>
    <row r="520" spans="1:16" x14ac:dyDescent="0.25">
      <c r="A520" s="2" t="s">
        <v>3418</v>
      </c>
      <c r="B520" s="10">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5"/>
        <v>139.72499999999999</v>
      </c>
      <c r="N520" s="3" t="str">
        <f t="shared" si="26"/>
        <v>Excelsa</v>
      </c>
      <c r="O520" s="3" t="str">
        <f t="shared" si="27"/>
        <v>Dark</v>
      </c>
      <c r="P520" s="3" t="str">
        <f>_xlfn.XLOOKUP(Orders[[#This Row],[Customer ID]],customers!$A$1:$A$1001,customers!$I$1:$I$1001,,0)</f>
        <v>No</v>
      </c>
    </row>
    <row r="521" spans="1:16" x14ac:dyDescent="0.25">
      <c r="A521" s="2" t="s">
        <v>3424</v>
      </c>
      <c r="B521" s="10">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5"/>
        <v>11.94</v>
      </c>
      <c r="N521" s="3" t="str">
        <f t="shared" si="26"/>
        <v>Arabica</v>
      </c>
      <c r="O521" s="3" t="str">
        <f t="shared" si="27"/>
        <v>Dark</v>
      </c>
      <c r="P521" s="3" t="str">
        <f>_xlfn.XLOOKUP(Orders[[#This Row],[Customer ID]],customers!$A$1:$A$1001,customers!$I$1:$I$1001,,0)</f>
        <v>Yes</v>
      </c>
    </row>
    <row r="522" spans="1:16" x14ac:dyDescent="0.25">
      <c r="A522" s="2" t="s">
        <v>3430</v>
      </c>
      <c r="B522" s="10">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5"/>
        <v>3.8849999999999998</v>
      </c>
      <c r="N522" s="3" t="str">
        <f t="shared" si="26"/>
        <v>Liberica</v>
      </c>
      <c r="O522" s="3" t="str">
        <f t="shared" si="27"/>
        <v>Dark</v>
      </c>
      <c r="P522" s="3" t="str">
        <f>_xlfn.XLOOKUP(Orders[[#This Row],[Customer ID]],customers!$A$1:$A$1001,customers!$I$1:$I$1001,,0)</f>
        <v>No</v>
      </c>
    </row>
    <row r="523" spans="1:16" x14ac:dyDescent="0.25">
      <c r="A523" s="2" t="s">
        <v>3430</v>
      </c>
      <c r="B523" s="10">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5"/>
        <v>39.799999999999997</v>
      </c>
      <c r="N523" s="3" t="str">
        <f t="shared" si="26"/>
        <v>Robusta</v>
      </c>
      <c r="O523" s="3" t="str">
        <f t="shared" si="27"/>
        <v>Medium</v>
      </c>
      <c r="P523" s="3" t="str">
        <f>_xlfn.XLOOKUP(Orders[[#This Row],[Customer ID]],customers!$A$1:$A$1001,customers!$I$1:$I$1001,,0)</f>
        <v>No</v>
      </c>
    </row>
    <row r="524" spans="1:16" x14ac:dyDescent="0.25">
      <c r="A524" s="2" t="s">
        <v>3441</v>
      </c>
      <c r="B524" s="10">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5"/>
        <v>29.849999999999998</v>
      </c>
      <c r="N524" s="3" t="str">
        <f t="shared" si="26"/>
        <v>Robusta</v>
      </c>
      <c r="O524" s="3" t="str">
        <f t="shared" si="27"/>
        <v>Medium</v>
      </c>
      <c r="P524" s="3" t="str">
        <f>_xlfn.XLOOKUP(Orders[[#This Row],[Customer ID]],customers!$A$1:$A$1001,customers!$I$1:$I$1001,,0)</f>
        <v>No</v>
      </c>
    </row>
    <row r="525" spans="1:16" x14ac:dyDescent="0.25">
      <c r="A525" s="2" t="s">
        <v>3447</v>
      </c>
      <c r="B525" s="10">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5"/>
        <v>29.784999999999997</v>
      </c>
      <c r="N525" s="3" t="str">
        <f t="shared" si="26"/>
        <v>Liberica</v>
      </c>
      <c r="O525" s="3" t="str">
        <f t="shared" si="27"/>
        <v>Dark</v>
      </c>
      <c r="P525" s="3" t="str">
        <f>_xlfn.XLOOKUP(Orders[[#This Row],[Customer ID]],customers!$A$1:$A$1001,customers!$I$1:$I$1001,,0)</f>
        <v>No</v>
      </c>
    </row>
    <row r="526" spans="1:16" x14ac:dyDescent="0.25">
      <c r="A526" s="2" t="s">
        <v>3453</v>
      </c>
      <c r="B526" s="10">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5"/>
        <v>72.91</v>
      </c>
      <c r="N526" s="3" t="str">
        <f t="shared" si="26"/>
        <v>Liberica</v>
      </c>
      <c r="O526" s="3" t="str">
        <f t="shared" si="27"/>
        <v>Light</v>
      </c>
      <c r="P526" s="3" t="str">
        <f>_xlfn.XLOOKUP(Orders[[#This Row],[Customer ID]],customers!$A$1:$A$1001,customers!$I$1:$I$1001,,0)</f>
        <v>No</v>
      </c>
    </row>
    <row r="527" spans="1:16" x14ac:dyDescent="0.25">
      <c r="A527" s="2" t="s">
        <v>3458</v>
      </c>
      <c r="B527" s="10">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5"/>
        <v>13.424999999999997</v>
      </c>
      <c r="N527" s="3" t="str">
        <f t="shared" si="26"/>
        <v>Robusta</v>
      </c>
      <c r="O527" s="3" t="str">
        <f t="shared" si="27"/>
        <v>Dark</v>
      </c>
      <c r="P527" s="3" t="str">
        <f>_xlfn.XLOOKUP(Orders[[#This Row],[Customer ID]],customers!$A$1:$A$1001,customers!$I$1:$I$1001,,0)</f>
        <v>Yes</v>
      </c>
    </row>
    <row r="528" spans="1:16" x14ac:dyDescent="0.25">
      <c r="A528" s="2" t="s">
        <v>3463</v>
      </c>
      <c r="B528" s="10">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5"/>
        <v>126.49999999999999</v>
      </c>
      <c r="N528" s="3" t="str">
        <f t="shared" si="26"/>
        <v>Excelsa</v>
      </c>
      <c r="O528" s="3" t="str">
        <f t="shared" si="27"/>
        <v>Medium</v>
      </c>
      <c r="P528" s="3" t="str">
        <f>_xlfn.XLOOKUP(Orders[[#This Row],[Customer ID]],customers!$A$1:$A$1001,customers!$I$1:$I$1001,,0)</f>
        <v>Yes</v>
      </c>
    </row>
    <row r="529" spans="1:16" x14ac:dyDescent="0.25">
      <c r="A529" s="2" t="s">
        <v>3469</v>
      </c>
      <c r="B529" s="10">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5"/>
        <v>41.25</v>
      </c>
      <c r="N529" s="3" t="str">
        <f t="shared" si="26"/>
        <v>Excelsa</v>
      </c>
      <c r="O529" s="3" t="str">
        <f t="shared" si="27"/>
        <v>Medium</v>
      </c>
      <c r="P529" s="3" t="str">
        <f>_xlfn.XLOOKUP(Orders[[#This Row],[Customer ID]],customers!$A$1:$A$1001,customers!$I$1:$I$1001,,0)</f>
        <v>No</v>
      </c>
    </row>
    <row r="530" spans="1:16" x14ac:dyDescent="0.25">
      <c r="A530" s="2" t="s">
        <v>3475</v>
      </c>
      <c r="B530" s="10">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5"/>
        <v>53.46</v>
      </c>
      <c r="N530" s="3" t="str">
        <f t="shared" si="26"/>
        <v>Excelsa</v>
      </c>
      <c r="O530" s="3" t="str">
        <f t="shared" si="27"/>
        <v>Light</v>
      </c>
      <c r="P530" s="3" t="str">
        <f>_xlfn.XLOOKUP(Orders[[#This Row],[Customer ID]],customers!$A$1:$A$1001,customers!$I$1:$I$1001,,0)</f>
        <v>No</v>
      </c>
    </row>
    <row r="531" spans="1:16" x14ac:dyDescent="0.25">
      <c r="A531" s="2" t="s">
        <v>3481</v>
      </c>
      <c r="B531" s="10">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5"/>
        <v>59.699999999999996</v>
      </c>
      <c r="N531" s="3" t="str">
        <f t="shared" si="26"/>
        <v>Robusta</v>
      </c>
      <c r="O531" s="3" t="str">
        <f t="shared" si="27"/>
        <v>Medium</v>
      </c>
      <c r="P531" s="3" t="str">
        <f>_xlfn.XLOOKUP(Orders[[#This Row],[Customer ID]],customers!$A$1:$A$1001,customers!$I$1:$I$1001,,0)</f>
        <v>No</v>
      </c>
    </row>
    <row r="532" spans="1:16" x14ac:dyDescent="0.25">
      <c r="A532" s="2" t="s">
        <v>3487</v>
      </c>
      <c r="B532" s="10">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5"/>
        <v>59.699999999999996</v>
      </c>
      <c r="N532" s="3" t="str">
        <f t="shared" si="26"/>
        <v>Robusta</v>
      </c>
      <c r="O532" s="3" t="str">
        <f t="shared" si="27"/>
        <v>Medium</v>
      </c>
      <c r="P532" s="3" t="str">
        <f>_xlfn.XLOOKUP(Orders[[#This Row],[Customer ID]],customers!$A$1:$A$1001,customers!$I$1:$I$1001,,0)</f>
        <v>No</v>
      </c>
    </row>
    <row r="533" spans="1:16" x14ac:dyDescent="0.25">
      <c r="A533" s="2" t="s">
        <v>3493</v>
      </c>
      <c r="B533" s="10">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5"/>
        <v>44.75</v>
      </c>
      <c r="N533" s="3" t="str">
        <f t="shared" si="26"/>
        <v>Robusta</v>
      </c>
      <c r="O533" s="3" t="str">
        <f t="shared" si="27"/>
        <v>Dark</v>
      </c>
      <c r="P533" s="3" t="str">
        <f>_xlfn.XLOOKUP(Orders[[#This Row],[Customer ID]],customers!$A$1:$A$1001,customers!$I$1:$I$1001,,0)</f>
        <v>No</v>
      </c>
    </row>
    <row r="534" spans="1:16" x14ac:dyDescent="0.25">
      <c r="A534" s="2" t="s">
        <v>3499</v>
      </c>
      <c r="B534" s="10">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5"/>
        <v>16.5</v>
      </c>
      <c r="N534" s="3" t="str">
        <f t="shared" si="26"/>
        <v>Excelsa</v>
      </c>
      <c r="O534" s="3" t="str">
        <f t="shared" si="27"/>
        <v>Medium</v>
      </c>
      <c r="P534" s="3" t="str">
        <f>_xlfn.XLOOKUP(Orders[[#This Row],[Customer ID]],customers!$A$1:$A$1001,customers!$I$1:$I$1001,,0)</f>
        <v>Yes</v>
      </c>
    </row>
    <row r="535" spans="1:16" x14ac:dyDescent="0.25">
      <c r="A535" s="2" t="s">
        <v>3505</v>
      </c>
      <c r="B535" s="10">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5"/>
        <v>21.479999999999997</v>
      </c>
      <c r="N535" s="3" t="str">
        <f t="shared" si="26"/>
        <v>Robusta</v>
      </c>
      <c r="O535" s="3" t="str">
        <f t="shared" si="27"/>
        <v>Dark</v>
      </c>
      <c r="P535" s="3" t="str">
        <f>_xlfn.XLOOKUP(Orders[[#This Row],[Customer ID]],customers!$A$1:$A$1001,customers!$I$1:$I$1001,,0)</f>
        <v>No</v>
      </c>
    </row>
    <row r="536" spans="1:16" x14ac:dyDescent="0.25">
      <c r="A536" s="2" t="s">
        <v>3510</v>
      </c>
      <c r="B536" s="10">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5"/>
        <v>45.769999999999996</v>
      </c>
      <c r="N536" s="3" t="str">
        <f t="shared" si="26"/>
        <v>Robusta</v>
      </c>
      <c r="O536" s="3" t="str">
        <f t="shared" si="27"/>
        <v>Medium</v>
      </c>
      <c r="P536" s="3" t="str">
        <f>_xlfn.XLOOKUP(Orders[[#This Row],[Customer ID]],customers!$A$1:$A$1001,customers!$I$1:$I$1001,,0)</f>
        <v>Yes</v>
      </c>
    </row>
    <row r="537" spans="1:16" x14ac:dyDescent="0.25">
      <c r="A537" s="2" t="s">
        <v>3516</v>
      </c>
      <c r="B537" s="10">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5"/>
        <v>9.51</v>
      </c>
      <c r="N537" s="3" t="str">
        <f t="shared" si="26"/>
        <v>Liberica</v>
      </c>
      <c r="O537" s="3" t="str">
        <f t="shared" si="27"/>
        <v>Light</v>
      </c>
      <c r="P537" s="3" t="str">
        <f>_xlfn.XLOOKUP(Orders[[#This Row],[Customer ID]],customers!$A$1:$A$1001,customers!$I$1:$I$1001,,0)</f>
        <v>No</v>
      </c>
    </row>
    <row r="538" spans="1:16" x14ac:dyDescent="0.25">
      <c r="A538" s="2" t="s">
        <v>3521</v>
      </c>
      <c r="B538" s="10">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5"/>
        <v>8.0549999999999997</v>
      </c>
      <c r="N538" s="3" t="str">
        <f t="shared" si="26"/>
        <v>Robusta</v>
      </c>
      <c r="O538" s="3" t="str">
        <f t="shared" si="27"/>
        <v>Dark</v>
      </c>
      <c r="P538" s="3" t="str">
        <f>_xlfn.XLOOKUP(Orders[[#This Row],[Customer ID]],customers!$A$1:$A$1001,customers!$I$1:$I$1001,,0)</f>
        <v>Yes</v>
      </c>
    </row>
    <row r="539" spans="1:16" x14ac:dyDescent="0.25">
      <c r="A539" s="2" t="s">
        <v>3527</v>
      </c>
      <c r="B539" s="10">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5"/>
        <v>111.78</v>
      </c>
      <c r="N539" s="3" t="str">
        <f t="shared" si="26"/>
        <v>Excelsa</v>
      </c>
      <c r="O539" s="3" t="str">
        <f t="shared" si="27"/>
        <v>Dark</v>
      </c>
      <c r="P539" s="3" t="str">
        <f>_xlfn.XLOOKUP(Orders[[#This Row],[Customer ID]],customers!$A$1:$A$1001,customers!$I$1:$I$1001,,0)</f>
        <v>Yes</v>
      </c>
    </row>
    <row r="540" spans="1:16" x14ac:dyDescent="0.25">
      <c r="A540" s="2" t="s">
        <v>3532</v>
      </c>
      <c r="B540" s="10">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5"/>
        <v>10.739999999999998</v>
      </c>
      <c r="N540" s="3" t="str">
        <f t="shared" si="26"/>
        <v>Robusta</v>
      </c>
      <c r="O540" s="3" t="str">
        <f t="shared" si="27"/>
        <v>Dark</v>
      </c>
      <c r="P540" s="3" t="str">
        <f>_xlfn.XLOOKUP(Orders[[#This Row],[Customer ID]],customers!$A$1:$A$1001,customers!$I$1:$I$1001,,0)</f>
        <v>Yes</v>
      </c>
    </row>
    <row r="541" spans="1:16" x14ac:dyDescent="0.25">
      <c r="A541" s="2" t="s">
        <v>3537</v>
      </c>
      <c r="B541" s="10">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5"/>
        <v>26.849999999999994</v>
      </c>
      <c r="N541" s="3" t="str">
        <f t="shared" si="26"/>
        <v>Robusta</v>
      </c>
      <c r="O541" s="3" t="str">
        <f t="shared" si="27"/>
        <v>Dark</v>
      </c>
      <c r="P541" s="3" t="str">
        <f>_xlfn.XLOOKUP(Orders[[#This Row],[Customer ID]],customers!$A$1:$A$1001,customers!$I$1:$I$1001,,0)</f>
        <v>No</v>
      </c>
    </row>
    <row r="542" spans="1:16" x14ac:dyDescent="0.25">
      <c r="A542" s="2" t="s">
        <v>3542</v>
      </c>
      <c r="B542" s="10">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5"/>
        <v>63.4</v>
      </c>
      <c r="N542" s="3" t="str">
        <f t="shared" si="26"/>
        <v>Liberica</v>
      </c>
      <c r="O542" s="3" t="str">
        <f t="shared" si="27"/>
        <v>Light</v>
      </c>
      <c r="P542" s="3" t="str">
        <f>_xlfn.XLOOKUP(Orders[[#This Row],[Customer ID]],customers!$A$1:$A$1001,customers!$I$1:$I$1001,,0)</f>
        <v>Yes</v>
      </c>
    </row>
    <row r="543" spans="1:16" x14ac:dyDescent="0.25">
      <c r="A543" s="2" t="s">
        <v>3548</v>
      </c>
      <c r="B543" s="10">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5"/>
        <v>22.884999999999998</v>
      </c>
      <c r="N543" s="3" t="str">
        <f t="shared" si="26"/>
        <v>Arabica</v>
      </c>
      <c r="O543" s="3" t="str">
        <f t="shared" si="27"/>
        <v>Dark</v>
      </c>
      <c r="P543" s="3" t="str">
        <f>_xlfn.XLOOKUP(Orders[[#This Row],[Customer ID]],customers!$A$1:$A$1001,customers!$I$1:$I$1001,,0)</f>
        <v>Yes</v>
      </c>
    </row>
    <row r="544" spans="1:16" x14ac:dyDescent="0.25">
      <c r="A544" s="2" t="s">
        <v>3553</v>
      </c>
      <c r="B544" s="10">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5"/>
        <v>103.49999999999999</v>
      </c>
      <c r="N544" s="3" t="str">
        <f t="shared" si="26"/>
        <v>Arabica</v>
      </c>
      <c r="O544" s="3" t="str">
        <f t="shared" si="27"/>
        <v>Medium</v>
      </c>
      <c r="P544" s="3" t="str">
        <f>_xlfn.XLOOKUP(Orders[[#This Row],[Customer ID]],customers!$A$1:$A$1001,customers!$I$1:$I$1001,,0)</f>
        <v>No</v>
      </c>
    </row>
    <row r="545" spans="1:16" x14ac:dyDescent="0.25">
      <c r="A545" s="2" t="s">
        <v>3559</v>
      </c>
      <c r="B545" s="10">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5"/>
        <v>54.969999999999992</v>
      </c>
      <c r="N545" s="3" t="str">
        <f t="shared" si="26"/>
        <v>Robusta</v>
      </c>
      <c r="O545" s="3" t="str">
        <f t="shared" si="27"/>
        <v>Light</v>
      </c>
      <c r="P545" s="3" t="str">
        <f>_xlfn.XLOOKUP(Orders[[#This Row],[Customer ID]],customers!$A$1:$A$1001,customers!$I$1:$I$1001,,0)</f>
        <v>No</v>
      </c>
    </row>
    <row r="546" spans="1:16" x14ac:dyDescent="0.25">
      <c r="A546" s="2" t="s">
        <v>3565</v>
      </c>
      <c r="B546" s="10">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5"/>
        <v>15.54</v>
      </c>
      <c r="N546" s="3" t="str">
        <f t="shared" si="26"/>
        <v>Arabica</v>
      </c>
      <c r="O546" s="3" t="str">
        <f t="shared" si="27"/>
        <v>Light</v>
      </c>
      <c r="P546" s="3" t="str">
        <f>_xlfn.XLOOKUP(Orders[[#This Row],[Customer ID]],customers!$A$1:$A$1001,customers!$I$1:$I$1001,,0)</f>
        <v>No</v>
      </c>
    </row>
    <row r="547" spans="1:16" x14ac:dyDescent="0.25">
      <c r="A547" s="2" t="s">
        <v>3571</v>
      </c>
      <c r="B547" s="10">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5"/>
        <v>15.54</v>
      </c>
      <c r="N547" s="3" t="str">
        <f t="shared" si="26"/>
        <v>Liberica</v>
      </c>
      <c r="O547" s="3" t="str">
        <f t="shared" si="27"/>
        <v>Dark</v>
      </c>
      <c r="P547" s="3" t="str">
        <f>_xlfn.XLOOKUP(Orders[[#This Row],[Customer ID]],customers!$A$1:$A$1001,customers!$I$1:$I$1001,,0)</f>
        <v>No</v>
      </c>
    </row>
    <row r="548" spans="1:16" x14ac:dyDescent="0.25">
      <c r="A548" s="2" t="s">
        <v>3577</v>
      </c>
      <c r="B548" s="10">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5"/>
        <v>83.835000000000008</v>
      </c>
      <c r="N548" s="3" t="str">
        <f t="shared" si="26"/>
        <v>Excelsa</v>
      </c>
      <c r="O548" s="3" t="str">
        <f t="shared" si="27"/>
        <v>Dark</v>
      </c>
      <c r="P548" s="3" t="str">
        <f>_xlfn.XLOOKUP(Orders[[#This Row],[Customer ID]],customers!$A$1:$A$1001,customers!$I$1:$I$1001,,0)</f>
        <v>No</v>
      </c>
    </row>
    <row r="549" spans="1:16" x14ac:dyDescent="0.25">
      <c r="A549" s="2" t="s">
        <v>3582</v>
      </c>
      <c r="B549" s="10">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5"/>
        <v>10.754999999999999</v>
      </c>
      <c r="N549" s="3" t="str">
        <f t="shared" si="26"/>
        <v>Robusta</v>
      </c>
      <c r="O549" s="3" t="str">
        <f t="shared" si="27"/>
        <v>Light</v>
      </c>
      <c r="P549" s="3" t="str">
        <f>_xlfn.XLOOKUP(Orders[[#This Row],[Customer ID]],customers!$A$1:$A$1001,customers!$I$1:$I$1001,,0)</f>
        <v>Yes</v>
      </c>
    </row>
    <row r="550" spans="1:16" x14ac:dyDescent="0.25">
      <c r="A550" s="2" t="s">
        <v>3587</v>
      </c>
      <c r="B550" s="10">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5"/>
        <v>13.365</v>
      </c>
      <c r="N550" s="3" t="str">
        <f t="shared" si="26"/>
        <v>Excelsa</v>
      </c>
      <c r="O550" s="3" t="str">
        <f t="shared" si="27"/>
        <v>Light</v>
      </c>
      <c r="P550" s="3" t="str">
        <f>_xlfn.XLOOKUP(Orders[[#This Row],[Customer ID]],customers!$A$1:$A$1001,customers!$I$1:$I$1001,,0)</f>
        <v>Yes</v>
      </c>
    </row>
    <row r="551" spans="1:16" x14ac:dyDescent="0.25">
      <c r="A551" s="2" t="s">
        <v>3593</v>
      </c>
      <c r="B551" s="10">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5"/>
        <v>17.82</v>
      </c>
      <c r="N551" s="3" t="str">
        <f t="shared" si="26"/>
        <v>Excelsa</v>
      </c>
      <c r="O551" s="3" t="str">
        <f t="shared" si="27"/>
        <v>Light</v>
      </c>
      <c r="P551" s="3" t="str">
        <f>_xlfn.XLOOKUP(Orders[[#This Row],[Customer ID]],customers!$A$1:$A$1001,customers!$I$1:$I$1001,,0)</f>
        <v>Yes</v>
      </c>
    </row>
    <row r="552" spans="1:16" x14ac:dyDescent="0.25">
      <c r="A552" s="2" t="s">
        <v>3599</v>
      </c>
      <c r="B552" s="10">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5"/>
        <v>23.31</v>
      </c>
      <c r="N552" s="3" t="str">
        <f t="shared" si="26"/>
        <v>Liberica</v>
      </c>
      <c r="O552" s="3" t="str">
        <f t="shared" si="27"/>
        <v>Dark</v>
      </c>
      <c r="P552" s="3" t="str">
        <f>_xlfn.XLOOKUP(Orders[[#This Row],[Customer ID]],customers!$A$1:$A$1001,customers!$I$1:$I$1001,,0)</f>
        <v>Yes</v>
      </c>
    </row>
    <row r="553" spans="1:16" x14ac:dyDescent="0.25">
      <c r="A553" s="2" t="s">
        <v>3605</v>
      </c>
      <c r="B553" s="10">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5"/>
        <v>7.29</v>
      </c>
      <c r="N553" s="3" t="str">
        <f t="shared" si="26"/>
        <v>Excelsa</v>
      </c>
      <c r="O553" s="3" t="str">
        <f t="shared" si="27"/>
        <v>Dark</v>
      </c>
      <c r="P553" s="3" t="str">
        <f>_xlfn.XLOOKUP(Orders[[#This Row],[Customer ID]],customers!$A$1:$A$1001,customers!$I$1:$I$1001,,0)</f>
        <v>No</v>
      </c>
    </row>
    <row r="554" spans="1:16" x14ac:dyDescent="0.25">
      <c r="A554" s="2" t="s">
        <v>3611</v>
      </c>
      <c r="B554" s="10">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5"/>
        <v>17.82</v>
      </c>
      <c r="N554" s="3" t="str">
        <f t="shared" si="26"/>
        <v>Excelsa</v>
      </c>
      <c r="O554" s="3" t="str">
        <f t="shared" si="27"/>
        <v>Light</v>
      </c>
      <c r="P554" s="3" t="str">
        <f>_xlfn.XLOOKUP(Orders[[#This Row],[Customer ID]],customers!$A$1:$A$1001,customers!$I$1:$I$1001,,0)</f>
        <v>Yes</v>
      </c>
    </row>
    <row r="555" spans="1:16" x14ac:dyDescent="0.25">
      <c r="A555" s="2" t="s">
        <v>3617</v>
      </c>
      <c r="B555" s="10">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5"/>
        <v>68.75</v>
      </c>
      <c r="N555" s="3" t="str">
        <f t="shared" si="26"/>
        <v>Excelsa</v>
      </c>
      <c r="O555" s="3" t="str">
        <f t="shared" si="27"/>
        <v>Medium</v>
      </c>
      <c r="P555" s="3" t="str">
        <f>_xlfn.XLOOKUP(Orders[[#This Row],[Customer ID]],customers!$A$1:$A$1001,customers!$I$1:$I$1001,,0)</f>
        <v>No</v>
      </c>
    </row>
    <row r="556" spans="1:16" x14ac:dyDescent="0.25">
      <c r="A556" s="2" t="s">
        <v>3622</v>
      </c>
      <c r="B556" s="10">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5"/>
        <v>54.969999999999992</v>
      </c>
      <c r="N556" s="3" t="str">
        <f t="shared" si="26"/>
        <v>Robusta</v>
      </c>
      <c r="O556" s="3" t="str">
        <f t="shared" si="27"/>
        <v>Light</v>
      </c>
      <c r="P556" s="3" t="str">
        <f>_xlfn.XLOOKUP(Orders[[#This Row],[Customer ID]],customers!$A$1:$A$1001,customers!$I$1:$I$1001,,0)</f>
        <v>Yes</v>
      </c>
    </row>
    <row r="557" spans="1:16" x14ac:dyDescent="0.25">
      <c r="A557" s="2" t="s">
        <v>3627</v>
      </c>
      <c r="B557" s="10">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5"/>
        <v>82.5</v>
      </c>
      <c r="N557" s="3" t="str">
        <f t="shared" si="26"/>
        <v>Excelsa</v>
      </c>
      <c r="O557" s="3" t="str">
        <f t="shared" si="27"/>
        <v>Medium</v>
      </c>
      <c r="P557" s="3" t="str">
        <f>_xlfn.XLOOKUP(Orders[[#This Row],[Customer ID]],customers!$A$1:$A$1001,customers!$I$1:$I$1001,,0)</f>
        <v>No</v>
      </c>
    </row>
    <row r="558" spans="1:16" x14ac:dyDescent="0.25">
      <c r="A558" s="2" t="s">
        <v>3633</v>
      </c>
      <c r="B558" s="10">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5"/>
        <v>8.73</v>
      </c>
      <c r="N558" s="3" t="str">
        <f t="shared" si="26"/>
        <v>Liberica</v>
      </c>
      <c r="O558" s="3" t="str">
        <f t="shared" si="27"/>
        <v>Medium</v>
      </c>
      <c r="P558" s="3" t="str">
        <f>_xlfn.XLOOKUP(Orders[[#This Row],[Customer ID]],customers!$A$1:$A$1001,customers!$I$1:$I$1001,,0)</f>
        <v>Yes</v>
      </c>
    </row>
    <row r="559" spans="1:16" x14ac:dyDescent="0.25">
      <c r="A559" s="2" t="s">
        <v>3638</v>
      </c>
      <c r="B559" s="10">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5"/>
        <v>59.4</v>
      </c>
      <c r="N559" s="3" t="str">
        <f t="shared" si="26"/>
        <v>Excelsa</v>
      </c>
      <c r="O559" s="3" t="str">
        <f t="shared" si="27"/>
        <v>Light</v>
      </c>
      <c r="P559" s="3" t="str">
        <f>_xlfn.XLOOKUP(Orders[[#This Row],[Customer ID]],customers!$A$1:$A$1001,customers!$I$1:$I$1001,,0)</f>
        <v>Yes</v>
      </c>
    </row>
    <row r="560" spans="1:16" x14ac:dyDescent="0.25">
      <c r="A560" s="2" t="s">
        <v>3643</v>
      </c>
      <c r="B560" s="10">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5"/>
        <v>15.54</v>
      </c>
      <c r="N560" s="3" t="str">
        <f t="shared" si="26"/>
        <v>Liberica</v>
      </c>
      <c r="O560" s="3" t="str">
        <f t="shared" si="27"/>
        <v>Dark</v>
      </c>
      <c r="P560" s="3" t="str">
        <f>_xlfn.XLOOKUP(Orders[[#This Row],[Customer ID]],customers!$A$1:$A$1001,customers!$I$1:$I$1001,,0)</f>
        <v>Yes</v>
      </c>
    </row>
    <row r="561" spans="1:16" x14ac:dyDescent="0.25">
      <c r="A561" s="2" t="s">
        <v>3648</v>
      </c>
      <c r="B561" s="10">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5"/>
        <v>38.849999999999994</v>
      </c>
      <c r="N561" s="3" t="str">
        <f t="shared" si="26"/>
        <v>Arabica</v>
      </c>
      <c r="O561" s="3" t="str">
        <f t="shared" si="27"/>
        <v>Light</v>
      </c>
      <c r="P561" s="3" t="str">
        <f>_xlfn.XLOOKUP(Orders[[#This Row],[Customer ID]],customers!$A$1:$A$1001,customers!$I$1:$I$1001,,0)</f>
        <v>Yes</v>
      </c>
    </row>
    <row r="562" spans="1:16" x14ac:dyDescent="0.25">
      <c r="A562" s="2" t="s">
        <v>3654</v>
      </c>
      <c r="B562" s="10">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5"/>
        <v>189.74999999999997</v>
      </c>
      <c r="N562" s="3" t="str">
        <f t="shared" si="26"/>
        <v>Excelsa</v>
      </c>
      <c r="O562" s="3" t="str">
        <f t="shared" si="27"/>
        <v>Medium</v>
      </c>
      <c r="P562" s="3" t="str">
        <f>_xlfn.XLOOKUP(Orders[[#This Row],[Customer ID]],customers!$A$1:$A$1001,customers!$I$1:$I$1001,,0)</f>
        <v>Yes</v>
      </c>
    </row>
    <row r="563" spans="1:16" x14ac:dyDescent="0.25">
      <c r="A563" s="2" t="s">
        <v>3659</v>
      </c>
      <c r="B563" s="10">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5"/>
        <v>17.91</v>
      </c>
      <c r="N563" s="3" t="str">
        <f t="shared" si="26"/>
        <v>Arabica</v>
      </c>
      <c r="O563" s="3" t="str">
        <f t="shared" si="27"/>
        <v>Dark</v>
      </c>
      <c r="P563" s="3" t="str">
        <f>_xlfn.XLOOKUP(Orders[[#This Row],[Customer ID]],customers!$A$1:$A$1001,customers!$I$1:$I$1001,,0)</f>
        <v>Yes</v>
      </c>
    </row>
    <row r="564" spans="1:16" x14ac:dyDescent="0.25">
      <c r="A564" s="2" t="s">
        <v>3665</v>
      </c>
      <c r="B564" s="10">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5"/>
        <v>28.53</v>
      </c>
      <c r="N564" s="3" t="str">
        <f t="shared" si="26"/>
        <v>Liberica</v>
      </c>
      <c r="O564" s="3" t="str">
        <f t="shared" si="27"/>
        <v>Light</v>
      </c>
      <c r="P564" s="3" t="str">
        <f>_xlfn.XLOOKUP(Orders[[#This Row],[Customer ID]],customers!$A$1:$A$1001,customers!$I$1:$I$1001,,0)</f>
        <v>No</v>
      </c>
    </row>
    <row r="565" spans="1:16" x14ac:dyDescent="0.25">
      <c r="A565" s="2" t="s">
        <v>3671</v>
      </c>
      <c r="B565" s="10">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5"/>
        <v>82.5</v>
      </c>
      <c r="N565" s="3" t="str">
        <f t="shared" si="26"/>
        <v>Excelsa</v>
      </c>
      <c r="O565" s="3" t="str">
        <f t="shared" si="27"/>
        <v>Medium</v>
      </c>
      <c r="P565" s="3" t="str">
        <f>_xlfn.XLOOKUP(Orders[[#This Row],[Customer ID]],customers!$A$1:$A$1001,customers!$I$1:$I$1001,,0)</f>
        <v>No</v>
      </c>
    </row>
    <row r="566" spans="1:16" x14ac:dyDescent="0.25">
      <c r="A566" s="2" t="s">
        <v>3677</v>
      </c>
      <c r="B566" s="10">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5"/>
        <v>14.339999999999998</v>
      </c>
      <c r="N566" s="3" t="str">
        <f t="shared" si="26"/>
        <v>Robusta</v>
      </c>
      <c r="O566" s="3" t="str">
        <f t="shared" si="27"/>
        <v>Light</v>
      </c>
      <c r="P566" s="3" t="str">
        <f>_xlfn.XLOOKUP(Orders[[#This Row],[Customer ID]],customers!$A$1:$A$1001,customers!$I$1:$I$1001,,0)</f>
        <v>No</v>
      </c>
    </row>
    <row r="567" spans="1:16" x14ac:dyDescent="0.25">
      <c r="A567" s="2" t="s">
        <v>3683</v>
      </c>
      <c r="B567" s="10">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5"/>
        <v>82.339999999999989</v>
      </c>
      <c r="N567" s="3" t="str">
        <f t="shared" si="26"/>
        <v>Robusta</v>
      </c>
      <c r="O567" s="3" t="str">
        <f t="shared" si="27"/>
        <v>Dark</v>
      </c>
      <c r="P567" s="3" t="str">
        <f>_xlfn.XLOOKUP(Orders[[#This Row],[Customer ID]],customers!$A$1:$A$1001,customers!$I$1:$I$1001,,0)</f>
        <v>No</v>
      </c>
    </row>
    <row r="568" spans="1:16" x14ac:dyDescent="0.25">
      <c r="A568" s="2" t="s">
        <v>3689</v>
      </c>
      <c r="B568" s="10">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5"/>
        <v>20.25</v>
      </c>
      <c r="N568" s="3" t="str">
        <f t="shared" si="26"/>
        <v>Arabica</v>
      </c>
      <c r="O568" s="3" t="str">
        <f t="shared" si="27"/>
        <v>Medium</v>
      </c>
      <c r="P568" s="3" t="str">
        <f>_xlfn.XLOOKUP(Orders[[#This Row],[Customer ID]],customers!$A$1:$A$1001,customers!$I$1:$I$1001,,0)</f>
        <v>Yes</v>
      </c>
    </row>
    <row r="569" spans="1:16" x14ac:dyDescent="0.25">
      <c r="A569" s="2" t="s">
        <v>3695</v>
      </c>
      <c r="B569" s="10">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5"/>
        <v>164.90999999999997</v>
      </c>
      <c r="N569" s="3" t="str">
        <f t="shared" si="26"/>
        <v>Robusta</v>
      </c>
      <c r="O569" s="3" t="str">
        <f t="shared" si="27"/>
        <v>Light</v>
      </c>
      <c r="P569" s="3" t="str">
        <f>_xlfn.XLOOKUP(Orders[[#This Row],[Customer ID]],customers!$A$1:$A$1001,customers!$I$1:$I$1001,,0)</f>
        <v>No</v>
      </c>
    </row>
    <row r="570" spans="1:16" x14ac:dyDescent="0.25">
      <c r="A570" s="2" t="s">
        <v>3700</v>
      </c>
      <c r="B570" s="10">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5"/>
        <v>19.02</v>
      </c>
      <c r="N570" s="3" t="str">
        <f t="shared" si="26"/>
        <v>Liberica</v>
      </c>
      <c r="O570" s="3" t="str">
        <f t="shared" si="27"/>
        <v>Light</v>
      </c>
      <c r="P570" s="3" t="str">
        <f>_xlfn.XLOOKUP(Orders[[#This Row],[Customer ID]],customers!$A$1:$A$1001,customers!$I$1:$I$1001,,0)</f>
        <v>Yes</v>
      </c>
    </row>
    <row r="571" spans="1:16" x14ac:dyDescent="0.25">
      <c r="A571" s="2" t="s">
        <v>3706</v>
      </c>
      <c r="B571" s="10">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5"/>
        <v>137.31</v>
      </c>
      <c r="N571" s="3" t="str">
        <f t="shared" si="26"/>
        <v>Arabica</v>
      </c>
      <c r="O571" s="3" t="str">
        <f t="shared" si="27"/>
        <v>Dark</v>
      </c>
      <c r="P571" s="3" t="str">
        <f>_xlfn.XLOOKUP(Orders[[#This Row],[Customer ID]],customers!$A$1:$A$1001,customers!$I$1:$I$1001,,0)</f>
        <v>No</v>
      </c>
    </row>
    <row r="572" spans="1:16" x14ac:dyDescent="0.25">
      <c r="A572" s="2" t="s">
        <v>3712</v>
      </c>
      <c r="B572" s="10">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5"/>
        <v>27</v>
      </c>
      <c r="N572" s="3" t="str">
        <f t="shared" si="26"/>
        <v>Arabica</v>
      </c>
      <c r="O572" s="3" t="str">
        <f t="shared" si="27"/>
        <v>Medium</v>
      </c>
      <c r="P572" s="3" t="str">
        <f>_xlfn.XLOOKUP(Orders[[#This Row],[Customer ID]],customers!$A$1:$A$1001,customers!$I$1:$I$1001,,0)</f>
        <v>No</v>
      </c>
    </row>
    <row r="573" spans="1:16" x14ac:dyDescent="0.25">
      <c r="A573" s="2" t="s">
        <v>3718</v>
      </c>
      <c r="B573" s="10">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5"/>
        <v>35.64</v>
      </c>
      <c r="N573" s="3" t="str">
        <f t="shared" si="26"/>
        <v>Excelsa</v>
      </c>
      <c r="O573" s="3" t="str">
        <f t="shared" si="27"/>
        <v>Light</v>
      </c>
      <c r="P573" s="3" t="str">
        <f>_xlfn.XLOOKUP(Orders[[#This Row],[Customer ID]],customers!$A$1:$A$1001,customers!$I$1:$I$1001,,0)</f>
        <v>No</v>
      </c>
    </row>
    <row r="574" spans="1:16" x14ac:dyDescent="0.25">
      <c r="A574" s="2" t="s">
        <v>3724</v>
      </c>
      <c r="B574" s="10">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5"/>
        <v>5.97</v>
      </c>
      <c r="N574" s="3" t="str">
        <f t="shared" si="26"/>
        <v>Arabica</v>
      </c>
      <c r="O574" s="3" t="str">
        <f t="shared" si="27"/>
        <v>Dark</v>
      </c>
      <c r="P574" s="3" t="str">
        <f>_xlfn.XLOOKUP(Orders[[#This Row],[Customer ID]],customers!$A$1:$A$1001,customers!$I$1:$I$1001,,0)</f>
        <v>Yes</v>
      </c>
    </row>
    <row r="575" spans="1:16" x14ac:dyDescent="0.25">
      <c r="A575" s="2" t="s">
        <v>3728</v>
      </c>
      <c r="B575" s="10">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5"/>
        <v>67.5</v>
      </c>
      <c r="N575" s="3" t="str">
        <f t="shared" si="26"/>
        <v>Arabica</v>
      </c>
      <c r="O575" s="3" t="str">
        <f t="shared" si="27"/>
        <v>Medium</v>
      </c>
      <c r="P575" s="3" t="str">
        <f>_xlfn.XLOOKUP(Orders[[#This Row],[Customer ID]],customers!$A$1:$A$1001,customers!$I$1:$I$1001,,0)</f>
        <v>No</v>
      </c>
    </row>
    <row r="576" spans="1:16" x14ac:dyDescent="0.25">
      <c r="A576" s="2" t="s">
        <v>3734</v>
      </c>
      <c r="B576" s="10">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5"/>
        <v>21.509999999999998</v>
      </c>
      <c r="N576" s="3" t="str">
        <f t="shared" si="26"/>
        <v>Robusta</v>
      </c>
      <c r="O576" s="3" t="str">
        <f t="shared" si="27"/>
        <v>Light</v>
      </c>
      <c r="P576" s="3" t="str">
        <f>_xlfn.XLOOKUP(Orders[[#This Row],[Customer ID]],customers!$A$1:$A$1001,customers!$I$1:$I$1001,,0)</f>
        <v>Yes</v>
      </c>
    </row>
    <row r="577" spans="1:16" x14ac:dyDescent="0.25">
      <c r="A577" s="2" t="s">
        <v>3739</v>
      </c>
      <c r="B577" s="10">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5"/>
        <v>66.929999999999993</v>
      </c>
      <c r="N577" s="3" t="str">
        <f t="shared" si="26"/>
        <v>Liberica</v>
      </c>
      <c r="O577" s="3" t="str">
        <f t="shared" si="27"/>
        <v>Medium</v>
      </c>
      <c r="P577" s="3" t="str">
        <f>_xlfn.XLOOKUP(Orders[[#This Row],[Customer ID]],customers!$A$1:$A$1001,customers!$I$1:$I$1001,,0)</f>
        <v>No</v>
      </c>
    </row>
    <row r="578" spans="1:16" x14ac:dyDescent="0.25">
      <c r="A578" s="2" t="s">
        <v>3745</v>
      </c>
      <c r="B578" s="10">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5"/>
        <v>17.91</v>
      </c>
      <c r="N578" s="3" t="str">
        <f t="shared" si="26"/>
        <v>Arabica</v>
      </c>
      <c r="O578" s="3" t="str">
        <f t="shared" si="27"/>
        <v>Dark</v>
      </c>
      <c r="P578" s="3" t="str">
        <f>_xlfn.XLOOKUP(Orders[[#This Row],[Customer ID]],customers!$A$1:$A$1001,customers!$I$1:$I$1001,,0)</f>
        <v>No</v>
      </c>
    </row>
    <row r="579" spans="1:16" x14ac:dyDescent="0.25">
      <c r="A579" s="2" t="s">
        <v>3751</v>
      </c>
      <c r="B579" s="10">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8">L579*E579</f>
        <v>58.2</v>
      </c>
      <c r="N579" s="3" t="str">
        <f t="shared" ref="N579:N642" si="29">IF(I579="Rob","Robusta",IF(I579="Exc","Excelsa",IF(I579="Ara","Arabica",IF(I579="Lib","Liberica",""))))</f>
        <v>Liberica</v>
      </c>
      <c r="O579" s="3" t="str">
        <f t="shared" ref="O579:O642" si="30">IF(J579="M","Medium",IF(J579="L","Light",IF(J579="D","Dark","")))</f>
        <v>Medium</v>
      </c>
      <c r="P579" s="3" t="str">
        <f>_xlfn.XLOOKUP(Orders[[#This Row],[Customer ID]],customers!$A$1:$A$1001,customers!$I$1:$I$1001,,0)</f>
        <v>No</v>
      </c>
    </row>
    <row r="580" spans="1:16" x14ac:dyDescent="0.25">
      <c r="A580" s="2" t="s">
        <v>3756</v>
      </c>
      <c r="B580" s="10">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8"/>
        <v>13.365</v>
      </c>
      <c r="N580" s="3" t="str">
        <f t="shared" si="29"/>
        <v>Excelsa</v>
      </c>
      <c r="O580" s="3" t="str">
        <f t="shared" si="30"/>
        <v>Light</v>
      </c>
      <c r="P580" s="3" t="str">
        <f>_xlfn.XLOOKUP(Orders[[#This Row],[Customer ID]],customers!$A$1:$A$1001,customers!$I$1:$I$1001,,0)</f>
        <v>No</v>
      </c>
    </row>
    <row r="581" spans="1:16" x14ac:dyDescent="0.25">
      <c r="A581" s="2" t="s">
        <v>3756</v>
      </c>
      <c r="B581" s="10">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8"/>
        <v>33.75</v>
      </c>
      <c r="N581" s="3" t="str">
        <f t="shared" si="29"/>
        <v>Arabica</v>
      </c>
      <c r="O581" s="3" t="str">
        <f t="shared" si="30"/>
        <v>Medium</v>
      </c>
      <c r="P581" s="3" t="str">
        <f>_xlfn.XLOOKUP(Orders[[#This Row],[Customer ID]],customers!$A$1:$A$1001,customers!$I$1:$I$1001,,0)</f>
        <v>No</v>
      </c>
    </row>
    <row r="582" spans="1:16" x14ac:dyDescent="0.25">
      <c r="A582" s="2" t="s">
        <v>3767</v>
      </c>
      <c r="B582" s="10">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8"/>
        <v>44.55</v>
      </c>
      <c r="N582" s="3" t="str">
        <f t="shared" si="29"/>
        <v>Excelsa</v>
      </c>
      <c r="O582" s="3" t="str">
        <f t="shared" si="30"/>
        <v>Light</v>
      </c>
      <c r="P582" s="3" t="str">
        <f>_xlfn.XLOOKUP(Orders[[#This Row],[Customer ID]],customers!$A$1:$A$1001,customers!$I$1:$I$1001,,0)</f>
        <v>Yes</v>
      </c>
    </row>
    <row r="583" spans="1:16" x14ac:dyDescent="0.25">
      <c r="A583" s="2" t="s">
        <v>3773</v>
      </c>
      <c r="B583" s="10">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8"/>
        <v>44.55</v>
      </c>
      <c r="N583" s="3" t="str">
        <f t="shared" si="29"/>
        <v>Excelsa</v>
      </c>
      <c r="O583" s="3" t="str">
        <f t="shared" si="30"/>
        <v>Light</v>
      </c>
      <c r="P583" s="3" t="str">
        <f>_xlfn.XLOOKUP(Orders[[#This Row],[Customer ID]],customers!$A$1:$A$1001,customers!$I$1:$I$1001,,0)</f>
        <v>Yes</v>
      </c>
    </row>
    <row r="584" spans="1:16" x14ac:dyDescent="0.25">
      <c r="A584" s="2" t="s">
        <v>3778</v>
      </c>
      <c r="B584" s="10">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8"/>
        <v>60.75</v>
      </c>
      <c r="N584" s="3" t="str">
        <f t="shared" si="29"/>
        <v>Excelsa</v>
      </c>
      <c r="O584" s="3" t="str">
        <f t="shared" si="30"/>
        <v>Dark</v>
      </c>
      <c r="P584" s="3" t="str">
        <f>_xlfn.XLOOKUP(Orders[[#This Row],[Customer ID]],customers!$A$1:$A$1001,customers!$I$1:$I$1001,,0)</f>
        <v>No</v>
      </c>
    </row>
    <row r="585" spans="1:16" x14ac:dyDescent="0.25">
      <c r="A585" s="2" t="s">
        <v>3784</v>
      </c>
      <c r="B585" s="10">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8"/>
        <v>3.5849999999999995</v>
      </c>
      <c r="N585" s="3" t="str">
        <f t="shared" si="29"/>
        <v>Robusta</v>
      </c>
      <c r="O585" s="3" t="str">
        <f t="shared" si="30"/>
        <v>Light</v>
      </c>
      <c r="P585" s="3" t="str">
        <f>_xlfn.XLOOKUP(Orders[[#This Row],[Customer ID]],customers!$A$1:$A$1001,customers!$I$1:$I$1001,,0)</f>
        <v>Yes</v>
      </c>
    </row>
    <row r="586" spans="1:16" x14ac:dyDescent="0.25">
      <c r="A586" s="2" t="s">
        <v>3790</v>
      </c>
      <c r="B586" s="10">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8"/>
        <v>21.509999999999998</v>
      </c>
      <c r="N586" s="3" t="str">
        <f t="shared" si="29"/>
        <v>Robusta</v>
      </c>
      <c r="O586" s="3" t="str">
        <f t="shared" si="30"/>
        <v>Light</v>
      </c>
      <c r="P586" s="3" t="str">
        <f>_xlfn.XLOOKUP(Orders[[#This Row],[Customer ID]],customers!$A$1:$A$1001,customers!$I$1:$I$1001,,0)</f>
        <v>No</v>
      </c>
    </row>
    <row r="587" spans="1:16" x14ac:dyDescent="0.25">
      <c r="A587" s="2" t="s">
        <v>3796</v>
      </c>
      <c r="B587" s="10">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8"/>
        <v>16.5</v>
      </c>
      <c r="N587" s="3" t="str">
        <f t="shared" si="29"/>
        <v>Excelsa</v>
      </c>
      <c r="O587" s="3" t="str">
        <f t="shared" si="30"/>
        <v>Medium</v>
      </c>
      <c r="P587" s="3" t="str">
        <f>_xlfn.XLOOKUP(Orders[[#This Row],[Customer ID]],customers!$A$1:$A$1001,customers!$I$1:$I$1001,,0)</f>
        <v>Yes</v>
      </c>
    </row>
    <row r="588" spans="1:16" x14ac:dyDescent="0.25">
      <c r="A588" s="2" t="s">
        <v>3802</v>
      </c>
      <c r="B588" s="10">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8"/>
        <v>82.454999999999984</v>
      </c>
      <c r="N588" s="3" t="str">
        <f t="shared" si="29"/>
        <v>Robusta</v>
      </c>
      <c r="O588" s="3" t="str">
        <f t="shared" si="30"/>
        <v>Light</v>
      </c>
      <c r="P588" s="3" t="str">
        <f>_xlfn.XLOOKUP(Orders[[#This Row],[Customer ID]],customers!$A$1:$A$1001,customers!$I$1:$I$1001,,0)</f>
        <v>No</v>
      </c>
    </row>
    <row r="589" spans="1:16" x14ac:dyDescent="0.25">
      <c r="A589" s="2" t="s">
        <v>3807</v>
      </c>
      <c r="B589" s="10">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8"/>
        <v>7.77</v>
      </c>
      <c r="N589" s="3" t="str">
        <f t="shared" si="29"/>
        <v>Liberica</v>
      </c>
      <c r="O589" s="3" t="str">
        <f t="shared" si="30"/>
        <v>Dark</v>
      </c>
      <c r="P589" s="3" t="str">
        <f>_xlfn.XLOOKUP(Orders[[#This Row],[Customer ID]],customers!$A$1:$A$1001,customers!$I$1:$I$1001,,0)</f>
        <v>Yes</v>
      </c>
    </row>
    <row r="590" spans="1:16" x14ac:dyDescent="0.25">
      <c r="A590" s="2" t="s">
        <v>3812</v>
      </c>
      <c r="B590" s="10">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8"/>
        <v>11.94</v>
      </c>
      <c r="N590" s="3" t="str">
        <f t="shared" si="29"/>
        <v>Robusta</v>
      </c>
      <c r="O590" s="3" t="str">
        <f t="shared" si="30"/>
        <v>Medium</v>
      </c>
      <c r="P590" s="3" t="str">
        <f>_xlfn.XLOOKUP(Orders[[#This Row],[Customer ID]],customers!$A$1:$A$1001,customers!$I$1:$I$1001,,0)</f>
        <v>Yes</v>
      </c>
    </row>
    <row r="591" spans="1:16" x14ac:dyDescent="0.25">
      <c r="A591" s="2" t="s">
        <v>3818</v>
      </c>
      <c r="B591" s="10">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8"/>
        <v>204.92999999999995</v>
      </c>
      <c r="N591" s="3" t="str">
        <f t="shared" si="29"/>
        <v>Excelsa</v>
      </c>
      <c r="O591" s="3" t="str">
        <f t="shared" si="30"/>
        <v>Light</v>
      </c>
      <c r="P591" s="3" t="str">
        <f>_xlfn.XLOOKUP(Orders[[#This Row],[Customer ID]],customers!$A$1:$A$1001,customers!$I$1:$I$1001,,0)</f>
        <v>No</v>
      </c>
    </row>
    <row r="592" spans="1:16" x14ac:dyDescent="0.25">
      <c r="A592" s="2" t="s">
        <v>3823</v>
      </c>
      <c r="B592" s="10">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8"/>
        <v>63.249999999999993</v>
      </c>
      <c r="N592" s="3" t="str">
        <f t="shared" si="29"/>
        <v>Excelsa</v>
      </c>
      <c r="O592" s="3" t="str">
        <f t="shared" si="30"/>
        <v>Medium</v>
      </c>
      <c r="P592" s="3" t="str">
        <f>_xlfn.XLOOKUP(Orders[[#This Row],[Customer ID]],customers!$A$1:$A$1001,customers!$I$1:$I$1001,,0)</f>
        <v>Yes</v>
      </c>
    </row>
    <row r="593" spans="1:16" x14ac:dyDescent="0.25">
      <c r="A593" s="2" t="s">
        <v>3829</v>
      </c>
      <c r="B593" s="10">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8"/>
        <v>8.0549999999999997</v>
      </c>
      <c r="N593" s="3" t="str">
        <f t="shared" si="29"/>
        <v>Robusta</v>
      </c>
      <c r="O593" s="3" t="str">
        <f t="shared" si="30"/>
        <v>Dark</v>
      </c>
      <c r="P593" s="3" t="str">
        <f>_xlfn.XLOOKUP(Orders[[#This Row],[Customer ID]],customers!$A$1:$A$1001,customers!$I$1:$I$1001,,0)</f>
        <v>Yes</v>
      </c>
    </row>
    <row r="594" spans="1:16" x14ac:dyDescent="0.25">
      <c r="A594" s="2" t="s">
        <v>3834</v>
      </c>
      <c r="B594" s="10">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8"/>
        <v>51.749999999999993</v>
      </c>
      <c r="N594" s="3" t="str">
        <f t="shared" si="29"/>
        <v>Arabica</v>
      </c>
      <c r="O594" s="3" t="str">
        <f t="shared" si="30"/>
        <v>Medium</v>
      </c>
      <c r="P594" s="3" t="str">
        <f>_xlfn.XLOOKUP(Orders[[#This Row],[Customer ID]],customers!$A$1:$A$1001,customers!$I$1:$I$1001,,0)</f>
        <v>No</v>
      </c>
    </row>
    <row r="595" spans="1:16" x14ac:dyDescent="0.25">
      <c r="A595" s="2" t="s">
        <v>3839</v>
      </c>
      <c r="B595" s="10">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8"/>
        <v>27.945</v>
      </c>
      <c r="N595" s="3" t="str">
        <f t="shared" si="29"/>
        <v>Excelsa</v>
      </c>
      <c r="O595" s="3" t="str">
        <f t="shared" si="30"/>
        <v>Dark</v>
      </c>
      <c r="P595" s="3" t="str">
        <f>_xlfn.XLOOKUP(Orders[[#This Row],[Customer ID]],customers!$A$1:$A$1001,customers!$I$1:$I$1001,,0)</f>
        <v>Yes</v>
      </c>
    </row>
    <row r="596" spans="1:16" x14ac:dyDescent="0.25">
      <c r="A596" s="2" t="s">
        <v>3844</v>
      </c>
      <c r="B596" s="10">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8"/>
        <v>59.569999999999993</v>
      </c>
      <c r="N596" s="3" t="str">
        <f t="shared" si="29"/>
        <v>Arabica</v>
      </c>
      <c r="O596" s="3" t="str">
        <f t="shared" si="30"/>
        <v>Light</v>
      </c>
      <c r="P596" s="3" t="str">
        <f>_xlfn.XLOOKUP(Orders[[#This Row],[Customer ID]],customers!$A$1:$A$1001,customers!$I$1:$I$1001,,0)</f>
        <v>No</v>
      </c>
    </row>
    <row r="597" spans="1:16" x14ac:dyDescent="0.25">
      <c r="A597" s="2" t="s">
        <v>3850</v>
      </c>
      <c r="B597" s="10">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8"/>
        <v>14.85</v>
      </c>
      <c r="N597" s="3" t="str">
        <f t="shared" si="29"/>
        <v>Excelsa</v>
      </c>
      <c r="O597" s="3" t="str">
        <f t="shared" si="30"/>
        <v>Light</v>
      </c>
      <c r="P597" s="3" t="str">
        <f>_xlfn.XLOOKUP(Orders[[#This Row],[Customer ID]],customers!$A$1:$A$1001,customers!$I$1:$I$1001,,0)</f>
        <v>No</v>
      </c>
    </row>
    <row r="598" spans="1:16" x14ac:dyDescent="0.25">
      <c r="A598" s="2" t="s">
        <v>3854</v>
      </c>
      <c r="B598" s="10">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8"/>
        <v>33.75</v>
      </c>
      <c r="N598" s="3" t="str">
        <f t="shared" si="29"/>
        <v>Arabica</v>
      </c>
      <c r="O598" s="3" t="str">
        <f t="shared" si="30"/>
        <v>Medium</v>
      </c>
      <c r="P598" s="3" t="str">
        <f>_xlfn.XLOOKUP(Orders[[#This Row],[Customer ID]],customers!$A$1:$A$1001,customers!$I$1:$I$1001,,0)</f>
        <v>No</v>
      </c>
    </row>
    <row r="599" spans="1:16" x14ac:dyDescent="0.25">
      <c r="A599" s="2" t="s">
        <v>3860</v>
      </c>
      <c r="B599" s="10">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8"/>
        <v>145.82</v>
      </c>
      <c r="N599" s="3" t="str">
        <f t="shared" si="29"/>
        <v>Liberica</v>
      </c>
      <c r="O599" s="3" t="str">
        <f t="shared" si="30"/>
        <v>Light</v>
      </c>
      <c r="P599" s="3" t="str">
        <f>_xlfn.XLOOKUP(Orders[[#This Row],[Customer ID]],customers!$A$1:$A$1001,customers!$I$1:$I$1001,,0)</f>
        <v>Yes</v>
      </c>
    </row>
    <row r="600" spans="1:16" x14ac:dyDescent="0.25">
      <c r="A600" s="2" t="s">
        <v>3866</v>
      </c>
      <c r="B600" s="10">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8"/>
        <v>11.94</v>
      </c>
      <c r="N600" s="3" t="str">
        <f t="shared" si="29"/>
        <v>Robusta</v>
      </c>
      <c r="O600" s="3" t="str">
        <f t="shared" si="30"/>
        <v>Medium</v>
      </c>
      <c r="P600" s="3" t="str">
        <f>_xlfn.XLOOKUP(Orders[[#This Row],[Customer ID]],customers!$A$1:$A$1001,customers!$I$1:$I$1001,,0)</f>
        <v>Yes</v>
      </c>
    </row>
    <row r="601" spans="1:16" x14ac:dyDescent="0.25">
      <c r="A601" s="2" t="s">
        <v>3872</v>
      </c>
      <c r="B601" s="10">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8"/>
        <v>11.94</v>
      </c>
      <c r="N601" s="3" t="str">
        <f t="shared" si="29"/>
        <v>Arabica</v>
      </c>
      <c r="O601" s="3" t="str">
        <f t="shared" si="30"/>
        <v>Dark</v>
      </c>
      <c r="P601" s="3" t="str">
        <f>_xlfn.XLOOKUP(Orders[[#This Row],[Customer ID]],customers!$A$1:$A$1001,customers!$I$1:$I$1001,,0)</f>
        <v>Yes</v>
      </c>
    </row>
    <row r="602" spans="1:16" x14ac:dyDescent="0.25">
      <c r="A602" s="2" t="s">
        <v>3877</v>
      </c>
      <c r="B602" s="10">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8"/>
        <v>7.77</v>
      </c>
      <c r="N602" s="3" t="str">
        <f t="shared" si="29"/>
        <v>Liberica</v>
      </c>
      <c r="O602" s="3" t="str">
        <f t="shared" si="30"/>
        <v>Dark</v>
      </c>
      <c r="P602" s="3" t="str">
        <f>_xlfn.XLOOKUP(Orders[[#This Row],[Customer ID]],customers!$A$1:$A$1001,customers!$I$1:$I$1001,,0)</f>
        <v>No</v>
      </c>
    </row>
    <row r="603" spans="1:16" x14ac:dyDescent="0.25">
      <c r="A603" s="2" t="s">
        <v>3883</v>
      </c>
      <c r="B603" s="10">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8"/>
        <v>109.93999999999998</v>
      </c>
      <c r="N603" s="3" t="str">
        <f t="shared" si="29"/>
        <v>Robusta</v>
      </c>
      <c r="O603" s="3" t="str">
        <f t="shared" si="30"/>
        <v>Light</v>
      </c>
      <c r="P603" s="3" t="str">
        <f>_xlfn.XLOOKUP(Orders[[#This Row],[Customer ID]],customers!$A$1:$A$1001,customers!$I$1:$I$1001,,0)</f>
        <v>Yes</v>
      </c>
    </row>
    <row r="604" spans="1:16" x14ac:dyDescent="0.25">
      <c r="A604" s="2" t="s">
        <v>3889</v>
      </c>
      <c r="B604" s="10">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8"/>
        <v>22.274999999999999</v>
      </c>
      <c r="N604" s="3" t="str">
        <f t="shared" si="29"/>
        <v>Excelsa</v>
      </c>
      <c r="O604" s="3" t="str">
        <f t="shared" si="30"/>
        <v>Light</v>
      </c>
      <c r="P604" s="3" t="str">
        <f>_xlfn.XLOOKUP(Orders[[#This Row],[Customer ID]],customers!$A$1:$A$1001,customers!$I$1:$I$1001,,0)</f>
        <v>Yes</v>
      </c>
    </row>
    <row r="605" spans="1:16" x14ac:dyDescent="0.25">
      <c r="A605" s="2" t="s">
        <v>3895</v>
      </c>
      <c r="B605" s="10">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8"/>
        <v>8.9550000000000001</v>
      </c>
      <c r="N605" s="3" t="str">
        <f t="shared" si="29"/>
        <v>Robusta</v>
      </c>
      <c r="O605" s="3" t="str">
        <f t="shared" si="30"/>
        <v>Medium</v>
      </c>
      <c r="P605" s="3" t="str">
        <f>_xlfn.XLOOKUP(Orders[[#This Row],[Customer ID]],customers!$A$1:$A$1001,customers!$I$1:$I$1001,,0)</f>
        <v>No</v>
      </c>
    </row>
    <row r="606" spans="1:16" x14ac:dyDescent="0.25">
      <c r="A606" s="2" t="s">
        <v>3900</v>
      </c>
      <c r="B606" s="10">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8"/>
        <v>119.13999999999999</v>
      </c>
      <c r="N606" s="3" t="str">
        <f t="shared" si="29"/>
        <v>Liberica</v>
      </c>
      <c r="O606" s="3" t="str">
        <f t="shared" si="30"/>
        <v>Dark</v>
      </c>
      <c r="P606" s="3" t="str">
        <f>_xlfn.XLOOKUP(Orders[[#This Row],[Customer ID]],customers!$A$1:$A$1001,customers!$I$1:$I$1001,,0)</f>
        <v>No</v>
      </c>
    </row>
    <row r="607" spans="1:16" x14ac:dyDescent="0.25">
      <c r="A607" s="2" t="s">
        <v>3905</v>
      </c>
      <c r="B607" s="10">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8"/>
        <v>148.92499999999998</v>
      </c>
      <c r="N607" s="3" t="str">
        <f t="shared" si="29"/>
        <v>Arabica</v>
      </c>
      <c r="O607" s="3" t="str">
        <f t="shared" si="30"/>
        <v>Light</v>
      </c>
      <c r="P607" s="3" t="str">
        <f>_xlfn.XLOOKUP(Orders[[#This Row],[Customer ID]],customers!$A$1:$A$1001,customers!$I$1:$I$1001,,0)</f>
        <v>Yes</v>
      </c>
    </row>
    <row r="608" spans="1:16" x14ac:dyDescent="0.25">
      <c r="A608" s="2" t="s">
        <v>3911</v>
      </c>
      <c r="B608" s="10">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8"/>
        <v>109.36499999999999</v>
      </c>
      <c r="N608" s="3" t="str">
        <f t="shared" si="29"/>
        <v>Liberica</v>
      </c>
      <c r="O608" s="3" t="str">
        <f t="shared" si="30"/>
        <v>Light</v>
      </c>
      <c r="P608" s="3" t="str">
        <f>_xlfn.XLOOKUP(Orders[[#This Row],[Customer ID]],customers!$A$1:$A$1001,customers!$I$1:$I$1001,,0)</f>
        <v>Yes</v>
      </c>
    </row>
    <row r="609" spans="1:16" x14ac:dyDescent="0.25">
      <c r="A609" s="2" t="s">
        <v>3917</v>
      </c>
      <c r="B609" s="10">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8"/>
        <v>3.645</v>
      </c>
      <c r="N609" s="3" t="str">
        <f t="shared" si="29"/>
        <v>Excelsa</v>
      </c>
      <c r="O609" s="3" t="str">
        <f t="shared" si="30"/>
        <v>Dark</v>
      </c>
      <c r="P609" s="3" t="str">
        <f>_xlfn.XLOOKUP(Orders[[#This Row],[Customer ID]],customers!$A$1:$A$1001,customers!$I$1:$I$1001,,0)</f>
        <v>Yes</v>
      </c>
    </row>
    <row r="610" spans="1:16" x14ac:dyDescent="0.25">
      <c r="A610" s="2" t="s">
        <v>3923</v>
      </c>
      <c r="B610" s="10">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8"/>
        <v>55.89</v>
      </c>
      <c r="N610" s="3" t="str">
        <f t="shared" si="29"/>
        <v>Excelsa</v>
      </c>
      <c r="O610" s="3" t="str">
        <f t="shared" si="30"/>
        <v>Dark</v>
      </c>
      <c r="P610" s="3" t="str">
        <f>_xlfn.XLOOKUP(Orders[[#This Row],[Customer ID]],customers!$A$1:$A$1001,customers!$I$1:$I$1001,,0)</f>
        <v>No</v>
      </c>
    </row>
    <row r="611" spans="1:16" x14ac:dyDescent="0.25">
      <c r="A611" s="2" t="s">
        <v>3927</v>
      </c>
      <c r="B611" s="10">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8"/>
        <v>26.19</v>
      </c>
      <c r="N611" s="3" t="str">
        <f t="shared" si="29"/>
        <v>Liberica</v>
      </c>
      <c r="O611" s="3" t="str">
        <f t="shared" si="30"/>
        <v>Medium</v>
      </c>
      <c r="P611" s="3" t="str">
        <f>_xlfn.XLOOKUP(Orders[[#This Row],[Customer ID]],customers!$A$1:$A$1001,customers!$I$1:$I$1001,,0)</f>
        <v>Yes</v>
      </c>
    </row>
    <row r="612" spans="1:16" x14ac:dyDescent="0.25">
      <c r="A612" s="2" t="s">
        <v>3933</v>
      </c>
      <c r="B612" s="10">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8"/>
        <v>39.799999999999997</v>
      </c>
      <c r="N612" s="3" t="str">
        <f t="shared" si="29"/>
        <v>Robusta</v>
      </c>
      <c r="O612" s="3" t="str">
        <f t="shared" si="30"/>
        <v>Medium</v>
      </c>
      <c r="P612" s="3" t="str">
        <f>_xlfn.XLOOKUP(Orders[[#This Row],[Customer ID]],customers!$A$1:$A$1001,customers!$I$1:$I$1001,,0)</f>
        <v>No</v>
      </c>
    </row>
    <row r="613" spans="1:16" x14ac:dyDescent="0.25">
      <c r="A613" s="2" t="s">
        <v>3939</v>
      </c>
      <c r="B613" s="10">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8"/>
        <v>68.309999999999988</v>
      </c>
      <c r="N613" s="3" t="str">
        <f t="shared" si="29"/>
        <v>Excelsa</v>
      </c>
      <c r="O613" s="3" t="str">
        <f t="shared" si="30"/>
        <v>Light</v>
      </c>
      <c r="P613" s="3" t="str">
        <f>_xlfn.XLOOKUP(Orders[[#This Row],[Customer ID]],customers!$A$1:$A$1001,customers!$I$1:$I$1001,,0)</f>
        <v>No</v>
      </c>
    </row>
    <row r="614" spans="1:16" x14ac:dyDescent="0.25">
      <c r="A614" s="2" t="s">
        <v>3945</v>
      </c>
      <c r="B614" s="10">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8"/>
        <v>13.5</v>
      </c>
      <c r="N614" s="3" t="str">
        <f t="shared" si="29"/>
        <v>Arabica</v>
      </c>
      <c r="O614" s="3" t="str">
        <f t="shared" si="30"/>
        <v>Medium</v>
      </c>
      <c r="P614" s="3" t="str">
        <f>_xlfn.XLOOKUP(Orders[[#This Row],[Customer ID]],customers!$A$1:$A$1001,customers!$I$1:$I$1001,,0)</f>
        <v>No</v>
      </c>
    </row>
    <row r="615" spans="1:16" x14ac:dyDescent="0.25">
      <c r="A615" s="2" t="s">
        <v>3950</v>
      </c>
      <c r="B615" s="10">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8"/>
        <v>5.97</v>
      </c>
      <c r="N615" s="3" t="str">
        <f t="shared" si="29"/>
        <v>Robusta</v>
      </c>
      <c r="O615" s="3" t="str">
        <f t="shared" si="30"/>
        <v>Medium</v>
      </c>
      <c r="P615" s="3" t="str">
        <f>_xlfn.XLOOKUP(Orders[[#This Row],[Customer ID]],customers!$A$1:$A$1001,customers!$I$1:$I$1001,,0)</f>
        <v>No</v>
      </c>
    </row>
    <row r="616" spans="1:16" x14ac:dyDescent="0.25">
      <c r="A616" s="2" t="s">
        <v>3955</v>
      </c>
      <c r="B616" s="10">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8"/>
        <v>29.849999999999998</v>
      </c>
      <c r="N616" s="3" t="str">
        <f t="shared" si="29"/>
        <v>Robusta</v>
      </c>
      <c r="O616" s="3" t="str">
        <f t="shared" si="30"/>
        <v>Medium</v>
      </c>
      <c r="P616" s="3" t="str">
        <f>_xlfn.XLOOKUP(Orders[[#This Row],[Customer ID]],customers!$A$1:$A$1001,customers!$I$1:$I$1001,,0)</f>
        <v>Yes</v>
      </c>
    </row>
    <row r="617" spans="1:16" x14ac:dyDescent="0.25">
      <c r="A617" s="2" t="s">
        <v>3960</v>
      </c>
      <c r="B617" s="10">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8"/>
        <v>72.91</v>
      </c>
      <c r="N617" s="3" t="str">
        <f t="shared" si="29"/>
        <v>Liberica</v>
      </c>
      <c r="O617" s="3" t="str">
        <f t="shared" si="30"/>
        <v>Light</v>
      </c>
      <c r="P617" s="3" t="str">
        <f>_xlfn.XLOOKUP(Orders[[#This Row],[Customer ID]],customers!$A$1:$A$1001,customers!$I$1:$I$1001,,0)</f>
        <v>Yes</v>
      </c>
    </row>
    <row r="618" spans="1:16" x14ac:dyDescent="0.25">
      <c r="A618" s="2" t="s">
        <v>3966</v>
      </c>
      <c r="B618" s="10">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8"/>
        <v>126.49999999999999</v>
      </c>
      <c r="N618" s="3" t="str">
        <f t="shared" si="29"/>
        <v>Excelsa</v>
      </c>
      <c r="O618" s="3" t="str">
        <f t="shared" si="30"/>
        <v>Medium</v>
      </c>
      <c r="P618" s="3" t="str">
        <f>_xlfn.XLOOKUP(Orders[[#This Row],[Customer ID]],customers!$A$1:$A$1001,customers!$I$1:$I$1001,,0)</f>
        <v>No</v>
      </c>
    </row>
    <row r="619" spans="1:16" x14ac:dyDescent="0.25">
      <c r="A619" s="2" t="s">
        <v>3972</v>
      </c>
      <c r="B619" s="10">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8"/>
        <v>33.464999999999996</v>
      </c>
      <c r="N619" s="3" t="str">
        <f t="shared" si="29"/>
        <v>Liberica</v>
      </c>
      <c r="O619" s="3" t="str">
        <f t="shared" si="30"/>
        <v>Medium</v>
      </c>
      <c r="P619" s="3" t="str">
        <f>_xlfn.XLOOKUP(Orders[[#This Row],[Customer ID]],customers!$A$1:$A$1001,customers!$I$1:$I$1001,,0)</f>
        <v>No</v>
      </c>
    </row>
    <row r="620" spans="1:16" x14ac:dyDescent="0.25">
      <c r="A620" s="2" t="s">
        <v>3978</v>
      </c>
      <c r="B620" s="10">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8"/>
        <v>72.900000000000006</v>
      </c>
      <c r="N620" s="3" t="str">
        <f t="shared" si="29"/>
        <v>Excelsa</v>
      </c>
      <c r="O620" s="3" t="str">
        <f t="shared" si="30"/>
        <v>Dark</v>
      </c>
      <c r="P620" s="3" t="str">
        <f>_xlfn.XLOOKUP(Orders[[#This Row],[Customer ID]],customers!$A$1:$A$1001,customers!$I$1:$I$1001,,0)</f>
        <v>Yes</v>
      </c>
    </row>
    <row r="621" spans="1:16" x14ac:dyDescent="0.25">
      <c r="A621" s="2" t="s">
        <v>3984</v>
      </c>
      <c r="B621" s="10">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8"/>
        <v>15.54</v>
      </c>
      <c r="N621" s="3" t="str">
        <f t="shared" si="29"/>
        <v>Liberica</v>
      </c>
      <c r="O621" s="3" t="str">
        <f t="shared" si="30"/>
        <v>Dark</v>
      </c>
      <c r="P621" s="3" t="str">
        <f>_xlfn.XLOOKUP(Orders[[#This Row],[Customer ID]],customers!$A$1:$A$1001,customers!$I$1:$I$1001,,0)</f>
        <v>Yes</v>
      </c>
    </row>
    <row r="622" spans="1:16" x14ac:dyDescent="0.25">
      <c r="A622" s="2" t="s">
        <v>3990</v>
      </c>
      <c r="B622" s="10">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8"/>
        <v>20.25</v>
      </c>
      <c r="N622" s="3" t="str">
        <f t="shared" si="29"/>
        <v>Arabica</v>
      </c>
      <c r="O622" s="3" t="str">
        <f t="shared" si="30"/>
        <v>Medium</v>
      </c>
      <c r="P622" s="3" t="str">
        <f>_xlfn.XLOOKUP(Orders[[#This Row],[Customer ID]],customers!$A$1:$A$1001,customers!$I$1:$I$1001,,0)</f>
        <v>No</v>
      </c>
    </row>
    <row r="623" spans="1:16" x14ac:dyDescent="0.25">
      <c r="A623" s="2" t="s">
        <v>3996</v>
      </c>
      <c r="B623" s="10">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8"/>
        <v>77.699999999999989</v>
      </c>
      <c r="N623" s="3" t="str">
        <f t="shared" si="29"/>
        <v>Arabica</v>
      </c>
      <c r="O623" s="3" t="str">
        <f t="shared" si="30"/>
        <v>Light</v>
      </c>
      <c r="P623" s="3" t="str">
        <f>_xlfn.XLOOKUP(Orders[[#This Row],[Customer ID]],customers!$A$1:$A$1001,customers!$I$1:$I$1001,,0)</f>
        <v>No</v>
      </c>
    </row>
    <row r="624" spans="1:16" x14ac:dyDescent="0.25">
      <c r="A624" s="2" t="s">
        <v>4002</v>
      </c>
      <c r="B624" s="10">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8"/>
        <v>133.85999999999999</v>
      </c>
      <c r="N624" s="3" t="str">
        <f t="shared" si="29"/>
        <v>Liberica</v>
      </c>
      <c r="O624" s="3" t="str">
        <f t="shared" si="30"/>
        <v>Medium</v>
      </c>
      <c r="P624" s="3" t="str">
        <f>_xlfn.XLOOKUP(Orders[[#This Row],[Customer ID]],customers!$A$1:$A$1001,customers!$I$1:$I$1001,,0)</f>
        <v>No</v>
      </c>
    </row>
    <row r="625" spans="1:16" x14ac:dyDescent="0.25">
      <c r="A625" s="2" t="s">
        <v>4007</v>
      </c>
      <c r="B625" s="10">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8"/>
        <v>12.15</v>
      </c>
      <c r="N625" s="3" t="str">
        <f t="shared" si="29"/>
        <v>Excelsa</v>
      </c>
      <c r="O625" s="3" t="str">
        <f t="shared" si="30"/>
        <v>Dark</v>
      </c>
      <c r="P625" s="3" t="str">
        <f>_xlfn.XLOOKUP(Orders[[#This Row],[Customer ID]],customers!$A$1:$A$1001,customers!$I$1:$I$1001,,0)</f>
        <v>No</v>
      </c>
    </row>
    <row r="626" spans="1:16" x14ac:dyDescent="0.25">
      <c r="A626" s="2" t="s">
        <v>4012</v>
      </c>
      <c r="B626" s="10">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8"/>
        <v>63.249999999999993</v>
      </c>
      <c r="N626" s="3" t="str">
        <f t="shared" si="29"/>
        <v>Excelsa</v>
      </c>
      <c r="O626" s="3" t="str">
        <f t="shared" si="30"/>
        <v>Medium</v>
      </c>
      <c r="P626" s="3" t="str">
        <f>_xlfn.XLOOKUP(Orders[[#This Row],[Customer ID]],customers!$A$1:$A$1001,customers!$I$1:$I$1001,,0)</f>
        <v>Yes</v>
      </c>
    </row>
    <row r="627" spans="1:16" x14ac:dyDescent="0.25">
      <c r="A627" s="2" t="s">
        <v>4017</v>
      </c>
      <c r="B627" s="10">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8"/>
        <v>35.849999999999994</v>
      </c>
      <c r="N627" s="3" t="str">
        <f t="shared" si="29"/>
        <v>Robusta</v>
      </c>
      <c r="O627" s="3" t="str">
        <f t="shared" si="30"/>
        <v>Light</v>
      </c>
      <c r="P627" s="3" t="str">
        <f>_xlfn.XLOOKUP(Orders[[#This Row],[Customer ID]],customers!$A$1:$A$1001,customers!$I$1:$I$1001,,0)</f>
        <v>No</v>
      </c>
    </row>
    <row r="628" spans="1:16" x14ac:dyDescent="0.25">
      <c r="A628" s="2" t="s">
        <v>4023</v>
      </c>
      <c r="B628" s="10">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8"/>
        <v>77.624999999999986</v>
      </c>
      <c r="N628" s="3" t="str">
        <f t="shared" si="29"/>
        <v>Arabica</v>
      </c>
      <c r="O628" s="3" t="str">
        <f t="shared" si="30"/>
        <v>Medium</v>
      </c>
      <c r="P628" s="3" t="str">
        <f>_xlfn.XLOOKUP(Orders[[#This Row],[Customer ID]],customers!$A$1:$A$1001,customers!$I$1:$I$1001,,0)</f>
        <v>No</v>
      </c>
    </row>
    <row r="629" spans="1:16" x14ac:dyDescent="0.25">
      <c r="A629" s="2" t="s">
        <v>4029</v>
      </c>
      <c r="B629" s="10">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8"/>
        <v>63.249999999999993</v>
      </c>
      <c r="N629" s="3" t="str">
        <f t="shared" si="29"/>
        <v>Excelsa</v>
      </c>
      <c r="O629" s="3" t="str">
        <f t="shared" si="30"/>
        <v>Medium</v>
      </c>
      <c r="P629" s="3" t="str">
        <f>_xlfn.XLOOKUP(Orders[[#This Row],[Customer ID]],customers!$A$1:$A$1001,customers!$I$1:$I$1001,,0)</f>
        <v>Yes</v>
      </c>
    </row>
    <row r="630" spans="1:16" x14ac:dyDescent="0.25">
      <c r="A630" s="2" t="s">
        <v>4035</v>
      </c>
      <c r="B630" s="10">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8"/>
        <v>26.73</v>
      </c>
      <c r="N630" s="3" t="str">
        <f t="shared" si="29"/>
        <v>Excelsa</v>
      </c>
      <c r="O630" s="3" t="str">
        <f t="shared" si="30"/>
        <v>Light</v>
      </c>
      <c r="P630" s="3" t="str">
        <f>_xlfn.XLOOKUP(Orders[[#This Row],[Customer ID]],customers!$A$1:$A$1001,customers!$I$1:$I$1001,,0)</f>
        <v>Yes</v>
      </c>
    </row>
    <row r="631" spans="1:16" x14ac:dyDescent="0.25">
      <c r="A631" s="2" t="s">
        <v>4035</v>
      </c>
      <c r="B631" s="10">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8"/>
        <v>31.08</v>
      </c>
      <c r="N631" s="3" t="str">
        <f t="shared" si="29"/>
        <v>Liberica</v>
      </c>
      <c r="O631" s="3" t="str">
        <f t="shared" si="30"/>
        <v>Dark</v>
      </c>
      <c r="P631" s="3" t="str">
        <f>_xlfn.XLOOKUP(Orders[[#This Row],[Customer ID]],customers!$A$1:$A$1001,customers!$I$1:$I$1001,,0)</f>
        <v>Yes</v>
      </c>
    </row>
    <row r="632" spans="1:16" x14ac:dyDescent="0.25">
      <c r="A632" s="2" t="s">
        <v>4035</v>
      </c>
      <c r="B632" s="10">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8"/>
        <v>2.9849999999999999</v>
      </c>
      <c r="N632" s="3" t="str">
        <f t="shared" si="29"/>
        <v>Arabica</v>
      </c>
      <c r="O632" s="3" t="str">
        <f t="shared" si="30"/>
        <v>Dark</v>
      </c>
      <c r="P632" s="3" t="str">
        <f>_xlfn.XLOOKUP(Orders[[#This Row],[Customer ID]],customers!$A$1:$A$1001,customers!$I$1:$I$1001,,0)</f>
        <v>Yes</v>
      </c>
    </row>
    <row r="633" spans="1:16" x14ac:dyDescent="0.25">
      <c r="A633" s="2" t="s">
        <v>4035</v>
      </c>
      <c r="B633" s="10">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8"/>
        <v>102.92499999999998</v>
      </c>
      <c r="N633" s="3" t="str">
        <f t="shared" si="29"/>
        <v>Robusta</v>
      </c>
      <c r="O633" s="3" t="str">
        <f t="shared" si="30"/>
        <v>Dark</v>
      </c>
      <c r="P633" s="3" t="str">
        <f>_xlfn.XLOOKUP(Orders[[#This Row],[Customer ID]],customers!$A$1:$A$1001,customers!$I$1:$I$1001,,0)</f>
        <v>Yes</v>
      </c>
    </row>
    <row r="634" spans="1:16" x14ac:dyDescent="0.25">
      <c r="A634" s="2" t="s">
        <v>4056</v>
      </c>
      <c r="B634" s="10">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8"/>
        <v>35.64</v>
      </c>
      <c r="N634" s="3" t="str">
        <f t="shared" si="29"/>
        <v>Excelsa</v>
      </c>
      <c r="O634" s="3" t="str">
        <f t="shared" si="30"/>
        <v>Light</v>
      </c>
      <c r="P634" s="3" t="str">
        <f>_xlfn.XLOOKUP(Orders[[#This Row],[Customer ID]],customers!$A$1:$A$1001,customers!$I$1:$I$1001,,0)</f>
        <v>No</v>
      </c>
    </row>
    <row r="635" spans="1:16" x14ac:dyDescent="0.25">
      <c r="A635" s="2" t="s">
        <v>4062</v>
      </c>
      <c r="B635" s="10">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8"/>
        <v>47.8</v>
      </c>
      <c r="N635" s="3" t="str">
        <f t="shared" si="29"/>
        <v>Robusta</v>
      </c>
      <c r="O635" s="3" t="str">
        <f t="shared" si="30"/>
        <v>Light</v>
      </c>
      <c r="P635" s="3" t="str">
        <f>_xlfn.XLOOKUP(Orders[[#This Row],[Customer ID]],customers!$A$1:$A$1001,customers!$I$1:$I$1001,,0)</f>
        <v>No</v>
      </c>
    </row>
    <row r="636" spans="1:16" x14ac:dyDescent="0.25">
      <c r="A636" s="2" t="s">
        <v>4068</v>
      </c>
      <c r="B636" s="10">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8"/>
        <v>43.650000000000006</v>
      </c>
      <c r="N636" s="3" t="str">
        <f t="shared" si="29"/>
        <v>Liberica</v>
      </c>
      <c r="O636" s="3" t="str">
        <f t="shared" si="30"/>
        <v>Medium</v>
      </c>
      <c r="P636" s="3" t="str">
        <f>_xlfn.XLOOKUP(Orders[[#This Row],[Customer ID]],customers!$A$1:$A$1001,customers!$I$1:$I$1001,,0)</f>
        <v>No</v>
      </c>
    </row>
    <row r="637" spans="1:16" x14ac:dyDescent="0.25">
      <c r="A637" s="2" t="s">
        <v>4074</v>
      </c>
      <c r="B637" s="10">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8"/>
        <v>35.64</v>
      </c>
      <c r="N637" s="3" t="str">
        <f t="shared" si="29"/>
        <v>Excelsa</v>
      </c>
      <c r="O637" s="3" t="str">
        <f t="shared" si="30"/>
        <v>Light</v>
      </c>
      <c r="P637" s="3" t="str">
        <f>_xlfn.XLOOKUP(Orders[[#This Row],[Customer ID]],customers!$A$1:$A$1001,customers!$I$1:$I$1001,,0)</f>
        <v>Yes</v>
      </c>
    </row>
    <row r="638" spans="1:16" x14ac:dyDescent="0.25">
      <c r="A638" s="2" t="s">
        <v>4080</v>
      </c>
      <c r="B638" s="10">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8"/>
        <v>95.1</v>
      </c>
      <c r="N638" s="3" t="str">
        <f t="shared" si="29"/>
        <v>Liberica</v>
      </c>
      <c r="O638" s="3" t="str">
        <f t="shared" si="30"/>
        <v>Light</v>
      </c>
      <c r="P638" s="3" t="str">
        <f>_xlfn.XLOOKUP(Orders[[#This Row],[Customer ID]],customers!$A$1:$A$1001,customers!$I$1:$I$1001,,0)</f>
        <v>Yes</v>
      </c>
    </row>
    <row r="639" spans="1:16" x14ac:dyDescent="0.25">
      <c r="A639" s="2" t="s">
        <v>4086</v>
      </c>
      <c r="B639" s="10">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8"/>
        <v>31.624999999999996</v>
      </c>
      <c r="N639" s="3" t="str">
        <f t="shared" si="29"/>
        <v>Excelsa</v>
      </c>
      <c r="O639" s="3" t="str">
        <f t="shared" si="30"/>
        <v>Medium</v>
      </c>
      <c r="P639" s="3" t="str">
        <f>_xlfn.XLOOKUP(Orders[[#This Row],[Customer ID]],customers!$A$1:$A$1001,customers!$I$1:$I$1001,,0)</f>
        <v>Yes</v>
      </c>
    </row>
    <row r="640" spans="1:16" x14ac:dyDescent="0.25">
      <c r="A640" s="2" t="s">
        <v>4093</v>
      </c>
      <c r="B640" s="10">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8"/>
        <v>77.624999999999986</v>
      </c>
      <c r="N640" s="3" t="str">
        <f t="shared" si="29"/>
        <v>Arabica</v>
      </c>
      <c r="O640" s="3" t="str">
        <f t="shared" si="30"/>
        <v>Medium</v>
      </c>
      <c r="P640" s="3" t="str">
        <f>_xlfn.XLOOKUP(Orders[[#This Row],[Customer ID]],customers!$A$1:$A$1001,customers!$I$1:$I$1001,,0)</f>
        <v>Yes</v>
      </c>
    </row>
    <row r="641" spans="1:16" x14ac:dyDescent="0.25">
      <c r="A641" s="2" t="s">
        <v>4098</v>
      </c>
      <c r="B641" s="10">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8"/>
        <v>3.8849999999999998</v>
      </c>
      <c r="N641" s="3" t="str">
        <f t="shared" si="29"/>
        <v>Liberica</v>
      </c>
      <c r="O641" s="3" t="str">
        <f t="shared" si="30"/>
        <v>Dark</v>
      </c>
      <c r="P641" s="3" t="str">
        <f>_xlfn.XLOOKUP(Orders[[#This Row],[Customer ID]],customers!$A$1:$A$1001,customers!$I$1:$I$1001,,0)</f>
        <v>Yes</v>
      </c>
    </row>
    <row r="642" spans="1:16" x14ac:dyDescent="0.25">
      <c r="A642" s="2" t="s">
        <v>4104</v>
      </c>
      <c r="B642" s="10">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8"/>
        <v>137.42499999999998</v>
      </c>
      <c r="N642" s="3" t="str">
        <f t="shared" si="29"/>
        <v>Robusta</v>
      </c>
      <c r="O642" s="3" t="str">
        <f t="shared" si="30"/>
        <v>Light</v>
      </c>
      <c r="P642" s="3" t="str">
        <f>_xlfn.XLOOKUP(Orders[[#This Row],[Customer ID]],customers!$A$1:$A$1001,customers!$I$1:$I$1001,,0)</f>
        <v>No</v>
      </c>
    </row>
    <row r="643" spans="1:16" x14ac:dyDescent="0.25">
      <c r="A643" s="2" t="s">
        <v>4109</v>
      </c>
      <c r="B643" s="10">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1">L643*E643</f>
        <v>35.849999999999994</v>
      </c>
      <c r="N643" s="3" t="str">
        <f t="shared" ref="N643:N706" si="32">IF(I643="Rob","Robusta",IF(I643="Exc","Excelsa",IF(I643="Ara","Arabica",IF(I643="Lib","Liberica",""))))</f>
        <v>Robusta</v>
      </c>
      <c r="O643" s="3" t="str">
        <f t="shared" ref="O643:O706" si="33">IF(J643="M","Medium",IF(J643="L","Light",IF(J643="D","Dark","")))</f>
        <v>Light</v>
      </c>
      <c r="P643" s="3" t="str">
        <f>_xlfn.XLOOKUP(Orders[[#This Row],[Customer ID]],customers!$A$1:$A$1001,customers!$I$1:$I$1001,,0)</f>
        <v>Yes</v>
      </c>
    </row>
    <row r="644" spans="1:16" x14ac:dyDescent="0.25">
      <c r="A644" s="2" t="s">
        <v>4115</v>
      </c>
      <c r="B644" s="10">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1"/>
        <v>8.25</v>
      </c>
      <c r="N644" s="3" t="str">
        <f t="shared" si="32"/>
        <v>Excelsa</v>
      </c>
      <c r="O644" s="3" t="str">
        <f t="shared" si="33"/>
        <v>Medium</v>
      </c>
      <c r="P644" s="3" t="str">
        <f>_xlfn.XLOOKUP(Orders[[#This Row],[Customer ID]],customers!$A$1:$A$1001,customers!$I$1:$I$1001,,0)</f>
        <v>Yes</v>
      </c>
    </row>
    <row r="645" spans="1:16" x14ac:dyDescent="0.25">
      <c r="A645" s="2" t="s">
        <v>4123</v>
      </c>
      <c r="B645" s="10">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1"/>
        <v>102.46499999999997</v>
      </c>
      <c r="N645" s="3" t="str">
        <f t="shared" si="32"/>
        <v>Excelsa</v>
      </c>
      <c r="O645" s="3" t="str">
        <f t="shared" si="33"/>
        <v>Light</v>
      </c>
      <c r="P645" s="3" t="str">
        <f>_xlfn.XLOOKUP(Orders[[#This Row],[Customer ID]],customers!$A$1:$A$1001,customers!$I$1:$I$1001,,0)</f>
        <v>Yes</v>
      </c>
    </row>
    <row r="646" spans="1:16" x14ac:dyDescent="0.25">
      <c r="A646" s="2" t="s">
        <v>4128</v>
      </c>
      <c r="B646" s="10">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1"/>
        <v>41.169999999999995</v>
      </c>
      <c r="N646" s="3" t="str">
        <f t="shared" si="32"/>
        <v>Robusta</v>
      </c>
      <c r="O646" s="3" t="str">
        <f t="shared" si="33"/>
        <v>Dark</v>
      </c>
      <c r="P646" s="3" t="str">
        <f>_xlfn.XLOOKUP(Orders[[#This Row],[Customer ID]],customers!$A$1:$A$1001,customers!$I$1:$I$1001,,0)</f>
        <v>No</v>
      </c>
    </row>
    <row r="647" spans="1:16" x14ac:dyDescent="0.25">
      <c r="A647" s="2" t="s">
        <v>4133</v>
      </c>
      <c r="B647" s="10">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1"/>
        <v>68.655000000000001</v>
      </c>
      <c r="N647" s="3" t="str">
        <f t="shared" si="32"/>
        <v>Arabica</v>
      </c>
      <c r="O647" s="3" t="str">
        <f t="shared" si="33"/>
        <v>Dark</v>
      </c>
      <c r="P647" s="3" t="str">
        <f>_xlfn.XLOOKUP(Orders[[#This Row],[Customer ID]],customers!$A$1:$A$1001,customers!$I$1:$I$1001,,0)</f>
        <v>Yes</v>
      </c>
    </row>
    <row r="648" spans="1:16" x14ac:dyDescent="0.25">
      <c r="A648" s="2" t="s">
        <v>4139</v>
      </c>
      <c r="B648" s="10">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1"/>
        <v>9.9499999999999993</v>
      </c>
      <c r="N648" s="3" t="str">
        <f t="shared" si="32"/>
        <v>Arabica</v>
      </c>
      <c r="O648" s="3" t="str">
        <f t="shared" si="33"/>
        <v>Dark</v>
      </c>
      <c r="P648" s="3" t="str">
        <f>_xlfn.XLOOKUP(Orders[[#This Row],[Customer ID]],customers!$A$1:$A$1001,customers!$I$1:$I$1001,,0)</f>
        <v>Yes</v>
      </c>
    </row>
    <row r="649" spans="1:16" x14ac:dyDescent="0.25">
      <c r="A649" s="2" t="s">
        <v>4145</v>
      </c>
      <c r="B649" s="10">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1"/>
        <v>28.53</v>
      </c>
      <c r="N649" s="3" t="str">
        <f t="shared" si="32"/>
        <v>Liberica</v>
      </c>
      <c r="O649" s="3" t="str">
        <f t="shared" si="33"/>
        <v>Light</v>
      </c>
      <c r="P649" s="3" t="str">
        <f>_xlfn.XLOOKUP(Orders[[#This Row],[Customer ID]],customers!$A$1:$A$1001,customers!$I$1:$I$1001,,0)</f>
        <v>Yes</v>
      </c>
    </row>
    <row r="650" spans="1:16" x14ac:dyDescent="0.25">
      <c r="A650" s="2" t="s">
        <v>4151</v>
      </c>
      <c r="B650" s="10">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1"/>
        <v>16.11</v>
      </c>
      <c r="N650" s="3" t="str">
        <f t="shared" si="32"/>
        <v>Robusta</v>
      </c>
      <c r="O650" s="3" t="str">
        <f t="shared" si="33"/>
        <v>Dark</v>
      </c>
      <c r="P650" s="3" t="str">
        <f>_xlfn.XLOOKUP(Orders[[#This Row],[Customer ID]],customers!$A$1:$A$1001,customers!$I$1:$I$1001,,0)</f>
        <v>No</v>
      </c>
    </row>
    <row r="651" spans="1:16" x14ac:dyDescent="0.25">
      <c r="A651" s="2" t="s">
        <v>4157</v>
      </c>
      <c r="B651" s="10">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1"/>
        <v>95.1</v>
      </c>
      <c r="N651" s="3" t="str">
        <f t="shared" si="32"/>
        <v>Liberica</v>
      </c>
      <c r="O651" s="3" t="str">
        <f t="shared" si="33"/>
        <v>Light</v>
      </c>
      <c r="P651" s="3" t="str">
        <f>_xlfn.XLOOKUP(Orders[[#This Row],[Customer ID]],customers!$A$1:$A$1001,customers!$I$1:$I$1001,,0)</f>
        <v>No</v>
      </c>
    </row>
    <row r="652" spans="1:16" x14ac:dyDescent="0.25">
      <c r="A652" s="2" t="s">
        <v>4163</v>
      </c>
      <c r="B652" s="10">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1"/>
        <v>5.3699999999999992</v>
      </c>
      <c r="N652" s="3" t="str">
        <f t="shared" si="32"/>
        <v>Robusta</v>
      </c>
      <c r="O652" s="3" t="str">
        <f t="shared" si="33"/>
        <v>Dark</v>
      </c>
      <c r="P652" s="3" t="str">
        <f>_xlfn.XLOOKUP(Orders[[#This Row],[Customer ID]],customers!$A$1:$A$1001,customers!$I$1:$I$1001,,0)</f>
        <v>Yes</v>
      </c>
    </row>
    <row r="653" spans="1:16" x14ac:dyDescent="0.25">
      <c r="A653" s="2" t="s">
        <v>4169</v>
      </c>
      <c r="B653" s="10">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1"/>
        <v>47.8</v>
      </c>
      <c r="N653" s="3" t="str">
        <f t="shared" si="32"/>
        <v>Robusta</v>
      </c>
      <c r="O653" s="3" t="str">
        <f t="shared" si="33"/>
        <v>Light</v>
      </c>
      <c r="P653" s="3" t="str">
        <f>_xlfn.XLOOKUP(Orders[[#This Row],[Customer ID]],customers!$A$1:$A$1001,customers!$I$1:$I$1001,,0)</f>
        <v>No</v>
      </c>
    </row>
    <row r="654" spans="1:16" x14ac:dyDescent="0.25">
      <c r="A654" s="2" t="s">
        <v>4174</v>
      </c>
      <c r="B654" s="10">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1"/>
        <v>63.4</v>
      </c>
      <c r="N654" s="3" t="str">
        <f t="shared" si="32"/>
        <v>Liberica</v>
      </c>
      <c r="O654" s="3" t="str">
        <f t="shared" si="33"/>
        <v>Light</v>
      </c>
      <c r="P654" s="3" t="str">
        <f>_xlfn.XLOOKUP(Orders[[#This Row],[Customer ID]],customers!$A$1:$A$1001,customers!$I$1:$I$1001,,0)</f>
        <v>No</v>
      </c>
    </row>
    <row r="655" spans="1:16" x14ac:dyDescent="0.25">
      <c r="A655" s="2" t="s">
        <v>4179</v>
      </c>
      <c r="B655" s="10">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1"/>
        <v>103.49999999999999</v>
      </c>
      <c r="N655" s="3" t="str">
        <f t="shared" si="32"/>
        <v>Arabica</v>
      </c>
      <c r="O655" s="3" t="str">
        <f t="shared" si="33"/>
        <v>Medium</v>
      </c>
      <c r="P655" s="3" t="str">
        <f>_xlfn.XLOOKUP(Orders[[#This Row],[Customer ID]],customers!$A$1:$A$1001,customers!$I$1:$I$1001,,0)</f>
        <v>No</v>
      </c>
    </row>
    <row r="656" spans="1:16" x14ac:dyDescent="0.25">
      <c r="A656" s="2" t="s">
        <v>4185</v>
      </c>
      <c r="B656" s="10">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1"/>
        <v>68.655000000000001</v>
      </c>
      <c r="N656" s="3" t="str">
        <f t="shared" si="32"/>
        <v>Arabica</v>
      </c>
      <c r="O656" s="3" t="str">
        <f t="shared" si="33"/>
        <v>Dark</v>
      </c>
      <c r="P656" s="3" t="str">
        <f>_xlfn.XLOOKUP(Orders[[#This Row],[Customer ID]],customers!$A$1:$A$1001,customers!$I$1:$I$1001,,0)</f>
        <v>No</v>
      </c>
    </row>
    <row r="657" spans="1:16" x14ac:dyDescent="0.25">
      <c r="A657" s="2" t="s">
        <v>4191</v>
      </c>
      <c r="B657" s="10">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1"/>
        <v>45.769999999999996</v>
      </c>
      <c r="N657" s="3" t="str">
        <f t="shared" si="32"/>
        <v>Robusta</v>
      </c>
      <c r="O657" s="3" t="str">
        <f t="shared" si="33"/>
        <v>Medium</v>
      </c>
      <c r="P657" s="3" t="str">
        <f>_xlfn.XLOOKUP(Orders[[#This Row],[Customer ID]],customers!$A$1:$A$1001,customers!$I$1:$I$1001,,0)</f>
        <v>Yes</v>
      </c>
    </row>
    <row r="658" spans="1:16" x14ac:dyDescent="0.25">
      <c r="A658" s="2" t="s">
        <v>4196</v>
      </c>
      <c r="B658" s="10">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1"/>
        <v>51.8</v>
      </c>
      <c r="N658" s="3" t="str">
        <f t="shared" si="32"/>
        <v>Liberica</v>
      </c>
      <c r="O658" s="3" t="str">
        <f t="shared" si="33"/>
        <v>Dark</v>
      </c>
      <c r="P658" s="3" t="str">
        <f>_xlfn.XLOOKUP(Orders[[#This Row],[Customer ID]],customers!$A$1:$A$1001,customers!$I$1:$I$1001,,0)</f>
        <v>No</v>
      </c>
    </row>
    <row r="659" spans="1:16" x14ac:dyDescent="0.25">
      <c r="A659" s="2" t="s">
        <v>4201</v>
      </c>
      <c r="B659" s="10">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1"/>
        <v>13.5</v>
      </c>
      <c r="N659" s="3" t="str">
        <f t="shared" si="32"/>
        <v>Arabica</v>
      </c>
      <c r="O659" s="3" t="str">
        <f t="shared" si="33"/>
        <v>Medium</v>
      </c>
      <c r="P659" s="3" t="str">
        <f>_xlfn.XLOOKUP(Orders[[#This Row],[Customer ID]],customers!$A$1:$A$1001,customers!$I$1:$I$1001,,0)</f>
        <v>Yes</v>
      </c>
    </row>
    <row r="660" spans="1:16" x14ac:dyDescent="0.25">
      <c r="A660" s="2" t="s">
        <v>4207</v>
      </c>
      <c r="B660" s="10">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1"/>
        <v>24.75</v>
      </c>
      <c r="N660" s="3" t="str">
        <f t="shared" si="32"/>
        <v>Excelsa</v>
      </c>
      <c r="O660" s="3" t="str">
        <f t="shared" si="33"/>
        <v>Medium</v>
      </c>
      <c r="P660" s="3" t="str">
        <f>_xlfn.XLOOKUP(Orders[[#This Row],[Customer ID]],customers!$A$1:$A$1001,customers!$I$1:$I$1001,,0)</f>
        <v>Yes</v>
      </c>
    </row>
    <row r="661" spans="1:16" x14ac:dyDescent="0.25">
      <c r="A661" s="2" t="s">
        <v>4211</v>
      </c>
      <c r="B661" s="10">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1"/>
        <v>45.769999999999996</v>
      </c>
      <c r="N661" s="3" t="str">
        <f t="shared" si="32"/>
        <v>Arabica</v>
      </c>
      <c r="O661" s="3" t="str">
        <f t="shared" si="33"/>
        <v>Dark</v>
      </c>
      <c r="P661" s="3" t="str">
        <f>_xlfn.XLOOKUP(Orders[[#This Row],[Customer ID]],customers!$A$1:$A$1001,customers!$I$1:$I$1001,,0)</f>
        <v>Yes</v>
      </c>
    </row>
    <row r="662" spans="1:16" x14ac:dyDescent="0.25">
      <c r="A662" s="2" t="s">
        <v>4217</v>
      </c>
      <c r="B662" s="10">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1"/>
        <v>53.46</v>
      </c>
      <c r="N662" s="3" t="str">
        <f t="shared" si="32"/>
        <v>Excelsa</v>
      </c>
      <c r="O662" s="3" t="str">
        <f t="shared" si="33"/>
        <v>Light</v>
      </c>
      <c r="P662" s="3" t="str">
        <f>_xlfn.XLOOKUP(Orders[[#This Row],[Customer ID]],customers!$A$1:$A$1001,customers!$I$1:$I$1001,,0)</f>
        <v>No</v>
      </c>
    </row>
    <row r="663" spans="1:16" x14ac:dyDescent="0.25">
      <c r="A663" s="2" t="s">
        <v>4223</v>
      </c>
      <c r="B663" s="10">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1"/>
        <v>20.25</v>
      </c>
      <c r="N663" s="3" t="str">
        <f t="shared" si="32"/>
        <v>Arabica</v>
      </c>
      <c r="O663" s="3" t="str">
        <f t="shared" si="33"/>
        <v>Medium</v>
      </c>
      <c r="P663" s="3" t="str">
        <f>_xlfn.XLOOKUP(Orders[[#This Row],[Customer ID]],customers!$A$1:$A$1001,customers!$I$1:$I$1001,,0)</f>
        <v>Yes</v>
      </c>
    </row>
    <row r="664" spans="1:16" x14ac:dyDescent="0.25">
      <c r="A664" s="2" t="s">
        <v>4229</v>
      </c>
      <c r="B664" s="10">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1"/>
        <v>148.92499999999998</v>
      </c>
      <c r="N664" s="3" t="str">
        <f t="shared" si="32"/>
        <v>Liberica</v>
      </c>
      <c r="O664" s="3" t="str">
        <f t="shared" si="33"/>
        <v>Dark</v>
      </c>
      <c r="P664" s="3" t="str">
        <f>_xlfn.XLOOKUP(Orders[[#This Row],[Customer ID]],customers!$A$1:$A$1001,customers!$I$1:$I$1001,,0)</f>
        <v>No</v>
      </c>
    </row>
    <row r="665" spans="1:16" x14ac:dyDescent="0.25">
      <c r="A665" s="2" t="s">
        <v>4234</v>
      </c>
      <c r="B665" s="10">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1"/>
        <v>67.5</v>
      </c>
      <c r="N665" s="3" t="str">
        <f t="shared" si="32"/>
        <v>Arabica</v>
      </c>
      <c r="O665" s="3" t="str">
        <f t="shared" si="33"/>
        <v>Medium</v>
      </c>
      <c r="P665" s="3" t="str">
        <f>_xlfn.XLOOKUP(Orders[[#This Row],[Customer ID]],customers!$A$1:$A$1001,customers!$I$1:$I$1001,,0)</f>
        <v>No</v>
      </c>
    </row>
    <row r="666" spans="1:16" x14ac:dyDescent="0.25">
      <c r="A666" s="2" t="s">
        <v>4239</v>
      </c>
      <c r="B666" s="10">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1"/>
        <v>72.900000000000006</v>
      </c>
      <c r="N666" s="3" t="str">
        <f t="shared" si="32"/>
        <v>Excelsa</v>
      </c>
      <c r="O666" s="3" t="str">
        <f t="shared" si="33"/>
        <v>Dark</v>
      </c>
      <c r="P666" s="3" t="str">
        <f>_xlfn.XLOOKUP(Orders[[#This Row],[Customer ID]],customers!$A$1:$A$1001,customers!$I$1:$I$1001,,0)</f>
        <v>No</v>
      </c>
    </row>
    <row r="667" spans="1:16" x14ac:dyDescent="0.25">
      <c r="A667" s="2" t="s">
        <v>4239</v>
      </c>
      <c r="B667" s="10">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1"/>
        <v>7.77</v>
      </c>
      <c r="N667" s="3" t="str">
        <f t="shared" si="32"/>
        <v>Liberica</v>
      </c>
      <c r="O667" s="3" t="str">
        <f t="shared" si="33"/>
        <v>Dark</v>
      </c>
      <c r="P667" s="3" t="str">
        <f>_xlfn.XLOOKUP(Orders[[#This Row],[Customer ID]],customers!$A$1:$A$1001,customers!$I$1:$I$1001,,0)</f>
        <v>No</v>
      </c>
    </row>
    <row r="668" spans="1:16" x14ac:dyDescent="0.25">
      <c r="A668" s="2" t="s">
        <v>4250</v>
      </c>
      <c r="B668" s="10">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1"/>
        <v>91.539999999999992</v>
      </c>
      <c r="N668" s="3" t="str">
        <f t="shared" si="32"/>
        <v>Arabica</v>
      </c>
      <c r="O668" s="3" t="str">
        <f t="shared" si="33"/>
        <v>Dark</v>
      </c>
      <c r="P668" s="3" t="str">
        <f>_xlfn.XLOOKUP(Orders[[#This Row],[Customer ID]],customers!$A$1:$A$1001,customers!$I$1:$I$1001,,0)</f>
        <v>No</v>
      </c>
    </row>
    <row r="669" spans="1:16" x14ac:dyDescent="0.25">
      <c r="A669" s="2" t="s">
        <v>4256</v>
      </c>
      <c r="B669" s="10">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1"/>
        <v>59.699999999999996</v>
      </c>
      <c r="N669" s="3" t="str">
        <f t="shared" si="32"/>
        <v>Arabica</v>
      </c>
      <c r="O669" s="3" t="str">
        <f t="shared" si="33"/>
        <v>Dark</v>
      </c>
      <c r="P669" s="3" t="str">
        <f>_xlfn.XLOOKUP(Orders[[#This Row],[Customer ID]],customers!$A$1:$A$1001,customers!$I$1:$I$1001,,0)</f>
        <v>No</v>
      </c>
    </row>
    <row r="670" spans="1:16" x14ac:dyDescent="0.25">
      <c r="A670" s="2" t="s">
        <v>4262</v>
      </c>
      <c r="B670" s="10">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1"/>
        <v>137.42499999999998</v>
      </c>
      <c r="N670" s="3" t="str">
        <f t="shared" si="32"/>
        <v>Robusta</v>
      </c>
      <c r="O670" s="3" t="str">
        <f t="shared" si="33"/>
        <v>Light</v>
      </c>
      <c r="P670" s="3" t="str">
        <f>_xlfn.XLOOKUP(Orders[[#This Row],[Customer ID]],customers!$A$1:$A$1001,customers!$I$1:$I$1001,,0)</f>
        <v>Yes</v>
      </c>
    </row>
    <row r="671" spans="1:16" x14ac:dyDescent="0.25">
      <c r="A671" s="2" t="s">
        <v>4268</v>
      </c>
      <c r="B671" s="10">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1"/>
        <v>66.929999999999993</v>
      </c>
      <c r="N671" s="3" t="str">
        <f t="shared" si="32"/>
        <v>Liberica</v>
      </c>
      <c r="O671" s="3" t="str">
        <f t="shared" si="33"/>
        <v>Medium</v>
      </c>
      <c r="P671" s="3" t="str">
        <f>_xlfn.XLOOKUP(Orders[[#This Row],[Customer ID]],customers!$A$1:$A$1001,customers!$I$1:$I$1001,,0)</f>
        <v>No</v>
      </c>
    </row>
    <row r="672" spans="1:16" x14ac:dyDescent="0.25">
      <c r="A672" s="2" t="s">
        <v>4274</v>
      </c>
      <c r="B672" s="10">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1"/>
        <v>13.095000000000001</v>
      </c>
      <c r="N672" s="3" t="str">
        <f t="shared" si="32"/>
        <v>Liberica</v>
      </c>
      <c r="O672" s="3" t="str">
        <f t="shared" si="33"/>
        <v>Medium</v>
      </c>
      <c r="P672" s="3" t="str">
        <f>_xlfn.XLOOKUP(Orders[[#This Row],[Customer ID]],customers!$A$1:$A$1001,customers!$I$1:$I$1001,,0)</f>
        <v>Yes</v>
      </c>
    </row>
    <row r="673" spans="1:16" x14ac:dyDescent="0.25">
      <c r="A673" s="2" t="s">
        <v>4280</v>
      </c>
      <c r="B673" s="10">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1"/>
        <v>59.75</v>
      </c>
      <c r="N673" s="3" t="str">
        <f t="shared" si="32"/>
        <v>Robusta</v>
      </c>
      <c r="O673" s="3" t="str">
        <f t="shared" si="33"/>
        <v>Light</v>
      </c>
      <c r="P673" s="3" t="str">
        <f>_xlfn.XLOOKUP(Orders[[#This Row],[Customer ID]],customers!$A$1:$A$1001,customers!$I$1:$I$1001,,0)</f>
        <v>No</v>
      </c>
    </row>
    <row r="674" spans="1:16" x14ac:dyDescent="0.25">
      <c r="A674" s="2" t="s">
        <v>4286</v>
      </c>
      <c r="B674" s="10">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1"/>
        <v>43.650000000000006</v>
      </c>
      <c r="N674" s="3" t="str">
        <f t="shared" si="32"/>
        <v>Liberica</v>
      </c>
      <c r="O674" s="3" t="str">
        <f t="shared" si="33"/>
        <v>Medium</v>
      </c>
      <c r="P674" s="3" t="str">
        <f>_xlfn.XLOOKUP(Orders[[#This Row],[Customer ID]],customers!$A$1:$A$1001,customers!$I$1:$I$1001,,0)</f>
        <v>Yes</v>
      </c>
    </row>
    <row r="675" spans="1:16" x14ac:dyDescent="0.25">
      <c r="A675" s="2" t="s">
        <v>4291</v>
      </c>
      <c r="B675" s="10">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1"/>
        <v>82.5</v>
      </c>
      <c r="N675" s="3" t="str">
        <f t="shared" si="32"/>
        <v>Excelsa</v>
      </c>
      <c r="O675" s="3" t="str">
        <f t="shared" si="33"/>
        <v>Medium</v>
      </c>
      <c r="P675" s="3" t="str">
        <f>_xlfn.XLOOKUP(Orders[[#This Row],[Customer ID]],customers!$A$1:$A$1001,customers!$I$1:$I$1001,,0)</f>
        <v>Yes</v>
      </c>
    </row>
    <row r="676" spans="1:16" x14ac:dyDescent="0.25">
      <c r="A676" s="2" t="s">
        <v>4297</v>
      </c>
      <c r="B676" s="10">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1"/>
        <v>178.70999999999998</v>
      </c>
      <c r="N676" s="3" t="str">
        <f t="shared" si="32"/>
        <v>Arabica</v>
      </c>
      <c r="O676" s="3" t="str">
        <f t="shared" si="33"/>
        <v>Light</v>
      </c>
      <c r="P676" s="3" t="str">
        <f>_xlfn.XLOOKUP(Orders[[#This Row],[Customer ID]],customers!$A$1:$A$1001,customers!$I$1:$I$1001,,0)</f>
        <v>Yes</v>
      </c>
    </row>
    <row r="677" spans="1:16" x14ac:dyDescent="0.25">
      <c r="A677" s="2" t="s">
        <v>4303</v>
      </c>
      <c r="B677" s="10">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1"/>
        <v>119.13999999999999</v>
      </c>
      <c r="N677" s="3" t="str">
        <f t="shared" si="32"/>
        <v>Liberica</v>
      </c>
      <c r="O677" s="3" t="str">
        <f t="shared" si="33"/>
        <v>Dark</v>
      </c>
      <c r="P677" s="3" t="str">
        <f>_xlfn.XLOOKUP(Orders[[#This Row],[Customer ID]],customers!$A$1:$A$1001,customers!$I$1:$I$1001,,0)</f>
        <v>Yes</v>
      </c>
    </row>
    <row r="678" spans="1:16" x14ac:dyDescent="0.25">
      <c r="A678" s="2" t="s">
        <v>4308</v>
      </c>
      <c r="B678" s="10">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1"/>
        <v>47.55</v>
      </c>
      <c r="N678" s="3" t="str">
        <f t="shared" si="32"/>
        <v>Liberica</v>
      </c>
      <c r="O678" s="3" t="str">
        <f t="shared" si="33"/>
        <v>Light</v>
      </c>
      <c r="P678" s="3" t="str">
        <f>_xlfn.XLOOKUP(Orders[[#This Row],[Customer ID]],customers!$A$1:$A$1001,customers!$I$1:$I$1001,,0)</f>
        <v>No</v>
      </c>
    </row>
    <row r="679" spans="1:16" x14ac:dyDescent="0.25">
      <c r="A679" s="2" t="s">
        <v>4313</v>
      </c>
      <c r="B679" s="10">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1"/>
        <v>43.650000000000006</v>
      </c>
      <c r="N679" s="3" t="str">
        <f t="shared" si="32"/>
        <v>Liberica</v>
      </c>
      <c r="O679" s="3" t="str">
        <f t="shared" si="33"/>
        <v>Medium</v>
      </c>
      <c r="P679" s="3" t="str">
        <f>_xlfn.XLOOKUP(Orders[[#This Row],[Customer ID]],customers!$A$1:$A$1001,customers!$I$1:$I$1001,,0)</f>
        <v>No</v>
      </c>
    </row>
    <row r="680" spans="1:16" x14ac:dyDescent="0.25">
      <c r="A680" s="2" t="s">
        <v>4319</v>
      </c>
      <c r="B680" s="10">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1"/>
        <v>178.70999999999998</v>
      </c>
      <c r="N680" s="3" t="str">
        <f t="shared" si="32"/>
        <v>Arabica</v>
      </c>
      <c r="O680" s="3" t="str">
        <f t="shared" si="33"/>
        <v>Light</v>
      </c>
      <c r="P680" s="3" t="str">
        <f>_xlfn.XLOOKUP(Orders[[#This Row],[Customer ID]],customers!$A$1:$A$1001,customers!$I$1:$I$1001,,0)</f>
        <v>Yes</v>
      </c>
    </row>
    <row r="681" spans="1:16" x14ac:dyDescent="0.25">
      <c r="A681" s="2" t="s">
        <v>4325</v>
      </c>
      <c r="B681" s="10">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1"/>
        <v>27.484999999999996</v>
      </c>
      <c r="N681" s="3" t="str">
        <f t="shared" si="32"/>
        <v>Robusta</v>
      </c>
      <c r="O681" s="3" t="str">
        <f t="shared" si="33"/>
        <v>Light</v>
      </c>
      <c r="P681" s="3" t="str">
        <f>_xlfn.XLOOKUP(Orders[[#This Row],[Customer ID]],customers!$A$1:$A$1001,customers!$I$1:$I$1001,,0)</f>
        <v>No</v>
      </c>
    </row>
    <row r="682" spans="1:16" x14ac:dyDescent="0.25">
      <c r="A682" s="2" t="s">
        <v>4331</v>
      </c>
      <c r="B682" s="10">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1"/>
        <v>56.25</v>
      </c>
      <c r="N682" s="3" t="str">
        <f t="shared" si="32"/>
        <v>Arabica</v>
      </c>
      <c r="O682" s="3" t="str">
        <f t="shared" si="33"/>
        <v>Medium</v>
      </c>
      <c r="P682" s="3" t="str">
        <f>_xlfn.XLOOKUP(Orders[[#This Row],[Customer ID]],customers!$A$1:$A$1001,customers!$I$1:$I$1001,,0)</f>
        <v>No</v>
      </c>
    </row>
    <row r="683" spans="1:16" x14ac:dyDescent="0.25">
      <c r="A683" s="2" t="s">
        <v>4336</v>
      </c>
      <c r="B683" s="10">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1"/>
        <v>9.51</v>
      </c>
      <c r="N683" s="3" t="str">
        <f t="shared" si="32"/>
        <v>Liberica</v>
      </c>
      <c r="O683" s="3" t="str">
        <f t="shared" si="33"/>
        <v>Light</v>
      </c>
      <c r="P683" s="3" t="str">
        <f>_xlfn.XLOOKUP(Orders[[#This Row],[Customer ID]],customers!$A$1:$A$1001,customers!$I$1:$I$1001,,0)</f>
        <v>Yes</v>
      </c>
    </row>
    <row r="684" spans="1:16" x14ac:dyDescent="0.25">
      <c r="A684" s="2" t="s">
        <v>4342</v>
      </c>
      <c r="B684" s="10">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1"/>
        <v>8.25</v>
      </c>
      <c r="N684" s="3" t="str">
        <f t="shared" si="32"/>
        <v>Excelsa</v>
      </c>
      <c r="O684" s="3" t="str">
        <f t="shared" si="33"/>
        <v>Medium</v>
      </c>
      <c r="P684" s="3" t="str">
        <f>_xlfn.XLOOKUP(Orders[[#This Row],[Customer ID]],customers!$A$1:$A$1001,customers!$I$1:$I$1001,,0)</f>
        <v>Yes</v>
      </c>
    </row>
    <row r="685" spans="1:16" x14ac:dyDescent="0.25">
      <c r="A685" s="2" t="s">
        <v>4348</v>
      </c>
      <c r="B685" s="10">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1"/>
        <v>46.62</v>
      </c>
      <c r="N685" s="3" t="str">
        <f t="shared" si="32"/>
        <v>Liberica</v>
      </c>
      <c r="O685" s="3" t="str">
        <f t="shared" si="33"/>
        <v>Dark</v>
      </c>
      <c r="P685" s="3" t="str">
        <f>_xlfn.XLOOKUP(Orders[[#This Row],[Customer ID]],customers!$A$1:$A$1001,customers!$I$1:$I$1001,,0)</f>
        <v>No</v>
      </c>
    </row>
    <row r="686" spans="1:16" x14ac:dyDescent="0.25">
      <c r="A686" s="2" t="s">
        <v>4354</v>
      </c>
      <c r="B686" s="10">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1"/>
        <v>71.699999999999989</v>
      </c>
      <c r="N686" s="3" t="str">
        <f t="shared" si="32"/>
        <v>Robusta</v>
      </c>
      <c r="O686" s="3" t="str">
        <f t="shared" si="33"/>
        <v>Light</v>
      </c>
      <c r="P686" s="3" t="str">
        <f>_xlfn.XLOOKUP(Orders[[#This Row],[Customer ID]],customers!$A$1:$A$1001,customers!$I$1:$I$1001,,0)</f>
        <v>No</v>
      </c>
    </row>
    <row r="687" spans="1:16" x14ac:dyDescent="0.25">
      <c r="A687" s="2" t="s">
        <v>4359</v>
      </c>
      <c r="B687" s="10">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1"/>
        <v>72.91</v>
      </c>
      <c r="N687" s="3" t="str">
        <f t="shared" si="32"/>
        <v>Liberica</v>
      </c>
      <c r="O687" s="3" t="str">
        <f t="shared" si="33"/>
        <v>Light</v>
      </c>
      <c r="P687" s="3" t="str">
        <f>_xlfn.XLOOKUP(Orders[[#This Row],[Customer ID]],customers!$A$1:$A$1001,customers!$I$1:$I$1001,,0)</f>
        <v>Yes</v>
      </c>
    </row>
    <row r="688" spans="1:16" x14ac:dyDescent="0.25">
      <c r="A688" s="2" t="s">
        <v>4365</v>
      </c>
      <c r="B688" s="10">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1"/>
        <v>8.0549999999999997</v>
      </c>
      <c r="N688" s="3" t="str">
        <f t="shared" si="32"/>
        <v>Robusta</v>
      </c>
      <c r="O688" s="3" t="str">
        <f t="shared" si="33"/>
        <v>Dark</v>
      </c>
      <c r="P688" s="3" t="str">
        <f>_xlfn.XLOOKUP(Orders[[#This Row],[Customer ID]],customers!$A$1:$A$1001,customers!$I$1:$I$1001,,0)</f>
        <v>Yes</v>
      </c>
    </row>
    <row r="689" spans="1:16" x14ac:dyDescent="0.25">
      <c r="A689" s="2" t="s">
        <v>4371</v>
      </c>
      <c r="B689" s="10">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1"/>
        <v>16.5</v>
      </c>
      <c r="N689" s="3" t="str">
        <f t="shared" si="32"/>
        <v>Excelsa</v>
      </c>
      <c r="O689" s="3" t="str">
        <f t="shared" si="33"/>
        <v>Medium</v>
      </c>
      <c r="P689" s="3" t="str">
        <f>_xlfn.XLOOKUP(Orders[[#This Row],[Customer ID]],customers!$A$1:$A$1001,customers!$I$1:$I$1001,,0)</f>
        <v>No</v>
      </c>
    </row>
    <row r="690" spans="1:16" x14ac:dyDescent="0.25">
      <c r="A690" s="2" t="s">
        <v>4377</v>
      </c>
      <c r="B690" s="10">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1"/>
        <v>64.75</v>
      </c>
      <c r="N690" s="3" t="str">
        <f t="shared" si="32"/>
        <v>Arabica</v>
      </c>
      <c r="O690" s="3" t="str">
        <f t="shared" si="33"/>
        <v>Light</v>
      </c>
      <c r="P690" s="3" t="str">
        <f>_xlfn.XLOOKUP(Orders[[#This Row],[Customer ID]],customers!$A$1:$A$1001,customers!$I$1:$I$1001,,0)</f>
        <v>No</v>
      </c>
    </row>
    <row r="691" spans="1:16" x14ac:dyDescent="0.25">
      <c r="A691" s="2" t="s">
        <v>4383</v>
      </c>
      <c r="B691" s="10">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1"/>
        <v>33.75</v>
      </c>
      <c r="N691" s="3" t="str">
        <f t="shared" si="32"/>
        <v>Arabica</v>
      </c>
      <c r="O691" s="3" t="str">
        <f t="shared" si="33"/>
        <v>Medium</v>
      </c>
      <c r="P691" s="3" t="str">
        <f>_xlfn.XLOOKUP(Orders[[#This Row],[Customer ID]],customers!$A$1:$A$1001,customers!$I$1:$I$1001,,0)</f>
        <v>No</v>
      </c>
    </row>
    <row r="692" spans="1:16" x14ac:dyDescent="0.25">
      <c r="A692" s="2" t="s">
        <v>4389</v>
      </c>
      <c r="B692" s="10">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1"/>
        <v>178.70999999999998</v>
      </c>
      <c r="N692" s="3" t="str">
        <f t="shared" si="32"/>
        <v>Liberica</v>
      </c>
      <c r="O692" s="3" t="str">
        <f t="shared" si="33"/>
        <v>Dark</v>
      </c>
      <c r="P692" s="3" t="str">
        <f>_xlfn.XLOOKUP(Orders[[#This Row],[Customer ID]],customers!$A$1:$A$1001,customers!$I$1:$I$1001,,0)</f>
        <v>No</v>
      </c>
    </row>
    <row r="693" spans="1:16" x14ac:dyDescent="0.25">
      <c r="A693" s="2" t="s">
        <v>4393</v>
      </c>
      <c r="B693" s="10">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1"/>
        <v>22.5</v>
      </c>
      <c r="N693" s="3" t="str">
        <f t="shared" si="32"/>
        <v>Arabica</v>
      </c>
      <c r="O693" s="3" t="str">
        <f t="shared" si="33"/>
        <v>Medium</v>
      </c>
      <c r="P693" s="3" t="str">
        <f>_xlfn.XLOOKUP(Orders[[#This Row],[Customer ID]],customers!$A$1:$A$1001,customers!$I$1:$I$1001,,0)</f>
        <v>No</v>
      </c>
    </row>
    <row r="694" spans="1:16" x14ac:dyDescent="0.25">
      <c r="A694" s="2" t="s">
        <v>4399</v>
      </c>
      <c r="B694" s="10">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1"/>
        <v>12.95</v>
      </c>
      <c r="N694" s="3" t="str">
        <f t="shared" si="32"/>
        <v>Liberica</v>
      </c>
      <c r="O694" s="3" t="str">
        <f t="shared" si="33"/>
        <v>Dark</v>
      </c>
      <c r="P694" s="3" t="str">
        <f>_xlfn.XLOOKUP(Orders[[#This Row],[Customer ID]],customers!$A$1:$A$1001,customers!$I$1:$I$1001,,0)</f>
        <v>No</v>
      </c>
    </row>
    <row r="695" spans="1:16" x14ac:dyDescent="0.25">
      <c r="A695" s="2" t="s">
        <v>4405</v>
      </c>
      <c r="B695" s="10">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1"/>
        <v>51.749999999999993</v>
      </c>
      <c r="N695" s="3" t="str">
        <f t="shared" si="32"/>
        <v>Arabica</v>
      </c>
      <c r="O695" s="3" t="str">
        <f t="shared" si="33"/>
        <v>Medium</v>
      </c>
      <c r="P695" s="3" t="str">
        <f>_xlfn.XLOOKUP(Orders[[#This Row],[Customer ID]],customers!$A$1:$A$1001,customers!$I$1:$I$1001,,0)</f>
        <v>Yes</v>
      </c>
    </row>
    <row r="696" spans="1:16" x14ac:dyDescent="0.25">
      <c r="A696" s="2" t="s">
        <v>4411</v>
      </c>
      <c r="B696" s="10">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1"/>
        <v>36.450000000000003</v>
      </c>
      <c r="N696" s="3" t="str">
        <f t="shared" si="32"/>
        <v>Excelsa</v>
      </c>
      <c r="O696" s="3" t="str">
        <f t="shared" si="33"/>
        <v>Dark</v>
      </c>
      <c r="P696" s="3" t="str">
        <f>_xlfn.XLOOKUP(Orders[[#This Row],[Customer ID]],customers!$A$1:$A$1001,customers!$I$1:$I$1001,,0)</f>
        <v>No</v>
      </c>
    </row>
    <row r="697" spans="1:16" x14ac:dyDescent="0.25">
      <c r="A697" s="2" t="s">
        <v>4417</v>
      </c>
      <c r="B697" s="10">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1"/>
        <v>182.27499999999998</v>
      </c>
      <c r="N697" s="3" t="str">
        <f t="shared" si="32"/>
        <v>Liberica</v>
      </c>
      <c r="O697" s="3" t="str">
        <f t="shared" si="33"/>
        <v>Light</v>
      </c>
      <c r="P697" s="3" t="str">
        <f>_xlfn.XLOOKUP(Orders[[#This Row],[Customer ID]],customers!$A$1:$A$1001,customers!$I$1:$I$1001,,0)</f>
        <v>Yes</v>
      </c>
    </row>
    <row r="698" spans="1:16" x14ac:dyDescent="0.25">
      <c r="A698" s="2" t="s">
        <v>4423</v>
      </c>
      <c r="B698" s="10">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1"/>
        <v>31.08</v>
      </c>
      <c r="N698" s="3" t="str">
        <f t="shared" si="32"/>
        <v>Liberica</v>
      </c>
      <c r="O698" s="3" t="str">
        <f t="shared" si="33"/>
        <v>Dark</v>
      </c>
      <c r="P698" s="3" t="str">
        <f>_xlfn.XLOOKUP(Orders[[#This Row],[Customer ID]],customers!$A$1:$A$1001,customers!$I$1:$I$1001,,0)</f>
        <v>No</v>
      </c>
    </row>
    <row r="699" spans="1:16" x14ac:dyDescent="0.25">
      <c r="A699" s="2" t="s">
        <v>4429</v>
      </c>
      <c r="B699" s="10">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1"/>
        <v>20.25</v>
      </c>
      <c r="N699" s="3" t="str">
        <f t="shared" si="32"/>
        <v>Arabica</v>
      </c>
      <c r="O699" s="3" t="str">
        <f t="shared" si="33"/>
        <v>Medium</v>
      </c>
      <c r="P699" s="3" t="str">
        <f>_xlfn.XLOOKUP(Orders[[#This Row],[Customer ID]],customers!$A$1:$A$1001,customers!$I$1:$I$1001,,0)</f>
        <v>No</v>
      </c>
    </row>
    <row r="700" spans="1:16" x14ac:dyDescent="0.25">
      <c r="A700" s="2" t="s">
        <v>4433</v>
      </c>
      <c r="B700" s="10">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1"/>
        <v>25.9</v>
      </c>
      <c r="N700" s="3" t="str">
        <f t="shared" si="32"/>
        <v>Liberica</v>
      </c>
      <c r="O700" s="3" t="str">
        <f t="shared" si="33"/>
        <v>Dark</v>
      </c>
      <c r="P700" s="3" t="str">
        <f>_xlfn.XLOOKUP(Orders[[#This Row],[Customer ID]],customers!$A$1:$A$1001,customers!$I$1:$I$1001,,0)</f>
        <v>No</v>
      </c>
    </row>
    <row r="701" spans="1:16" x14ac:dyDescent="0.25">
      <c r="A701" s="2" t="s">
        <v>4439</v>
      </c>
      <c r="B701" s="10">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1"/>
        <v>23.88</v>
      </c>
      <c r="N701" s="3" t="str">
        <f t="shared" si="32"/>
        <v>Arabica</v>
      </c>
      <c r="O701" s="3" t="str">
        <f t="shared" si="33"/>
        <v>Dark</v>
      </c>
      <c r="P701" s="3" t="str">
        <f>_xlfn.XLOOKUP(Orders[[#This Row],[Customer ID]],customers!$A$1:$A$1001,customers!$I$1:$I$1001,,0)</f>
        <v>Yes</v>
      </c>
    </row>
    <row r="702" spans="1:16" x14ac:dyDescent="0.25">
      <c r="A702" s="2" t="s">
        <v>4445</v>
      </c>
      <c r="B702" s="10">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1"/>
        <v>19.02</v>
      </c>
      <c r="N702" s="3" t="str">
        <f t="shared" si="32"/>
        <v>Liberica</v>
      </c>
      <c r="O702" s="3" t="str">
        <f t="shared" si="33"/>
        <v>Light</v>
      </c>
      <c r="P702" s="3" t="str">
        <f>_xlfn.XLOOKUP(Orders[[#This Row],[Customer ID]],customers!$A$1:$A$1001,customers!$I$1:$I$1001,,0)</f>
        <v>No</v>
      </c>
    </row>
    <row r="703" spans="1:16" x14ac:dyDescent="0.25">
      <c r="A703" s="2" t="s">
        <v>4450</v>
      </c>
      <c r="B703" s="10">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1"/>
        <v>29.849999999999998</v>
      </c>
      <c r="N703" s="3" t="str">
        <f t="shared" si="32"/>
        <v>Arabica</v>
      </c>
      <c r="O703" s="3" t="str">
        <f t="shared" si="33"/>
        <v>Dark</v>
      </c>
      <c r="P703" s="3" t="str">
        <f>_xlfn.XLOOKUP(Orders[[#This Row],[Customer ID]],customers!$A$1:$A$1001,customers!$I$1:$I$1001,,0)</f>
        <v>Yes</v>
      </c>
    </row>
    <row r="704" spans="1:16" x14ac:dyDescent="0.25">
      <c r="A704" s="2" t="s">
        <v>4456</v>
      </c>
      <c r="B704" s="10">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1"/>
        <v>7.77</v>
      </c>
      <c r="N704" s="3" t="str">
        <f t="shared" si="32"/>
        <v>Arabica</v>
      </c>
      <c r="O704" s="3" t="str">
        <f t="shared" si="33"/>
        <v>Light</v>
      </c>
      <c r="P704" s="3" t="str">
        <f>_xlfn.XLOOKUP(Orders[[#This Row],[Customer ID]],customers!$A$1:$A$1001,customers!$I$1:$I$1001,,0)</f>
        <v>Yes</v>
      </c>
    </row>
    <row r="705" spans="1:16" x14ac:dyDescent="0.25">
      <c r="A705" s="2" t="s">
        <v>4461</v>
      </c>
      <c r="B705" s="10">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1"/>
        <v>119.13999999999999</v>
      </c>
      <c r="N705" s="3" t="str">
        <f t="shared" si="32"/>
        <v>Liberica</v>
      </c>
      <c r="O705" s="3" t="str">
        <f t="shared" si="33"/>
        <v>Dark</v>
      </c>
      <c r="P705" s="3" t="str">
        <f>_xlfn.XLOOKUP(Orders[[#This Row],[Customer ID]],customers!$A$1:$A$1001,customers!$I$1:$I$1001,,0)</f>
        <v>Yes</v>
      </c>
    </row>
    <row r="706" spans="1:16" x14ac:dyDescent="0.25">
      <c r="A706" s="2" t="s">
        <v>4466</v>
      </c>
      <c r="B706" s="10">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1"/>
        <v>21.87</v>
      </c>
      <c r="N706" s="3" t="str">
        <f t="shared" si="32"/>
        <v>Excelsa</v>
      </c>
      <c r="O706" s="3" t="str">
        <f t="shared" si="33"/>
        <v>Dark</v>
      </c>
      <c r="P706" s="3" t="str">
        <f>_xlfn.XLOOKUP(Orders[[#This Row],[Customer ID]],customers!$A$1:$A$1001,customers!$I$1:$I$1001,,0)</f>
        <v>Yes</v>
      </c>
    </row>
    <row r="707" spans="1:16" x14ac:dyDescent="0.25">
      <c r="A707" s="2" t="s">
        <v>4471</v>
      </c>
      <c r="B707" s="10">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4">L707*E707</f>
        <v>17.82</v>
      </c>
      <c r="N707" s="3" t="str">
        <f t="shared" ref="N707:N770" si="35">IF(I707="Rob","Robusta",IF(I707="Exc","Excelsa",IF(I707="Ara","Arabica",IF(I707="Lib","Liberica",""))))</f>
        <v>Excelsa</v>
      </c>
      <c r="O707" s="3" t="str">
        <f t="shared" ref="O707:O770" si="36">IF(J707="M","Medium",IF(J707="L","Light",IF(J707="D","Dark","")))</f>
        <v>Light</v>
      </c>
      <c r="P707" s="3" t="str">
        <f>_xlfn.XLOOKUP(Orders[[#This Row],[Customer ID]],customers!$A$1:$A$1001,customers!$I$1:$I$1001,,0)</f>
        <v>No</v>
      </c>
    </row>
    <row r="708" spans="1:16" x14ac:dyDescent="0.25">
      <c r="A708" s="2" t="s">
        <v>4477</v>
      </c>
      <c r="B708" s="10">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4"/>
        <v>12.375</v>
      </c>
      <c r="N708" s="3" t="str">
        <f t="shared" si="35"/>
        <v>Excelsa</v>
      </c>
      <c r="O708" s="3" t="str">
        <f t="shared" si="36"/>
        <v>Medium</v>
      </c>
      <c r="P708" s="3" t="str">
        <f>_xlfn.XLOOKUP(Orders[[#This Row],[Customer ID]],customers!$A$1:$A$1001,customers!$I$1:$I$1001,,0)</f>
        <v>No</v>
      </c>
    </row>
    <row r="709" spans="1:16" x14ac:dyDescent="0.25">
      <c r="A709" s="2" t="s">
        <v>4483</v>
      </c>
      <c r="B709" s="10">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4"/>
        <v>25.9</v>
      </c>
      <c r="N709" s="3" t="str">
        <f t="shared" si="35"/>
        <v>Liberica</v>
      </c>
      <c r="O709" s="3" t="str">
        <f t="shared" si="36"/>
        <v>Dark</v>
      </c>
      <c r="P709" s="3" t="str">
        <f>_xlfn.XLOOKUP(Orders[[#This Row],[Customer ID]],customers!$A$1:$A$1001,customers!$I$1:$I$1001,,0)</f>
        <v>No</v>
      </c>
    </row>
    <row r="710" spans="1:16" x14ac:dyDescent="0.25">
      <c r="A710" s="2" t="s">
        <v>4488</v>
      </c>
      <c r="B710" s="10">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4"/>
        <v>13.5</v>
      </c>
      <c r="N710" s="3" t="str">
        <f t="shared" si="35"/>
        <v>Arabica</v>
      </c>
      <c r="O710" s="3" t="str">
        <f t="shared" si="36"/>
        <v>Medium</v>
      </c>
      <c r="P710" s="3" t="str">
        <f>_xlfn.XLOOKUP(Orders[[#This Row],[Customer ID]],customers!$A$1:$A$1001,customers!$I$1:$I$1001,,0)</f>
        <v>Yes</v>
      </c>
    </row>
    <row r="711" spans="1:16" x14ac:dyDescent="0.25">
      <c r="A711" s="2" t="s">
        <v>4494</v>
      </c>
      <c r="B711" s="10">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4"/>
        <v>17.82</v>
      </c>
      <c r="N711" s="3" t="str">
        <f t="shared" si="35"/>
        <v>Excelsa</v>
      </c>
      <c r="O711" s="3" t="str">
        <f t="shared" si="36"/>
        <v>Light</v>
      </c>
      <c r="P711" s="3" t="str">
        <f>_xlfn.XLOOKUP(Orders[[#This Row],[Customer ID]],customers!$A$1:$A$1001,customers!$I$1:$I$1001,,0)</f>
        <v>Yes</v>
      </c>
    </row>
    <row r="712" spans="1:16" x14ac:dyDescent="0.25">
      <c r="A712" s="2" t="s">
        <v>4499</v>
      </c>
      <c r="B712" s="10">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4"/>
        <v>24.75</v>
      </c>
      <c r="N712" s="3" t="str">
        <f t="shared" si="35"/>
        <v>Excelsa</v>
      </c>
      <c r="O712" s="3" t="str">
        <f t="shared" si="36"/>
        <v>Medium</v>
      </c>
      <c r="P712" s="3" t="str">
        <f>_xlfn.XLOOKUP(Orders[[#This Row],[Customer ID]],customers!$A$1:$A$1001,customers!$I$1:$I$1001,,0)</f>
        <v>No</v>
      </c>
    </row>
    <row r="713" spans="1:16" x14ac:dyDescent="0.25">
      <c r="A713" s="2" t="s">
        <v>4505</v>
      </c>
      <c r="B713" s="10">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4"/>
        <v>17.91</v>
      </c>
      <c r="N713" s="3" t="str">
        <f t="shared" si="35"/>
        <v>Robusta</v>
      </c>
      <c r="O713" s="3" t="str">
        <f t="shared" si="36"/>
        <v>Medium</v>
      </c>
      <c r="P713" s="3" t="str">
        <f>_xlfn.XLOOKUP(Orders[[#This Row],[Customer ID]],customers!$A$1:$A$1001,customers!$I$1:$I$1001,,0)</f>
        <v>No</v>
      </c>
    </row>
    <row r="714" spans="1:16" x14ac:dyDescent="0.25">
      <c r="A714" s="2" t="s">
        <v>4512</v>
      </c>
      <c r="B714" s="10">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4"/>
        <v>16.5</v>
      </c>
      <c r="N714" s="3" t="str">
        <f t="shared" si="35"/>
        <v>Excelsa</v>
      </c>
      <c r="O714" s="3" t="str">
        <f t="shared" si="36"/>
        <v>Medium</v>
      </c>
      <c r="P714" s="3" t="str">
        <f>_xlfn.XLOOKUP(Orders[[#This Row],[Customer ID]],customers!$A$1:$A$1001,customers!$I$1:$I$1001,,0)</f>
        <v>No</v>
      </c>
    </row>
    <row r="715" spans="1:16" x14ac:dyDescent="0.25">
      <c r="A715" s="2" t="s">
        <v>4516</v>
      </c>
      <c r="B715" s="10">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4"/>
        <v>2.9849999999999999</v>
      </c>
      <c r="N715" s="3" t="str">
        <f t="shared" si="35"/>
        <v>Robusta</v>
      </c>
      <c r="O715" s="3" t="str">
        <f t="shared" si="36"/>
        <v>Medium</v>
      </c>
      <c r="P715" s="3" t="str">
        <f>_xlfn.XLOOKUP(Orders[[#This Row],[Customer ID]],customers!$A$1:$A$1001,customers!$I$1:$I$1001,,0)</f>
        <v>No</v>
      </c>
    </row>
    <row r="716" spans="1:16" x14ac:dyDescent="0.25">
      <c r="A716" s="2" t="s">
        <v>4522</v>
      </c>
      <c r="B716" s="10">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4"/>
        <v>14.58</v>
      </c>
      <c r="N716" s="3" t="str">
        <f t="shared" si="35"/>
        <v>Excelsa</v>
      </c>
      <c r="O716" s="3" t="str">
        <f t="shared" si="36"/>
        <v>Dark</v>
      </c>
      <c r="P716" s="3" t="str">
        <f>_xlfn.XLOOKUP(Orders[[#This Row],[Customer ID]],customers!$A$1:$A$1001,customers!$I$1:$I$1001,,0)</f>
        <v>Yes</v>
      </c>
    </row>
    <row r="717" spans="1:16" x14ac:dyDescent="0.25">
      <c r="A717" s="2" t="s">
        <v>4528</v>
      </c>
      <c r="B717" s="10">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4"/>
        <v>89.1</v>
      </c>
      <c r="N717" s="3" t="str">
        <f t="shared" si="35"/>
        <v>Excelsa</v>
      </c>
      <c r="O717" s="3" t="str">
        <f t="shared" si="36"/>
        <v>Light</v>
      </c>
      <c r="P717" s="3" t="str">
        <f>_xlfn.XLOOKUP(Orders[[#This Row],[Customer ID]],customers!$A$1:$A$1001,customers!$I$1:$I$1001,,0)</f>
        <v>No</v>
      </c>
    </row>
    <row r="718" spans="1:16" x14ac:dyDescent="0.25">
      <c r="A718" s="2" t="s">
        <v>4533</v>
      </c>
      <c r="B718" s="10">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4"/>
        <v>35.849999999999994</v>
      </c>
      <c r="N718" s="3" t="str">
        <f t="shared" si="35"/>
        <v>Robusta</v>
      </c>
      <c r="O718" s="3" t="str">
        <f t="shared" si="36"/>
        <v>Light</v>
      </c>
      <c r="P718" s="3" t="str">
        <f>_xlfn.XLOOKUP(Orders[[#This Row],[Customer ID]],customers!$A$1:$A$1001,customers!$I$1:$I$1001,,0)</f>
        <v>No</v>
      </c>
    </row>
    <row r="719" spans="1:16" x14ac:dyDescent="0.25">
      <c r="A719" s="2" t="s">
        <v>4539</v>
      </c>
      <c r="B719" s="10">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4"/>
        <v>68.655000000000001</v>
      </c>
      <c r="N719" s="3" t="str">
        <f t="shared" si="35"/>
        <v>Arabica</v>
      </c>
      <c r="O719" s="3" t="str">
        <f t="shared" si="36"/>
        <v>Dark</v>
      </c>
      <c r="P719" s="3" t="str">
        <f>_xlfn.XLOOKUP(Orders[[#This Row],[Customer ID]],customers!$A$1:$A$1001,customers!$I$1:$I$1001,,0)</f>
        <v>No</v>
      </c>
    </row>
    <row r="720" spans="1:16" x14ac:dyDescent="0.25">
      <c r="A720" s="2" t="s">
        <v>4545</v>
      </c>
      <c r="B720" s="10">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4"/>
        <v>38.849999999999994</v>
      </c>
      <c r="N720" s="3" t="str">
        <f t="shared" si="35"/>
        <v>Liberica</v>
      </c>
      <c r="O720" s="3" t="str">
        <f t="shared" si="36"/>
        <v>Dark</v>
      </c>
      <c r="P720" s="3" t="str">
        <f>_xlfn.XLOOKUP(Orders[[#This Row],[Customer ID]],customers!$A$1:$A$1001,customers!$I$1:$I$1001,,0)</f>
        <v>No</v>
      </c>
    </row>
    <row r="721" spans="1:16" x14ac:dyDescent="0.25">
      <c r="A721" s="2" t="s">
        <v>4551</v>
      </c>
      <c r="B721" s="10">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4"/>
        <v>79.25</v>
      </c>
      <c r="N721" s="3" t="str">
        <f t="shared" si="35"/>
        <v>Liberica</v>
      </c>
      <c r="O721" s="3" t="str">
        <f t="shared" si="36"/>
        <v>Light</v>
      </c>
      <c r="P721" s="3" t="str">
        <f>_xlfn.XLOOKUP(Orders[[#This Row],[Customer ID]],customers!$A$1:$A$1001,customers!$I$1:$I$1001,,0)</f>
        <v>Yes</v>
      </c>
    </row>
    <row r="722" spans="1:16" x14ac:dyDescent="0.25">
      <c r="A722" s="2" t="s">
        <v>4557</v>
      </c>
      <c r="B722" s="10">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4"/>
        <v>36.450000000000003</v>
      </c>
      <c r="N722" s="3" t="str">
        <f t="shared" si="35"/>
        <v>Excelsa</v>
      </c>
      <c r="O722" s="3" t="str">
        <f t="shared" si="36"/>
        <v>Dark</v>
      </c>
      <c r="P722" s="3" t="str">
        <f>_xlfn.XLOOKUP(Orders[[#This Row],[Customer ID]],customers!$A$1:$A$1001,customers!$I$1:$I$1001,,0)</f>
        <v>Yes</v>
      </c>
    </row>
    <row r="723" spans="1:16" x14ac:dyDescent="0.25">
      <c r="A723" s="2" t="s">
        <v>4563</v>
      </c>
      <c r="B723" s="10">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4"/>
        <v>8.9550000000000001</v>
      </c>
      <c r="N723" s="3" t="str">
        <f t="shared" si="35"/>
        <v>Robusta</v>
      </c>
      <c r="O723" s="3" t="str">
        <f t="shared" si="36"/>
        <v>Medium</v>
      </c>
      <c r="P723" s="3" t="str">
        <f>_xlfn.XLOOKUP(Orders[[#This Row],[Customer ID]],customers!$A$1:$A$1001,customers!$I$1:$I$1001,,0)</f>
        <v>Yes</v>
      </c>
    </row>
    <row r="724" spans="1:16" x14ac:dyDescent="0.25">
      <c r="A724" s="2" t="s">
        <v>4569</v>
      </c>
      <c r="B724" s="10">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4"/>
        <v>24.3</v>
      </c>
      <c r="N724" s="3" t="str">
        <f t="shared" si="35"/>
        <v>Excelsa</v>
      </c>
      <c r="O724" s="3" t="str">
        <f t="shared" si="36"/>
        <v>Dark</v>
      </c>
      <c r="P724" s="3" t="str">
        <f>_xlfn.XLOOKUP(Orders[[#This Row],[Customer ID]],customers!$A$1:$A$1001,customers!$I$1:$I$1001,,0)</f>
        <v>No</v>
      </c>
    </row>
    <row r="725" spans="1:16" x14ac:dyDescent="0.25">
      <c r="A725" s="2" t="s">
        <v>4574</v>
      </c>
      <c r="B725" s="10">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4"/>
        <v>63.249999999999993</v>
      </c>
      <c r="N725" s="3" t="str">
        <f t="shared" si="35"/>
        <v>Excelsa</v>
      </c>
      <c r="O725" s="3" t="str">
        <f t="shared" si="36"/>
        <v>Medium</v>
      </c>
      <c r="P725" s="3" t="str">
        <f>_xlfn.XLOOKUP(Orders[[#This Row],[Customer ID]],customers!$A$1:$A$1001,customers!$I$1:$I$1001,,0)</f>
        <v>No</v>
      </c>
    </row>
    <row r="726" spans="1:16" x14ac:dyDescent="0.25">
      <c r="A726" s="2" t="s">
        <v>4580</v>
      </c>
      <c r="B726" s="10">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4"/>
        <v>6.75</v>
      </c>
      <c r="N726" s="3" t="str">
        <f t="shared" si="35"/>
        <v>Arabica</v>
      </c>
      <c r="O726" s="3" t="str">
        <f t="shared" si="36"/>
        <v>Medium</v>
      </c>
      <c r="P726" s="3" t="str">
        <f>_xlfn.XLOOKUP(Orders[[#This Row],[Customer ID]],customers!$A$1:$A$1001,customers!$I$1:$I$1001,,0)</f>
        <v>Yes</v>
      </c>
    </row>
    <row r="727" spans="1:16" x14ac:dyDescent="0.25">
      <c r="A727" s="2" t="s">
        <v>4585</v>
      </c>
      <c r="B727" s="10">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4"/>
        <v>23.31</v>
      </c>
      <c r="N727" s="3" t="str">
        <f t="shared" si="35"/>
        <v>Arabica</v>
      </c>
      <c r="O727" s="3" t="str">
        <f t="shared" si="36"/>
        <v>Light</v>
      </c>
      <c r="P727" s="3" t="str">
        <f>_xlfn.XLOOKUP(Orders[[#This Row],[Customer ID]],customers!$A$1:$A$1001,customers!$I$1:$I$1001,,0)</f>
        <v>No</v>
      </c>
    </row>
    <row r="728" spans="1:16" x14ac:dyDescent="0.25">
      <c r="A728" s="2" t="s">
        <v>4591</v>
      </c>
      <c r="B728" s="10">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4"/>
        <v>145.82</v>
      </c>
      <c r="N728" s="3" t="str">
        <f t="shared" si="35"/>
        <v>Liberica</v>
      </c>
      <c r="O728" s="3" t="str">
        <f t="shared" si="36"/>
        <v>Light</v>
      </c>
      <c r="P728" s="3" t="str">
        <f>_xlfn.XLOOKUP(Orders[[#This Row],[Customer ID]],customers!$A$1:$A$1001,customers!$I$1:$I$1001,,0)</f>
        <v>No</v>
      </c>
    </row>
    <row r="729" spans="1:16" x14ac:dyDescent="0.25">
      <c r="A729" s="2" t="s">
        <v>4596</v>
      </c>
      <c r="B729" s="10">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4"/>
        <v>29.849999999999998</v>
      </c>
      <c r="N729" s="3" t="str">
        <f t="shared" si="35"/>
        <v>Robusta</v>
      </c>
      <c r="O729" s="3" t="str">
        <f t="shared" si="36"/>
        <v>Medium</v>
      </c>
      <c r="P729" s="3" t="str">
        <f>_xlfn.XLOOKUP(Orders[[#This Row],[Customer ID]],customers!$A$1:$A$1001,customers!$I$1:$I$1001,,0)</f>
        <v>Yes</v>
      </c>
    </row>
    <row r="730" spans="1:16" x14ac:dyDescent="0.25">
      <c r="A730" s="2" t="s">
        <v>4602</v>
      </c>
      <c r="B730" s="10">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4"/>
        <v>21.87</v>
      </c>
      <c r="N730" s="3" t="str">
        <f t="shared" si="35"/>
        <v>Excelsa</v>
      </c>
      <c r="O730" s="3" t="str">
        <f t="shared" si="36"/>
        <v>Dark</v>
      </c>
      <c r="P730" s="3" t="str">
        <f>_xlfn.XLOOKUP(Orders[[#This Row],[Customer ID]],customers!$A$1:$A$1001,customers!$I$1:$I$1001,,0)</f>
        <v>Yes</v>
      </c>
    </row>
    <row r="731" spans="1:16" x14ac:dyDescent="0.25">
      <c r="A731" s="2" t="s">
        <v>4608</v>
      </c>
      <c r="B731" s="10">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4"/>
        <v>4.3650000000000002</v>
      </c>
      <c r="N731" s="3" t="str">
        <f t="shared" si="35"/>
        <v>Liberica</v>
      </c>
      <c r="O731" s="3" t="str">
        <f t="shared" si="36"/>
        <v>Medium</v>
      </c>
      <c r="P731" s="3" t="str">
        <f>_xlfn.XLOOKUP(Orders[[#This Row],[Customer ID]],customers!$A$1:$A$1001,customers!$I$1:$I$1001,,0)</f>
        <v>No</v>
      </c>
    </row>
    <row r="732" spans="1:16" x14ac:dyDescent="0.25">
      <c r="A732" s="2" t="s">
        <v>4614</v>
      </c>
      <c r="B732" s="10">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4"/>
        <v>36.454999999999998</v>
      </c>
      <c r="N732" s="3" t="str">
        <f t="shared" si="35"/>
        <v>Liberica</v>
      </c>
      <c r="O732" s="3" t="str">
        <f t="shared" si="36"/>
        <v>Light</v>
      </c>
      <c r="P732" s="3" t="str">
        <f>_xlfn.XLOOKUP(Orders[[#This Row],[Customer ID]],customers!$A$1:$A$1001,customers!$I$1:$I$1001,,0)</f>
        <v>No</v>
      </c>
    </row>
    <row r="733" spans="1:16" x14ac:dyDescent="0.25">
      <c r="A733" s="2" t="s">
        <v>4620</v>
      </c>
      <c r="B733" s="10">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4"/>
        <v>15.54</v>
      </c>
      <c r="N733" s="3" t="str">
        <f t="shared" si="35"/>
        <v>Liberica</v>
      </c>
      <c r="O733" s="3" t="str">
        <f t="shared" si="36"/>
        <v>Dark</v>
      </c>
      <c r="P733" s="3" t="str">
        <f>_xlfn.XLOOKUP(Orders[[#This Row],[Customer ID]],customers!$A$1:$A$1001,customers!$I$1:$I$1001,,0)</f>
        <v>Yes</v>
      </c>
    </row>
    <row r="734" spans="1:16" x14ac:dyDescent="0.25">
      <c r="A734" s="2" t="s">
        <v>4625</v>
      </c>
      <c r="B734" s="10">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4"/>
        <v>8.91</v>
      </c>
      <c r="N734" s="3" t="str">
        <f t="shared" si="35"/>
        <v>Excelsa</v>
      </c>
      <c r="O734" s="3" t="str">
        <f t="shared" si="36"/>
        <v>Light</v>
      </c>
      <c r="P734" s="3" t="str">
        <f>_xlfn.XLOOKUP(Orders[[#This Row],[Customer ID]],customers!$A$1:$A$1001,customers!$I$1:$I$1001,,0)</f>
        <v>No</v>
      </c>
    </row>
    <row r="735" spans="1:16" x14ac:dyDescent="0.25">
      <c r="A735" s="2" t="s">
        <v>4631</v>
      </c>
      <c r="B735" s="10">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4"/>
        <v>100.39499999999998</v>
      </c>
      <c r="N735" s="3" t="str">
        <f t="shared" si="35"/>
        <v>Liberica</v>
      </c>
      <c r="O735" s="3" t="str">
        <f t="shared" si="36"/>
        <v>Medium</v>
      </c>
      <c r="P735" s="3" t="str">
        <f>_xlfn.XLOOKUP(Orders[[#This Row],[Customer ID]],customers!$A$1:$A$1001,customers!$I$1:$I$1001,,0)</f>
        <v>Yes</v>
      </c>
    </row>
    <row r="736" spans="1:16" x14ac:dyDescent="0.25">
      <c r="A736" s="2" t="s">
        <v>4637</v>
      </c>
      <c r="B736" s="10">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4"/>
        <v>13.424999999999997</v>
      </c>
      <c r="N736" s="3" t="str">
        <f t="shared" si="35"/>
        <v>Robusta</v>
      </c>
      <c r="O736" s="3" t="str">
        <f t="shared" si="36"/>
        <v>Dark</v>
      </c>
      <c r="P736" s="3" t="str">
        <f>_xlfn.XLOOKUP(Orders[[#This Row],[Customer ID]],customers!$A$1:$A$1001,customers!$I$1:$I$1001,,0)</f>
        <v>No</v>
      </c>
    </row>
    <row r="737" spans="1:16" x14ac:dyDescent="0.25">
      <c r="A737" s="2" t="s">
        <v>4642</v>
      </c>
      <c r="B737" s="10">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4"/>
        <v>21.87</v>
      </c>
      <c r="N737" s="3" t="str">
        <f t="shared" si="35"/>
        <v>Excelsa</v>
      </c>
      <c r="O737" s="3" t="str">
        <f t="shared" si="36"/>
        <v>Dark</v>
      </c>
      <c r="P737" s="3" t="str">
        <f>_xlfn.XLOOKUP(Orders[[#This Row],[Customer ID]],customers!$A$1:$A$1001,customers!$I$1:$I$1001,,0)</f>
        <v>No</v>
      </c>
    </row>
    <row r="738" spans="1:16" x14ac:dyDescent="0.25">
      <c r="A738" s="2" t="s">
        <v>4647</v>
      </c>
      <c r="B738" s="10">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4"/>
        <v>25.9</v>
      </c>
      <c r="N738" s="3" t="str">
        <f t="shared" si="35"/>
        <v>Liberica</v>
      </c>
      <c r="O738" s="3" t="str">
        <f t="shared" si="36"/>
        <v>Dark</v>
      </c>
      <c r="P738" s="3" t="str">
        <f>_xlfn.XLOOKUP(Orders[[#This Row],[Customer ID]],customers!$A$1:$A$1001,customers!$I$1:$I$1001,,0)</f>
        <v>Yes</v>
      </c>
    </row>
    <row r="739" spans="1:16" x14ac:dyDescent="0.25">
      <c r="A739" s="2" t="s">
        <v>4653</v>
      </c>
      <c r="B739" s="10">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4"/>
        <v>56.25</v>
      </c>
      <c r="N739" s="3" t="str">
        <f t="shared" si="35"/>
        <v>Arabica</v>
      </c>
      <c r="O739" s="3" t="str">
        <f t="shared" si="36"/>
        <v>Medium</v>
      </c>
      <c r="P739" s="3" t="str">
        <f>_xlfn.XLOOKUP(Orders[[#This Row],[Customer ID]],customers!$A$1:$A$1001,customers!$I$1:$I$1001,,0)</f>
        <v>No</v>
      </c>
    </row>
    <row r="740" spans="1:16" x14ac:dyDescent="0.25">
      <c r="A740" s="2" t="s">
        <v>4659</v>
      </c>
      <c r="B740" s="10">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4"/>
        <v>10.754999999999999</v>
      </c>
      <c r="N740" s="3" t="str">
        <f t="shared" si="35"/>
        <v>Robusta</v>
      </c>
      <c r="O740" s="3" t="str">
        <f t="shared" si="36"/>
        <v>Light</v>
      </c>
      <c r="P740" s="3" t="str">
        <f>_xlfn.XLOOKUP(Orders[[#This Row],[Customer ID]],customers!$A$1:$A$1001,customers!$I$1:$I$1001,,0)</f>
        <v>No</v>
      </c>
    </row>
    <row r="741" spans="1:16" x14ac:dyDescent="0.25">
      <c r="A741" s="2" t="s">
        <v>4665</v>
      </c>
      <c r="B741" s="10">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4"/>
        <v>18.225000000000001</v>
      </c>
      <c r="N741" s="3" t="str">
        <f t="shared" si="35"/>
        <v>Excelsa</v>
      </c>
      <c r="O741" s="3" t="str">
        <f t="shared" si="36"/>
        <v>Dark</v>
      </c>
      <c r="P741" s="3" t="str">
        <f>_xlfn.XLOOKUP(Orders[[#This Row],[Customer ID]],customers!$A$1:$A$1001,customers!$I$1:$I$1001,,0)</f>
        <v>No</v>
      </c>
    </row>
    <row r="742" spans="1:16" x14ac:dyDescent="0.25">
      <c r="A742" s="2" t="s">
        <v>4670</v>
      </c>
      <c r="B742" s="10">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4"/>
        <v>28.679999999999996</v>
      </c>
      <c r="N742" s="3" t="str">
        <f t="shared" si="35"/>
        <v>Robusta</v>
      </c>
      <c r="O742" s="3" t="str">
        <f t="shared" si="36"/>
        <v>Light</v>
      </c>
      <c r="P742" s="3" t="str">
        <f>_xlfn.XLOOKUP(Orders[[#This Row],[Customer ID]],customers!$A$1:$A$1001,customers!$I$1:$I$1001,,0)</f>
        <v>No</v>
      </c>
    </row>
    <row r="743" spans="1:16" x14ac:dyDescent="0.25">
      <c r="A743" s="2" t="s">
        <v>4676</v>
      </c>
      <c r="B743" s="10">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4"/>
        <v>8.73</v>
      </c>
      <c r="N743" s="3" t="str">
        <f t="shared" si="35"/>
        <v>Liberica</v>
      </c>
      <c r="O743" s="3" t="str">
        <f t="shared" si="36"/>
        <v>Medium</v>
      </c>
      <c r="P743" s="3" t="str">
        <f>_xlfn.XLOOKUP(Orders[[#This Row],[Customer ID]],customers!$A$1:$A$1001,customers!$I$1:$I$1001,,0)</f>
        <v>No</v>
      </c>
    </row>
    <row r="744" spans="1:16" x14ac:dyDescent="0.25">
      <c r="A744" s="2" t="s">
        <v>4682</v>
      </c>
      <c r="B744" s="10">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4"/>
        <v>58.2</v>
      </c>
      <c r="N744" s="3" t="str">
        <f t="shared" si="35"/>
        <v>Liberica</v>
      </c>
      <c r="O744" s="3" t="str">
        <f t="shared" si="36"/>
        <v>Medium</v>
      </c>
      <c r="P744" s="3" t="str">
        <f>_xlfn.XLOOKUP(Orders[[#This Row],[Customer ID]],customers!$A$1:$A$1001,customers!$I$1:$I$1001,,0)</f>
        <v>No</v>
      </c>
    </row>
    <row r="745" spans="1:16" x14ac:dyDescent="0.25">
      <c r="A745" s="2" t="s">
        <v>4688</v>
      </c>
      <c r="B745" s="10">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4"/>
        <v>17.91</v>
      </c>
      <c r="N745" s="3" t="str">
        <f t="shared" si="35"/>
        <v>Arabica</v>
      </c>
      <c r="O745" s="3" t="str">
        <f t="shared" si="36"/>
        <v>Dark</v>
      </c>
      <c r="P745" s="3" t="str">
        <f>_xlfn.XLOOKUP(Orders[[#This Row],[Customer ID]],customers!$A$1:$A$1001,customers!$I$1:$I$1001,,0)</f>
        <v>No</v>
      </c>
    </row>
    <row r="746" spans="1:16" x14ac:dyDescent="0.25">
      <c r="A746" s="2" t="s">
        <v>4694</v>
      </c>
      <c r="B746" s="10">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4"/>
        <v>17.91</v>
      </c>
      <c r="N746" s="3" t="str">
        <f t="shared" si="35"/>
        <v>Robusta</v>
      </c>
      <c r="O746" s="3" t="str">
        <f t="shared" si="36"/>
        <v>Medium</v>
      </c>
      <c r="P746" s="3" t="str">
        <f>_xlfn.XLOOKUP(Orders[[#This Row],[Customer ID]],customers!$A$1:$A$1001,customers!$I$1:$I$1001,,0)</f>
        <v>Yes</v>
      </c>
    </row>
    <row r="747" spans="1:16" x14ac:dyDescent="0.25">
      <c r="A747" s="2" t="s">
        <v>4699</v>
      </c>
      <c r="B747" s="10">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4"/>
        <v>14.58</v>
      </c>
      <c r="N747" s="3" t="str">
        <f t="shared" si="35"/>
        <v>Excelsa</v>
      </c>
      <c r="O747" s="3" t="str">
        <f t="shared" si="36"/>
        <v>Dark</v>
      </c>
      <c r="P747" s="3" t="str">
        <f>_xlfn.XLOOKUP(Orders[[#This Row],[Customer ID]],customers!$A$1:$A$1001,customers!$I$1:$I$1001,,0)</f>
        <v>No</v>
      </c>
    </row>
    <row r="748" spans="1:16" x14ac:dyDescent="0.25">
      <c r="A748" s="2" t="s">
        <v>4705</v>
      </c>
      <c r="B748" s="10">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4"/>
        <v>33.75</v>
      </c>
      <c r="N748" s="3" t="str">
        <f t="shared" si="35"/>
        <v>Arabica</v>
      </c>
      <c r="O748" s="3" t="str">
        <f t="shared" si="36"/>
        <v>Medium</v>
      </c>
      <c r="P748" s="3" t="str">
        <f>_xlfn.XLOOKUP(Orders[[#This Row],[Customer ID]],customers!$A$1:$A$1001,customers!$I$1:$I$1001,,0)</f>
        <v>No</v>
      </c>
    </row>
    <row r="749" spans="1:16" x14ac:dyDescent="0.25">
      <c r="A749" s="2" t="s">
        <v>4711</v>
      </c>
      <c r="B749" s="10">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4"/>
        <v>34.92</v>
      </c>
      <c r="N749" s="3" t="str">
        <f t="shared" si="35"/>
        <v>Liberica</v>
      </c>
      <c r="O749" s="3" t="str">
        <f t="shared" si="36"/>
        <v>Medium</v>
      </c>
      <c r="P749" s="3" t="str">
        <f>_xlfn.XLOOKUP(Orders[[#This Row],[Customer ID]],customers!$A$1:$A$1001,customers!$I$1:$I$1001,,0)</f>
        <v>Yes</v>
      </c>
    </row>
    <row r="750" spans="1:16" x14ac:dyDescent="0.25">
      <c r="A750" s="2" t="s">
        <v>4717</v>
      </c>
      <c r="B750" s="10">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4"/>
        <v>14.58</v>
      </c>
      <c r="N750" s="3" t="str">
        <f t="shared" si="35"/>
        <v>Excelsa</v>
      </c>
      <c r="O750" s="3" t="str">
        <f t="shared" si="36"/>
        <v>Dark</v>
      </c>
      <c r="P750" s="3" t="str">
        <f>_xlfn.XLOOKUP(Orders[[#This Row],[Customer ID]],customers!$A$1:$A$1001,customers!$I$1:$I$1001,,0)</f>
        <v>No</v>
      </c>
    </row>
    <row r="751" spans="1:16" x14ac:dyDescent="0.25">
      <c r="A751" s="2" t="s">
        <v>4723</v>
      </c>
      <c r="B751" s="10">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4"/>
        <v>5.3699999999999992</v>
      </c>
      <c r="N751" s="3" t="str">
        <f t="shared" si="35"/>
        <v>Robusta</v>
      </c>
      <c r="O751" s="3" t="str">
        <f t="shared" si="36"/>
        <v>Dark</v>
      </c>
      <c r="P751" s="3" t="str">
        <f>_xlfn.XLOOKUP(Orders[[#This Row],[Customer ID]],customers!$A$1:$A$1001,customers!$I$1:$I$1001,,0)</f>
        <v>Yes</v>
      </c>
    </row>
    <row r="752" spans="1:16" x14ac:dyDescent="0.25">
      <c r="A752" s="2" t="s">
        <v>4730</v>
      </c>
      <c r="B752" s="10">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4"/>
        <v>5.97</v>
      </c>
      <c r="N752" s="3" t="str">
        <f t="shared" si="35"/>
        <v>Robusta</v>
      </c>
      <c r="O752" s="3" t="str">
        <f t="shared" si="36"/>
        <v>Medium</v>
      </c>
      <c r="P752" s="3" t="str">
        <f>_xlfn.XLOOKUP(Orders[[#This Row],[Customer ID]],customers!$A$1:$A$1001,customers!$I$1:$I$1001,,0)</f>
        <v>Yes</v>
      </c>
    </row>
    <row r="753" spans="1:16" x14ac:dyDescent="0.25">
      <c r="A753" s="2" t="s">
        <v>4735</v>
      </c>
      <c r="B753" s="10">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4"/>
        <v>19.02</v>
      </c>
      <c r="N753" s="3" t="str">
        <f t="shared" si="35"/>
        <v>Liberica</v>
      </c>
      <c r="O753" s="3" t="str">
        <f t="shared" si="36"/>
        <v>Light</v>
      </c>
      <c r="P753" s="3" t="str">
        <f>_xlfn.XLOOKUP(Orders[[#This Row],[Customer ID]],customers!$A$1:$A$1001,customers!$I$1:$I$1001,,0)</f>
        <v>No</v>
      </c>
    </row>
    <row r="754" spans="1:16" x14ac:dyDescent="0.25">
      <c r="A754" s="2" t="s">
        <v>4741</v>
      </c>
      <c r="B754" s="10">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4"/>
        <v>27.5</v>
      </c>
      <c r="N754" s="3" t="str">
        <f t="shared" si="35"/>
        <v>Excelsa</v>
      </c>
      <c r="O754" s="3" t="str">
        <f t="shared" si="36"/>
        <v>Medium</v>
      </c>
      <c r="P754" s="3" t="str">
        <f>_xlfn.XLOOKUP(Orders[[#This Row],[Customer ID]],customers!$A$1:$A$1001,customers!$I$1:$I$1001,,0)</f>
        <v>Yes</v>
      </c>
    </row>
    <row r="755" spans="1:16" x14ac:dyDescent="0.25">
      <c r="A755" s="2" t="s">
        <v>4747</v>
      </c>
      <c r="B755" s="10">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4"/>
        <v>29.849999999999998</v>
      </c>
      <c r="N755" s="3" t="str">
        <f t="shared" si="35"/>
        <v>Arabica</v>
      </c>
      <c r="O755" s="3" t="str">
        <f t="shared" si="36"/>
        <v>Dark</v>
      </c>
      <c r="P755" s="3" t="str">
        <f>_xlfn.XLOOKUP(Orders[[#This Row],[Customer ID]],customers!$A$1:$A$1001,customers!$I$1:$I$1001,,0)</f>
        <v>No</v>
      </c>
    </row>
    <row r="756" spans="1:16" x14ac:dyDescent="0.25">
      <c r="A756" s="2" t="s">
        <v>4753</v>
      </c>
      <c r="B756" s="10">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4"/>
        <v>17.91</v>
      </c>
      <c r="N756" s="3" t="str">
        <f t="shared" si="35"/>
        <v>Arabica</v>
      </c>
      <c r="O756" s="3" t="str">
        <f t="shared" si="36"/>
        <v>Dark</v>
      </c>
      <c r="P756" s="3" t="str">
        <f>_xlfn.XLOOKUP(Orders[[#This Row],[Customer ID]],customers!$A$1:$A$1001,customers!$I$1:$I$1001,,0)</f>
        <v>No</v>
      </c>
    </row>
    <row r="757" spans="1:16" x14ac:dyDescent="0.25">
      <c r="A757" s="2" t="s">
        <v>4758</v>
      </c>
      <c r="B757" s="10">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4"/>
        <v>28.53</v>
      </c>
      <c r="N757" s="3" t="str">
        <f t="shared" si="35"/>
        <v>Liberica</v>
      </c>
      <c r="O757" s="3" t="str">
        <f t="shared" si="36"/>
        <v>Light</v>
      </c>
      <c r="P757" s="3" t="str">
        <f>_xlfn.XLOOKUP(Orders[[#This Row],[Customer ID]],customers!$A$1:$A$1001,customers!$I$1:$I$1001,,0)</f>
        <v>No</v>
      </c>
    </row>
    <row r="758" spans="1:16" x14ac:dyDescent="0.25">
      <c r="A758" s="2" t="s">
        <v>4764</v>
      </c>
      <c r="B758" s="10">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4"/>
        <v>35.799999999999997</v>
      </c>
      <c r="N758" s="3" t="str">
        <f t="shared" si="35"/>
        <v>Robusta</v>
      </c>
      <c r="O758" s="3" t="str">
        <f t="shared" si="36"/>
        <v>Dark</v>
      </c>
      <c r="P758" s="3" t="str">
        <f>_xlfn.XLOOKUP(Orders[[#This Row],[Customer ID]],customers!$A$1:$A$1001,customers!$I$1:$I$1001,,0)</f>
        <v>Yes</v>
      </c>
    </row>
    <row r="759" spans="1:16" x14ac:dyDescent="0.25">
      <c r="A759" s="2" t="s">
        <v>4770</v>
      </c>
      <c r="B759" s="10">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4"/>
        <v>17.91</v>
      </c>
      <c r="N759" s="3" t="str">
        <f t="shared" si="35"/>
        <v>Arabica</v>
      </c>
      <c r="O759" s="3" t="str">
        <f t="shared" si="36"/>
        <v>Dark</v>
      </c>
      <c r="P759" s="3" t="str">
        <f>_xlfn.XLOOKUP(Orders[[#This Row],[Customer ID]],customers!$A$1:$A$1001,customers!$I$1:$I$1001,,0)</f>
        <v>Yes</v>
      </c>
    </row>
    <row r="760" spans="1:16" x14ac:dyDescent="0.25">
      <c r="A760" s="2" t="s">
        <v>4776</v>
      </c>
      <c r="B760" s="10">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4"/>
        <v>8.9499999999999993</v>
      </c>
      <c r="N760" s="3" t="str">
        <f t="shared" si="35"/>
        <v>Robusta</v>
      </c>
      <c r="O760" s="3" t="str">
        <f t="shared" si="36"/>
        <v>Dark</v>
      </c>
      <c r="P760" s="3" t="str">
        <f>_xlfn.XLOOKUP(Orders[[#This Row],[Customer ID]],customers!$A$1:$A$1001,customers!$I$1:$I$1001,,0)</f>
        <v>No</v>
      </c>
    </row>
    <row r="761" spans="1:16" x14ac:dyDescent="0.25">
      <c r="A761" s="2" t="s">
        <v>4781</v>
      </c>
      <c r="B761" s="10">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4"/>
        <v>29.784999999999997</v>
      </c>
      <c r="N761" s="3" t="str">
        <f t="shared" si="35"/>
        <v>Liberica</v>
      </c>
      <c r="O761" s="3" t="str">
        <f t="shared" si="36"/>
        <v>Dark</v>
      </c>
      <c r="P761" s="3" t="str">
        <f>_xlfn.XLOOKUP(Orders[[#This Row],[Customer ID]],customers!$A$1:$A$1001,customers!$I$1:$I$1001,,0)</f>
        <v>Yes</v>
      </c>
    </row>
    <row r="762" spans="1:16" x14ac:dyDescent="0.25">
      <c r="A762" s="2" t="s">
        <v>4787</v>
      </c>
      <c r="B762" s="10">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4"/>
        <v>44.55</v>
      </c>
      <c r="N762" s="3" t="str">
        <f t="shared" si="35"/>
        <v>Excelsa</v>
      </c>
      <c r="O762" s="3" t="str">
        <f t="shared" si="36"/>
        <v>Light</v>
      </c>
      <c r="P762" s="3" t="str">
        <f>_xlfn.XLOOKUP(Orders[[#This Row],[Customer ID]],customers!$A$1:$A$1001,customers!$I$1:$I$1001,,0)</f>
        <v>No</v>
      </c>
    </row>
    <row r="763" spans="1:16" x14ac:dyDescent="0.25">
      <c r="A763" s="2" t="s">
        <v>4792</v>
      </c>
      <c r="B763" s="10">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4"/>
        <v>89.1</v>
      </c>
      <c r="N763" s="3" t="str">
        <f t="shared" si="35"/>
        <v>Excelsa</v>
      </c>
      <c r="O763" s="3" t="str">
        <f t="shared" si="36"/>
        <v>Light</v>
      </c>
      <c r="P763" s="3" t="str">
        <f>_xlfn.XLOOKUP(Orders[[#This Row],[Customer ID]],customers!$A$1:$A$1001,customers!$I$1:$I$1001,,0)</f>
        <v>Yes</v>
      </c>
    </row>
    <row r="764" spans="1:16" x14ac:dyDescent="0.25">
      <c r="A764" s="2" t="s">
        <v>4797</v>
      </c>
      <c r="B764" s="10">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4"/>
        <v>43.650000000000006</v>
      </c>
      <c r="N764" s="3" t="str">
        <f t="shared" si="35"/>
        <v>Liberica</v>
      </c>
      <c r="O764" s="3" t="str">
        <f t="shared" si="36"/>
        <v>Medium</v>
      </c>
      <c r="P764" s="3" t="str">
        <f>_xlfn.XLOOKUP(Orders[[#This Row],[Customer ID]],customers!$A$1:$A$1001,customers!$I$1:$I$1001,,0)</f>
        <v>No</v>
      </c>
    </row>
    <row r="765" spans="1:16" x14ac:dyDescent="0.25">
      <c r="A765" s="2" t="s">
        <v>4803</v>
      </c>
      <c r="B765" s="10">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4"/>
        <v>23.31</v>
      </c>
      <c r="N765" s="3" t="str">
        <f t="shared" si="35"/>
        <v>Arabica</v>
      </c>
      <c r="O765" s="3" t="str">
        <f t="shared" si="36"/>
        <v>Light</v>
      </c>
      <c r="P765" s="3" t="str">
        <f>_xlfn.XLOOKUP(Orders[[#This Row],[Customer ID]],customers!$A$1:$A$1001,customers!$I$1:$I$1001,,0)</f>
        <v>No</v>
      </c>
    </row>
    <row r="766" spans="1:16" x14ac:dyDescent="0.25">
      <c r="A766" s="2" t="s">
        <v>4808</v>
      </c>
      <c r="B766" s="10">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4"/>
        <v>178.70999999999998</v>
      </c>
      <c r="N766" s="3" t="str">
        <f t="shared" si="35"/>
        <v>Arabica</v>
      </c>
      <c r="O766" s="3" t="str">
        <f t="shared" si="36"/>
        <v>Light</v>
      </c>
      <c r="P766" s="3" t="str">
        <f>_xlfn.XLOOKUP(Orders[[#This Row],[Customer ID]],customers!$A$1:$A$1001,customers!$I$1:$I$1001,,0)</f>
        <v>Yes</v>
      </c>
    </row>
    <row r="767" spans="1:16" x14ac:dyDescent="0.25">
      <c r="A767" s="2" t="s">
        <v>4814</v>
      </c>
      <c r="B767" s="10">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4"/>
        <v>59.699999999999996</v>
      </c>
      <c r="N767" s="3" t="str">
        <f t="shared" si="35"/>
        <v>Robusta</v>
      </c>
      <c r="O767" s="3" t="str">
        <f t="shared" si="36"/>
        <v>Medium</v>
      </c>
      <c r="P767" s="3" t="str">
        <f>_xlfn.XLOOKUP(Orders[[#This Row],[Customer ID]],customers!$A$1:$A$1001,customers!$I$1:$I$1001,,0)</f>
        <v>Yes</v>
      </c>
    </row>
    <row r="768" spans="1:16" x14ac:dyDescent="0.25">
      <c r="A768" s="2" t="s">
        <v>4814</v>
      </c>
      <c r="B768" s="10">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4"/>
        <v>15.54</v>
      </c>
      <c r="N768" s="3" t="str">
        <f t="shared" si="35"/>
        <v>Arabica</v>
      </c>
      <c r="O768" s="3" t="str">
        <f t="shared" si="36"/>
        <v>Light</v>
      </c>
      <c r="P768" s="3" t="str">
        <f>_xlfn.XLOOKUP(Orders[[#This Row],[Customer ID]],customers!$A$1:$A$1001,customers!$I$1:$I$1001,,0)</f>
        <v>Yes</v>
      </c>
    </row>
    <row r="769" spans="1:16" x14ac:dyDescent="0.25">
      <c r="A769" s="2" t="s">
        <v>4825</v>
      </c>
      <c r="B769" s="10">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4"/>
        <v>89.35499999999999</v>
      </c>
      <c r="N769" s="3" t="str">
        <f t="shared" si="35"/>
        <v>Arabica</v>
      </c>
      <c r="O769" s="3" t="str">
        <f t="shared" si="36"/>
        <v>Light</v>
      </c>
      <c r="P769" s="3" t="str">
        <f>_xlfn.XLOOKUP(Orders[[#This Row],[Customer ID]],customers!$A$1:$A$1001,customers!$I$1:$I$1001,,0)</f>
        <v>No</v>
      </c>
    </row>
    <row r="770" spans="1:16" x14ac:dyDescent="0.25">
      <c r="A770" s="2" t="s">
        <v>4831</v>
      </c>
      <c r="B770" s="10">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4"/>
        <v>23.9</v>
      </c>
      <c r="N770" s="3" t="str">
        <f t="shared" si="35"/>
        <v>Robusta</v>
      </c>
      <c r="O770" s="3" t="str">
        <f t="shared" si="36"/>
        <v>Light</v>
      </c>
      <c r="P770" s="3" t="str">
        <f>_xlfn.XLOOKUP(Orders[[#This Row],[Customer ID]],customers!$A$1:$A$1001,customers!$I$1:$I$1001,,0)</f>
        <v>No</v>
      </c>
    </row>
    <row r="771" spans="1:16" x14ac:dyDescent="0.25">
      <c r="A771" s="2" t="s">
        <v>4836</v>
      </c>
      <c r="B771" s="10">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7">L771*E771</f>
        <v>137.31</v>
      </c>
      <c r="N771" s="3" t="str">
        <f t="shared" ref="N771:N834" si="38">IF(I771="Rob","Robusta",IF(I771="Exc","Excelsa",IF(I771="Ara","Arabica",IF(I771="Lib","Liberica",""))))</f>
        <v>Robusta</v>
      </c>
      <c r="O771" s="3" t="str">
        <f t="shared" ref="O771:O834" si="39">IF(J771="M","Medium",IF(J771="L","Light",IF(J771="D","Dark","")))</f>
        <v>Medium</v>
      </c>
      <c r="P771" s="3" t="str">
        <f>_xlfn.XLOOKUP(Orders[[#This Row],[Customer ID]],customers!$A$1:$A$1001,customers!$I$1:$I$1001,,0)</f>
        <v>No</v>
      </c>
    </row>
    <row r="772" spans="1:16" x14ac:dyDescent="0.25">
      <c r="A772" s="2" t="s">
        <v>4842</v>
      </c>
      <c r="B772" s="10">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7"/>
        <v>9.9499999999999993</v>
      </c>
      <c r="N772" s="3" t="str">
        <f t="shared" si="38"/>
        <v>Arabica</v>
      </c>
      <c r="O772" s="3" t="str">
        <f t="shared" si="39"/>
        <v>Dark</v>
      </c>
      <c r="P772" s="3" t="str">
        <f>_xlfn.XLOOKUP(Orders[[#This Row],[Customer ID]],customers!$A$1:$A$1001,customers!$I$1:$I$1001,,0)</f>
        <v>No</v>
      </c>
    </row>
    <row r="773" spans="1:16" x14ac:dyDescent="0.25">
      <c r="A773" s="2" t="s">
        <v>4847</v>
      </c>
      <c r="B773" s="10">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7"/>
        <v>21.509999999999998</v>
      </c>
      <c r="N773" s="3" t="str">
        <f t="shared" si="38"/>
        <v>Robusta</v>
      </c>
      <c r="O773" s="3" t="str">
        <f t="shared" si="39"/>
        <v>Light</v>
      </c>
      <c r="P773" s="3" t="str">
        <f>_xlfn.XLOOKUP(Orders[[#This Row],[Customer ID]],customers!$A$1:$A$1001,customers!$I$1:$I$1001,,0)</f>
        <v>No</v>
      </c>
    </row>
    <row r="774" spans="1:16" x14ac:dyDescent="0.25">
      <c r="A774" s="2" t="s">
        <v>4853</v>
      </c>
      <c r="B774" s="10">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7"/>
        <v>82.5</v>
      </c>
      <c r="N774" s="3" t="str">
        <f t="shared" si="38"/>
        <v>Excelsa</v>
      </c>
      <c r="O774" s="3" t="str">
        <f t="shared" si="39"/>
        <v>Medium</v>
      </c>
      <c r="P774" s="3" t="str">
        <f>_xlfn.XLOOKUP(Orders[[#This Row],[Customer ID]],customers!$A$1:$A$1001,customers!$I$1:$I$1001,,0)</f>
        <v>No</v>
      </c>
    </row>
    <row r="775" spans="1:16" x14ac:dyDescent="0.25">
      <c r="A775" s="2" t="s">
        <v>4858</v>
      </c>
      <c r="B775" s="10">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7"/>
        <v>8.73</v>
      </c>
      <c r="N775" s="3" t="str">
        <f t="shared" si="38"/>
        <v>Liberica</v>
      </c>
      <c r="O775" s="3" t="str">
        <f t="shared" si="39"/>
        <v>Medium</v>
      </c>
      <c r="P775" s="3" t="str">
        <f>_xlfn.XLOOKUP(Orders[[#This Row],[Customer ID]],customers!$A$1:$A$1001,customers!$I$1:$I$1001,,0)</f>
        <v>No</v>
      </c>
    </row>
    <row r="776" spans="1:16" x14ac:dyDescent="0.25">
      <c r="A776" s="2" t="s">
        <v>4864</v>
      </c>
      <c r="B776" s="10">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7"/>
        <v>19.899999999999999</v>
      </c>
      <c r="N776" s="3" t="str">
        <f t="shared" si="38"/>
        <v>Robusta</v>
      </c>
      <c r="O776" s="3" t="str">
        <f t="shared" si="39"/>
        <v>Medium</v>
      </c>
      <c r="P776" s="3" t="str">
        <f>_xlfn.XLOOKUP(Orders[[#This Row],[Customer ID]],customers!$A$1:$A$1001,customers!$I$1:$I$1001,,0)</f>
        <v>Yes</v>
      </c>
    </row>
    <row r="777" spans="1:16" x14ac:dyDescent="0.25">
      <c r="A777" s="2" t="s">
        <v>4869</v>
      </c>
      <c r="B777" s="10">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7"/>
        <v>17.82</v>
      </c>
      <c r="N777" s="3" t="str">
        <f t="shared" si="38"/>
        <v>Excelsa</v>
      </c>
      <c r="O777" s="3" t="str">
        <f t="shared" si="39"/>
        <v>Light</v>
      </c>
      <c r="P777" s="3" t="str">
        <f>_xlfn.XLOOKUP(Orders[[#This Row],[Customer ID]],customers!$A$1:$A$1001,customers!$I$1:$I$1001,,0)</f>
        <v>Yes</v>
      </c>
    </row>
    <row r="778" spans="1:16" x14ac:dyDescent="0.25">
      <c r="A778" s="2" t="s">
        <v>4875</v>
      </c>
      <c r="B778" s="10">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7"/>
        <v>20.25</v>
      </c>
      <c r="N778" s="3" t="str">
        <f t="shared" si="38"/>
        <v>Arabica</v>
      </c>
      <c r="O778" s="3" t="str">
        <f t="shared" si="39"/>
        <v>Medium</v>
      </c>
      <c r="P778" s="3" t="str">
        <f>_xlfn.XLOOKUP(Orders[[#This Row],[Customer ID]],customers!$A$1:$A$1001,customers!$I$1:$I$1001,,0)</f>
        <v>No</v>
      </c>
    </row>
    <row r="779" spans="1:16" x14ac:dyDescent="0.25">
      <c r="A779" s="2" t="s">
        <v>4881</v>
      </c>
      <c r="B779" s="10">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7"/>
        <v>59.569999999999993</v>
      </c>
      <c r="N779" s="3" t="str">
        <f t="shared" si="38"/>
        <v>Arabica</v>
      </c>
      <c r="O779" s="3" t="str">
        <f t="shared" si="39"/>
        <v>Light</v>
      </c>
      <c r="P779" s="3" t="str">
        <f>_xlfn.XLOOKUP(Orders[[#This Row],[Customer ID]],customers!$A$1:$A$1001,customers!$I$1:$I$1001,,0)</f>
        <v>No</v>
      </c>
    </row>
    <row r="780" spans="1:16" x14ac:dyDescent="0.25">
      <c r="A780" s="2" t="s">
        <v>4886</v>
      </c>
      <c r="B780" s="10">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7"/>
        <v>19.02</v>
      </c>
      <c r="N780" s="3" t="str">
        <f t="shared" si="38"/>
        <v>Liberica</v>
      </c>
      <c r="O780" s="3" t="str">
        <f t="shared" si="39"/>
        <v>Light</v>
      </c>
      <c r="P780" s="3" t="str">
        <f>_xlfn.XLOOKUP(Orders[[#This Row],[Customer ID]],customers!$A$1:$A$1001,customers!$I$1:$I$1001,,0)</f>
        <v>Yes</v>
      </c>
    </row>
    <row r="781" spans="1:16" x14ac:dyDescent="0.25">
      <c r="A781" s="2" t="s">
        <v>4892</v>
      </c>
      <c r="B781" s="10">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7"/>
        <v>77.699999999999989</v>
      </c>
      <c r="N781" s="3" t="str">
        <f t="shared" si="38"/>
        <v>Liberica</v>
      </c>
      <c r="O781" s="3" t="str">
        <f t="shared" si="39"/>
        <v>Dark</v>
      </c>
      <c r="P781" s="3" t="str">
        <f>_xlfn.XLOOKUP(Orders[[#This Row],[Customer ID]],customers!$A$1:$A$1001,customers!$I$1:$I$1001,,0)</f>
        <v>Yes</v>
      </c>
    </row>
    <row r="782" spans="1:16" x14ac:dyDescent="0.25">
      <c r="A782" s="2" t="s">
        <v>4898</v>
      </c>
      <c r="B782" s="10">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7"/>
        <v>41.25</v>
      </c>
      <c r="N782" s="3" t="str">
        <f t="shared" si="38"/>
        <v>Excelsa</v>
      </c>
      <c r="O782" s="3" t="str">
        <f t="shared" si="39"/>
        <v>Medium</v>
      </c>
      <c r="P782" s="3" t="str">
        <f>_xlfn.XLOOKUP(Orders[[#This Row],[Customer ID]],customers!$A$1:$A$1001,customers!$I$1:$I$1001,,0)</f>
        <v>No</v>
      </c>
    </row>
    <row r="783" spans="1:16" x14ac:dyDescent="0.25">
      <c r="A783" s="2" t="s">
        <v>4903</v>
      </c>
      <c r="B783" s="10">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7"/>
        <v>145.82</v>
      </c>
      <c r="N783" s="3" t="str">
        <f t="shared" si="38"/>
        <v>Liberica</v>
      </c>
      <c r="O783" s="3" t="str">
        <f t="shared" si="39"/>
        <v>Light</v>
      </c>
      <c r="P783" s="3" t="str">
        <f>_xlfn.XLOOKUP(Orders[[#This Row],[Customer ID]],customers!$A$1:$A$1001,customers!$I$1:$I$1001,,0)</f>
        <v>No</v>
      </c>
    </row>
    <row r="784" spans="1:16" x14ac:dyDescent="0.25">
      <c r="A784" s="2" t="s">
        <v>4909</v>
      </c>
      <c r="B784" s="10">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7"/>
        <v>26.73</v>
      </c>
      <c r="N784" s="3" t="str">
        <f t="shared" si="38"/>
        <v>Excelsa</v>
      </c>
      <c r="O784" s="3" t="str">
        <f t="shared" si="39"/>
        <v>Light</v>
      </c>
      <c r="P784" s="3" t="str">
        <f>_xlfn.XLOOKUP(Orders[[#This Row],[Customer ID]],customers!$A$1:$A$1001,customers!$I$1:$I$1001,,0)</f>
        <v>No</v>
      </c>
    </row>
    <row r="785" spans="1:16" x14ac:dyDescent="0.25">
      <c r="A785" s="2" t="s">
        <v>4915</v>
      </c>
      <c r="B785" s="10">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7"/>
        <v>43.650000000000006</v>
      </c>
      <c r="N785" s="3" t="str">
        <f t="shared" si="38"/>
        <v>Liberica</v>
      </c>
      <c r="O785" s="3" t="str">
        <f t="shared" si="39"/>
        <v>Medium</v>
      </c>
      <c r="P785" s="3" t="str">
        <f>_xlfn.XLOOKUP(Orders[[#This Row],[Customer ID]],customers!$A$1:$A$1001,customers!$I$1:$I$1001,,0)</f>
        <v>Yes</v>
      </c>
    </row>
    <row r="786" spans="1:16" x14ac:dyDescent="0.25">
      <c r="A786" s="2" t="s">
        <v>4921</v>
      </c>
      <c r="B786" s="10">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7"/>
        <v>31.7</v>
      </c>
      <c r="N786" s="3" t="str">
        <f t="shared" si="38"/>
        <v>Liberica</v>
      </c>
      <c r="O786" s="3" t="str">
        <f t="shared" si="39"/>
        <v>Light</v>
      </c>
      <c r="P786" s="3" t="str">
        <f>_xlfn.XLOOKUP(Orders[[#This Row],[Customer ID]],customers!$A$1:$A$1001,customers!$I$1:$I$1001,,0)</f>
        <v>No</v>
      </c>
    </row>
    <row r="787" spans="1:16" x14ac:dyDescent="0.25">
      <c r="A787" s="2" t="s">
        <v>4926</v>
      </c>
      <c r="B787" s="10">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7"/>
        <v>22.884999999999998</v>
      </c>
      <c r="N787" s="3" t="str">
        <f t="shared" si="38"/>
        <v>Arabica</v>
      </c>
      <c r="O787" s="3" t="str">
        <f t="shared" si="39"/>
        <v>Dark</v>
      </c>
      <c r="P787" s="3" t="str">
        <f>_xlfn.XLOOKUP(Orders[[#This Row],[Customer ID]],customers!$A$1:$A$1001,customers!$I$1:$I$1001,,0)</f>
        <v>No</v>
      </c>
    </row>
    <row r="788" spans="1:16" x14ac:dyDescent="0.25">
      <c r="A788" s="2" t="s">
        <v>4932</v>
      </c>
      <c r="B788" s="10">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7"/>
        <v>27.945</v>
      </c>
      <c r="N788" s="3" t="str">
        <f t="shared" si="38"/>
        <v>Excelsa</v>
      </c>
      <c r="O788" s="3" t="str">
        <f t="shared" si="39"/>
        <v>Dark</v>
      </c>
      <c r="P788" s="3" t="str">
        <f>_xlfn.XLOOKUP(Orders[[#This Row],[Customer ID]],customers!$A$1:$A$1001,customers!$I$1:$I$1001,,0)</f>
        <v>Yes</v>
      </c>
    </row>
    <row r="789" spans="1:16" x14ac:dyDescent="0.25">
      <c r="A789" s="2" t="s">
        <v>4938</v>
      </c>
      <c r="B789" s="10">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7"/>
        <v>82.5</v>
      </c>
      <c r="N789" s="3" t="str">
        <f t="shared" si="38"/>
        <v>Excelsa</v>
      </c>
      <c r="O789" s="3" t="str">
        <f t="shared" si="39"/>
        <v>Medium</v>
      </c>
      <c r="P789" s="3" t="str">
        <f>_xlfn.XLOOKUP(Orders[[#This Row],[Customer ID]],customers!$A$1:$A$1001,customers!$I$1:$I$1001,,0)</f>
        <v>Yes</v>
      </c>
    </row>
    <row r="790" spans="1:16" x14ac:dyDescent="0.25">
      <c r="A790" s="2" t="s">
        <v>4943</v>
      </c>
      <c r="B790" s="10">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7"/>
        <v>45.769999999999996</v>
      </c>
      <c r="N790" s="3" t="str">
        <f t="shared" si="38"/>
        <v>Robusta</v>
      </c>
      <c r="O790" s="3" t="str">
        <f t="shared" si="39"/>
        <v>Medium</v>
      </c>
      <c r="P790" s="3" t="str">
        <f>_xlfn.XLOOKUP(Orders[[#This Row],[Customer ID]],customers!$A$1:$A$1001,customers!$I$1:$I$1001,,0)</f>
        <v>Yes</v>
      </c>
    </row>
    <row r="791" spans="1:16" x14ac:dyDescent="0.25">
      <c r="A791" s="2" t="s">
        <v>4949</v>
      </c>
      <c r="B791" s="10">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7"/>
        <v>77.699999999999989</v>
      </c>
      <c r="N791" s="3" t="str">
        <f t="shared" si="38"/>
        <v>Arabica</v>
      </c>
      <c r="O791" s="3" t="str">
        <f t="shared" si="39"/>
        <v>Light</v>
      </c>
      <c r="P791" s="3" t="str">
        <f>_xlfn.XLOOKUP(Orders[[#This Row],[Customer ID]],customers!$A$1:$A$1001,customers!$I$1:$I$1001,,0)</f>
        <v>No</v>
      </c>
    </row>
    <row r="792" spans="1:16" x14ac:dyDescent="0.25">
      <c r="A792" s="2" t="s">
        <v>4955</v>
      </c>
      <c r="B792" s="10">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7"/>
        <v>23.31</v>
      </c>
      <c r="N792" s="3" t="str">
        <f t="shared" si="38"/>
        <v>Arabica</v>
      </c>
      <c r="O792" s="3" t="str">
        <f t="shared" si="39"/>
        <v>Light</v>
      </c>
      <c r="P792" s="3" t="str">
        <f>_xlfn.XLOOKUP(Orders[[#This Row],[Customer ID]],customers!$A$1:$A$1001,customers!$I$1:$I$1001,,0)</f>
        <v>No</v>
      </c>
    </row>
    <row r="793" spans="1:16" x14ac:dyDescent="0.25">
      <c r="A793" s="2" t="s">
        <v>4961</v>
      </c>
      <c r="B793" s="10">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7"/>
        <v>23.774999999999999</v>
      </c>
      <c r="N793" s="3" t="str">
        <f t="shared" si="38"/>
        <v>Liberica</v>
      </c>
      <c r="O793" s="3" t="str">
        <f t="shared" si="39"/>
        <v>Light</v>
      </c>
      <c r="P793" s="3" t="str">
        <f>_xlfn.XLOOKUP(Orders[[#This Row],[Customer ID]],customers!$A$1:$A$1001,customers!$I$1:$I$1001,,0)</f>
        <v>Yes</v>
      </c>
    </row>
    <row r="794" spans="1:16" x14ac:dyDescent="0.25">
      <c r="A794" s="2" t="s">
        <v>4967</v>
      </c>
      <c r="B794" s="10">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7"/>
        <v>52.38</v>
      </c>
      <c r="N794" s="3" t="str">
        <f t="shared" si="38"/>
        <v>Liberica</v>
      </c>
      <c r="O794" s="3" t="str">
        <f t="shared" si="39"/>
        <v>Medium</v>
      </c>
      <c r="P794" s="3" t="str">
        <f>_xlfn.XLOOKUP(Orders[[#This Row],[Customer ID]],customers!$A$1:$A$1001,customers!$I$1:$I$1001,,0)</f>
        <v>Yes</v>
      </c>
    </row>
    <row r="795" spans="1:16" x14ac:dyDescent="0.25">
      <c r="A795" s="2" t="s">
        <v>4973</v>
      </c>
      <c r="B795" s="10">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7"/>
        <v>17.924999999999997</v>
      </c>
      <c r="N795" s="3" t="str">
        <f t="shared" si="38"/>
        <v>Robusta</v>
      </c>
      <c r="O795" s="3" t="str">
        <f t="shared" si="39"/>
        <v>Light</v>
      </c>
      <c r="P795" s="3" t="str">
        <f>_xlfn.XLOOKUP(Orders[[#This Row],[Customer ID]],customers!$A$1:$A$1001,customers!$I$1:$I$1001,,0)</f>
        <v>No</v>
      </c>
    </row>
    <row r="796" spans="1:16" x14ac:dyDescent="0.25">
      <c r="A796" s="2" t="s">
        <v>4979</v>
      </c>
      <c r="B796" s="10">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7"/>
        <v>148.92499999999998</v>
      </c>
      <c r="N796" s="3" t="str">
        <f t="shared" si="38"/>
        <v>Arabica</v>
      </c>
      <c r="O796" s="3" t="str">
        <f t="shared" si="39"/>
        <v>Light</v>
      </c>
      <c r="P796" s="3" t="str">
        <f>_xlfn.XLOOKUP(Orders[[#This Row],[Customer ID]],customers!$A$1:$A$1001,customers!$I$1:$I$1001,,0)</f>
        <v>No</v>
      </c>
    </row>
    <row r="797" spans="1:16" x14ac:dyDescent="0.25">
      <c r="A797" s="2" t="s">
        <v>4985</v>
      </c>
      <c r="B797" s="10">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7"/>
        <v>28.679999999999996</v>
      </c>
      <c r="N797" s="3" t="str">
        <f t="shared" si="38"/>
        <v>Robusta</v>
      </c>
      <c r="O797" s="3" t="str">
        <f t="shared" si="39"/>
        <v>Light</v>
      </c>
      <c r="P797" s="3" t="str">
        <f>_xlfn.XLOOKUP(Orders[[#This Row],[Customer ID]],customers!$A$1:$A$1001,customers!$I$1:$I$1001,,0)</f>
        <v>No</v>
      </c>
    </row>
    <row r="798" spans="1:16" x14ac:dyDescent="0.25">
      <c r="A798" s="2" t="s">
        <v>4991</v>
      </c>
      <c r="B798" s="10">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7"/>
        <v>9.51</v>
      </c>
      <c r="N798" s="3" t="str">
        <f t="shared" si="38"/>
        <v>Liberica</v>
      </c>
      <c r="O798" s="3" t="str">
        <f t="shared" si="39"/>
        <v>Light</v>
      </c>
      <c r="P798" s="3" t="str">
        <f>_xlfn.XLOOKUP(Orders[[#This Row],[Customer ID]],customers!$A$1:$A$1001,customers!$I$1:$I$1001,,0)</f>
        <v>No</v>
      </c>
    </row>
    <row r="799" spans="1:16" x14ac:dyDescent="0.25">
      <c r="A799" s="2" t="s">
        <v>4996</v>
      </c>
      <c r="B799" s="10">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7"/>
        <v>31.08</v>
      </c>
      <c r="N799" s="3" t="str">
        <f t="shared" si="38"/>
        <v>Arabica</v>
      </c>
      <c r="O799" s="3" t="str">
        <f t="shared" si="39"/>
        <v>Light</v>
      </c>
      <c r="P799" s="3" t="str">
        <f>_xlfn.XLOOKUP(Orders[[#This Row],[Customer ID]],customers!$A$1:$A$1001,customers!$I$1:$I$1001,,0)</f>
        <v>No</v>
      </c>
    </row>
    <row r="800" spans="1:16" x14ac:dyDescent="0.25">
      <c r="A800" s="2" t="s">
        <v>5002</v>
      </c>
      <c r="B800" s="10">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7"/>
        <v>8.0549999999999997</v>
      </c>
      <c r="N800" s="3" t="str">
        <f t="shared" si="38"/>
        <v>Robusta</v>
      </c>
      <c r="O800" s="3" t="str">
        <f t="shared" si="39"/>
        <v>Dark</v>
      </c>
      <c r="P800" s="3" t="str">
        <f>_xlfn.XLOOKUP(Orders[[#This Row],[Customer ID]],customers!$A$1:$A$1001,customers!$I$1:$I$1001,,0)</f>
        <v>Yes</v>
      </c>
    </row>
    <row r="801" spans="1:16" x14ac:dyDescent="0.25">
      <c r="A801" s="2" t="s">
        <v>5008</v>
      </c>
      <c r="B801" s="10">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7"/>
        <v>36.450000000000003</v>
      </c>
      <c r="N801" s="3" t="str">
        <f t="shared" si="38"/>
        <v>Excelsa</v>
      </c>
      <c r="O801" s="3" t="str">
        <f t="shared" si="39"/>
        <v>Dark</v>
      </c>
      <c r="P801" s="3" t="str">
        <f>_xlfn.XLOOKUP(Orders[[#This Row],[Customer ID]],customers!$A$1:$A$1001,customers!$I$1:$I$1001,,0)</f>
        <v>Yes</v>
      </c>
    </row>
    <row r="802" spans="1:16" x14ac:dyDescent="0.25">
      <c r="A802" s="2" t="s">
        <v>5012</v>
      </c>
      <c r="B802" s="10">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7"/>
        <v>16.11</v>
      </c>
      <c r="N802" s="3" t="str">
        <f t="shared" si="38"/>
        <v>Robusta</v>
      </c>
      <c r="O802" s="3" t="str">
        <f t="shared" si="39"/>
        <v>Dark</v>
      </c>
      <c r="P802" s="3" t="str">
        <f>_xlfn.XLOOKUP(Orders[[#This Row],[Customer ID]],customers!$A$1:$A$1001,customers!$I$1:$I$1001,,0)</f>
        <v>No</v>
      </c>
    </row>
    <row r="803" spans="1:16" x14ac:dyDescent="0.25">
      <c r="A803" s="2" t="s">
        <v>5018</v>
      </c>
      <c r="B803" s="10">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7"/>
        <v>41.169999999999995</v>
      </c>
      <c r="N803" s="3" t="str">
        <f t="shared" si="38"/>
        <v>Robusta</v>
      </c>
      <c r="O803" s="3" t="str">
        <f t="shared" si="39"/>
        <v>Dark</v>
      </c>
      <c r="P803" s="3" t="str">
        <f>_xlfn.XLOOKUP(Orders[[#This Row],[Customer ID]],customers!$A$1:$A$1001,customers!$I$1:$I$1001,,0)</f>
        <v>Yes</v>
      </c>
    </row>
    <row r="804" spans="1:16" x14ac:dyDescent="0.25">
      <c r="A804" s="2" t="s">
        <v>5024</v>
      </c>
      <c r="B804" s="10">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7"/>
        <v>10.739999999999998</v>
      </c>
      <c r="N804" s="3" t="str">
        <f t="shared" si="38"/>
        <v>Robusta</v>
      </c>
      <c r="O804" s="3" t="str">
        <f t="shared" si="39"/>
        <v>Dark</v>
      </c>
      <c r="P804" s="3" t="str">
        <f>_xlfn.XLOOKUP(Orders[[#This Row],[Customer ID]],customers!$A$1:$A$1001,customers!$I$1:$I$1001,,0)</f>
        <v>No</v>
      </c>
    </row>
    <row r="805" spans="1:16" x14ac:dyDescent="0.25">
      <c r="A805" s="2" t="s">
        <v>5030</v>
      </c>
      <c r="B805" s="10">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7"/>
        <v>126.49999999999999</v>
      </c>
      <c r="N805" s="3" t="str">
        <f t="shared" si="38"/>
        <v>Excelsa</v>
      </c>
      <c r="O805" s="3" t="str">
        <f t="shared" si="39"/>
        <v>Medium</v>
      </c>
      <c r="P805" s="3" t="str">
        <f>_xlfn.XLOOKUP(Orders[[#This Row],[Customer ID]],customers!$A$1:$A$1001,customers!$I$1:$I$1001,,0)</f>
        <v>No</v>
      </c>
    </row>
    <row r="806" spans="1:16" x14ac:dyDescent="0.25">
      <c r="A806" s="2" t="s">
        <v>5035</v>
      </c>
      <c r="B806" s="10">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7"/>
        <v>23.9</v>
      </c>
      <c r="N806" s="3" t="str">
        <f t="shared" si="38"/>
        <v>Robusta</v>
      </c>
      <c r="O806" s="3" t="str">
        <f t="shared" si="39"/>
        <v>Light</v>
      </c>
      <c r="P806" s="3" t="str">
        <f>_xlfn.XLOOKUP(Orders[[#This Row],[Customer ID]],customers!$A$1:$A$1001,customers!$I$1:$I$1001,,0)</f>
        <v>No</v>
      </c>
    </row>
    <row r="807" spans="1:16" x14ac:dyDescent="0.25">
      <c r="A807" s="2" t="s">
        <v>5040</v>
      </c>
      <c r="B807" s="10">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7"/>
        <v>5.97</v>
      </c>
      <c r="N807" s="3" t="str">
        <f t="shared" si="38"/>
        <v>Robusta</v>
      </c>
      <c r="O807" s="3" t="str">
        <f t="shared" si="39"/>
        <v>Medium</v>
      </c>
      <c r="P807" s="3" t="str">
        <f>_xlfn.XLOOKUP(Orders[[#This Row],[Customer ID]],customers!$A$1:$A$1001,customers!$I$1:$I$1001,,0)</f>
        <v>No</v>
      </c>
    </row>
    <row r="808" spans="1:16" x14ac:dyDescent="0.25">
      <c r="A808" s="2" t="s">
        <v>5046</v>
      </c>
      <c r="B808" s="10">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7"/>
        <v>7.77</v>
      </c>
      <c r="N808" s="3" t="str">
        <f t="shared" si="38"/>
        <v>Liberica</v>
      </c>
      <c r="O808" s="3" t="str">
        <f t="shared" si="39"/>
        <v>Dark</v>
      </c>
      <c r="P808" s="3" t="str">
        <f>_xlfn.XLOOKUP(Orders[[#This Row],[Customer ID]],customers!$A$1:$A$1001,customers!$I$1:$I$1001,,0)</f>
        <v>Yes</v>
      </c>
    </row>
    <row r="809" spans="1:16" x14ac:dyDescent="0.25">
      <c r="A809" s="2" t="s">
        <v>5050</v>
      </c>
      <c r="B809" s="10">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7"/>
        <v>23.31</v>
      </c>
      <c r="N809" s="3" t="str">
        <f t="shared" si="38"/>
        <v>Liberica</v>
      </c>
      <c r="O809" s="3" t="str">
        <f t="shared" si="39"/>
        <v>Dark</v>
      </c>
      <c r="P809" s="3" t="str">
        <f>_xlfn.XLOOKUP(Orders[[#This Row],[Customer ID]],customers!$A$1:$A$1001,customers!$I$1:$I$1001,,0)</f>
        <v>No</v>
      </c>
    </row>
    <row r="810" spans="1:16" x14ac:dyDescent="0.25">
      <c r="A810" s="2" t="s">
        <v>5056</v>
      </c>
      <c r="B810" s="10">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7"/>
        <v>137.42499999999998</v>
      </c>
      <c r="N810" s="3" t="str">
        <f t="shared" si="38"/>
        <v>Robusta</v>
      </c>
      <c r="O810" s="3" t="str">
        <f t="shared" si="39"/>
        <v>Light</v>
      </c>
      <c r="P810" s="3" t="str">
        <f>_xlfn.XLOOKUP(Orders[[#This Row],[Customer ID]],customers!$A$1:$A$1001,customers!$I$1:$I$1001,,0)</f>
        <v>No</v>
      </c>
    </row>
    <row r="811" spans="1:16" x14ac:dyDescent="0.25">
      <c r="A811" s="2" t="s">
        <v>5062</v>
      </c>
      <c r="B811" s="10">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7"/>
        <v>8.0549999999999997</v>
      </c>
      <c r="N811" s="3" t="str">
        <f t="shared" si="38"/>
        <v>Robusta</v>
      </c>
      <c r="O811" s="3" t="str">
        <f t="shared" si="39"/>
        <v>Dark</v>
      </c>
      <c r="P811" s="3" t="str">
        <f>_xlfn.XLOOKUP(Orders[[#This Row],[Customer ID]],customers!$A$1:$A$1001,customers!$I$1:$I$1001,,0)</f>
        <v>Yes</v>
      </c>
    </row>
    <row r="812" spans="1:16" x14ac:dyDescent="0.25">
      <c r="A812" s="2" t="s">
        <v>5067</v>
      </c>
      <c r="B812" s="10">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7"/>
        <v>28.53</v>
      </c>
      <c r="N812" s="3" t="str">
        <f t="shared" si="38"/>
        <v>Liberica</v>
      </c>
      <c r="O812" s="3" t="str">
        <f t="shared" si="39"/>
        <v>Light</v>
      </c>
      <c r="P812" s="3" t="str">
        <f>_xlfn.XLOOKUP(Orders[[#This Row],[Customer ID]],customers!$A$1:$A$1001,customers!$I$1:$I$1001,,0)</f>
        <v>No</v>
      </c>
    </row>
    <row r="813" spans="1:16" x14ac:dyDescent="0.25">
      <c r="A813" s="2" t="s">
        <v>5073</v>
      </c>
      <c r="B813" s="10">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7"/>
        <v>67.5</v>
      </c>
      <c r="N813" s="3" t="str">
        <f t="shared" si="38"/>
        <v>Arabica</v>
      </c>
      <c r="O813" s="3" t="str">
        <f t="shared" si="39"/>
        <v>Medium</v>
      </c>
      <c r="P813" s="3" t="str">
        <f>_xlfn.XLOOKUP(Orders[[#This Row],[Customer ID]],customers!$A$1:$A$1001,customers!$I$1:$I$1001,,0)</f>
        <v>Yes</v>
      </c>
    </row>
    <row r="814" spans="1:16" x14ac:dyDescent="0.25">
      <c r="A814" s="2" t="s">
        <v>5073</v>
      </c>
      <c r="B814" s="10">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7"/>
        <v>178.70999999999998</v>
      </c>
      <c r="N814" s="3" t="str">
        <f t="shared" si="38"/>
        <v>Liberica</v>
      </c>
      <c r="O814" s="3" t="str">
        <f t="shared" si="39"/>
        <v>Dark</v>
      </c>
      <c r="P814" s="3" t="str">
        <f>_xlfn.XLOOKUP(Orders[[#This Row],[Customer ID]],customers!$A$1:$A$1001,customers!$I$1:$I$1001,,0)</f>
        <v>Yes</v>
      </c>
    </row>
    <row r="815" spans="1:16" x14ac:dyDescent="0.25">
      <c r="A815" s="2" t="s">
        <v>5084</v>
      </c>
      <c r="B815" s="10">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7"/>
        <v>31.624999999999996</v>
      </c>
      <c r="N815" s="3" t="str">
        <f t="shared" si="38"/>
        <v>Excelsa</v>
      </c>
      <c r="O815" s="3" t="str">
        <f t="shared" si="39"/>
        <v>Medium</v>
      </c>
      <c r="P815" s="3" t="str">
        <f>_xlfn.XLOOKUP(Orders[[#This Row],[Customer ID]],customers!$A$1:$A$1001,customers!$I$1:$I$1001,,0)</f>
        <v>Yes</v>
      </c>
    </row>
    <row r="816" spans="1:16" x14ac:dyDescent="0.25">
      <c r="A816" s="2" t="s">
        <v>5090</v>
      </c>
      <c r="B816" s="10">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7"/>
        <v>8.91</v>
      </c>
      <c r="N816" s="3" t="str">
        <f t="shared" si="38"/>
        <v>Excelsa</v>
      </c>
      <c r="O816" s="3" t="str">
        <f t="shared" si="39"/>
        <v>Light</v>
      </c>
      <c r="P816" s="3" t="str">
        <f>_xlfn.XLOOKUP(Orders[[#This Row],[Customer ID]],customers!$A$1:$A$1001,customers!$I$1:$I$1001,,0)</f>
        <v>No</v>
      </c>
    </row>
    <row r="817" spans="1:16" x14ac:dyDescent="0.25">
      <c r="A817" s="2" t="s">
        <v>5096</v>
      </c>
      <c r="B817" s="10">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7"/>
        <v>35.82</v>
      </c>
      <c r="N817" s="3" t="str">
        <f t="shared" si="38"/>
        <v>Robusta</v>
      </c>
      <c r="O817" s="3" t="str">
        <f t="shared" si="39"/>
        <v>Medium</v>
      </c>
      <c r="P817" s="3" t="str">
        <f>_xlfn.XLOOKUP(Orders[[#This Row],[Customer ID]],customers!$A$1:$A$1001,customers!$I$1:$I$1001,,0)</f>
        <v>No</v>
      </c>
    </row>
    <row r="818" spans="1:16" x14ac:dyDescent="0.25">
      <c r="A818" s="2" t="s">
        <v>5102</v>
      </c>
      <c r="B818" s="10">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7"/>
        <v>38.04</v>
      </c>
      <c r="N818" s="3" t="str">
        <f t="shared" si="38"/>
        <v>Liberica</v>
      </c>
      <c r="O818" s="3" t="str">
        <f t="shared" si="39"/>
        <v>Light</v>
      </c>
      <c r="P818" s="3" t="str">
        <f>_xlfn.XLOOKUP(Orders[[#This Row],[Customer ID]],customers!$A$1:$A$1001,customers!$I$1:$I$1001,,0)</f>
        <v>No</v>
      </c>
    </row>
    <row r="819" spans="1:16" x14ac:dyDescent="0.25">
      <c r="A819" s="2" t="s">
        <v>5107</v>
      </c>
      <c r="B819" s="10">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7"/>
        <v>15.54</v>
      </c>
      <c r="N819" s="3" t="str">
        <f t="shared" si="38"/>
        <v>Liberica</v>
      </c>
      <c r="O819" s="3" t="str">
        <f t="shared" si="39"/>
        <v>Dark</v>
      </c>
      <c r="P819" s="3" t="str">
        <f>_xlfn.XLOOKUP(Orders[[#This Row],[Customer ID]],customers!$A$1:$A$1001,customers!$I$1:$I$1001,,0)</f>
        <v>No</v>
      </c>
    </row>
    <row r="820" spans="1:16" x14ac:dyDescent="0.25">
      <c r="A820" s="2" t="s">
        <v>5112</v>
      </c>
      <c r="B820" s="10">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7"/>
        <v>79.25</v>
      </c>
      <c r="N820" s="3" t="str">
        <f t="shared" si="38"/>
        <v>Liberica</v>
      </c>
      <c r="O820" s="3" t="str">
        <f t="shared" si="39"/>
        <v>Light</v>
      </c>
      <c r="P820" s="3" t="str">
        <f>_xlfn.XLOOKUP(Orders[[#This Row],[Customer ID]],customers!$A$1:$A$1001,customers!$I$1:$I$1001,,0)</f>
        <v>No</v>
      </c>
    </row>
    <row r="821" spans="1:16" x14ac:dyDescent="0.25">
      <c r="A821" s="2" t="s">
        <v>5117</v>
      </c>
      <c r="B821" s="10">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7"/>
        <v>4.7549999999999999</v>
      </c>
      <c r="N821" s="3" t="str">
        <f t="shared" si="38"/>
        <v>Liberica</v>
      </c>
      <c r="O821" s="3" t="str">
        <f t="shared" si="39"/>
        <v>Light</v>
      </c>
      <c r="P821" s="3" t="str">
        <f>_xlfn.XLOOKUP(Orders[[#This Row],[Customer ID]],customers!$A$1:$A$1001,customers!$I$1:$I$1001,,0)</f>
        <v>Yes</v>
      </c>
    </row>
    <row r="822" spans="1:16" x14ac:dyDescent="0.25">
      <c r="A822" s="2" t="s">
        <v>5123</v>
      </c>
      <c r="B822" s="10">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7"/>
        <v>55</v>
      </c>
      <c r="N822" s="3" t="str">
        <f t="shared" si="38"/>
        <v>Excelsa</v>
      </c>
      <c r="O822" s="3" t="str">
        <f t="shared" si="39"/>
        <v>Medium</v>
      </c>
      <c r="P822" s="3" t="str">
        <f>_xlfn.XLOOKUP(Orders[[#This Row],[Customer ID]],customers!$A$1:$A$1001,customers!$I$1:$I$1001,,0)</f>
        <v>Yes</v>
      </c>
    </row>
    <row r="823" spans="1:16" x14ac:dyDescent="0.25">
      <c r="A823" s="2" t="s">
        <v>5129</v>
      </c>
      <c r="B823" s="10">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7"/>
        <v>26.849999999999994</v>
      </c>
      <c r="N823" s="3" t="str">
        <f t="shared" si="38"/>
        <v>Robusta</v>
      </c>
      <c r="O823" s="3" t="str">
        <f t="shared" si="39"/>
        <v>Dark</v>
      </c>
      <c r="P823" s="3" t="str">
        <f>_xlfn.XLOOKUP(Orders[[#This Row],[Customer ID]],customers!$A$1:$A$1001,customers!$I$1:$I$1001,,0)</f>
        <v>No</v>
      </c>
    </row>
    <row r="824" spans="1:16" x14ac:dyDescent="0.25">
      <c r="A824" s="2" t="s">
        <v>5135</v>
      </c>
      <c r="B824" s="10">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7"/>
        <v>136.61999999999998</v>
      </c>
      <c r="N824" s="3" t="str">
        <f t="shared" si="38"/>
        <v>Excelsa</v>
      </c>
      <c r="O824" s="3" t="str">
        <f t="shared" si="39"/>
        <v>Light</v>
      </c>
      <c r="P824" s="3" t="str">
        <f>_xlfn.XLOOKUP(Orders[[#This Row],[Customer ID]],customers!$A$1:$A$1001,customers!$I$1:$I$1001,,0)</f>
        <v>No</v>
      </c>
    </row>
    <row r="825" spans="1:16" x14ac:dyDescent="0.25">
      <c r="A825" s="2" t="s">
        <v>5141</v>
      </c>
      <c r="B825" s="10">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7"/>
        <v>47.55</v>
      </c>
      <c r="N825" s="3" t="str">
        <f t="shared" si="38"/>
        <v>Liberica</v>
      </c>
      <c r="O825" s="3" t="str">
        <f t="shared" si="39"/>
        <v>Light</v>
      </c>
      <c r="P825" s="3" t="str">
        <f>_xlfn.XLOOKUP(Orders[[#This Row],[Customer ID]],customers!$A$1:$A$1001,customers!$I$1:$I$1001,,0)</f>
        <v>Yes</v>
      </c>
    </row>
    <row r="826" spans="1:16" x14ac:dyDescent="0.25">
      <c r="A826" s="2" t="s">
        <v>5147</v>
      </c>
      <c r="B826" s="10">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7"/>
        <v>16.875</v>
      </c>
      <c r="N826" s="3" t="str">
        <f t="shared" si="38"/>
        <v>Arabica</v>
      </c>
      <c r="O826" s="3" t="str">
        <f t="shared" si="39"/>
        <v>Medium</v>
      </c>
      <c r="P826" s="3" t="str">
        <f>_xlfn.XLOOKUP(Orders[[#This Row],[Customer ID]],customers!$A$1:$A$1001,customers!$I$1:$I$1001,,0)</f>
        <v>Yes</v>
      </c>
    </row>
    <row r="827" spans="1:16" x14ac:dyDescent="0.25">
      <c r="A827" s="2" t="s">
        <v>5152</v>
      </c>
      <c r="B827" s="10">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7"/>
        <v>29.849999999999998</v>
      </c>
      <c r="N827" s="3" t="str">
        <f t="shared" si="38"/>
        <v>Arabica</v>
      </c>
      <c r="O827" s="3" t="str">
        <f t="shared" si="39"/>
        <v>Dark</v>
      </c>
      <c r="P827" s="3" t="str">
        <f>_xlfn.XLOOKUP(Orders[[#This Row],[Customer ID]],customers!$A$1:$A$1001,customers!$I$1:$I$1001,,0)</f>
        <v>Yes</v>
      </c>
    </row>
    <row r="828" spans="1:16" x14ac:dyDescent="0.25">
      <c r="A828" s="2" t="s">
        <v>5158</v>
      </c>
      <c r="B828" s="10">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7"/>
        <v>41.25</v>
      </c>
      <c r="N828" s="3" t="str">
        <f t="shared" si="38"/>
        <v>Excelsa</v>
      </c>
      <c r="O828" s="3" t="str">
        <f t="shared" si="39"/>
        <v>Medium</v>
      </c>
      <c r="P828" s="3" t="str">
        <f>_xlfn.XLOOKUP(Orders[[#This Row],[Customer ID]],customers!$A$1:$A$1001,customers!$I$1:$I$1001,,0)</f>
        <v>Yes</v>
      </c>
    </row>
    <row r="829" spans="1:16" x14ac:dyDescent="0.25">
      <c r="A829" s="2" t="s">
        <v>5164</v>
      </c>
      <c r="B829" s="10">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7"/>
        <v>20.625</v>
      </c>
      <c r="N829" s="3" t="str">
        <f t="shared" si="38"/>
        <v>Excelsa</v>
      </c>
      <c r="O829" s="3" t="str">
        <f t="shared" si="39"/>
        <v>Medium</v>
      </c>
      <c r="P829" s="3" t="str">
        <f>_xlfn.XLOOKUP(Orders[[#This Row],[Customer ID]],customers!$A$1:$A$1001,customers!$I$1:$I$1001,,0)</f>
        <v>No</v>
      </c>
    </row>
    <row r="830" spans="1:16" x14ac:dyDescent="0.25">
      <c r="A830" s="2" t="s">
        <v>5170</v>
      </c>
      <c r="B830" s="10">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7"/>
        <v>137.31</v>
      </c>
      <c r="N830" s="3" t="str">
        <f t="shared" si="38"/>
        <v>Arabica</v>
      </c>
      <c r="O830" s="3" t="str">
        <f t="shared" si="39"/>
        <v>Dark</v>
      </c>
      <c r="P830" s="3" t="str">
        <f>_xlfn.XLOOKUP(Orders[[#This Row],[Customer ID]],customers!$A$1:$A$1001,customers!$I$1:$I$1001,,0)</f>
        <v>Yes</v>
      </c>
    </row>
    <row r="831" spans="1:16" x14ac:dyDescent="0.25">
      <c r="A831" s="2" t="s">
        <v>5176</v>
      </c>
      <c r="B831" s="10">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7"/>
        <v>2.9849999999999999</v>
      </c>
      <c r="N831" s="3" t="str">
        <f t="shared" si="38"/>
        <v>Arabica</v>
      </c>
      <c r="O831" s="3" t="str">
        <f t="shared" si="39"/>
        <v>Dark</v>
      </c>
      <c r="P831" s="3" t="str">
        <f>_xlfn.XLOOKUP(Orders[[#This Row],[Customer ID]],customers!$A$1:$A$1001,customers!$I$1:$I$1001,,0)</f>
        <v>No</v>
      </c>
    </row>
    <row r="832" spans="1:16" x14ac:dyDescent="0.25">
      <c r="A832" s="2" t="s">
        <v>5182</v>
      </c>
      <c r="B832" s="10">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7"/>
        <v>27.5</v>
      </c>
      <c r="N832" s="3" t="str">
        <f t="shared" si="38"/>
        <v>Excelsa</v>
      </c>
      <c r="O832" s="3" t="str">
        <f t="shared" si="39"/>
        <v>Medium</v>
      </c>
      <c r="P832" s="3" t="str">
        <f>_xlfn.XLOOKUP(Orders[[#This Row],[Customer ID]],customers!$A$1:$A$1001,customers!$I$1:$I$1001,,0)</f>
        <v>No</v>
      </c>
    </row>
    <row r="833" spans="1:16" x14ac:dyDescent="0.25">
      <c r="A833" s="2" t="s">
        <v>5182</v>
      </c>
      <c r="B833" s="10">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7"/>
        <v>5.97</v>
      </c>
      <c r="N833" s="3" t="str">
        <f t="shared" si="38"/>
        <v>Arabica</v>
      </c>
      <c r="O833" s="3" t="str">
        <f t="shared" si="39"/>
        <v>Dark</v>
      </c>
      <c r="P833" s="3" t="str">
        <f>_xlfn.XLOOKUP(Orders[[#This Row],[Customer ID]],customers!$A$1:$A$1001,customers!$I$1:$I$1001,,0)</f>
        <v>No</v>
      </c>
    </row>
    <row r="834" spans="1:16" x14ac:dyDescent="0.25">
      <c r="A834" s="2" t="s">
        <v>5193</v>
      </c>
      <c r="B834" s="10">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7"/>
        <v>59.699999999999996</v>
      </c>
      <c r="N834" s="3" t="str">
        <f t="shared" si="38"/>
        <v>Robusta</v>
      </c>
      <c r="O834" s="3" t="str">
        <f t="shared" si="39"/>
        <v>Medium</v>
      </c>
      <c r="P834" s="3" t="str">
        <f>_xlfn.XLOOKUP(Orders[[#This Row],[Customer ID]],customers!$A$1:$A$1001,customers!$I$1:$I$1001,,0)</f>
        <v>No</v>
      </c>
    </row>
    <row r="835" spans="1:16" x14ac:dyDescent="0.25">
      <c r="A835" s="2" t="s">
        <v>5199</v>
      </c>
      <c r="B835" s="10">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40">L835*E835</f>
        <v>82.339999999999989</v>
      </c>
      <c r="N835" s="3" t="str">
        <f t="shared" ref="N835:N898" si="41">IF(I835="Rob","Robusta",IF(I835="Exc","Excelsa",IF(I835="Ara","Arabica",IF(I835="Lib","Liberica",""))))</f>
        <v>Robusta</v>
      </c>
      <c r="O835" s="3" t="str">
        <f t="shared" ref="O835:O898" si="42">IF(J835="M","Medium",IF(J835="L","Light",IF(J835="D","Dark","")))</f>
        <v>Dark</v>
      </c>
      <c r="P835" s="3" t="str">
        <f>_xlfn.XLOOKUP(Orders[[#This Row],[Customer ID]],customers!$A$1:$A$1001,customers!$I$1:$I$1001,,0)</f>
        <v>Yes</v>
      </c>
    </row>
    <row r="836" spans="1:16" x14ac:dyDescent="0.25">
      <c r="A836" s="2" t="s">
        <v>5205</v>
      </c>
      <c r="B836" s="10">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40"/>
        <v>22.884999999999998</v>
      </c>
      <c r="N836" s="3" t="str">
        <f t="shared" si="41"/>
        <v>Arabica</v>
      </c>
      <c r="O836" s="3" t="str">
        <f t="shared" si="42"/>
        <v>Dark</v>
      </c>
      <c r="P836" s="3" t="str">
        <f>_xlfn.XLOOKUP(Orders[[#This Row],[Customer ID]],customers!$A$1:$A$1001,customers!$I$1:$I$1001,,0)</f>
        <v>No</v>
      </c>
    </row>
    <row r="837" spans="1:16" x14ac:dyDescent="0.25">
      <c r="A837" s="2" t="s">
        <v>5211</v>
      </c>
      <c r="B837" s="10">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40"/>
        <v>8.91</v>
      </c>
      <c r="N837" s="3" t="str">
        <f t="shared" si="41"/>
        <v>Excelsa</v>
      </c>
      <c r="O837" s="3" t="str">
        <f t="shared" si="42"/>
        <v>Light</v>
      </c>
      <c r="P837" s="3" t="str">
        <f>_xlfn.XLOOKUP(Orders[[#This Row],[Customer ID]],customers!$A$1:$A$1001,customers!$I$1:$I$1001,,0)</f>
        <v>Yes</v>
      </c>
    </row>
    <row r="838" spans="1:16" x14ac:dyDescent="0.25">
      <c r="A838" s="2" t="s">
        <v>5216</v>
      </c>
      <c r="B838" s="10">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40"/>
        <v>11.94</v>
      </c>
      <c r="N838" s="3" t="str">
        <f t="shared" si="41"/>
        <v>Arabica</v>
      </c>
      <c r="O838" s="3" t="str">
        <f t="shared" si="42"/>
        <v>Dark</v>
      </c>
      <c r="P838" s="3" t="str">
        <f>_xlfn.XLOOKUP(Orders[[#This Row],[Customer ID]],customers!$A$1:$A$1001,customers!$I$1:$I$1001,,0)</f>
        <v>No</v>
      </c>
    </row>
    <row r="839" spans="1:16" x14ac:dyDescent="0.25">
      <c r="A839" s="2" t="s">
        <v>5222</v>
      </c>
      <c r="B839" s="10">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40"/>
        <v>100.39499999999998</v>
      </c>
      <c r="N839" s="3" t="str">
        <f t="shared" si="41"/>
        <v>Liberica</v>
      </c>
      <c r="O839" s="3" t="str">
        <f t="shared" si="42"/>
        <v>Medium</v>
      </c>
      <c r="P839" s="3" t="str">
        <f>_xlfn.XLOOKUP(Orders[[#This Row],[Customer ID]],customers!$A$1:$A$1001,customers!$I$1:$I$1001,,0)</f>
        <v>No</v>
      </c>
    </row>
    <row r="840" spans="1:16" x14ac:dyDescent="0.25">
      <c r="A840" s="2" t="s">
        <v>5228</v>
      </c>
      <c r="B840" s="10">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40"/>
        <v>114.42499999999998</v>
      </c>
      <c r="N840" s="3" t="str">
        <f t="shared" si="41"/>
        <v>Arabica</v>
      </c>
      <c r="O840" s="3" t="str">
        <f t="shared" si="42"/>
        <v>Dark</v>
      </c>
      <c r="P840" s="3" t="str">
        <f>_xlfn.XLOOKUP(Orders[[#This Row],[Customer ID]],customers!$A$1:$A$1001,customers!$I$1:$I$1001,,0)</f>
        <v>No</v>
      </c>
    </row>
    <row r="841" spans="1:16" x14ac:dyDescent="0.25">
      <c r="A841" s="2" t="s">
        <v>5234</v>
      </c>
      <c r="B841" s="10">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40"/>
        <v>41.25</v>
      </c>
      <c r="N841" s="3" t="str">
        <f t="shared" si="41"/>
        <v>Excelsa</v>
      </c>
      <c r="O841" s="3" t="str">
        <f t="shared" si="42"/>
        <v>Medium</v>
      </c>
      <c r="P841" s="3" t="str">
        <f>_xlfn.XLOOKUP(Orders[[#This Row],[Customer ID]],customers!$A$1:$A$1001,customers!$I$1:$I$1001,,0)</f>
        <v>No</v>
      </c>
    </row>
    <row r="842" spans="1:16" x14ac:dyDescent="0.25">
      <c r="A842" s="2" t="s">
        <v>5240</v>
      </c>
      <c r="B842" s="10">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40"/>
        <v>28.679999999999996</v>
      </c>
      <c r="N842" s="3" t="str">
        <f t="shared" si="41"/>
        <v>Robusta</v>
      </c>
      <c r="O842" s="3" t="str">
        <f t="shared" si="42"/>
        <v>Light</v>
      </c>
      <c r="P842" s="3" t="str">
        <f>_xlfn.XLOOKUP(Orders[[#This Row],[Customer ID]],customers!$A$1:$A$1001,customers!$I$1:$I$1001,,0)</f>
        <v>Yes</v>
      </c>
    </row>
    <row r="843" spans="1:16" x14ac:dyDescent="0.25">
      <c r="A843" s="2" t="s">
        <v>5246</v>
      </c>
      <c r="B843" s="10">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40"/>
        <v>4.3650000000000002</v>
      </c>
      <c r="N843" s="3" t="str">
        <f t="shared" si="41"/>
        <v>Liberica</v>
      </c>
      <c r="O843" s="3" t="str">
        <f t="shared" si="42"/>
        <v>Medium</v>
      </c>
      <c r="P843" s="3" t="str">
        <f>_xlfn.XLOOKUP(Orders[[#This Row],[Customer ID]],customers!$A$1:$A$1001,customers!$I$1:$I$1001,,0)</f>
        <v>No</v>
      </c>
    </row>
    <row r="844" spans="1:16" x14ac:dyDescent="0.25">
      <c r="A844" s="2" t="s">
        <v>5251</v>
      </c>
      <c r="B844" s="10">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40"/>
        <v>8.25</v>
      </c>
      <c r="N844" s="3" t="str">
        <f t="shared" si="41"/>
        <v>Excelsa</v>
      </c>
      <c r="O844" s="3" t="str">
        <f t="shared" si="42"/>
        <v>Medium</v>
      </c>
      <c r="P844" s="3" t="str">
        <f>_xlfn.XLOOKUP(Orders[[#This Row],[Customer ID]],customers!$A$1:$A$1001,customers!$I$1:$I$1001,,0)</f>
        <v>Yes</v>
      </c>
    </row>
    <row r="845" spans="1:16" x14ac:dyDescent="0.25">
      <c r="A845" s="2" t="s">
        <v>5256</v>
      </c>
      <c r="B845" s="10">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40"/>
        <v>8.25</v>
      </c>
      <c r="N845" s="3" t="str">
        <f t="shared" si="41"/>
        <v>Excelsa</v>
      </c>
      <c r="O845" s="3" t="str">
        <f t="shared" si="42"/>
        <v>Medium</v>
      </c>
      <c r="P845" s="3" t="str">
        <f>_xlfn.XLOOKUP(Orders[[#This Row],[Customer ID]],customers!$A$1:$A$1001,customers!$I$1:$I$1001,,0)</f>
        <v>Yes</v>
      </c>
    </row>
    <row r="846" spans="1:16" x14ac:dyDescent="0.25">
      <c r="A846" s="2" t="s">
        <v>5262</v>
      </c>
      <c r="B846" s="10">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40"/>
        <v>35.82</v>
      </c>
      <c r="N846" s="3" t="str">
        <f t="shared" si="41"/>
        <v>Arabica</v>
      </c>
      <c r="O846" s="3" t="str">
        <f t="shared" si="42"/>
        <v>Dark</v>
      </c>
      <c r="P846" s="3" t="str">
        <f>_xlfn.XLOOKUP(Orders[[#This Row],[Customer ID]],customers!$A$1:$A$1001,customers!$I$1:$I$1001,,0)</f>
        <v>Yes</v>
      </c>
    </row>
    <row r="847" spans="1:16" x14ac:dyDescent="0.25">
      <c r="A847" s="2" t="s">
        <v>5268</v>
      </c>
      <c r="B847" s="10">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40"/>
        <v>167.67000000000002</v>
      </c>
      <c r="N847" s="3" t="str">
        <f t="shared" si="41"/>
        <v>Excelsa</v>
      </c>
      <c r="O847" s="3" t="str">
        <f t="shared" si="42"/>
        <v>Dark</v>
      </c>
      <c r="P847" s="3" t="str">
        <f>_xlfn.XLOOKUP(Orders[[#This Row],[Customer ID]],customers!$A$1:$A$1001,customers!$I$1:$I$1001,,0)</f>
        <v>No</v>
      </c>
    </row>
    <row r="848" spans="1:16" x14ac:dyDescent="0.25">
      <c r="A848" s="2" t="s">
        <v>5273</v>
      </c>
      <c r="B848" s="10">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40"/>
        <v>51.749999999999993</v>
      </c>
      <c r="N848" s="3" t="str">
        <f t="shared" si="41"/>
        <v>Arabica</v>
      </c>
      <c r="O848" s="3" t="str">
        <f t="shared" si="42"/>
        <v>Medium</v>
      </c>
      <c r="P848" s="3" t="str">
        <f>_xlfn.XLOOKUP(Orders[[#This Row],[Customer ID]],customers!$A$1:$A$1001,customers!$I$1:$I$1001,,0)</f>
        <v>Yes</v>
      </c>
    </row>
    <row r="849" spans="1:16" x14ac:dyDescent="0.25">
      <c r="A849" s="2" t="s">
        <v>5278</v>
      </c>
      <c r="B849" s="10">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40"/>
        <v>8.9550000000000001</v>
      </c>
      <c r="N849" s="3" t="str">
        <f t="shared" si="41"/>
        <v>Arabica</v>
      </c>
      <c r="O849" s="3" t="str">
        <f t="shared" si="42"/>
        <v>Dark</v>
      </c>
      <c r="P849" s="3" t="str">
        <f>_xlfn.XLOOKUP(Orders[[#This Row],[Customer ID]],customers!$A$1:$A$1001,customers!$I$1:$I$1001,,0)</f>
        <v>Yes</v>
      </c>
    </row>
    <row r="850" spans="1:16" x14ac:dyDescent="0.25">
      <c r="A850" s="2" t="s">
        <v>5283</v>
      </c>
      <c r="B850" s="10">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40"/>
        <v>53.46</v>
      </c>
      <c r="N850" s="3" t="str">
        <f t="shared" si="41"/>
        <v>Excelsa</v>
      </c>
      <c r="O850" s="3" t="str">
        <f t="shared" si="42"/>
        <v>Light</v>
      </c>
      <c r="P850" s="3" t="str">
        <f>_xlfn.XLOOKUP(Orders[[#This Row],[Customer ID]],customers!$A$1:$A$1001,customers!$I$1:$I$1001,,0)</f>
        <v>No</v>
      </c>
    </row>
    <row r="851" spans="1:16" x14ac:dyDescent="0.25">
      <c r="A851" s="2" t="s">
        <v>5288</v>
      </c>
      <c r="B851" s="10">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40"/>
        <v>23.31</v>
      </c>
      <c r="N851" s="3" t="str">
        <f t="shared" si="41"/>
        <v>Arabica</v>
      </c>
      <c r="O851" s="3" t="str">
        <f t="shared" si="42"/>
        <v>Light</v>
      </c>
      <c r="P851" s="3" t="str">
        <f>_xlfn.XLOOKUP(Orders[[#This Row],[Customer ID]],customers!$A$1:$A$1001,customers!$I$1:$I$1001,,0)</f>
        <v>Yes</v>
      </c>
    </row>
    <row r="852" spans="1:16" x14ac:dyDescent="0.25">
      <c r="A852" s="2" t="s">
        <v>5288</v>
      </c>
      <c r="B852" s="10">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40"/>
        <v>6.75</v>
      </c>
      <c r="N852" s="3" t="str">
        <f t="shared" si="41"/>
        <v>Arabica</v>
      </c>
      <c r="O852" s="3" t="str">
        <f t="shared" si="42"/>
        <v>Medium</v>
      </c>
      <c r="P852" s="3" t="str">
        <f>_xlfn.XLOOKUP(Orders[[#This Row],[Customer ID]],customers!$A$1:$A$1001,customers!$I$1:$I$1001,,0)</f>
        <v>Yes</v>
      </c>
    </row>
    <row r="853" spans="1:16" x14ac:dyDescent="0.25">
      <c r="A853" s="2" t="s">
        <v>5299</v>
      </c>
      <c r="B853" s="10">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40"/>
        <v>7.77</v>
      </c>
      <c r="N853" s="3" t="str">
        <f t="shared" si="41"/>
        <v>Liberica</v>
      </c>
      <c r="O853" s="3" t="str">
        <f t="shared" si="42"/>
        <v>Dark</v>
      </c>
      <c r="P853" s="3" t="str">
        <f>_xlfn.XLOOKUP(Orders[[#This Row],[Customer ID]],customers!$A$1:$A$1001,customers!$I$1:$I$1001,,0)</f>
        <v>Yes</v>
      </c>
    </row>
    <row r="854" spans="1:16" x14ac:dyDescent="0.25">
      <c r="A854" s="2" t="s">
        <v>5305</v>
      </c>
      <c r="B854" s="10">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40"/>
        <v>119.13999999999999</v>
      </c>
      <c r="N854" s="3" t="str">
        <f t="shared" si="41"/>
        <v>Liberica</v>
      </c>
      <c r="O854" s="3" t="str">
        <f t="shared" si="42"/>
        <v>Dark</v>
      </c>
      <c r="P854" s="3" t="str">
        <f>_xlfn.XLOOKUP(Orders[[#This Row],[Customer ID]],customers!$A$1:$A$1001,customers!$I$1:$I$1001,,0)</f>
        <v>Yes</v>
      </c>
    </row>
    <row r="855" spans="1:16" x14ac:dyDescent="0.25">
      <c r="A855" s="2" t="s">
        <v>5310</v>
      </c>
      <c r="B855" s="10">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40"/>
        <v>19.899999999999999</v>
      </c>
      <c r="N855" s="3" t="str">
        <f t="shared" si="41"/>
        <v>Arabica</v>
      </c>
      <c r="O855" s="3" t="str">
        <f t="shared" si="42"/>
        <v>Dark</v>
      </c>
      <c r="P855" s="3" t="str">
        <f>_xlfn.XLOOKUP(Orders[[#This Row],[Customer ID]],customers!$A$1:$A$1001,customers!$I$1:$I$1001,,0)</f>
        <v>No</v>
      </c>
    </row>
    <row r="856" spans="1:16" x14ac:dyDescent="0.25">
      <c r="A856" s="2" t="s">
        <v>5315</v>
      </c>
      <c r="B856" s="10">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40"/>
        <v>35.849999999999994</v>
      </c>
      <c r="N856" s="3" t="str">
        <f t="shared" si="41"/>
        <v>Robusta</v>
      </c>
      <c r="O856" s="3" t="str">
        <f t="shared" si="42"/>
        <v>Light</v>
      </c>
      <c r="P856" s="3" t="str">
        <f>_xlfn.XLOOKUP(Orders[[#This Row],[Customer ID]],customers!$A$1:$A$1001,customers!$I$1:$I$1001,,0)</f>
        <v>Yes</v>
      </c>
    </row>
    <row r="857" spans="1:16" x14ac:dyDescent="0.25">
      <c r="A857" s="2" t="s">
        <v>5321</v>
      </c>
      <c r="B857" s="10">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40"/>
        <v>89.35499999999999</v>
      </c>
      <c r="N857" s="3" t="str">
        <f t="shared" si="41"/>
        <v>Liberica</v>
      </c>
      <c r="O857" s="3" t="str">
        <f t="shared" si="42"/>
        <v>Dark</v>
      </c>
      <c r="P857" s="3" t="str">
        <f>_xlfn.XLOOKUP(Orders[[#This Row],[Customer ID]],customers!$A$1:$A$1001,customers!$I$1:$I$1001,,0)</f>
        <v>No</v>
      </c>
    </row>
    <row r="858" spans="1:16" x14ac:dyDescent="0.25">
      <c r="A858" s="2" t="s">
        <v>5327</v>
      </c>
      <c r="B858" s="10">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40"/>
        <v>8.73</v>
      </c>
      <c r="N858" s="3" t="str">
        <f t="shared" si="41"/>
        <v>Liberica</v>
      </c>
      <c r="O858" s="3" t="str">
        <f t="shared" si="42"/>
        <v>Medium</v>
      </c>
      <c r="P858" s="3" t="str">
        <f>_xlfn.XLOOKUP(Orders[[#This Row],[Customer ID]],customers!$A$1:$A$1001,customers!$I$1:$I$1001,,0)</f>
        <v>Yes</v>
      </c>
    </row>
    <row r="859" spans="1:16" x14ac:dyDescent="0.25">
      <c r="A859" s="2" t="s">
        <v>5333</v>
      </c>
      <c r="B859" s="10">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40"/>
        <v>137.42499999999998</v>
      </c>
      <c r="N859" s="3" t="str">
        <f t="shared" si="41"/>
        <v>Robusta</v>
      </c>
      <c r="O859" s="3" t="str">
        <f t="shared" si="42"/>
        <v>Light</v>
      </c>
      <c r="P859" s="3" t="str">
        <f>_xlfn.XLOOKUP(Orders[[#This Row],[Customer ID]],customers!$A$1:$A$1001,customers!$I$1:$I$1001,,0)</f>
        <v>No</v>
      </c>
    </row>
    <row r="860" spans="1:16" x14ac:dyDescent="0.25">
      <c r="A860" s="2" t="s">
        <v>5339</v>
      </c>
      <c r="B860" s="10">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40"/>
        <v>34.92</v>
      </c>
      <c r="N860" s="3" t="str">
        <f t="shared" si="41"/>
        <v>Liberica</v>
      </c>
      <c r="O860" s="3" t="str">
        <f t="shared" si="42"/>
        <v>Medium</v>
      </c>
      <c r="P860" s="3" t="str">
        <f>_xlfn.XLOOKUP(Orders[[#This Row],[Customer ID]],customers!$A$1:$A$1001,customers!$I$1:$I$1001,,0)</f>
        <v>No</v>
      </c>
    </row>
    <row r="861" spans="1:16" x14ac:dyDescent="0.25">
      <c r="A861" s="2" t="s">
        <v>5345</v>
      </c>
      <c r="B861" s="10">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40"/>
        <v>178.70999999999998</v>
      </c>
      <c r="N861" s="3" t="str">
        <f t="shared" si="41"/>
        <v>Arabica</v>
      </c>
      <c r="O861" s="3" t="str">
        <f t="shared" si="42"/>
        <v>Light</v>
      </c>
      <c r="P861" s="3" t="str">
        <f>_xlfn.XLOOKUP(Orders[[#This Row],[Customer ID]],customers!$A$1:$A$1001,customers!$I$1:$I$1001,,0)</f>
        <v>No</v>
      </c>
    </row>
    <row r="862" spans="1:16" x14ac:dyDescent="0.25">
      <c r="A862" s="2" t="s">
        <v>5351</v>
      </c>
      <c r="B862" s="10">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40"/>
        <v>25.874999999999996</v>
      </c>
      <c r="N862" s="3" t="str">
        <f t="shared" si="41"/>
        <v>Arabica</v>
      </c>
      <c r="O862" s="3" t="str">
        <f t="shared" si="42"/>
        <v>Medium</v>
      </c>
      <c r="P862" s="3" t="str">
        <f>_xlfn.XLOOKUP(Orders[[#This Row],[Customer ID]],customers!$A$1:$A$1001,customers!$I$1:$I$1001,,0)</f>
        <v>No</v>
      </c>
    </row>
    <row r="863" spans="1:16" x14ac:dyDescent="0.25">
      <c r="A863" s="2" t="s">
        <v>5356</v>
      </c>
      <c r="B863" s="10">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40"/>
        <v>77.699999999999989</v>
      </c>
      <c r="N863" s="3" t="str">
        <f t="shared" si="41"/>
        <v>Liberica</v>
      </c>
      <c r="O863" s="3" t="str">
        <f t="shared" si="42"/>
        <v>Dark</v>
      </c>
      <c r="P863" s="3" t="str">
        <f>_xlfn.XLOOKUP(Orders[[#This Row],[Customer ID]],customers!$A$1:$A$1001,customers!$I$1:$I$1001,,0)</f>
        <v>Yes</v>
      </c>
    </row>
    <row r="864" spans="1:16" x14ac:dyDescent="0.25">
      <c r="A864" s="2" t="s">
        <v>5362</v>
      </c>
      <c r="B864" s="10">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40"/>
        <v>9.9499999999999993</v>
      </c>
      <c r="N864" s="3" t="str">
        <f t="shared" si="41"/>
        <v>Robusta</v>
      </c>
      <c r="O864" s="3" t="str">
        <f t="shared" si="42"/>
        <v>Medium</v>
      </c>
      <c r="P864" s="3" t="str">
        <f>_xlfn.XLOOKUP(Orders[[#This Row],[Customer ID]],customers!$A$1:$A$1001,customers!$I$1:$I$1001,,0)</f>
        <v>Yes</v>
      </c>
    </row>
    <row r="865" spans="1:16" x14ac:dyDescent="0.25">
      <c r="A865" s="2" t="s">
        <v>5368</v>
      </c>
      <c r="B865" s="10">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40"/>
        <v>29.1</v>
      </c>
      <c r="N865" s="3" t="str">
        <f t="shared" si="41"/>
        <v>Liberica</v>
      </c>
      <c r="O865" s="3" t="str">
        <f t="shared" si="42"/>
        <v>Medium</v>
      </c>
      <c r="P865" s="3" t="str">
        <f>_xlfn.XLOOKUP(Orders[[#This Row],[Customer ID]],customers!$A$1:$A$1001,customers!$I$1:$I$1001,,0)</f>
        <v>Yes</v>
      </c>
    </row>
    <row r="866" spans="1:16" x14ac:dyDescent="0.25">
      <c r="A866" s="2" t="s">
        <v>5374</v>
      </c>
      <c r="B866" s="10">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40"/>
        <v>21.509999999999998</v>
      </c>
      <c r="N866" s="3" t="str">
        <f t="shared" si="41"/>
        <v>Robusta</v>
      </c>
      <c r="O866" s="3" t="str">
        <f t="shared" si="42"/>
        <v>Light</v>
      </c>
      <c r="P866" s="3" t="str">
        <f>_xlfn.XLOOKUP(Orders[[#This Row],[Customer ID]],customers!$A$1:$A$1001,customers!$I$1:$I$1001,,0)</f>
        <v>No</v>
      </c>
    </row>
    <row r="867" spans="1:16" x14ac:dyDescent="0.25">
      <c r="A867" s="2" t="s">
        <v>5380</v>
      </c>
      <c r="B867" s="10">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40"/>
        <v>6.75</v>
      </c>
      <c r="N867" s="3" t="str">
        <f t="shared" si="41"/>
        <v>Arabica</v>
      </c>
      <c r="O867" s="3" t="str">
        <f t="shared" si="42"/>
        <v>Medium</v>
      </c>
      <c r="P867" s="3" t="str">
        <f>_xlfn.XLOOKUP(Orders[[#This Row],[Customer ID]],customers!$A$1:$A$1001,customers!$I$1:$I$1001,,0)</f>
        <v>Yes</v>
      </c>
    </row>
    <row r="868" spans="1:16" x14ac:dyDescent="0.25">
      <c r="A868" s="2" t="s">
        <v>5385</v>
      </c>
      <c r="B868" s="10">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40"/>
        <v>17.91</v>
      </c>
      <c r="N868" s="3" t="str">
        <f t="shared" si="41"/>
        <v>Arabica</v>
      </c>
      <c r="O868" s="3" t="str">
        <f t="shared" si="42"/>
        <v>Dark</v>
      </c>
      <c r="P868" s="3" t="str">
        <f>_xlfn.XLOOKUP(Orders[[#This Row],[Customer ID]],customers!$A$1:$A$1001,customers!$I$1:$I$1001,,0)</f>
        <v>No</v>
      </c>
    </row>
    <row r="869" spans="1:16" x14ac:dyDescent="0.25">
      <c r="A869" s="2" t="s">
        <v>5391</v>
      </c>
      <c r="B869" s="10">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40"/>
        <v>29.784999999999997</v>
      </c>
      <c r="N869" s="3" t="str">
        <f t="shared" si="41"/>
        <v>Arabica</v>
      </c>
      <c r="O869" s="3" t="str">
        <f t="shared" si="42"/>
        <v>Light</v>
      </c>
      <c r="P869" s="3" t="str">
        <f>_xlfn.XLOOKUP(Orders[[#This Row],[Customer ID]],customers!$A$1:$A$1001,customers!$I$1:$I$1001,,0)</f>
        <v>Yes</v>
      </c>
    </row>
    <row r="870" spans="1:16" x14ac:dyDescent="0.25">
      <c r="A870" s="2" t="s">
        <v>5396</v>
      </c>
      <c r="B870" s="10">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40"/>
        <v>41.25</v>
      </c>
      <c r="N870" s="3" t="str">
        <f t="shared" si="41"/>
        <v>Excelsa</v>
      </c>
      <c r="O870" s="3" t="str">
        <f t="shared" si="42"/>
        <v>Medium</v>
      </c>
      <c r="P870" s="3" t="str">
        <f>_xlfn.XLOOKUP(Orders[[#This Row],[Customer ID]],customers!$A$1:$A$1001,customers!$I$1:$I$1001,,0)</f>
        <v>Yes</v>
      </c>
    </row>
    <row r="871" spans="1:16" x14ac:dyDescent="0.25">
      <c r="A871" s="2" t="s">
        <v>5402</v>
      </c>
      <c r="B871" s="10">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40"/>
        <v>17.91</v>
      </c>
      <c r="N871" s="3" t="str">
        <f t="shared" si="41"/>
        <v>Robusta</v>
      </c>
      <c r="O871" s="3" t="str">
        <f t="shared" si="42"/>
        <v>Medium</v>
      </c>
      <c r="P871" s="3" t="str">
        <f>_xlfn.XLOOKUP(Orders[[#This Row],[Customer ID]],customers!$A$1:$A$1001,customers!$I$1:$I$1001,,0)</f>
        <v>Yes</v>
      </c>
    </row>
    <row r="872" spans="1:16" x14ac:dyDescent="0.25">
      <c r="A872" s="2" t="s">
        <v>5407</v>
      </c>
      <c r="B872" s="10">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40"/>
        <v>7.29</v>
      </c>
      <c r="N872" s="3" t="str">
        <f t="shared" si="41"/>
        <v>Excelsa</v>
      </c>
      <c r="O872" s="3" t="str">
        <f t="shared" si="42"/>
        <v>Dark</v>
      </c>
      <c r="P872" s="3" t="str">
        <f>_xlfn.XLOOKUP(Orders[[#This Row],[Customer ID]],customers!$A$1:$A$1001,customers!$I$1:$I$1001,,0)</f>
        <v>Yes</v>
      </c>
    </row>
    <row r="873" spans="1:16" x14ac:dyDescent="0.25">
      <c r="A873" s="2" t="s">
        <v>5413</v>
      </c>
      <c r="B873" s="10">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40"/>
        <v>29.7</v>
      </c>
      <c r="N873" s="3" t="str">
        <f t="shared" si="41"/>
        <v>Excelsa</v>
      </c>
      <c r="O873" s="3" t="str">
        <f t="shared" si="42"/>
        <v>Light</v>
      </c>
      <c r="P873" s="3" t="str">
        <f>_xlfn.XLOOKUP(Orders[[#This Row],[Customer ID]],customers!$A$1:$A$1001,customers!$I$1:$I$1001,,0)</f>
        <v>Yes</v>
      </c>
    </row>
    <row r="874" spans="1:16" x14ac:dyDescent="0.25">
      <c r="A874" s="2" t="s">
        <v>5421</v>
      </c>
      <c r="B874" s="10">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40"/>
        <v>22.5</v>
      </c>
      <c r="N874" s="3" t="str">
        <f t="shared" si="41"/>
        <v>Arabica</v>
      </c>
      <c r="O874" s="3" t="str">
        <f t="shared" si="42"/>
        <v>Medium</v>
      </c>
      <c r="P874" s="3" t="str">
        <f>_xlfn.XLOOKUP(Orders[[#This Row],[Customer ID]],customers!$A$1:$A$1001,customers!$I$1:$I$1001,,0)</f>
        <v>No</v>
      </c>
    </row>
    <row r="875" spans="1:16" x14ac:dyDescent="0.25">
      <c r="A875" s="2" t="s">
        <v>5427</v>
      </c>
      <c r="B875" s="10">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40"/>
        <v>11.94</v>
      </c>
      <c r="N875" s="3" t="str">
        <f t="shared" si="41"/>
        <v>Robusta</v>
      </c>
      <c r="O875" s="3" t="str">
        <f t="shared" si="42"/>
        <v>Medium</v>
      </c>
      <c r="P875" s="3" t="str">
        <f>_xlfn.XLOOKUP(Orders[[#This Row],[Customer ID]],customers!$A$1:$A$1001,customers!$I$1:$I$1001,,0)</f>
        <v>Yes</v>
      </c>
    </row>
    <row r="876" spans="1:16" x14ac:dyDescent="0.25">
      <c r="A876" s="2" t="s">
        <v>5433</v>
      </c>
      <c r="B876" s="10">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40"/>
        <v>25.9</v>
      </c>
      <c r="N876" s="3" t="str">
        <f t="shared" si="41"/>
        <v>Arabica</v>
      </c>
      <c r="O876" s="3" t="str">
        <f t="shared" si="42"/>
        <v>Light</v>
      </c>
      <c r="P876" s="3" t="str">
        <f>_xlfn.XLOOKUP(Orders[[#This Row],[Customer ID]],customers!$A$1:$A$1001,customers!$I$1:$I$1001,,0)</f>
        <v>No</v>
      </c>
    </row>
    <row r="877" spans="1:16" x14ac:dyDescent="0.25">
      <c r="A877" s="2" t="s">
        <v>5439</v>
      </c>
      <c r="B877" s="10">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40"/>
        <v>43.650000000000006</v>
      </c>
      <c r="N877" s="3" t="str">
        <f t="shared" si="41"/>
        <v>Liberica</v>
      </c>
      <c r="O877" s="3" t="str">
        <f t="shared" si="42"/>
        <v>Medium</v>
      </c>
      <c r="P877" s="3" t="str">
        <f>_xlfn.XLOOKUP(Orders[[#This Row],[Customer ID]],customers!$A$1:$A$1001,customers!$I$1:$I$1001,,0)</f>
        <v>No</v>
      </c>
    </row>
    <row r="878" spans="1:16" x14ac:dyDescent="0.25">
      <c r="A878" s="2" t="s">
        <v>5439</v>
      </c>
      <c r="B878" s="10">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40"/>
        <v>46.62</v>
      </c>
      <c r="N878" s="3" t="str">
        <f t="shared" si="41"/>
        <v>Arabica</v>
      </c>
      <c r="O878" s="3" t="str">
        <f t="shared" si="42"/>
        <v>Light</v>
      </c>
      <c r="P878" s="3" t="str">
        <f>_xlfn.XLOOKUP(Orders[[#This Row],[Customer ID]],customers!$A$1:$A$1001,customers!$I$1:$I$1001,,0)</f>
        <v>No</v>
      </c>
    </row>
    <row r="879" spans="1:16" x14ac:dyDescent="0.25">
      <c r="A879" s="2" t="s">
        <v>5450</v>
      </c>
      <c r="B879" s="10">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40"/>
        <v>28.53</v>
      </c>
      <c r="N879" s="3" t="str">
        <f t="shared" si="41"/>
        <v>Liberica</v>
      </c>
      <c r="O879" s="3" t="str">
        <f t="shared" si="42"/>
        <v>Light</v>
      </c>
      <c r="P879" s="3" t="str">
        <f>_xlfn.XLOOKUP(Orders[[#This Row],[Customer ID]],customers!$A$1:$A$1001,customers!$I$1:$I$1001,,0)</f>
        <v>No</v>
      </c>
    </row>
    <row r="880" spans="1:16" x14ac:dyDescent="0.25">
      <c r="A880" s="2" t="s">
        <v>5456</v>
      </c>
      <c r="B880" s="10">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40"/>
        <v>27.484999999999996</v>
      </c>
      <c r="N880" s="3" t="str">
        <f t="shared" si="41"/>
        <v>Robusta</v>
      </c>
      <c r="O880" s="3" t="str">
        <f t="shared" si="42"/>
        <v>Light</v>
      </c>
      <c r="P880" s="3" t="str">
        <f>_xlfn.XLOOKUP(Orders[[#This Row],[Customer ID]],customers!$A$1:$A$1001,customers!$I$1:$I$1001,,0)</f>
        <v>Yes</v>
      </c>
    </row>
    <row r="881" spans="1:16" x14ac:dyDescent="0.25">
      <c r="A881" s="2" t="s">
        <v>5461</v>
      </c>
      <c r="B881" s="10">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40"/>
        <v>10.935</v>
      </c>
      <c r="N881" s="3" t="str">
        <f t="shared" si="41"/>
        <v>Excelsa</v>
      </c>
      <c r="O881" s="3" t="str">
        <f t="shared" si="42"/>
        <v>Dark</v>
      </c>
      <c r="P881" s="3" t="str">
        <f>_xlfn.XLOOKUP(Orders[[#This Row],[Customer ID]],customers!$A$1:$A$1001,customers!$I$1:$I$1001,,0)</f>
        <v>No</v>
      </c>
    </row>
    <row r="882" spans="1:16" x14ac:dyDescent="0.25">
      <c r="A882" s="2" t="s">
        <v>5466</v>
      </c>
      <c r="B882" s="10">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40"/>
        <v>7.169999999999999</v>
      </c>
      <c r="N882" s="3" t="str">
        <f t="shared" si="41"/>
        <v>Robusta</v>
      </c>
      <c r="O882" s="3" t="str">
        <f t="shared" si="42"/>
        <v>Light</v>
      </c>
      <c r="P882" s="3" t="str">
        <f>_xlfn.XLOOKUP(Orders[[#This Row],[Customer ID]],customers!$A$1:$A$1001,customers!$I$1:$I$1001,,0)</f>
        <v>No</v>
      </c>
    </row>
    <row r="883" spans="1:16" x14ac:dyDescent="0.25">
      <c r="A883" s="2" t="s">
        <v>5472</v>
      </c>
      <c r="B883" s="10">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40"/>
        <v>23.31</v>
      </c>
      <c r="N883" s="3" t="str">
        <f t="shared" si="41"/>
        <v>Arabica</v>
      </c>
      <c r="O883" s="3" t="str">
        <f t="shared" si="42"/>
        <v>Light</v>
      </c>
      <c r="P883" s="3" t="str">
        <f>_xlfn.XLOOKUP(Orders[[#This Row],[Customer ID]],customers!$A$1:$A$1001,customers!$I$1:$I$1001,,0)</f>
        <v>Yes</v>
      </c>
    </row>
    <row r="884" spans="1:16" x14ac:dyDescent="0.25">
      <c r="A884" s="2" t="s">
        <v>5477</v>
      </c>
      <c r="B884" s="10">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40"/>
        <v>114.42499999999998</v>
      </c>
      <c r="N884" s="3" t="str">
        <f t="shared" si="41"/>
        <v>Arabica</v>
      </c>
      <c r="O884" s="3" t="str">
        <f t="shared" si="42"/>
        <v>Dark</v>
      </c>
      <c r="P884" s="3" t="str">
        <f>_xlfn.XLOOKUP(Orders[[#This Row],[Customer ID]],customers!$A$1:$A$1001,customers!$I$1:$I$1001,,0)</f>
        <v>Yes</v>
      </c>
    </row>
    <row r="885" spans="1:16" x14ac:dyDescent="0.25">
      <c r="A885" s="2" t="s">
        <v>5483</v>
      </c>
      <c r="B885" s="10">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40"/>
        <v>77.624999999999986</v>
      </c>
      <c r="N885" s="3" t="str">
        <f t="shared" si="41"/>
        <v>Arabica</v>
      </c>
      <c r="O885" s="3" t="str">
        <f t="shared" si="42"/>
        <v>Medium</v>
      </c>
      <c r="P885" s="3" t="str">
        <f>_xlfn.XLOOKUP(Orders[[#This Row],[Customer ID]],customers!$A$1:$A$1001,customers!$I$1:$I$1001,,0)</f>
        <v>Yes</v>
      </c>
    </row>
    <row r="886" spans="1:16" x14ac:dyDescent="0.25">
      <c r="A886" s="2" t="s">
        <v>5489</v>
      </c>
      <c r="B886" s="10">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40"/>
        <v>5.3699999999999992</v>
      </c>
      <c r="N886" s="3" t="str">
        <f t="shared" si="41"/>
        <v>Robusta</v>
      </c>
      <c r="O886" s="3" t="str">
        <f t="shared" si="42"/>
        <v>Dark</v>
      </c>
      <c r="P886" s="3" t="str">
        <f>_xlfn.XLOOKUP(Orders[[#This Row],[Customer ID]],customers!$A$1:$A$1001,customers!$I$1:$I$1001,,0)</f>
        <v>Yes</v>
      </c>
    </row>
    <row r="887" spans="1:16" x14ac:dyDescent="0.25">
      <c r="A887" s="2" t="s">
        <v>5495</v>
      </c>
      <c r="B887" s="10">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40"/>
        <v>123.50999999999999</v>
      </c>
      <c r="N887" s="3" t="str">
        <f t="shared" si="41"/>
        <v>Robusta</v>
      </c>
      <c r="O887" s="3" t="str">
        <f t="shared" si="42"/>
        <v>Dark</v>
      </c>
      <c r="P887" s="3" t="str">
        <f>_xlfn.XLOOKUP(Orders[[#This Row],[Customer ID]],customers!$A$1:$A$1001,customers!$I$1:$I$1001,,0)</f>
        <v>No</v>
      </c>
    </row>
    <row r="888" spans="1:16" x14ac:dyDescent="0.25">
      <c r="A888" s="2" t="s">
        <v>5501</v>
      </c>
      <c r="B888" s="10">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40"/>
        <v>17.46</v>
      </c>
      <c r="N888" s="3" t="str">
        <f t="shared" si="41"/>
        <v>Liberica</v>
      </c>
      <c r="O888" s="3" t="str">
        <f t="shared" si="42"/>
        <v>Medium</v>
      </c>
      <c r="P888" s="3" t="str">
        <f>_xlfn.XLOOKUP(Orders[[#This Row],[Customer ID]],customers!$A$1:$A$1001,customers!$I$1:$I$1001,,0)</f>
        <v>No</v>
      </c>
    </row>
    <row r="889" spans="1:16" x14ac:dyDescent="0.25">
      <c r="A889" s="2" t="s">
        <v>5507</v>
      </c>
      <c r="B889" s="10">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40"/>
        <v>13.365</v>
      </c>
      <c r="N889" s="3" t="str">
        <f t="shared" si="41"/>
        <v>Excelsa</v>
      </c>
      <c r="O889" s="3" t="str">
        <f t="shared" si="42"/>
        <v>Light</v>
      </c>
      <c r="P889" s="3" t="str">
        <f>_xlfn.XLOOKUP(Orders[[#This Row],[Customer ID]],customers!$A$1:$A$1001,customers!$I$1:$I$1001,,0)</f>
        <v>No</v>
      </c>
    </row>
    <row r="890" spans="1:16" x14ac:dyDescent="0.25">
      <c r="A890" s="2" t="s">
        <v>5513</v>
      </c>
      <c r="B890" s="10">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40"/>
        <v>7.77</v>
      </c>
      <c r="N890" s="3" t="str">
        <f t="shared" si="41"/>
        <v>Arabica</v>
      </c>
      <c r="O890" s="3" t="str">
        <f t="shared" si="42"/>
        <v>Light</v>
      </c>
      <c r="P890" s="3" t="str">
        <f>_xlfn.XLOOKUP(Orders[[#This Row],[Customer ID]],customers!$A$1:$A$1001,customers!$I$1:$I$1001,,0)</f>
        <v>Yes</v>
      </c>
    </row>
    <row r="891" spans="1:16" x14ac:dyDescent="0.25">
      <c r="A891" s="2" t="s">
        <v>5519</v>
      </c>
      <c r="B891" s="10">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40"/>
        <v>2.6849999999999996</v>
      </c>
      <c r="N891" s="3" t="str">
        <f t="shared" si="41"/>
        <v>Robusta</v>
      </c>
      <c r="O891" s="3" t="str">
        <f t="shared" si="42"/>
        <v>Dark</v>
      </c>
      <c r="P891" s="3" t="str">
        <f>_xlfn.XLOOKUP(Orders[[#This Row],[Customer ID]],customers!$A$1:$A$1001,customers!$I$1:$I$1001,,0)</f>
        <v>Yes</v>
      </c>
    </row>
    <row r="892" spans="1:16" x14ac:dyDescent="0.25">
      <c r="A892" s="2" t="s">
        <v>5525</v>
      </c>
      <c r="B892" s="10">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40"/>
        <v>20.584999999999997</v>
      </c>
      <c r="N892" s="3" t="str">
        <f t="shared" si="41"/>
        <v>Robusta</v>
      </c>
      <c r="O892" s="3" t="str">
        <f t="shared" si="42"/>
        <v>Dark</v>
      </c>
      <c r="P892" s="3" t="str">
        <f>_xlfn.XLOOKUP(Orders[[#This Row],[Customer ID]],customers!$A$1:$A$1001,customers!$I$1:$I$1001,,0)</f>
        <v>Yes</v>
      </c>
    </row>
    <row r="893" spans="1:16" x14ac:dyDescent="0.25">
      <c r="A893" s="2" t="s">
        <v>5531</v>
      </c>
      <c r="B893" s="10">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40"/>
        <v>114.42499999999998</v>
      </c>
      <c r="N893" s="3" t="str">
        <f t="shared" si="41"/>
        <v>Arabica</v>
      </c>
      <c r="O893" s="3" t="str">
        <f t="shared" si="42"/>
        <v>Dark</v>
      </c>
      <c r="P893" s="3" t="str">
        <f>_xlfn.XLOOKUP(Orders[[#This Row],[Customer ID]],customers!$A$1:$A$1001,customers!$I$1:$I$1001,,0)</f>
        <v>Yes</v>
      </c>
    </row>
    <row r="894" spans="1:16" x14ac:dyDescent="0.25">
      <c r="A894" s="2" t="s">
        <v>5537</v>
      </c>
      <c r="B894" s="10">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40"/>
        <v>20.625</v>
      </c>
      <c r="N894" s="3" t="str">
        <f t="shared" si="41"/>
        <v>Excelsa</v>
      </c>
      <c r="O894" s="3" t="str">
        <f t="shared" si="42"/>
        <v>Medium</v>
      </c>
      <c r="P894" s="3" t="str">
        <f>_xlfn.XLOOKUP(Orders[[#This Row],[Customer ID]],customers!$A$1:$A$1001,customers!$I$1:$I$1001,,0)</f>
        <v>No</v>
      </c>
    </row>
    <row r="895" spans="1:16" x14ac:dyDescent="0.25">
      <c r="A895" s="2" t="s">
        <v>5543</v>
      </c>
      <c r="B895" s="10">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40"/>
        <v>57.06</v>
      </c>
      <c r="N895" s="3" t="str">
        <f t="shared" si="41"/>
        <v>Liberica</v>
      </c>
      <c r="O895" s="3" t="str">
        <f t="shared" si="42"/>
        <v>Light</v>
      </c>
      <c r="P895" s="3" t="str">
        <f>_xlfn.XLOOKUP(Orders[[#This Row],[Customer ID]],customers!$A$1:$A$1001,customers!$I$1:$I$1001,,0)</f>
        <v>Yes</v>
      </c>
    </row>
    <row r="896" spans="1:16" x14ac:dyDescent="0.25">
      <c r="A896" s="2" t="s">
        <v>5548</v>
      </c>
      <c r="B896" s="10">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40"/>
        <v>82.339999999999989</v>
      </c>
      <c r="N896" s="3" t="str">
        <f t="shared" si="41"/>
        <v>Robusta</v>
      </c>
      <c r="O896" s="3" t="str">
        <f t="shared" si="42"/>
        <v>Dark</v>
      </c>
      <c r="P896" s="3" t="str">
        <f>_xlfn.XLOOKUP(Orders[[#This Row],[Customer ID]],customers!$A$1:$A$1001,customers!$I$1:$I$1001,,0)</f>
        <v>Yes</v>
      </c>
    </row>
    <row r="897" spans="1:16" x14ac:dyDescent="0.25">
      <c r="A897" s="2" t="s">
        <v>5553</v>
      </c>
      <c r="B897" s="10">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40"/>
        <v>158.12499999999997</v>
      </c>
      <c r="N897" s="3" t="str">
        <f t="shared" si="41"/>
        <v>Excelsa</v>
      </c>
      <c r="O897" s="3" t="str">
        <f t="shared" si="42"/>
        <v>Medium</v>
      </c>
      <c r="P897" s="3" t="str">
        <f>_xlfn.XLOOKUP(Orders[[#This Row],[Customer ID]],customers!$A$1:$A$1001,customers!$I$1:$I$1001,,0)</f>
        <v>No</v>
      </c>
    </row>
    <row r="898" spans="1:16" x14ac:dyDescent="0.25">
      <c r="A898" s="2" t="s">
        <v>5558</v>
      </c>
      <c r="B898" s="10">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40"/>
        <v>32.22</v>
      </c>
      <c r="N898" s="3" t="str">
        <f t="shared" si="41"/>
        <v>Robusta</v>
      </c>
      <c r="O898" s="3" t="str">
        <f t="shared" si="42"/>
        <v>Dark</v>
      </c>
      <c r="P898" s="3" t="str">
        <f>_xlfn.XLOOKUP(Orders[[#This Row],[Customer ID]],customers!$A$1:$A$1001,customers!$I$1:$I$1001,,0)</f>
        <v>Yes</v>
      </c>
    </row>
    <row r="899" spans="1:16" x14ac:dyDescent="0.25">
      <c r="A899" s="2" t="s">
        <v>5564</v>
      </c>
      <c r="B899" s="10">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3">L899*E899</f>
        <v>24.3</v>
      </c>
      <c r="N899" s="3" t="str">
        <f t="shared" ref="N899:N962" si="44">IF(I899="Rob","Robusta",IF(I899="Exc","Excelsa",IF(I899="Ara","Arabica",IF(I899="Lib","Liberica",""))))</f>
        <v>Excelsa</v>
      </c>
      <c r="O899" s="3" t="str">
        <f t="shared" ref="O899:O962" si="45">IF(J899="M","Medium",IF(J899="L","Light",IF(J899="D","Dark","")))</f>
        <v>Dark</v>
      </c>
      <c r="P899" s="3" t="str">
        <f>_xlfn.XLOOKUP(Orders[[#This Row],[Customer ID]],customers!$A$1:$A$1001,customers!$I$1:$I$1001,,0)</f>
        <v>No</v>
      </c>
    </row>
    <row r="900" spans="1:16" x14ac:dyDescent="0.25">
      <c r="A900" s="2" t="s">
        <v>5570</v>
      </c>
      <c r="B900" s="10">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3"/>
        <v>35.849999999999994</v>
      </c>
      <c r="N900" s="3" t="str">
        <f t="shared" si="44"/>
        <v>Robusta</v>
      </c>
      <c r="O900" s="3" t="str">
        <f t="shared" si="45"/>
        <v>Light</v>
      </c>
      <c r="P900" s="3" t="str">
        <f>_xlfn.XLOOKUP(Orders[[#This Row],[Customer ID]],customers!$A$1:$A$1001,customers!$I$1:$I$1001,,0)</f>
        <v>No</v>
      </c>
    </row>
    <row r="901" spans="1:16" x14ac:dyDescent="0.25">
      <c r="A901" s="2" t="s">
        <v>5575</v>
      </c>
      <c r="B901" s="10">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3"/>
        <v>72.75</v>
      </c>
      <c r="N901" s="3" t="str">
        <f t="shared" si="44"/>
        <v>Liberica</v>
      </c>
      <c r="O901" s="3" t="str">
        <f t="shared" si="45"/>
        <v>Medium</v>
      </c>
      <c r="P901" s="3" t="str">
        <f>_xlfn.XLOOKUP(Orders[[#This Row],[Customer ID]],customers!$A$1:$A$1001,customers!$I$1:$I$1001,,0)</f>
        <v>No</v>
      </c>
    </row>
    <row r="902" spans="1:16" x14ac:dyDescent="0.25">
      <c r="A902" s="2" t="s">
        <v>5580</v>
      </c>
      <c r="B902" s="10">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3"/>
        <v>47.55</v>
      </c>
      <c r="N902" s="3" t="str">
        <f t="shared" si="44"/>
        <v>Liberica</v>
      </c>
      <c r="O902" s="3" t="str">
        <f t="shared" si="45"/>
        <v>Light</v>
      </c>
      <c r="P902" s="3" t="str">
        <f>_xlfn.XLOOKUP(Orders[[#This Row],[Customer ID]],customers!$A$1:$A$1001,customers!$I$1:$I$1001,,0)</f>
        <v>No</v>
      </c>
    </row>
    <row r="903" spans="1:16" x14ac:dyDescent="0.25">
      <c r="A903" s="2" t="s">
        <v>5585</v>
      </c>
      <c r="B903" s="10">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3"/>
        <v>3.5849999999999995</v>
      </c>
      <c r="N903" s="3" t="str">
        <f t="shared" si="44"/>
        <v>Robusta</v>
      </c>
      <c r="O903" s="3" t="str">
        <f t="shared" si="45"/>
        <v>Light</v>
      </c>
      <c r="P903" s="3" t="str">
        <f>_xlfn.XLOOKUP(Orders[[#This Row],[Customer ID]],customers!$A$1:$A$1001,customers!$I$1:$I$1001,,0)</f>
        <v>Yes</v>
      </c>
    </row>
    <row r="904" spans="1:16" x14ac:dyDescent="0.25">
      <c r="A904" s="2" t="s">
        <v>5591</v>
      </c>
      <c r="B904" s="10">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3"/>
        <v>158.12499999999997</v>
      </c>
      <c r="N904" s="3" t="str">
        <f t="shared" si="44"/>
        <v>Excelsa</v>
      </c>
      <c r="O904" s="3" t="str">
        <f t="shared" si="45"/>
        <v>Medium</v>
      </c>
      <c r="P904" s="3" t="str">
        <f>_xlfn.XLOOKUP(Orders[[#This Row],[Customer ID]],customers!$A$1:$A$1001,customers!$I$1:$I$1001,,0)</f>
        <v>No</v>
      </c>
    </row>
    <row r="905" spans="1:16" x14ac:dyDescent="0.25">
      <c r="A905" s="2" t="s">
        <v>5597</v>
      </c>
      <c r="B905" s="10">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3"/>
        <v>17.46</v>
      </c>
      <c r="N905" s="3" t="str">
        <f t="shared" si="44"/>
        <v>Liberica</v>
      </c>
      <c r="O905" s="3" t="str">
        <f t="shared" si="45"/>
        <v>Medium</v>
      </c>
      <c r="P905" s="3" t="str">
        <f>_xlfn.XLOOKUP(Orders[[#This Row],[Customer ID]],customers!$A$1:$A$1001,customers!$I$1:$I$1001,,0)</f>
        <v>No</v>
      </c>
    </row>
    <row r="906" spans="1:16" x14ac:dyDescent="0.25">
      <c r="A906" s="2" t="s">
        <v>5603</v>
      </c>
      <c r="B906" s="10">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3"/>
        <v>148.92499999999998</v>
      </c>
      <c r="N906" s="3" t="str">
        <f t="shared" si="44"/>
        <v>Arabica</v>
      </c>
      <c r="O906" s="3" t="str">
        <f t="shared" si="45"/>
        <v>Light</v>
      </c>
      <c r="P906" s="3" t="str">
        <f>_xlfn.XLOOKUP(Orders[[#This Row],[Customer ID]],customers!$A$1:$A$1001,customers!$I$1:$I$1001,,0)</f>
        <v>No</v>
      </c>
    </row>
    <row r="907" spans="1:16" x14ac:dyDescent="0.25">
      <c r="A907" s="2" t="s">
        <v>5609</v>
      </c>
      <c r="B907" s="10">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3"/>
        <v>40.5</v>
      </c>
      <c r="N907" s="3" t="str">
        <f t="shared" si="44"/>
        <v>Arabica</v>
      </c>
      <c r="O907" s="3" t="str">
        <f t="shared" si="45"/>
        <v>Medium</v>
      </c>
      <c r="P907" s="3" t="str">
        <f>_xlfn.XLOOKUP(Orders[[#This Row],[Customer ID]],customers!$A$1:$A$1001,customers!$I$1:$I$1001,,0)</f>
        <v>Yes</v>
      </c>
    </row>
    <row r="908" spans="1:16" x14ac:dyDescent="0.25">
      <c r="A908" s="2" t="s">
        <v>5614</v>
      </c>
      <c r="B908" s="10">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3"/>
        <v>27</v>
      </c>
      <c r="N908" s="3" t="str">
        <f t="shared" si="44"/>
        <v>Arabica</v>
      </c>
      <c r="O908" s="3" t="str">
        <f t="shared" si="45"/>
        <v>Medium</v>
      </c>
      <c r="P908" s="3" t="str">
        <f>_xlfn.XLOOKUP(Orders[[#This Row],[Customer ID]],customers!$A$1:$A$1001,customers!$I$1:$I$1001,,0)</f>
        <v>Yes</v>
      </c>
    </row>
    <row r="909" spans="1:16" x14ac:dyDescent="0.25">
      <c r="A909" s="2" t="s">
        <v>5620</v>
      </c>
      <c r="B909" s="10">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3"/>
        <v>38.849999999999994</v>
      </c>
      <c r="N909" s="3" t="str">
        <f t="shared" si="44"/>
        <v>Liberica</v>
      </c>
      <c r="O909" s="3" t="str">
        <f t="shared" si="45"/>
        <v>Dark</v>
      </c>
      <c r="P909" s="3" t="str">
        <f>_xlfn.XLOOKUP(Orders[[#This Row],[Customer ID]],customers!$A$1:$A$1001,customers!$I$1:$I$1001,,0)</f>
        <v>No</v>
      </c>
    </row>
    <row r="910" spans="1:16" x14ac:dyDescent="0.25">
      <c r="A910" s="2" t="s">
        <v>5626</v>
      </c>
      <c r="B910" s="10">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3"/>
        <v>59.75</v>
      </c>
      <c r="N910" s="3" t="str">
        <f t="shared" si="44"/>
        <v>Robusta</v>
      </c>
      <c r="O910" s="3" t="str">
        <f t="shared" si="45"/>
        <v>Light</v>
      </c>
      <c r="P910" s="3" t="str">
        <f>_xlfn.XLOOKUP(Orders[[#This Row],[Customer ID]],customers!$A$1:$A$1001,customers!$I$1:$I$1001,,0)</f>
        <v>No</v>
      </c>
    </row>
    <row r="911" spans="1:16" x14ac:dyDescent="0.25">
      <c r="A911" s="2" t="s">
        <v>5632</v>
      </c>
      <c r="B911" s="10">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3"/>
        <v>10.754999999999999</v>
      </c>
      <c r="N911" s="3" t="str">
        <f t="shared" si="44"/>
        <v>Robusta</v>
      </c>
      <c r="O911" s="3" t="str">
        <f t="shared" si="45"/>
        <v>Light</v>
      </c>
      <c r="P911" s="3" t="str">
        <f>_xlfn.XLOOKUP(Orders[[#This Row],[Customer ID]],customers!$A$1:$A$1001,customers!$I$1:$I$1001,,0)</f>
        <v>No</v>
      </c>
    </row>
    <row r="912" spans="1:16" x14ac:dyDescent="0.25">
      <c r="A912" s="2" t="s">
        <v>5637</v>
      </c>
      <c r="B912" s="10">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3"/>
        <v>91.539999999999992</v>
      </c>
      <c r="N912" s="3" t="str">
        <f t="shared" si="44"/>
        <v>Arabica</v>
      </c>
      <c r="O912" s="3" t="str">
        <f t="shared" si="45"/>
        <v>Dark</v>
      </c>
      <c r="P912" s="3" t="str">
        <f>_xlfn.XLOOKUP(Orders[[#This Row],[Customer ID]],customers!$A$1:$A$1001,customers!$I$1:$I$1001,,0)</f>
        <v>No</v>
      </c>
    </row>
    <row r="913" spans="1:16" x14ac:dyDescent="0.25">
      <c r="A913" s="2" t="s">
        <v>5643</v>
      </c>
      <c r="B913" s="10">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3"/>
        <v>45</v>
      </c>
      <c r="N913" s="3" t="str">
        <f t="shared" si="44"/>
        <v>Arabica</v>
      </c>
      <c r="O913" s="3" t="str">
        <f t="shared" si="45"/>
        <v>Medium</v>
      </c>
      <c r="P913" s="3" t="str">
        <f>_xlfn.XLOOKUP(Orders[[#This Row],[Customer ID]],customers!$A$1:$A$1001,customers!$I$1:$I$1001,,0)</f>
        <v>Yes</v>
      </c>
    </row>
    <row r="914" spans="1:16" x14ac:dyDescent="0.25">
      <c r="A914" s="2" t="s">
        <v>5649</v>
      </c>
      <c r="B914" s="10">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3"/>
        <v>137.31</v>
      </c>
      <c r="N914" s="3" t="str">
        <f t="shared" si="44"/>
        <v>Robusta</v>
      </c>
      <c r="O914" s="3" t="str">
        <f t="shared" si="45"/>
        <v>Medium</v>
      </c>
      <c r="P914" s="3" t="str">
        <f>_xlfn.XLOOKUP(Orders[[#This Row],[Customer ID]],customers!$A$1:$A$1001,customers!$I$1:$I$1001,,0)</f>
        <v>Yes</v>
      </c>
    </row>
    <row r="915" spans="1:16" x14ac:dyDescent="0.25">
      <c r="A915" s="2" t="s">
        <v>5654</v>
      </c>
      <c r="B915" s="10">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3"/>
        <v>6.75</v>
      </c>
      <c r="N915" s="3" t="str">
        <f t="shared" si="44"/>
        <v>Arabica</v>
      </c>
      <c r="O915" s="3" t="str">
        <f t="shared" si="45"/>
        <v>Medium</v>
      </c>
      <c r="P915" s="3" t="str">
        <f>_xlfn.XLOOKUP(Orders[[#This Row],[Customer ID]],customers!$A$1:$A$1001,customers!$I$1:$I$1001,,0)</f>
        <v>No</v>
      </c>
    </row>
    <row r="916" spans="1:16" x14ac:dyDescent="0.25">
      <c r="A916" s="2" t="s">
        <v>5660</v>
      </c>
      <c r="B916" s="10">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3"/>
        <v>45</v>
      </c>
      <c r="N916" s="3" t="str">
        <f t="shared" si="44"/>
        <v>Arabica</v>
      </c>
      <c r="O916" s="3" t="str">
        <f t="shared" si="45"/>
        <v>Medium</v>
      </c>
      <c r="P916" s="3" t="str">
        <f>_xlfn.XLOOKUP(Orders[[#This Row],[Customer ID]],customers!$A$1:$A$1001,customers!$I$1:$I$1001,,0)</f>
        <v>No</v>
      </c>
    </row>
    <row r="917" spans="1:16" x14ac:dyDescent="0.25">
      <c r="A917" s="2" t="s">
        <v>5666</v>
      </c>
      <c r="B917" s="10">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3"/>
        <v>83.835000000000008</v>
      </c>
      <c r="N917" s="3" t="str">
        <f t="shared" si="44"/>
        <v>Excelsa</v>
      </c>
      <c r="O917" s="3" t="str">
        <f t="shared" si="45"/>
        <v>Dark</v>
      </c>
      <c r="P917" s="3" t="str">
        <f>_xlfn.XLOOKUP(Orders[[#This Row],[Customer ID]],customers!$A$1:$A$1001,customers!$I$1:$I$1001,,0)</f>
        <v>Yes</v>
      </c>
    </row>
    <row r="918" spans="1:16" x14ac:dyDescent="0.25">
      <c r="A918" s="2" t="s">
        <v>5672</v>
      </c>
      <c r="B918" s="10">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3"/>
        <v>3.645</v>
      </c>
      <c r="N918" s="3" t="str">
        <f t="shared" si="44"/>
        <v>Excelsa</v>
      </c>
      <c r="O918" s="3" t="str">
        <f t="shared" si="45"/>
        <v>Dark</v>
      </c>
      <c r="P918" s="3" t="str">
        <f>_xlfn.XLOOKUP(Orders[[#This Row],[Customer ID]],customers!$A$1:$A$1001,customers!$I$1:$I$1001,,0)</f>
        <v>Yes</v>
      </c>
    </row>
    <row r="919" spans="1:16" x14ac:dyDescent="0.25">
      <c r="A919" s="2" t="s">
        <v>5676</v>
      </c>
      <c r="B919" s="10">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3"/>
        <v>6.75</v>
      </c>
      <c r="N919" s="3" t="str">
        <f t="shared" si="44"/>
        <v>Arabica</v>
      </c>
      <c r="O919" s="3" t="str">
        <f t="shared" si="45"/>
        <v>Medium</v>
      </c>
      <c r="P919" s="3" t="str">
        <f>_xlfn.XLOOKUP(Orders[[#This Row],[Customer ID]],customers!$A$1:$A$1001,customers!$I$1:$I$1001,,0)</f>
        <v>No</v>
      </c>
    </row>
    <row r="920" spans="1:16" x14ac:dyDescent="0.25">
      <c r="A920" s="2" t="s">
        <v>5676</v>
      </c>
      <c r="B920" s="10">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3"/>
        <v>21.87</v>
      </c>
      <c r="N920" s="3" t="str">
        <f t="shared" si="44"/>
        <v>Excelsa</v>
      </c>
      <c r="O920" s="3" t="str">
        <f t="shared" si="45"/>
        <v>Dark</v>
      </c>
      <c r="P920" s="3" t="str">
        <f>_xlfn.XLOOKUP(Orders[[#This Row],[Customer ID]],customers!$A$1:$A$1001,customers!$I$1:$I$1001,,0)</f>
        <v>No</v>
      </c>
    </row>
    <row r="921" spans="1:16" x14ac:dyDescent="0.25">
      <c r="A921" s="2" t="s">
        <v>5687</v>
      </c>
      <c r="B921" s="10">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3"/>
        <v>13.424999999999997</v>
      </c>
      <c r="N921" s="3" t="str">
        <f t="shared" si="44"/>
        <v>Robusta</v>
      </c>
      <c r="O921" s="3" t="str">
        <f t="shared" si="45"/>
        <v>Dark</v>
      </c>
      <c r="P921" s="3" t="str">
        <f>_xlfn.XLOOKUP(Orders[[#This Row],[Customer ID]],customers!$A$1:$A$1001,customers!$I$1:$I$1001,,0)</f>
        <v>Yes</v>
      </c>
    </row>
    <row r="922" spans="1:16" x14ac:dyDescent="0.25">
      <c r="A922" s="2" t="s">
        <v>5693</v>
      </c>
      <c r="B922" s="10">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3"/>
        <v>123.50999999999999</v>
      </c>
      <c r="N922" s="3" t="str">
        <f t="shared" si="44"/>
        <v>Robusta</v>
      </c>
      <c r="O922" s="3" t="str">
        <f t="shared" si="45"/>
        <v>Dark</v>
      </c>
      <c r="P922" s="3" t="str">
        <f>_xlfn.XLOOKUP(Orders[[#This Row],[Customer ID]],customers!$A$1:$A$1001,customers!$I$1:$I$1001,,0)</f>
        <v>No</v>
      </c>
    </row>
    <row r="923" spans="1:16" x14ac:dyDescent="0.25">
      <c r="A923" s="2" t="s">
        <v>5699</v>
      </c>
      <c r="B923" s="10">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3"/>
        <v>7.77</v>
      </c>
      <c r="N923" s="3" t="str">
        <f t="shared" si="44"/>
        <v>Liberica</v>
      </c>
      <c r="O923" s="3" t="str">
        <f t="shared" si="45"/>
        <v>Dark</v>
      </c>
      <c r="P923" s="3" t="str">
        <f>_xlfn.XLOOKUP(Orders[[#This Row],[Customer ID]],customers!$A$1:$A$1001,customers!$I$1:$I$1001,,0)</f>
        <v>No</v>
      </c>
    </row>
    <row r="924" spans="1:16" x14ac:dyDescent="0.25">
      <c r="A924" s="2" t="s">
        <v>5705</v>
      </c>
      <c r="B924" s="10">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3"/>
        <v>67.5</v>
      </c>
      <c r="N924" s="3" t="str">
        <f t="shared" si="44"/>
        <v>Arabica</v>
      </c>
      <c r="O924" s="3" t="str">
        <f t="shared" si="45"/>
        <v>Medium</v>
      </c>
      <c r="P924" s="3" t="str">
        <f>_xlfn.XLOOKUP(Orders[[#This Row],[Customer ID]],customers!$A$1:$A$1001,customers!$I$1:$I$1001,,0)</f>
        <v>Yes</v>
      </c>
    </row>
    <row r="925" spans="1:16" x14ac:dyDescent="0.25">
      <c r="A925" s="2" t="s">
        <v>5709</v>
      </c>
      <c r="B925" s="10">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3"/>
        <v>27.945</v>
      </c>
      <c r="N925" s="3" t="str">
        <f t="shared" si="44"/>
        <v>Excelsa</v>
      </c>
      <c r="O925" s="3" t="str">
        <f t="shared" si="45"/>
        <v>Dark</v>
      </c>
      <c r="P925" s="3" t="str">
        <f>_xlfn.XLOOKUP(Orders[[#This Row],[Customer ID]],customers!$A$1:$A$1001,customers!$I$1:$I$1001,,0)</f>
        <v>No</v>
      </c>
    </row>
    <row r="926" spans="1:16" x14ac:dyDescent="0.25">
      <c r="A926" s="2" t="s">
        <v>5715</v>
      </c>
      <c r="B926" s="10">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3"/>
        <v>89.35499999999999</v>
      </c>
      <c r="N926" s="3" t="str">
        <f t="shared" si="44"/>
        <v>Arabica</v>
      </c>
      <c r="O926" s="3" t="str">
        <f t="shared" si="45"/>
        <v>Light</v>
      </c>
      <c r="P926" s="3" t="str">
        <f>_xlfn.XLOOKUP(Orders[[#This Row],[Customer ID]],customers!$A$1:$A$1001,customers!$I$1:$I$1001,,0)</f>
        <v>No</v>
      </c>
    </row>
    <row r="927" spans="1:16" x14ac:dyDescent="0.25">
      <c r="A927" s="2" t="s">
        <v>5720</v>
      </c>
      <c r="B927" s="10">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3"/>
        <v>20.25</v>
      </c>
      <c r="N927" s="3" t="str">
        <f t="shared" si="44"/>
        <v>Arabica</v>
      </c>
      <c r="O927" s="3" t="str">
        <f t="shared" si="45"/>
        <v>Medium</v>
      </c>
      <c r="P927" s="3" t="str">
        <f>_xlfn.XLOOKUP(Orders[[#This Row],[Customer ID]],customers!$A$1:$A$1001,customers!$I$1:$I$1001,,0)</f>
        <v>No</v>
      </c>
    </row>
    <row r="928" spans="1:16" x14ac:dyDescent="0.25">
      <c r="A928" s="2" t="s">
        <v>5725</v>
      </c>
      <c r="B928" s="10">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3"/>
        <v>33.75</v>
      </c>
      <c r="N928" s="3" t="str">
        <f t="shared" si="44"/>
        <v>Arabica</v>
      </c>
      <c r="O928" s="3" t="str">
        <f t="shared" si="45"/>
        <v>Medium</v>
      </c>
      <c r="P928" s="3" t="str">
        <f>_xlfn.XLOOKUP(Orders[[#This Row],[Customer ID]],customers!$A$1:$A$1001,customers!$I$1:$I$1001,,0)</f>
        <v>Yes</v>
      </c>
    </row>
    <row r="929" spans="1:16" x14ac:dyDescent="0.25">
      <c r="A929" s="2" t="s">
        <v>5731</v>
      </c>
      <c r="B929" s="10">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3"/>
        <v>111.78</v>
      </c>
      <c r="N929" s="3" t="str">
        <f t="shared" si="44"/>
        <v>Excelsa</v>
      </c>
      <c r="O929" s="3" t="str">
        <f t="shared" si="45"/>
        <v>Dark</v>
      </c>
      <c r="P929" s="3" t="str">
        <f>_xlfn.XLOOKUP(Orders[[#This Row],[Customer ID]],customers!$A$1:$A$1001,customers!$I$1:$I$1001,,0)</f>
        <v>No</v>
      </c>
    </row>
    <row r="930" spans="1:16" x14ac:dyDescent="0.25">
      <c r="A930" s="2" t="s">
        <v>5737</v>
      </c>
      <c r="B930" s="10">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3"/>
        <v>63.249999999999993</v>
      </c>
      <c r="N930" s="3" t="str">
        <f t="shared" si="44"/>
        <v>Excelsa</v>
      </c>
      <c r="O930" s="3" t="str">
        <f t="shared" si="45"/>
        <v>Medium</v>
      </c>
      <c r="P930" s="3" t="str">
        <f>_xlfn.XLOOKUP(Orders[[#This Row],[Customer ID]],customers!$A$1:$A$1001,customers!$I$1:$I$1001,,0)</f>
        <v>Yes</v>
      </c>
    </row>
    <row r="931" spans="1:16" x14ac:dyDescent="0.25">
      <c r="A931" s="2" t="s">
        <v>5742</v>
      </c>
      <c r="B931" s="10">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3"/>
        <v>8.91</v>
      </c>
      <c r="N931" s="3" t="str">
        <f t="shared" si="44"/>
        <v>Excelsa</v>
      </c>
      <c r="O931" s="3" t="str">
        <f t="shared" si="45"/>
        <v>Light</v>
      </c>
      <c r="P931" s="3" t="str">
        <f>_xlfn.XLOOKUP(Orders[[#This Row],[Customer ID]],customers!$A$1:$A$1001,customers!$I$1:$I$1001,,0)</f>
        <v>Yes</v>
      </c>
    </row>
    <row r="932" spans="1:16" x14ac:dyDescent="0.25">
      <c r="A932" s="2" t="s">
        <v>5748</v>
      </c>
      <c r="B932" s="10">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3"/>
        <v>12.15</v>
      </c>
      <c r="N932" s="3" t="str">
        <f t="shared" si="44"/>
        <v>Excelsa</v>
      </c>
      <c r="O932" s="3" t="str">
        <f t="shared" si="45"/>
        <v>Dark</v>
      </c>
      <c r="P932" s="3" t="str">
        <f>_xlfn.XLOOKUP(Orders[[#This Row],[Customer ID]],customers!$A$1:$A$1001,customers!$I$1:$I$1001,,0)</f>
        <v>Yes</v>
      </c>
    </row>
    <row r="933" spans="1:16" x14ac:dyDescent="0.25">
      <c r="A933" s="2" t="s">
        <v>5753</v>
      </c>
      <c r="B933" s="10">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3"/>
        <v>23.88</v>
      </c>
      <c r="N933" s="3" t="str">
        <f t="shared" si="44"/>
        <v>Arabica</v>
      </c>
      <c r="O933" s="3" t="str">
        <f t="shared" si="45"/>
        <v>Dark</v>
      </c>
      <c r="P933" s="3" t="str">
        <f>_xlfn.XLOOKUP(Orders[[#This Row],[Customer ID]],customers!$A$1:$A$1001,customers!$I$1:$I$1001,,0)</f>
        <v>Yes</v>
      </c>
    </row>
    <row r="934" spans="1:16" x14ac:dyDescent="0.25">
      <c r="A934" s="2" t="s">
        <v>5757</v>
      </c>
      <c r="B934" s="10">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3"/>
        <v>55</v>
      </c>
      <c r="N934" s="3" t="str">
        <f t="shared" si="44"/>
        <v>Excelsa</v>
      </c>
      <c r="O934" s="3" t="str">
        <f t="shared" si="45"/>
        <v>Medium</v>
      </c>
      <c r="P934" s="3" t="str">
        <f>_xlfn.XLOOKUP(Orders[[#This Row],[Customer ID]],customers!$A$1:$A$1001,customers!$I$1:$I$1001,,0)</f>
        <v>No</v>
      </c>
    </row>
    <row r="935" spans="1:16" x14ac:dyDescent="0.25">
      <c r="A935" s="2" t="s">
        <v>5763</v>
      </c>
      <c r="B935" s="10">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3"/>
        <v>26.849999999999998</v>
      </c>
      <c r="N935" s="3" t="str">
        <f t="shared" si="44"/>
        <v>Robusta</v>
      </c>
      <c r="O935" s="3" t="str">
        <f t="shared" si="45"/>
        <v>Dark</v>
      </c>
      <c r="P935" s="3" t="str">
        <f>_xlfn.XLOOKUP(Orders[[#This Row],[Customer ID]],customers!$A$1:$A$1001,customers!$I$1:$I$1001,,0)</f>
        <v>Yes</v>
      </c>
    </row>
    <row r="936" spans="1:16" x14ac:dyDescent="0.25">
      <c r="A936" s="2" t="s">
        <v>5768</v>
      </c>
      <c r="B936" s="10">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3"/>
        <v>114.42499999999998</v>
      </c>
      <c r="N936" s="3" t="str">
        <f t="shared" si="44"/>
        <v>Robusta</v>
      </c>
      <c r="O936" s="3" t="str">
        <f t="shared" si="45"/>
        <v>Medium</v>
      </c>
      <c r="P936" s="3" t="str">
        <f>_xlfn.XLOOKUP(Orders[[#This Row],[Customer ID]],customers!$A$1:$A$1001,customers!$I$1:$I$1001,,0)</f>
        <v>No</v>
      </c>
    </row>
    <row r="937" spans="1:16" x14ac:dyDescent="0.25">
      <c r="A937" s="2" t="s">
        <v>5774</v>
      </c>
      <c r="B937" s="10">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3"/>
        <v>155.24999999999997</v>
      </c>
      <c r="N937" s="3" t="str">
        <f t="shared" si="44"/>
        <v>Arabica</v>
      </c>
      <c r="O937" s="3" t="str">
        <f t="shared" si="45"/>
        <v>Medium</v>
      </c>
      <c r="P937" s="3" t="str">
        <f>_xlfn.XLOOKUP(Orders[[#This Row],[Customer ID]],customers!$A$1:$A$1001,customers!$I$1:$I$1001,,0)</f>
        <v>Yes</v>
      </c>
    </row>
    <row r="938" spans="1:16" x14ac:dyDescent="0.25">
      <c r="A938" s="2" t="s">
        <v>5780</v>
      </c>
      <c r="B938" s="10">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3"/>
        <v>23.31</v>
      </c>
      <c r="N938" s="3" t="str">
        <f t="shared" si="44"/>
        <v>Liberica</v>
      </c>
      <c r="O938" s="3" t="str">
        <f t="shared" si="45"/>
        <v>Dark</v>
      </c>
      <c r="P938" s="3" t="str">
        <f>_xlfn.XLOOKUP(Orders[[#This Row],[Customer ID]],customers!$A$1:$A$1001,customers!$I$1:$I$1001,,0)</f>
        <v>Yes</v>
      </c>
    </row>
    <row r="939" spans="1:16" x14ac:dyDescent="0.25">
      <c r="A939" s="2" t="s">
        <v>5780</v>
      </c>
      <c r="B939" s="10">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3"/>
        <v>91.539999999999992</v>
      </c>
      <c r="N939" s="3" t="str">
        <f t="shared" si="44"/>
        <v>Robusta</v>
      </c>
      <c r="O939" s="3" t="str">
        <f t="shared" si="45"/>
        <v>Medium</v>
      </c>
      <c r="P939" s="3" t="str">
        <f>_xlfn.XLOOKUP(Orders[[#This Row],[Customer ID]],customers!$A$1:$A$1001,customers!$I$1:$I$1001,,0)</f>
        <v>Yes</v>
      </c>
    </row>
    <row r="940" spans="1:16" x14ac:dyDescent="0.25">
      <c r="A940" s="2" t="s">
        <v>5791</v>
      </c>
      <c r="B940" s="10">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3"/>
        <v>74.25</v>
      </c>
      <c r="N940" s="3" t="str">
        <f t="shared" si="44"/>
        <v>Excelsa</v>
      </c>
      <c r="O940" s="3" t="str">
        <f t="shared" si="45"/>
        <v>Light</v>
      </c>
      <c r="P940" s="3" t="str">
        <f>_xlfn.XLOOKUP(Orders[[#This Row],[Customer ID]],customers!$A$1:$A$1001,customers!$I$1:$I$1001,,0)</f>
        <v>Yes</v>
      </c>
    </row>
    <row r="941" spans="1:16" x14ac:dyDescent="0.25">
      <c r="A941" s="2" t="s">
        <v>5797</v>
      </c>
      <c r="B941" s="10">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3"/>
        <v>28.53</v>
      </c>
      <c r="N941" s="3" t="str">
        <f t="shared" si="44"/>
        <v>Liberica</v>
      </c>
      <c r="O941" s="3" t="str">
        <f t="shared" si="45"/>
        <v>Light</v>
      </c>
      <c r="P941" s="3" t="str">
        <f>_xlfn.XLOOKUP(Orders[[#This Row],[Customer ID]],customers!$A$1:$A$1001,customers!$I$1:$I$1001,,0)</f>
        <v>No</v>
      </c>
    </row>
    <row r="942" spans="1:16" x14ac:dyDescent="0.25">
      <c r="A942" s="2" t="s">
        <v>5803</v>
      </c>
      <c r="B942" s="10">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3"/>
        <v>14.339999999999998</v>
      </c>
      <c r="N942" s="3" t="str">
        <f t="shared" si="44"/>
        <v>Robusta</v>
      </c>
      <c r="O942" s="3" t="str">
        <f t="shared" si="45"/>
        <v>Light</v>
      </c>
      <c r="P942" s="3" t="str">
        <f>_xlfn.XLOOKUP(Orders[[#This Row],[Customer ID]],customers!$A$1:$A$1001,customers!$I$1:$I$1001,,0)</f>
        <v>Yes</v>
      </c>
    </row>
    <row r="943" spans="1:16" x14ac:dyDescent="0.25">
      <c r="A943" s="2" t="s">
        <v>5809</v>
      </c>
      <c r="B943" s="10">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3"/>
        <v>15.54</v>
      </c>
      <c r="N943" s="3" t="str">
        <f t="shared" si="44"/>
        <v>Arabica</v>
      </c>
      <c r="O943" s="3" t="str">
        <f t="shared" si="45"/>
        <v>Light</v>
      </c>
      <c r="P943" s="3" t="str">
        <f>_xlfn.XLOOKUP(Orders[[#This Row],[Customer ID]],customers!$A$1:$A$1001,customers!$I$1:$I$1001,,0)</f>
        <v>Yes</v>
      </c>
    </row>
    <row r="944" spans="1:16" x14ac:dyDescent="0.25">
      <c r="A944" s="2" t="s">
        <v>5816</v>
      </c>
      <c r="B944" s="10">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3"/>
        <v>35.849999999999994</v>
      </c>
      <c r="N944" s="3" t="str">
        <f t="shared" si="44"/>
        <v>Robusta</v>
      </c>
      <c r="O944" s="3" t="str">
        <f t="shared" si="45"/>
        <v>Light</v>
      </c>
      <c r="P944" s="3" t="str">
        <f>_xlfn.XLOOKUP(Orders[[#This Row],[Customer ID]],customers!$A$1:$A$1001,customers!$I$1:$I$1001,,0)</f>
        <v>No</v>
      </c>
    </row>
    <row r="945" spans="1:16" x14ac:dyDescent="0.25">
      <c r="A945" s="2" t="s">
        <v>5822</v>
      </c>
      <c r="B945" s="10">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3"/>
        <v>46.62</v>
      </c>
      <c r="N945" s="3" t="str">
        <f t="shared" si="44"/>
        <v>Arabica</v>
      </c>
      <c r="O945" s="3" t="str">
        <f t="shared" si="45"/>
        <v>Light</v>
      </c>
      <c r="P945" s="3" t="str">
        <f>_xlfn.XLOOKUP(Orders[[#This Row],[Customer ID]],customers!$A$1:$A$1001,customers!$I$1:$I$1001,,0)</f>
        <v>No</v>
      </c>
    </row>
    <row r="946" spans="1:16" x14ac:dyDescent="0.25">
      <c r="A946" s="2" t="s">
        <v>5828</v>
      </c>
      <c r="B946" s="10">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3"/>
        <v>35.849999999999994</v>
      </c>
      <c r="N946" s="3" t="str">
        <f t="shared" si="44"/>
        <v>Robusta</v>
      </c>
      <c r="O946" s="3" t="str">
        <f t="shared" si="45"/>
        <v>Light</v>
      </c>
      <c r="P946" s="3" t="str">
        <f>_xlfn.XLOOKUP(Orders[[#This Row],[Customer ID]],customers!$A$1:$A$1001,customers!$I$1:$I$1001,,0)</f>
        <v>No</v>
      </c>
    </row>
    <row r="947" spans="1:16" x14ac:dyDescent="0.25">
      <c r="A947" s="2" t="s">
        <v>5834</v>
      </c>
      <c r="B947" s="10">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3"/>
        <v>119.13999999999999</v>
      </c>
      <c r="N947" s="3" t="str">
        <f t="shared" si="44"/>
        <v>Liberica</v>
      </c>
      <c r="O947" s="3" t="str">
        <f t="shared" si="45"/>
        <v>Dark</v>
      </c>
      <c r="P947" s="3" t="str">
        <f>_xlfn.XLOOKUP(Orders[[#This Row],[Customer ID]],customers!$A$1:$A$1001,customers!$I$1:$I$1001,,0)</f>
        <v>No</v>
      </c>
    </row>
    <row r="948" spans="1:16" x14ac:dyDescent="0.25">
      <c r="A948" s="2" t="s">
        <v>5839</v>
      </c>
      <c r="B948" s="10">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3"/>
        <v>23.31</v>
      </c>
      <c r="N948" s="3" t="str">
        <f t="shared" si="44"/>
        <v>Liberica</v>
      </c>
      <c r="O948" s="3" t="str">
        <f t="shared" si="45"/>
        <v>Dark</v>
      </c>
      <c r="P948" s="3" t="str">
        <f>_xlfn.XLOOKUP(Orders[[#This Row],[Customer ID]],customers!$A$1:$A$1001,customers!$I$1:$I$1001,,0)</f>
        <v>No</v>
      </c>
    </row>
    <row r="949" spans="1:16" x14ac:dyDescent="0.25">
      <c r="A949" s="2" t="s">
        <v>5844</v>
      </c>
      <c r="B949" s="10">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3"/>
        <v>11.25</v>
      </c>
      <c r="N949" s="3" t="str">
        <f t="shared" si="44"/>
        <v>Arabica</v>
      </c>
      <c r="O949" s="3" t="str">
        <f t="shared" si="45"/>
        <v>Medium</v>
      </c>
      <c r="P949" s="3" t="str">
        <f>_xlfn.XLOOKUP(Orders[[#This Row],[Customer ID]],customers!$A$1:$A$1001,customers!$I$1:$I$1001,,0)</f>
        <v>No</v>
      </c>
    </row>
    <row r="950" spans="1:16" x14ac:dyDescent="0.25">
      <c r="A950" s="2" t="s">
        <v>5849</v>
      </c>
      <c r="B950" s="10">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3"/>
        <v>83.835000000000008</v>
      </c>
      <c r="N950" s="3" t="str">
        <f t="shared" si="44"/>
        <v>Excelsa</v>
      </c>
      <c r="O950" s="3" t="str">
        <f t="shared" si="45"/>
        <v>Dark</v>
      </c>
      <c r="P950" s="3" t="str">
        <f>_xlfn.XLOOKUP(Orders[[#This Row],[Customer ID]],customers!$A$1:$A$1001,customers!$I$1:$I$1001,,0)</f>
        <v>Yes</v>
      </c>
    </row>
    <row r="951" spans="1:16" x14ac:dyDescent="0.25">
      <c r="A951" s="2" t="s">
        <v>5855</v>
      </c>
      <c r="B951" s="10">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3"/>
        <v>109.93999999999998</v>
      </c>
      <c r="N951" s="3" t="str">
        <f t="shared" si="44"/>
        <v>Robusta</v>
      </c>
      <c r="O951" s="3" t="str">
        <f t="shared" si="45"/>
        <v>Light</v>
      </c>
      <c r="P951" s="3" t="str">
        <f>_xlfn.XLOOKUP(Orders[[#This Row],[Customer ID]],customers!$A$1:$A$1001,customers!$I$1:$I$1001,,0)</f>
        <v>No</v>
      </c>
    </row>
    <row r="952" spans="1:16" x14ac:dyDescent="0.25">
      <c r="A952" s="2" t="s">
        <v>5861</v>
      </c>
      <c r="B952" s="10">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3"/>
        <v>14.339999999999998</v>
      </c>
      <c r="N952" s="3" t="str">
        <f t="shared" si="44"/>
        <v>Robusta</v>
      </c>
      <c r="O952" s="3" t="str">
        <f t="shared" si="45"/>
        <v>Light</v>
      </c>
      <c r="P952" s="3" t="str">
        <f>_xlfn.XLOOKUP(Orders[[#This Row],[Customer ID]],customers!$A$1:$A$1001,customers!$I$1:$I$1001,,0)</f>
        <v>Yes</v>
      </c>
    </row>
    <row r="953" spans="1:16" x14ac:dyDescent="0.25">
      <c r="A953" s="2" t="s">
        <v>5866</v>
      </c>
      <c r="B953" s="10">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3"/>
        <v>21.509999999999998</v>
      </c>
      <c r="N953" s="3" t="str">
        <f t="shared" si="44"/>
        <v>Robusta</v>
      </c>
      <c r="O953" s="3" t="str">
        <f t="shared" si="45"/>
        <v>Light</v>
      </c>
      <c r="P953" s="3" t="str">
        <f>_xlfn.XLOOKUP(Orders[[#This Row],[Customer ID]],customers!$A$1:$A$1001,customers!$I$1:$I$1001,,0)</f>
        <v>No</v>
      </c>
    </row>
    <row r="954" spans="1:16" x14ac:dyDescent="0.25">
      <c r="A954" s="2" t="s">
        <v>5872</v>
      </c>
      <c r="B954" s="10">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3"/>
        <v>22.5</v>
      </c>
      <c r="N954" s="3" t="str">
        <f t="shared" si="44"/>
        <v>Arabica</v>
      </c>
      <c r="O954" s="3" t="str">
        <f t="shared" si="45"/>
        <v>Medium</v>
      </c>
      <c r="P954" s="3" t="str">
        <f>_xlfn.XLOOKUP(Orders[[#This Row],[Customer ID]],customers!$A$1:$A$1001,customers!$I$1:$I$1001,,0)</f>
        <v>Yes</v>
      </c>
    </row>
    <row r="955" spans="1:16" x14ac:dyDescent="0.25">
      <c r="A955" s="2" t="s">
        <v>5878</v>
      </c>
      <c r="B955" s="10">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3"/>
        <v>3.8849999999999998</v>
      </c>
      <c r="N955" s="3" t="str">
        <f t="shared" si="44"/>
        <v>Arabica</v>
      </c>
      <c r="O955" s="3" t="str">
        <f t="shared" si="45"/>
        <v>Light</v>
      </c>
      <c r="P955" s="3" t="str">
        <f>_xlfn.XLOOKUP(Orders[[#This Row],[Customer ID]],customers!$A$1:$A$1001,customers!$I$1:$I$1001,,0)</f>
        <v>Yes</v>
      </c>
    </row>
    <row r="956" spans="1:16" x14ac:dyDescent="0.25">
      <c r="A956" s="2" t="s">
        <v>5884</v>
      </c>
      <c r="B956" s="10">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3"/>
        <v>27.945</v>
      </c>
      <c r="N956" s="3" t="str">
        <f t="shared" si="44"/>
        <v>Excelsa</v>
      </c>
      <c r="O956" s="3" t="str">
        <f t="shared" si="45"/>
        <v>Dark</v>
      </c>
      <c r="P956" s="3" t="str">
        <f>_xlfn.XLOOKUP(Orders[[#This Row],[Customer ID]],customers!$A$1:$A$1001,customers!$I$1:$I$1001,,0)</f>
        <v>Yes</v>
      </c>
    </row>
    <row r="957" spans="1:16" x14ac:dyDescent="0.25">
      <c r="A957" s="2" t="s">
        <v>5890</v>
      </c>
      <c r="B957" s="10">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3"/>
        <v>170.77499999999998</v>
      </c>
      <c r="N957" s="3" t="str">
        <f t="shared" si="44"/>
        <v>Excelsa</v>
      </c>
      <c r="O957" s="3" t="str">
        <f t="shared" si="45"/>
        <v>Light</v>
      </c>
      <c r="P957" s="3" t="str">
        <f>_xlfn.XLOOKUP(Orders[[#This Row],[Customer ID]],customers!$A$1:$A$1001,customers!$I$1:$I$1001,,0)</f>
        <v>Yes</v>
      </c>
    </row>
    <row r="958" spans="1:16" x14ac:dyDescent="0.25">
      <c r="A958" s="2" t="s">
        <v>5890</v>
      </c>
      <c r="B958" s="10">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3"/>
        <v>54.969999999999992</v>
      </c>
      <c r="N958" s="3" t="str">
        <f t="shared" si="44"/>
        <v>Robusta</v>
      </c>
      <c r="O958" s="3" t="str">
        <f t="shared" si="45"/>
        <v>Light</v>
      </c>
      <c r="P958" s="3" t="str">
        <f>_xlfn.XLOOKUP(Orders[[#This Row],[Customer ID]],customers!$A$1:$A$1001,customers!$I$1:$I$1001,,0)</f>
        <v>Yes</v>
      </c>
    </row>
    <row r="959" spans="1:16" x14ac:dyDescent="0.25">
      <c r="A959" s="2" t="s">
        <v>5890</v>
      </c>
      <c r="B959" s="10">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3"/>
        <v>14.85</v>
      </c>
      <c r="N959" s="3" t="str">
        <f t="shared" si="44"/>
        <v>Excelsa</v>
      </c>
      <c r="O959" s="3" t="str">
        <f t="shared" si="45"/>
        <v>Light</v>
      </c>
      <c r="P959" s="3" t="str">
        <f>_xlfn.XLOOKUP(Orders[[#This Row],[Customer ID]],customers!$A$1:$A$1001,customers!$I$1:$I$1001,,0)</f>
        <v>Yes</v>
      </c>
    </row>
    <row r="960" spans="1:16" x14ac:dyDescent="0.25">
      <c r="A960" s="2" t="s">
        <v>5890</v>
      </c>
      <c r="B960" s="10">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3"/>
        <v>7.77</v>
      </c>
      <c r="N960" s="3" t="str">
        <f t="shared" si="44"/>
        <v>Arabica</v>
      </c>
      <c r="O960" s="3" t="str">
        <f t="shared" si="45"/>
        <v>Light</v>
      </c>
      <c r="P960" s="3" t="str">
        <f>_xlfn.XLOOKUP(Orders[[#This Row],[Customer ID]],customers!$A$1:$A$1001,customers!$I$1:$I$1001,,0)</f>
        <v>Yes</v>
      </c>
    </row>
    <row r="961" spans="1:16" x14ac:dyDescent="0.25">
      <c r="A961" s="2" t="s">
        <v>5910</v>
      </c>
      <c r="B961" s="10">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3"/>
        <v>23.774999999999999</v>
      </c>
      <c r="N961" s="3" t="str">
        <f t="shared" si="44"/>
        <v>Liberica</v>
      </c>
      <c r="O961" s="3" t="str">
        <f t="shared" si="45"/>
        <v>Light</v>
      </c>
      <c r="P961" s="3" t="str">
        <f>_xlfn.XLOOKUP(Orders[[#This Row],[Customer ID]],customers!$A$1:$A$1001,customers!$I$1:$I$1001,,0)</f>
        <v>Yes</v>
      </c>
    </row>
    <row r="962" spans="1:16" x14ac:dyDescent="0.25">
      <c r="A962" s="2" t="s">
        <v>5915</v>
      </c>
      <c r="B962" s="10">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3"/>
        <v>79.25</v>
      </c>
      <c r="N962" s="3" t="str">
        <f t="shared" si="44"/>
        <v>Liberica</v>
      </c>
      <c r="O962" s="3" t="str">
        <f t="shared" si="45"/>
        <v>Light</v>
      </c>
      <c r="P962" s="3" t="str">
        <f>_xlfn.XLOOKUP(Orders[[#This Row],[Customer ID]],customers!$A$1:$A$1001,customers!$I$1:$I$1001,,0)</f>
        <v>Yes</v>
      </c>
    </row>
    <row r="963" spans="1:16" x14ac:dyDescent="0.25">
      <c r="A963" s="2" t="s">
        <v>5921</v>
      </c>
      <c r="B963" s="10">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6">L963*E963</f>
        <v>45.769999999999996</v>
      </c>
      <c r="N963" s="3" t="str">
        <f t="shared" ref="N963:N1001" si="47">IF(I963="Rob","Robusta",IF(I963="Exc","Excelsa",IF(I963="Ara","Arabica",IF(I963="Lib","Liberica",""))))</f>
        <v>Arabica</v>
      </c>
      <c r="O963" s="3" t="str">
        <f t="shared" ref="O963:O1001" si="48">IF(J963="M","Medium",IF(J963="L","Light",IF(J963="D","Dark","")))</f>
        <v>Dark</v>
      </c>
      <c r="P963" s="3" t="str">
        <f>_xlfn.XLOOKUP(Orders[[#This Row],[Customer ID]],customers!$A$1:$A$1001,customers!$I$1:$I$1001,,0)</f>
        <v>Yes</v>
      </c>
    </row>
    <row r="964" spans="1:16" x14ac:dyDescent="0.25">
      <c r="A964" s="2" t="s">
        <v>5926</v>
      </c>
      <c r="B964" s="10">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6"/>
        <v>8.9499999999999993</v>
      </c>
      <c r="N964" s="3" t="str">
        <f t="shared" si="47"/>
        <v>Robusta</v>
      </c>
      <c r="O964" s="3" t="str">
        <f t="shared" si="48"/>
        <v>Dark</v>
      </c>
      <c r="P964" s="3" t="str">
        <f>_xlfn.XLOOKUP(Orders[[#This Row],[Customer ID]],customers!$A$1:$A$1001,customers!$I$1:$I$1001,,0)</f>
        <v>Yes</v>
      </c>
    </row>
    <row r="965" spans="1:16" x14ac:dyDescent="0.25">
      <c r="A965" s="2" t="s">
        <v>5932</v>
      </c>
      <c r="B965" s="10">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6"/>
        <v>23.88</v>
      </c>
      <c r="N965" s="3" t="str">
        <f t="shared" si="47"/>
        <v>Robusta</v>
      </c>
      <c r="O965" s="3" t="str">
        <f t="shared" si="48"/>
        <v>Medium</v>
      </c>
      <c r="P965" s="3" t="str">
        <f>_xlfn.XLOOKUP(Orders[[#This Row],[Customer ID]],customers!$A$1:$A$1001,customers!$I$1:$I$1001,,0)</f>
        <v>Yes</v>
      </c>
    </row>
    <row r="966" spans="1:16" x14ac:dyDescent="0.25">
      <c r="A966" s="2" t="s">
        <v>5938</v>
      </c>
      <c r="B966" s="10">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6"/>
        <v>22.274999999999999</v>
      </c>
      <c r="N966" s="3" t="str">
        <f t="shared" si="47"/>
        <v>Excelsa</v>
      </c>
      <c r="O966" s="3" t="str">
        <f t="shared" si="48"/>
        <v>Light</v>
      </c>
      <c r="P966" s="3" t="str">
        <f>_xlfn.XLOOKUP(Orders[[#This Row],[Customer ID]],customers!$A$1:$A$1001,customers!$I$1:$I$1001,,0)</f>
        <v>No</v>
      </c>
    </row>
    <row r="967" spans="1:16" x14ac:dyDescent="0.25">
      <c r="A967" s="2" t="s">
        <v>5944</v>
      </c>
      <c r="B967" s="10">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6"/>
        <v>29.849999999999998</v>
      </c>
      <c r="N967" s="3" t="str">
        <f t="shared" si="47"/>
        <v>Robusta</v>
      </c>
      <c r="O967" s="3" t="str">
        <f t="shared" si="48"/>
        <v>Medium</v>
      </c>
      <c r="P967" s="3" t="str">
        <f>_xlfn.XLOOKUP(Orders[[#This Row],[Customer ID]],customers!$A$1:$A$1001,customers!$I$1:$I$1001,,0)</f>
        <v>Yes</v>
      </c>
    </row>
    <row r="968" spans="1:16" x14ac:dyDescent="0.25">
      <c r="A968" s="2" t="s">
        <v>5949</v>
      </c>
      <c r="B968" s="10">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6"/>
        <v>53.46</v>
      </c>
      <c r="N968" s="3" t="str">
        <f t="shared" si="47"/>
        <v>Excelsa</v>
      </c>
      <c r="O968" s="3" t="str">
        <f t="shared" si="48"/>
        <v>Light</v>
      </c>
      <c r="P968" s="3" t="str">
        <f>_xlfn.XLOOKUP(Orders[[#This Row],[Customer ID]],customers!$A$1:$A$1001,customers!$I$1:$I$1001,,0)</f>
        <v>Yes</v>
      </c>
    </row>
    <row r="969" spans="1:16" x14ac:dyDescent="0.25">
      <c r="A969" s="2" t="s">
        <v>5955</v>
      </c>
      <c r="B969" s="10">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6"/>
        <v>2.6849999999999996</v>
      </c>
      <c r="N969" s="3" t="str">
        <f t="shared" si="47"/>
        <v>Robusta</v>
      </c>
      <c r="O969" s="3" t="str">
        <f t="shared" si="48"/>
        <v>Dark</v>
      </c>
      <c r="P969" s="3" t="str">
        <f>_xlfn.XLOOKUP(Orders[[#This Row],[Customer ID]],customers!$A$1:$A$1001,customers!$I$1:$I$1001,,0)</f>
        <v>Yes</v>
      </c>
    </row>
    <row r="970" spans="1:16" x14ac:dyDescent="0.25">
      <c r="A970" s="2" t="s">
        <v>5961</v>
      </c>
      <c r="B970" s="10">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6"/>
        <v>5.97</v>
      </c>
      <c r="N970" s="3" t="str">
        <f t="shared" si="47"/>
        <v>Robusta</v>
      </c>
      <c r="O970" s="3" t="str">
        <f t="shared" si="48"/>
        <v>Medium</v>
      </c>
      <c r="P970" s="3" t="str">
        <f>_xlfn.XLOOKUP(Orders[[#This Row],[Customer ID]],customers!$A$1:$A$1001,customers!$I$1:$I$1001,,0)</f>
        <v>No</v>
      </c>
    </row>
    <row r="971" spans="1:16" x14ac:dyDescent="0.25">
      <c r="A971" s="2" t="s">
        <v>5967</v>
      </c>
      <c r="B971" s="10">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6"/>
        <v>12.95</v>
      </c>
      <c r="N971" s="3" t="str">
        <f t="shared" si="47"/>
        <v>Liberica</v>
      </c>
      <c r="O971" s="3" t="str">
        <f t="shared" si="48"/>
        <v>Dark</v>
      </c>
      <c r="P971" s="3" t="str">
        <f>_xlfn.XLOOKUP(Orders[[#This Row],[Customer ID]],customers!$A$1:$A$1001,customers!$I$1:$I$1001,,0)</f>
        <v>Yes</v>
      </c>
    </row>
    <row r="972" spans="1:16" x14ac:dyDescent="0.25">
      <c r="A972" s="2" t="s">
        <v>5973</v>
      </c>
      <c r="B972" s="10">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6"/>
        <v>8.25</v>
      </c>
      <c r="N972" s="3" t="str">
        <f t="shared" si="47"/>
        <v>Excelsa</v>
      </c>
      <c r="O972" s="3" t="str">
        <f t="shared" si="48"/>
        <v>Medium</v>
      </c>
      <c r="P972" s="3" t="str">
        <f>_xlfn.XLOOKUP(Orders[[#This Row],[Customer ID]],customers!$A$1:$A$1001,customers!$I$1:$I$1001,,0)</f>
        <v>No</v>
      </c>
    </row>
    <row r="973" spans="1:16" x14ac:dyDescent="0.25">
      <c r="A973" s="2" t="s">
        <v>5978</v>
      </c>
      <c r="B973" s="10">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6"/>
        <v>148.92499999999998</v>
      </c>
      <c r="N973" s="3" t="str">
        <f t="shared" si="47"/>
        <v>Arabica</v>
      </c>
      <c r="O973" s="3" t="str">
        <f t="shared" si="48"/>
        <v>Light</v>
      </c>
      <c r="P973" s="3" t="str">
        <f>_xlfn.XLOOKUP(Orders[[#This Row],[Customer ID]],customers!$A$1:$A$1001,customers!$I$1:$I$1001,,0)</f>
        <v>No</v>
      </c>
    </row>
    <row r="974" spans="1:16" x14ac:dyDescent="0.25">
      <c r="A974" s="2" t="s">
        <v>5984</v>
      </c>
      <c r="B974" s="10">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6"/>
        <v>89.35499999999999</v>
      </c>
      <c r="N974" s="3" t="str">
        <f t="shared" si="47"/>
        <v>Arabica</v>
      </c>
      <c r="O974" s="3" t="str">
        <f t="shared" si="48"/>
        <v>Light</v>
      </c>
      <c r="P974" s="3" t="str">
        <f>_xlfn.XLOOKUP(Orders[[#This Row],[Customer ID]],customers!$A$1:$A$1001,customers!$I$1:$I$1001,,0)</f>
        <v>Yes</v>
      </c>
    </row>
    <row r="975" spans="1:16" x14ac:dyDescent="0.25">
      <c r="A975" s="2" t="s">
        <v>5989</v>
      </c>
      <c r="B975" s="10">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6"/>
        <v>87.300000000000011</v>
      </c>
      <c r="N975" s="3" t="str">
        <f t="shared" si="47"/>
        <v>Liberica</v>
      </c>
      <c r="O975" s="3" t="str">
        <f t="shared" si="48"/>
        <v>Medium</v>
      </c>
      <c r="P975" s="3" t="str">
        <f>_xlfn.XLOOKUP(Orders[[#This Row],[Customer ID]],customers!$A$1:$A$1001,customers!$I$1:$I$1001,,0)</f>
        <v>No</v>
      </c>
    </row>
    <row r="976" spans="1:16" x14ac:dyDescent="0.25">
      <c r="A976" s="2" t="s">
        <v>5995</v>
      </c>
      <c r="B976" s="10">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6"/>
        <v>5.3699999999999992</v>
      </c>
      <c r="N976" s="3" t="str">
        <f t="shared" si="47"/>
        <v>Robusta</v>
      </c>
      <c r="O976" s="3" t="str">
        <f t="shared" si="48"/>
        <v>Dark</v>
      </c>
      <c r="P976" s="3" t="str">
        <f>_xlfn.XLOOKUP(Orders[[#This Row],[Customer ID]],customers!$A$1:$A$1001,customers!$I$1:$I$1001,,0)</f>
        <v>Yes</v>
      </c>
    </row>
    <row r="977" spans="1:16" x14ac:dyDescent="0.25">
      <c r="A977" s="2" t="s">
        <v>6001</v>
      </c>
      <c r="B977" s="10">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6"/>
        <v>8.9550000000000001</v>
      </c>
      <c r="N977" s="3" t="str">
        <f t="shared" si="47"/>
        <v>Arabica</v>
      </c>
      <c r="O977" s="3" t="str">
        <f t="shared" si="48"/>
        <v>Dark</v>
      </c>
      <c r="P977" s="3" t="str">
        <f>_xlfn.XLOOKUP(Orders[[#This Row],[Customer ID]],customers!$A$1:$A$1001,customers!$I$1:$I$1001,,0)</f>
        <v>Yes</v>
      </c>
    </row>
    <row r="978" spans="1:16" x14ac:dyDescent="0.25">
      <c r="A978" s="2" t="s">
        <v>6007</v>
      </c>
      <c r="B978" s="10">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6"/>
        <v>137.42499999999998</v>
      </c>
      <c r="N978" s="3" t="str">
        <f t="shared" si="47"/>
        <v>Robusta</v>
      </c>
      <c r="O978" s="3" t="str">
        <f t="shared" si="48"/>
        <v>Light</v>
      </c>
      <c r="P978" s="3" t="str">
        <f>_xlfn.XLOOKUP(Orders[[#This Row],[Customer ID]],customers!$A$1:$A$1001,customers!$I$1:$I$1001,,0)</f>
        <v>Yes</v>
      </c>
    </row>
    <row r="979" spans="1:16" x14ac:dyDescent="0.25">
      <c r="A979" s="2" t="s">
        <v>6013</v>
      </c>
      <c r="B979" s="10">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6"/>
        <v>59.75</v>
      </c>
      <c r="N979" s="3" t="str">
        <f t="shared" si="47"/>
        <v>Robusta</v>
      </c>
      <c r="O979" s="3" t="str">
        <f t="shared" si="48"/>
        <v>Light</v>
      </c>
      <c r="P979" s="3" t="str">
        <f>_xlfn.XLOOKUP(Orders[[#This Row],[Customer ID]],customers!$A$1:$A$1001,customers!$I$1:$I$1001,,0)</f>
        <v>No</v>
      </c>
    </row>
    <row r="980" spans="1:16" x14ac:dyDescent="0.25">
      <c r="A980" s="2" t="s">
        <v>6019</v>
      </c>
      <c r="B980" s="10">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6"/>
        <v>23.31</v>
      </c>
      <c r="N980" s="3" t="str">
        <f t="shared" si="47"/>
        <v>Arabica</v>
      </c>
      <c r="O980" s="3" t="str">
        <f t="shared" si="48"/>
        <v>Light</v>
      </c>
      <c r="P980" s="3" t="str">
        <f>_xlfn.XLOOKUP(Orders[[#This Row],[Customer ID]],customers!$A$1:$A$1001,customers!$I$1:$I$1001,,0)</f>
        <v>No</v>
      </c>
    </row>
    <row r="981" spans="1:16" x14ac:dyDescent="0.25">
      <c r="A981" s="2" t="s">
        <v>6025</v>
      </c>
      <c r="B981" s="10">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6"/>
        <v>10.739999999999998</v>
      </c>
      <c r="N981" s="3" t="str">
        <f t="shared" si="47"/>
        <v>Robusta</v>
      </c>
      <c r="O981" s="3" t="str">
        <f t="shared" si="48"/>
        <v>Dark</v>
      </c>
      <c r="P981" s="3" t="str">
        <f>_xlfn.XLOOKUP(Orders[[#This Row],[Customer ID]],customers!$A$1:$A$1001,customers!$I$1:$I$1001,,0)</f>
        <v>No</v>
      </c>
    </row>
    <row r="982" spans="1:16" x14ac:dyDescent="0.25">
      <c r="A982" s="2" t="s">
        <v>6030</v>
      </c>
      <c r="B982" s="10">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6"/>
        <v>167.67000000000002</v>
      </c>
      <c r="N982" s="3" t="str">
        <f t="shared" si="47"/>
        <v>Excelsa</v>
      </c>
      <c r="O982" s="3" t="str">
        <f t="shared" si="48"/>
        <v>Dark</v>
      </c>
      <c r="P982" s="3" t="str">
        <f>_xlfn.XLOOKUP(Orders[[#This Row],[Customer ID]],customers!$A$1:$A$1001,customers!$I$1:$I$1001,,0)</f>
        <v>Yes</v>
      </c>
    </row>
    <row r="983" spans="1:16" x14ac:dyDescent="0.25">
      <c r="A983" s="2" t="s">
        <v>6035</v>
      </c>
      <c r="B983" s="10">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6"/>
        <v>21.87</v>
      </c>
      <c r="N983" s="3" t="str">
        <f t="shared" si="47"/>
        <v>Excelsa</v>
      </c>
      <c r="O983" s="3" t="str">
        <f t="shared" si="48"/>
        <v>Dark</v>
      </c>
      <c r="P983" s="3" t="str">
        <f>_xlfn.XLOOKUP(Orders[[#This Row],[Customer ID]],customers!$A$1:$A$1001,customers!$I$1:$I$1001,,0)</f>
        <v>Yes</v>
      </c>
    </row>
    <row r="984" spans="1:16" x14ac:dyDescent="0.25">
      <c r="A984" s="2" t="s">
        <v>6041</v>
      </c>
      <c r="B984" s="10">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6"/>
        <v>23.9</v>
      </c>
      <c r="N984" s="3" t="str">
        <f t="shared" si="47"/>
        <v>Robusta</v>
      </c>
      <c r="O984" s="3" t="str">
        <f t="shared" si="48"/>
        <v>Light</v>
      </c>
      <c r="P984" s="3" t="str">
        <f>_xlfn.XLOOKUP(Orders[[#This Row],[Customer ID]],customers!$A$1:$A$1001,customers!$I$1:$I$1001,,0)</f>
        <v>Yes</v>
      </c>
    </row>
    <row r="985" spans="1:16" x14ac:dyDescent="0.25">
      <c r="A985" s="2" t="s">
        <v>6047</v>
      </c>
      <c r="B985" s="10">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6"/>
        <v>6.75</v>
      </c>
      <c r="N985" s="3" t="str">
        <f t="shared" si="47"/>
        <v>Arabica</v>
      </c>
      <c r="O985" s="3" t="str">
        <f t="shared" si="48"/>
        <v>Medium</v>
      </c>
      <c r="P985" s="3" t="str">
        <f>_xlfn.XLOOKUP(Orders[[#This Row],[Customer ID]],customers!$A$1:$A$1001,customers!$I$1:$I$1001,,0)</f>
        <v>Yes</v>
      </c>
    </row>
    <row r="986" spans="1:16" x14ac:dyDescent="0.25">
      <c r="A986" s="2" t="s">
        <v>6053</v>
      </c>
      <c r="B986" s="10">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6"/>
        <v>31.624999999999996</v>
      </c>
      <c r="N986" s="3" t="str">
        <f t="shared" si="47"/>
        <v>Excelsa</v>
      </c>
      <c r="O986" s="3" t="str">
        <f t="shared" si="48"/>
        <v>Medium</v>
      </c>
      <c r="P986" s="3" t="str">
        <f>_xlfn.XLOOKUP(Orders[[#This Row],[Customer ID]],customers!$A$1:$A$1001,customers!$I$1:$I$1001,,0)</f>
        <v>Yes</v>
      </c>
    </row>
    <row r="987" spans="1:16" x14ac:dyDescent="0.25">
      <c r="A987" s="2" t="s">
        <v>6058</v>
      </c>
      <c r="B987" s="10">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6"/>
        <v>47.8</v>
      </c>
      <c r="N987" s="3" t="str">
        <f t="shared" si="47"/>
        <v>Robusta</v>
      </c>
      <c r="O987" s="3" t="str">
        <f t="shared" si="48"/>
        <v>Light</v>
      </c>
      <c r="P987" s="3" t="str">
        <f>_xlfn.XLOOKUP(Orders[[#This Row],[Customer ID]],customers!$A$1:$A$1001,customers!$I$1:$I$1001,,0)</f>
        <v>No</v>
      </c>
    </row>
    <row r="988" spans="1:16" x14ac:dyDescent="0.25">
      <c r="A988" s="2" t="s">
        <v>6064</v>
      </c>
      <c r="B988" s="10">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6"/>
        <v>33.464999999999996</v>
      </c>
      <c r="N988" s="3" t="str">
        <f t="shared" si="47"/>
        <v>Liberica</v>
      </c>
      <c r="O988" s="3" t="str">
        <f t="shared" si="48"/>
        <v>Medium</v>
      </c>
      <c r="P988" s="3" t="str">
        <f>_xlfn.XLOOKUP(Orders[[#This Row],[Customer ID]],customers!$A$1:$A$1001,customers!$I$1:$I$1001,,0)</f>
        <v>No</v>
      </c>
    </row>
    <row r="989" spans="1:16" x14ac:dyDescent="0.25">
      <c r="A989" s="2" t="s">
        <v>6070</v>
      </c>
      <c r="B989" s="10">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6"/>
        <v>29.849999999999998</v>
      </c>
      <c r="N989" s="3" t="str">
        <f t="shared" si="47"/>
        <v>Arabica</v>
      </c>
      <c r="O989" s="3" t="str">
        <f t="shared" si="48"/>
        <v>Dark</v>
      </c>
      <c r="P989" s="3" t="str">
        <f>_xlfn.XLOOKUP(Orders[[#This Row],[Customer ID]],customers!$A$1:$A$1001,customers!$I$1:$I$1001,,0)</f>
        <v>Yes</v>
      </c>
    </row>
    <row r="990" spans="1:16" x14ac:dyDescent="0.25">
      <c r="A990" s="2" t="s">
        <v>6076</v>
      </c>
      <c r="B990" s="10">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6"/>
        <v>29.849999999999998</v>
      </c>
      <c r="N990" s="3" t="str">
        <f t="shared" si="47"/>
        <v>Robusta</v>
      </c>
      <c r="O990" s="3" t="str">
        <f t="shared" si="48"/>
        <v>Medium</v>
      </c>
      <c r="P990" s="3" t="str">
        <f>_xlfn.XLOOKUP(Orders[[#This Row],[Customer ID]],customers!$A$1:$A$1001,customers!$I$1:$I$1001,,0)</f>
        <v>Yes</v>
      </c>
    </row>
    <row r="991" spans="1:16" x14ac:dyDescent="0.25">
      <c r="A991" s="2" t="s">
        <v>6081</v>
      </c>
      <c r="B991" s="10">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6"/>
        <v>155.24999999999997</v>
      </c>
      <c r="N991" s="3" t="str">
        <f t="shared" si="47"/>
        <v>Arabica</v>
      </c>
      <c r="O991" s="3" t="str">
        <f t="shared" si="48"/>
        <v>Medium</v>
      </c>
      <c r="P991" s="3" t="str">
        <f>_xlfn.XLOOKUP(Orders[[#This Row],[Customer ID]],customers!$A$1:$A$1001,customers!$I$1:$I$1001,,0)</f>
        <v>Yes</v>
      </c>
    </row>
    <row r="992" spans="1:16" x14ac:dyDescent="0.25">
      <c r="A992" s="2" t="s">
        <v>6086</v>
      </c>
      <c r="B992" s="10">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6"/>
        <v>18.225000000000001</v>
      </c>
      <c r="N992" s="3" t="str">
        <f t="shared" si="47"/>
        <v>Excelsa</v>
      </c>
      <c r="O992" s="3" t="str">
        <f t="shared" si="48"/>
        <v>Dark</v>
      </c>
      <c r="P992" s="3" t="str">
        <f>_xlfn.XLOOKUP(Orders[[#This Row],[Customer ID]],customers!$A$1:$A$1001,customers!$I$1:$I$1001,,0)</f>
        <v>No</v>
      </c>
    </row>
    <row r="993" spans="1:16" x14ac:dyDescent="0.25">
      <c r="A993" s="2" t="s">
        <v>6086</v>
      </c>
      <c r="B993" s="10">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6"/>
        <v>15.54</v>
      </c>
      <c r="N993" s="3" t="str">
        <f t="shared" si="47"/>
        <v>Liberica</v>
      </c>
      <c r="O993" s="3" t="str">
        <f t="shared" si="48"/>
        <v>Dark</v>
      </c>
      <c r="P993" s="3" t="str">
        <f>_xlfn.XLOOKUP(Orders[[#This Row],[Customer ID]],customers!$A$1:$A$1001,customers!$I$1:$I$1001,,0)</f>
        <v>No</v>
      </c>
    </row>
    <row r="994" spans="1:16" x14ac:dyDescent="0.25">
      <c r="A994" s="2" t="s">
        <v>6096</v>
      </c>
      <c r="B994" s="10">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6"/>
        <v>109.36499999999999</v>
      </c>
      <c r="N994" s="3" t="str">
        <f t="shared" si="47"/>
        <v>Liberica</v>
      </c>
      <c r="O994" s="3" t="str">
        <f t="shared" si="48"/>
        <v>Light</v>
      </c>
      <c r="P994" s="3" t="str">
        <f>_xlfn.XLOOKUP(Orders[[#This Row],[Customer ID]],customers!$A$1:$A$1001,customers!$I$1:$I$1001,,0)</f>
        <v>No</v>
      </c>
    </row>
    <row r="995" spans="1:16" x14ac:dyDescent="0.25">
      <c r="A995" s="2" t="s">
        <v>6101</v>
      </c>
      <c r="B995" s="10">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6"/>
        <v>77.699999999999989</v>
      </c>
      <c r="N995" s="3" t="str">
        <f t="shared" si="47"/>
        <v>Arabica</v>
      </c>
      <c r="O995" s="3" t="str">
        <f t="shared" si="48"/>
        <v>Light</v>
      </c>
      <c r="P995" s="3" t="str">
        <f>_xlfn.XLOOKUP(Orders[[#This Row],[Customer ID]],customers!$A$1:$A$1001,customers!$I$1:$I$1001,,0)</f>
        <v>No</v>
      </c>
    </row>
    <row r="996" spans="1:16" x14ac:dyDescent="0.25">
      <c r="A996" s="2" t="s">
        <v>6106</v>
      </c>
      <c r="B996" s="10">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6"/>
        <v>8.9550000000000001</v>
      </c>
      <c r="N996" s="3" t="str">
        <f t="shared" si="47"/>
        <v>Arabica</v>
      </c>
      <c r="O996" s="3" t="str">
        <f t="shared" si="48"/>
        <v>Dark</v>
      </c>
      <c r="P996" s="3" t="str">
        <f>_xlfn.XLOOKUP(Orders[[#This Row],[Customer ID]],customers!$A$1:$A$1001,customers!$I$1:$I$1001,,0)</f>
        <v>No</v>
      </c>
    </row>
    <row r="997" spans="1:16" x14ac:dyDescent="0.25">
      <c r="A997" s="2" t="s">
        <v>6111</v>
      </c>
      <c r="B997" s="10">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6"/>
        <v>27.484999999999996</v>
      </c>
      <c r="N997" s="3" t="str">
        <f t="shared" si="47"/>
        <v>Robusta</v>
      </c>
      <c r="O997" s="3" t="str">
        <f t="shared" si="48"/>
        <v>Light</v>
      </c>
      <c r="P997" s="3" t="str">
        <f>_xlfn.XLOOKUP(Orders[[#This Row],[Customer ID]],customers!$A$1:$A$1001,customers!$I$1:$I$1001,,0)</f>
        <v>No</v>
      </c>
    </row>
    <row r="998" spans="1:16" x14ac:dyDescent="0.25">
      <c r="A998" s="2" t="s">
        <v>6117</v>
      </c>
      <c r="B998" s="10">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6"/>
        <v>29.849999999999998</v>
      </c>
      <c r="N998" s="3" t="str">
        <f t="shared" si="47"/>
        <v>Robusta</v>
      </c>
      <c r="O998" s="3" t="str">
        <f t="shared" si="48"/>
        <v>Medium</v>
      </c>
      <c r="P998" s="3" t="str">
        <f>_xlfn.XLOOKUP(Orders[[#This Row],[Customer ID]],customers!$A$1:$A$1001,customers!$I$1:$I$1001,,0)</f>
        <v>No</v>
      </c>
    </row>
    <row r="999" spans="1:16" x14ac:dyDescent="0.25">
      <c r="A999" s="2" t="s">
        <v>6122</v>
      </c>
      <c r="B999" s="10">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6"/>
        <v>27</v>
      </c>
      <c r="N999" s="3" t="str">
        <f t="shared" si="47"/>
        <v>Arabica</v>
      </c>
      <c r="O999" s="3" t="str">
        <f t="shared" si="48"/>
        <v>Medium</v>
      </c>
      <c r="P999" s="3" t="str">
        <f>_xlfn.XLOOKUP(Orders[[#This Row],[Customer ID]],customers!$A$1:$A$1001,customers!$I$1:$I$1001,,0)</f>
        <v>No</v>
      </c>
    </row>
    <row r="1000" spans="1:16" x14ac:dyDescent="0.25">
      <c r="A1000" s="2" t="s">
        <v>6127</v>
      </c>
      <c r="B1000" s="10">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6"/>
        <v>9.9499999999999993</v>
      </c>
      <c r="N1000" s="3" t="str">
        <f t="shared" si="47"/>
        <v>Arabica</v>
      </c>
      <c r="O1000" s="3" t="str">
        <f t="shared" si="48"/>
        <v>Dark</v>
      </c>
      <c r="P1000" s="3" t="str">
        <f>_xlfn.XLOOKUP(Orders[[#This Row],[Customer ID]],customers!$A$1:$A$1001,customers!$I$1:$I$1001,,0)</f>
        <v>No</v>
      </c>
    </row>
    <row r="1001" spans="1:16" x14ac:dyDescent="0.25">
      <c r="A1001" s="2" t="s">
        <v>6133</v>
      </c>
      <c r="B1001" s="10">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6"/>
        <v>12.375</v>
      </c>
      <c r="N1001" s="3" t="str">
        <f t="shared" si="47"/>
        <v>Excelsa</v>
      </c>
      <c r="O1001" s="3" t="str">
        <f t="shared" si="48"/>
        <v>Medium</v>
      </c>
      <c r="P1001" s="3"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3" workbookViewId="0">
      <selection activeCell="C2" sqref="C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O15" sqref="O1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Nikolas Grinberg</cp:lastModifiedBy>
  <cp:revision/>
  <dcterms:created xsi:type="dcterms:W3CDTF">2022-11-26T09:51:45Z</dcterms:created>
  <dcterms:modified xsi:type="dcterms:W3CDTF">2023-09-15T10:21:26Z</dcterms:modified>
  <cp:category/>
  <cp:contentStatus/>
</cp:coreProperties>
</file>