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63 - Trabajos Python\1 - calculadora12-main\"/>
    </mc:Choice>
  </mc:AlternateContent>
  <bookViews>
    <workbookView xWindow="0" yWindow="0" windowWidth="28740" windowHeight="135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5" i="1" s="1"/>
  <c r="H11" i="1"/>
  <c r="H14" i="1" s="1"/>
  <c r="C11" i="1"/>
  <c r="C5" i="1" s="1"/>
  <c r="C8" i="1"/>
  <c r="C9" i="1"/>
  <c r="H4" i="1" l="1"/>
  <c r="H13" i="1"/>
  <c r="C6" i="1"/>
  <c r="C14" i="1"/>
  <c r="C17" i="1"/>
  <c r="C13" i="1"/>
  <c r="H17" i="1" l="1"/>
  <c r="H16" i="1"/>
  <c r="C16" i="1"/>
  <c r="C19" i="1" s="1"/>
  <c r="H19" i="1" l="1"/>
  <c r="B19" i="1"/>
  <c r="C21" i="1"/>
  <c r="G19" i="1" l="1"/>
  <c r="H21" i="1"/>
</calcChain>
</file>

<file path=xl/sharedStrings.xml><?xml version="1.0" encoding="utf-8"?>
<sst xmlns="http://schemas.openxmlformats.org/spreadsheetml/2006/main" count="51" uniqueCount="35">
  <si>
    <t>Arancel TC en cuotas</t>
  </si>
  <si>
    <t>IVA 1</t>
  </si>
  <si>
    <t>IVA 2</t>
  </si>
  <si>
    <t>Monto presentado 1</t>
  </si>
  <si>
    <t>Monto presentado 2</t>
  </si>
  <si>
    <t xml:space="preserve">CFT Programa </t>
  </si>
  <si>
    <t xml:space="preserve">IVA </t>
  </si>
  <si>
    <t>iva sobre la suma de aranceles</t>
  </si>
  <si>
    <t>iva sobre el cft del programa</t>
  </si>
  <si>
    <t>IIBB</t>
  </si>
  <si>
    <t>BASE</t>
  </si>
  <si>
    <t>Tasa aparente del programa ahora 12</t>
  </si>
  <si>
    <t>IVA RG2408</t>
  </si>
  <si>
    <t>aplica sobre base 1 (CFT del programa)</t>
  </si>
  <si>
    <t>Aplica sobre ambas bases</t>
  </si>
  <si>
    <t>Total de descuentos</t>
  </si>
  <si>
    <t>NETO Percibido</t>
  </si>
  <si>
    <t>venta 1</t>
  </si>
  <si>
    <t>venta 2</t>
  </si>
  <si>
    <t>Tasa aparente del programa ahora 12 (venta * tasa del programa)</t>
  </si>
  <si>
    <t xml:space="preserve">TASA del Programa </t>
  </si>
  <si>
    <t>BASE Tasa del programa</t>
  </si>
  <si>
    <t>1,8% s/ el monto de la venta</t>
  </si>
  <si>
    <t>Iva sobre la tasa de aranceles</t>
  </si>
  <si>
    <t>iva sobre la tasa del programa</t>
  </si>
  <si>
    <t>aplica sobre base 1 (Tasa del programa)</t>
  </si>
  <si>
    <t>DESCUENTOS</t>
  </si>
  <si>
    <t>OPERACIÓN MODELO</t>
  </si>
  <si>
    <t>INPUTS</t>
  </si>
  <si>
    <t>MONTO DE LA VENTA</t>
  </si>
  <si>
    <t xml:space="preserve">PROGRAMA </t>
  </si>
  <si>
    <t>(AHORA 3,6,12,18,24)</t>
  </si>
  <si>
    <t>INSCRIPCION</t>
  </si>
  <si>
    <t>MONOTRIBUTISTA, RESP INSC, SOCIEDAD</t>
  </si>
  <si>
    <t>PRECIO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</si>
</sst>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%"/>
    <numFmt numFmtId="169" formatCode="0.00000"/>
    <numFmt numFmtId="170" formatCode="_-&quot;$&quot;\ * #,##0.0_-;\-&quot;$&quot;\ * #,##0.0_-;_-&quot;$&quot;\ * &quot;-&quot;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69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horizontal="center" vertical="center"/>
    </xf>
    <xf numFmtId="170" fontId="1" fillId="2" borderId="0" xfId="0" applyNumberFormat="1" applyFont="1" applyFill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7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" sqref="F1:I1048576"/>
    </sheetView>
  </sheetViews>
  <sheetFormatPr baseColWidth="10" defaultRowHeight="15" x14ac:dyDescent="0.25"/>
  <cols>
    <col min="1" max="1" width="20.5703125" style="1" customWidth="1"/>
    <col min="2" max="2" width="17.42578125" style="5" customWidth="1"/>
    <col min="3" max="3" width="17.42578125" style="3" customWidth="1"/>
    <col min="4" max="4" width="41" style="1" customWidth="1"/>
    <col min="5" max="5" width="3.85546875" style="1" customWidth="1"/>
    <col min="6" max="6" width="20.5703125" style="1" customWidth="1"/>
    <col min="7" max="7" width="17.42578125" style="5" customWidth="1"/>
    <col min="8" max="8" width="17.42578125" style="3" customWidth="1"/>
    <col min="9" max="9" width="59" style="1" bestFit="1" customWidth="1"/>
    <col min="10" max="16384" width="11.42578125" style="1"/>
  </cols>
  <sheetData>
    <row r="1" spans="1:9" ht="25.5" customHeight="1" x14ac:dyDescent="0.25">
      <c r="A1" s="1" t="s">
        <v>27</v>
      </c>
    </row>
    <row r="2" spans="1:9" ht="25.5" customHeight="1" x14ac:dyDescent="0.25">
      <c r="A2" s="1" t="s">
        <v>3</v>
      </c>
      <c r="C2" s="3">
        <v>87899</v>
      </c>
      <c r="D2" s="1" t="s">
        <v>17</v>
      </c>
      <c r="F2" s="4" t="s">
        <v>3</v>
      </c>
      <c r="H2" s="3">
        <v>100000</v>
      </c>
      <c r="I2" s="1" t="s">
        <v>17</v>
      </c>
    </row>
    <row r="3" spans="1:9" ht="25.5" customHeight="1" x14ac:dyDescent="0.25">
      <c r="A3" s="1" t="s">
        <v>4</v>
      </c>
      <c r="C3" s="3">
        <v>6617</v>
      </c>
      <c r="D3" s="1" t="s">
        <v>18</v>
      </c>
    </row>
    <row r="4" spans="1:9" ht="25.5" customHeight="1" x14ac:dyDescent="0.25">
      <c r="F4" s="6" t="s">
        <v>1</v>
      </c>
      <c r="G4" s="7">
        <v>0.21</v>
      </c>
      <c r="H4" s="8">
        <f>+H11</f>
        <v>32970</v>
      </c>
      <c r="I4" s="6" t="s">
        <v>21</v>
      </c>
    </row>
    <row r="5" spans="1:9" ht="25.5" customHeight="1" x14ac:dyDescent="0.25">
      <c r="A5" s="1" t="s">
        <v>1</v>
      </c>
      <c r="B5" s="5">
        <v>0.21</v>
      </c>
      <c r="C5" s="3">
        <f>+C11</f>
        <v>31161.925199999998</v>
      </c>
      <c r="D5" s="1" t="s">
        <v>10</v>
      </c>
      <c r="F5" s="6" t="s">
        <v>2</v>
      </c>
      <c r="G5" s="7">
        <v>0.105</v>
      </c>
      <c r="H5" s="8">
        <f>+H9</f>
        <v>1799.9999999999998</v>
      </c>
      <c r="I5" s="6" t="s">
        <v>10</v>
      </c>
    </row>
    <row r="6" spans="1:9" ht="25.5" customHeight="1" x14ac:dyDescent="0.25">
      <c r="A6" s="1" t="s">
        <v>2</v>
      </c>
      <c r="B6" s="5">
        <v>0.105</v>
      </c>
      <c r="C6" s="3">
        <f>+C8+C9</f>
        <v>1701.2879999999998</v>
      </c>
      <c r="D6" s="1" t="s">
        <v>10</v>
      </c>
    </row>
    <row r="7" spans="1:9" ht="25.5" customHeight="1" x14ac:dyDescent="0.25">
      <c r="E7" s="2"/>
      <c r="F7" s="4" t="s">
        <v>26</v>
      </c>
    </row>
    <row r="8" spans="1:9" ht="25.5" customHeight="1" x14ac:dyDescent="0.25">
      <c r="A8" s="1" t="s">
        <v>0</v>
      </c>
      <c r="B8" s="5">
        <v>1.7999999999999999E-2</v>
      </c>
      <c r="C8" s="3">
        <f>+C2*B8</f>
        <v>1582.1819999999998</v>
      </c>
      <c r="F8" s="4"/>
    </row>
    <row r="9" spans="1:9" ht="25.5" customHeight="1" x14ac:dyDescent="0.25">
      <c r="A9" s="1" t="s">
        <v>0</v>
      </c>
      <c r="B9" s="5">
        <v>1.7999999999999999E-2</v>
      </c>
      <c r="C9" s="3">
        <f>+C3*B8</f>
        <v>119.10599999999999</v>
      </c>
      <c r="F9" s="1" t="s">
        <v>0</v>
      </c>
      <c r="G9" s="5">
        <v>1.7999999999999999E-2</v>
      </c>
      <c r="H9" s="3">
        <f>+H2*G9</f>
        <v>1799.9999999999998</v>
      </c>
      <c r="I9" s="1" t="s">
        <v>22</v>
      </c>
    </row>
    <row r="10" spans="1:9" ht="25.5" customHeight="1" x14ac:dyDescent="0.25"/>
    <row r="11" spans="1:9" ht="25.5" customHeight="1" x14ac:dyDescent="0.25">
      <c r="A11" s="1" t="s">
        <v>5</v>
      </c>
      <c r="B11" s="5">
        <v>0.32969999999999999</v>
      </c>
      <c r="C11" s="3">
        <f>+SUM(C2:C3)*B11</f>
        <v>31161.925199999998</v>
      </c>
      <c r="D11" s="1" t="s">
        <v>11</v>
      </c>
      <c r="F11" s="1" t="s">
        <v>20</v>
      </c>
      <c r="G11" s="5">
        <v>0.32969999999999999</v>
      </c>
      <c r="H11" s="3">
        <f>+G11*H2</f>
        <v>32970</v>
      </c>
      <c r="I11" s="1" t="s">
        <v>19</v>
      </c>
    </row>
    <row r="12" spans="1:9" ht="25.5" customHeight="1" x14ac:dyDescent="0.25"/>
    <row r="13" spans="1:9" ht="25.5" customHeight="1" x14ac:dyDescent="0.25">
      <c r="A13" s="1" t="s">
        <v>6</v>
      </c>
      <c r="B13" s="5">
        <v>0.21</v>
      </c>
      <c r="C13" s="3">
        <f>+SUM(C8:C9)*B13</f>
        <v>357.27047999999996</v>
      </c>
      <c r="D13" s="1" t="s">
        <v>7</v>
      </c>
      <c r="F13" s="1" t="s">
        <v>6</v>
      </c>
      <c r="G13" s="5">
        <v>0.21</v>
      </c>
      <c r="H13" s="3">
        <f>+SUM(H9)*G13</f>
        <v>377.99999999999994</v>
      </c>
      <c r="I13" s="1" t="s">
        <v>23</v>
      </c>
    </row>
    <row r="14" spans="1:9" ht="25.5" customHeight="1" x14ac:dyDescent="0.25">
      <c r="A14" s="1" t="s">
        <v>6</v>
      </c>
      <c r="B14" s="5">
        <v>0.105</v>
      </c>
      <c r="C14" s="3">
        <f>+B14*C11</f>
        <v>3272.0021459999998</v>
      </c>
      <c r="D14" s="1" t="s">
        <v>8</v>
      </c>
      <c r="F14" s="1" t="s">
        <v>6</v>
      </c>
      <c r="G14" s="5">
        <v>0.105</v>
      </c>
      <c r="H14" s="3">
        <f>+G14*H11</f>
        <v>3461.85</v>
      </c>
      <c r="I14" s="1" t="s">
        <v>24</v>
      </c>
    </row>
    <row r="15" spans="1:9" ht="25.5" customHeight="1" x14ac:dyDescent="0.25"/>
    <row r="16" spans="1:9" ht="25.5" customHeight="1" x14ac:dyDescent="0.25">
      <c r="A16" s="1" t="s">
        <v>9</v>
      </c>
      <c r="B16" s="5">
        <v>2.5000000000000001E-2</v>
      </c>
      <c r="C16" s="3">
        <f>+B16*SUM(C5:C6)</f>
        <v>821.58033</v>
      </c>
      <c r="D16" s="1" t="s">
        <v>14</v>
      </c>
      <c r="F16" s="1" t="s">
        <v>9</v>
      </c>
      <c r="G16" s="5">
        <v>2.5000000000000001E-2</v>
      </c>
      <c r="H16" s="3">
        <f>+G16*SUM(H4)</f>
        <v>824.25</v>
      </c>
      <c r="I16" s="1" t="s">
        <v>14</v>
      </c>
    </row>
    <row r="17" spans="1:9" ht="25.5" customHeight="1" x14ac:dyDescent="0.25">
      <c r="A17" s="1" t="s">
        <v>12</v>
      </c>
      <c r="B17" s="5">
        <v>1.4999999999999999E-2</v>
      </c>
      <c r="C17" s="3">
        <f>+B17*C5</f>
        <v>467.42887799999994</v>
      </c>
      <c r="D17" s="1" t="s">
        <v>13</v>
      </c>
      <c r="F17" s="1" t="s">
        <v>12</v>
      </c>
      <c r="G17" s="5">
        <v>1.4999999999999999E-2</v>
      </c>
      <c r="H17" s="3">
        <f>+G17*H4</f>
        <v>494.54999999999995</v>
      </c>
      <c r="I17" s="1" t="s">
        <v>25</v>
      </c>
    </row>
    <row r="18" spans="1:9" ht="25.5" customHeight="1" x14ac:dyDescent="0.25"/>
    <row r="19" spans="1:9" ht="25.5" customHeight="1" x14ac:dyDescent="0.25">
      <c r="A19" s="1" t="s">
        <v>15</v>
      </c>
      <c r="B19" s="5">
        <f>+C19/SUM(C2:C3)</f>
        <v>0.39973649999999994</v>
      </c>
      <c r="C19" s="3">
        <f>+SUM(C8:C17)</f>
        <v>37781.495033999992</v>
      </c>
      <c r="F19" s="6" t="s">
        <v>15</v>
      </c>
      <c r="G19" s="7">
        <f>+H19/SUM(H2:H2)</f>
        <v>0.39928649999999999</v>
      </c>
      <c r="H19" s="8">
        <f>+SUM(H9:H17)</f>
        <v>39928.65</v>
      </c>
    </row>
    <row r="20" spans="1:9" ht="25.5" customHeight="1" x14ac:dyDescent="0.25"/>
    <row r="21" spans="1:9" ht="25.5" customHeight="1" x14ac:dyDescent="0.25">
      <c r="A21" s="4" t="s">
        <v>16</v>
      </c>
      <c r="B21" s="9"/>
      <c r="C21" s="10">
        <f>+SUM(C2:C3)-C19</f>
        <v>56734.504966000008</v>
      </c>
      <c r="F21" s="6" t="s">
        <v>16</v>
      </c>
      <c r="G21" s="7"/>
      <c r="H21" s="8">
        <f>+SUM(H2:H2)-H19</f>
        <v>60071.35</v>
      </c>
      <c r="I21" s="6" t="s">
        <v>34</v>
      </c>
    </row>
    <row r="22" spans="1:9" ht="19.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RowHeight="15" x14ac:dyDescent="0.25"/>
  <cols>
    <col min="2" max="2" width="25.5703125" customWidth="1"/>
    <col min="3" max="3" width="37.42578125" customWidth="1"/>
  </cols>
  <sheetData>
    <row r="1" spans="1:3" x14ac:dyDescent="0.25">
      <c r="A1" t="s">
        <v>28</v>
      </c>
    </row>
    <row r="3" spans="1:3" x14ac:dyDescent="0.25">
      <c r="A3">
        <v>1</v>
      </c>
      <c r="B3" t="s">
        <v>29</v>
      </c>
    </row>
    <row r="4" spans="1:3" x14ac:dyDescent="0.25">
      <c r="A4">
        <v>2</v>
      </c>
      <c r="B4" t="s">
        <v>30</v>
      </c>
      <c r="C4" t="s">
        <v>31</v>
      </c>
    </row>
    <row r="5" spans="1:3" x14ac:dyDescent="0.25">
      <c r="A5">
        <v>3</v>
      </c>
      <c r="B5" t="s">
        <v>32</v>
      </c>
      <c r="C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Montiel</dc:creator>
  <cp:lastModifiedBy>Claudio Montiel</cp:lastModifiedBy>
  <dcterms:created xsi:type="dcterms:W3CDTF">2023-08-31T12:35:25Z</dcterms:created>
  <dcterms:modified xsi:type="dcterms:W3CDTF">2023-08-31T13:54:53Z</dcterms:modified>
</cp:coreProperties>
</file>