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Medio Curso/6-Arboles de Huffman/"/>
    </mc:Choice>
  </mc:AlternateContent>
  <xr:revisionPtr revIDLastSave="435" documentId="13_ncr:1_{8D3E13B2-F60E-4B41-AF20-988EBF9D19E7}" xr6:coauthVersionLast="47" xr6:coauthVersionMax="47" xr10:uidLastSave="{A9E426A8-4563-4CEC-8842-65098CA07603}"/>
  <bookViews>
    <workbookView xWindow="-120" yWindow="-120" windowWidth="25440" windowHeight="15390" activeTab="2" xr2:uid="{00000000-000D-0000-FFFF-FFFF00000000}"/>
  </bookViews>
  <sheets>
    <sheet name="Arboles de hoffman-jerarquico" sheetId="2" r:id="rId1"/>
    <sheet name="Hoffman- balanceado" sheetId="3" r:id="rId2"/>
    <sheet name="Arbol Ternia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5" l="1"/>
  <c r="O15" i="5"/>
  <c r="M19" i="5"/>
  <c r="M21" i="5" s="1"/>
  <c r="B8" i="5"/>
  <c r="O18" i="5"/>
  <c r="O17" i="5"/>
  <c r="S17" i="5"/>
  <c r="O16" i="5"/>
  <c r="S16" i="5"/>
  <c r="S15" i="5"/>
  <c r="O14" i="5"/>
  <c r="S14" i="5"/>
  <c r="O13" i="5"/>
  <c r="O19" i="5" s="1"/>
  <c r="S18" i="5" l="1"/>
  <c r="Q23" i="3" l="1"/>
  <c r="Q19" i="3"/>
  <c r="Q16" i="3"/>
  <c r="Q17" i="3"/>
  <c r="M23" i="3"/>
  <c r="M21" i="3"/>
  <c r="S31" i="2"/>
  <c r="U27" i="2"/>
  <c r="U22" i="2"/>
  <c r="U24" i="2"/>
  <c r="U25" i="2"/>
  <c r="U21" i="2"/>
  <c r="Q27" i="2"/>
  <c r="Q22" i="2"/>
  <c r="Q23" i="2"/>
  <c r="Q24" i="2"/>
  <c r="Q25" i="2"/>
  <c r="Q26" i="2"/>
  <c r="Q21" i="2"/>
  <c r="L30" i="2"/>
  <c r="L27" i="2"/>
  <c r="Q4" i="2"/>
  <c r="M5" i="2"/>
  <c r="I6" i="2"/>
  <c r="E8" i="2"/>
</calcChain>
</file>

<file path=xl/sharedStrings.xml><?xml version="1.0" encoding="utf-8"?>
<sst xmlns="http://schemas.openxmlformats.org/spreadsheetml/2006/main" count="145" uniqueCount="70">
  <si>
    <t>a</t>
  </si>
  <si>
    <t>b</t>
  </si>
  <si>
    <t>c</t>
  </si>
  <si>
    <t>d</t>
  </si>
  <si>
    <t>e</t>
  </si>
  <si>
    <t>f</t>
  </si>
  <si>
    <t>Los dos nodos de menor peso se haran un nodo padre</t>
  </si>
  <si>
    <t>Derecha 1</t>
  </si>
  <si>
    <t>Izquierda 0</t>
  </si>
  <si>
    <t>aa</t>
  </si>
  <si>
    <t>Cada rama debe de valer 0.5 porque la suma total de todo es 1</t>
  </si>
  <si>
    <t>σ1</t>
  </si>
  <si>
    <t>σ2</t>
  </si>
  <si>
    <t>σ3</t>
  </si>
  <si>
    <t>σ4</t>
  </si>
  <si>
    <t>**********************</t>
  </si>
  <si>
    <t>0 SIEMPRE ES EL MAS PESADO</t>
  </si>
  <si>
    <t>Recorrido del arbol</t>
  </si>
  <si>
    <t>01</t>
  </si>
  <si>
    <t>11</t>
  </si>
  <si>
    <t>000</t>
  </si>
  <si>
    <t>001</t>
  </si>
  <si>
    <t>100</t>
  </si>
  <si>
    <t>101</t>
  </si>
  <si>
    <t>B/S</t>
  </si>
  <si>
    <t>Longitud media de salida(ls):</t>
  </si>
  <si>
    <t>Longitud media de entrada(le):</t>
  </si>
  <si>
    <t>Rc</t>
  </si>
  <si>
    <t>Rc =le/ls</t>
  </si>
  <si>
    <t>Sin unidades</t>
  </si>
  <si>
    <t>Radio de compresion(Rc)</t>
  </si>
  <si>
    <t>Entropia</t>
  </si>
  <si>
    <t>Diferencia</t>
  </si>
  <si>
    <t>σ4-σ3</t>
  </si>
  <si>
    <t>σ2-a</t>
  </si>
  <si>
    <t>Diferencia entre las ramas</t>
  </si>
  <si>
    <t>c-d</t>
  </si>
  <si>
    <t>σ1-b</t>
  </si>
  <si>
    <t>e-f</t>
  </si>
  <si>
    <t>Entropia de las diferencias</t>
  </si>
  <si>
    <t>Entropia Total del arbol</t>
  </si>
  <si>
    <t>A</t>
  </si>
  <si>
    <t>AB</t>
  </si>
  <si>
    <t>AC</t>
  </si>
  <si>
    <t>PORQUE ES BALANCEADO</t>
  </si>
  <si>
    <t>ACF</t>
  </si>
  <si>
    <t>BDE</t>
  </si>
  <si>
    <t>00</t>
  </si>
  <si>
    <t>010</t>
  </si>
  <si>
    <t>011</t>
  </si>
  <si>
    <t>ls</t>
  </si>
  <si>
    <t>le</t>
  </si>
  <si>
    <t>Entropia de diferencias de rama</t>
  </si>
  <si>
    <t>ACF-BDE</t>
  </si>
  <si>
    <t>A-CF</t>
  </si>
  <si>
    <t>DE-B</t>
  </si>
  <si>
    <t>D-E</t>
  </si>
  <si>
    <t>f- se considera como difuso por ser de menor peso</t>
  </si>
  <si>
    <t>Balancear</t>
  </si>
  <si>
    <t>AB-F</t>
  </si>
  <si>
    <t>ls- longitud media de salida</t>
  </si>
  <si>
    <t>CDE-F</t>
  </si>
  <si>
    <t>CDE</t>
  </si>
  <si>
    <t>Rc- Radio compresion-8bits</t>
  </si>
  <si>
    <t>A-B</t>
  </si>
  <si>
    <t>*</t>
  </si>
  <si>
    <t>TIENE QUE DAR .45</t>
  </si>
  <si>
    <t xml:space="preserve">Arbol </t>
  </si>
  <si>
    <t>AB-CDE</t>
  </si>
  <si>
    <t>CD-E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</si>
</sst>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49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0" fontId="0" fillId="2" borderId="0" xfId="0" applyFill="1"/>
    <xf numFmtId="0" fontId="2" fillId="2" borderId="1" xfId="0" applyFont="1" applyFill="1" applyBorder="1"/>
    <xf numFmtId="0" fontId="2" fillId="2" borderId="3" xfId="0" applyFont="1" applyFill="1" applyBorder="1"/>
    <xf numFmtId="0" fontId="0" fillId="2" borderId="0" xfId="0" applyFont="1" applyFill="1"/>
    <xf numFmtId="0" fontId="1" fillId="2" borderId="0" xfId="0" applyFont="1" applyFill="1"/>
    <xf numFmtId="167" fontId="1" fillId="2" borderId="0" xfId="0" applyNumberFormat="1" applyFont="1" applyFill="1"/>
    <xf numFmtId="49" fontId="1" fillId="0" borderId="0" xfId="0" applyNumberFormat="1" applyFont="1"/>
    <xf numFmtId="0" fontId="0" fillId="3" borderId="0" xfId="0" applyFill="1"/>
    <xf numFmtId="171" fontId="0" fillId="0" borderId="0" xfId="0" applyNumberForma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21</xdr:row>
      <xdr:rowOff>133350</xdr:rowOff>
    </xdr:from>
    <xdr:to>
      <xdr:col>3</xdr:col>
      <xdr:colOff>57150</xdr:colOff>
      <xdr:row>23</xdr:row>
      <xdr:rowOff>19050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6F18683-4E8A-4CE4-8C66-A78D203B3F7B}"/>
            </a:ext>
          </a:extLst>
        </xdr:cNvPr>
        <xdr:cNvSpPr txBox="1"/>
      </xdr:nvSpPr>
      <xdr:spPr>
        <a:xfrm>
          <a:off x="2009775" y="4133850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σ</a:t>
          </a:r>
          <a:r>
            <a:rPr lang="es-MX" sz="1100"/>
            <a:t>4</a:t>
          </a:r>
        </a:p>
      </xdr:txBody>
    </xdr:sp>
    <xdr:clientData/>
  </xdr:twoCellAnchor>
  <xdr:twoCellAnchor>
    <xdr:from>
      <xdr:col>5</xdr:col>
      <xdr:colOff>209550</xdr:colOff>
      <xdr:row>21</xdr:row>
      <xdr:rowOff>142875</xdr:rowOff>
    </xdr:from>
    <xdr:to>
      <xdr:col>5</xdr:col>
      <xdr:colOff>542925</xdr:colOff>
      <xdr:row>23</xdr:row>
      <xdr:rowOff>28575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97B0C46-F611-4156-A585-26C1D9AC9320}"/>
            </a:ext>
          </a:extLst>
        </xdr:cNvPr>
        <xdr:cNvSpPr txBox="1"/>
      </xdr:nvSpPr>
      <xdr:spPr>
        <a:xfrm>
          <a:off x="4019550" y="4143375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σ</a:t>
          </a:r>
          <a:r>
            <a:rPr lang="es-MX" sz="1100"/>
            <a:t>3</a:t>
          </a:r>
        </a:p>
      </xdr:txBody>
    </xdr:sp>
    <xdr:clientData/>
  </xdr:twoCellAnchor>
  <xdr:twoCellAnchor>
    <xdr:from>
      <xdr:col>1</xdr:col>
      <xdr:colOff>409575</xdr:colOff>
      <xdr:row>26</xdr:row>
      <xdr:rowOff>28575</xdr:rowOff>
    </xdr:from>
    <xdr:to>
      <xdr:col>1</xdr:col>
      <xdr:colOff>742950</xdr:colOff>
      <xdr:row>27</xdr:row>
      <xdr:rowOff>104775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DD07A08-F75D-4AE8-A6B5-1A8109368A4D}"/>
            </a:ext>
          </a:extLst>
        </xdr:cNvPr>
        <xdr:cNvSpPr txBox="1"/>
      </xdr:nvSpPr>
      <xdr:spPr>
        <a:xfrm>
          <a:off x="1171575" y="4981575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σ</a:t>
          </a:r>
          <a:r>
            <a:rPr lang="es-MX" sz="1100"/>
            <a:t>2</a:t>
          </a:r>
        </a:p>
      </xdr:txBody>
    </xdr:sp>
    <xdr:clientData/>
  </xdr:twoCellAnchor>
  <xdr:twoCellAnchor>
    <xdr:from>
      <xdr:col>3</xdr:col>
      <xdr:colOff>123825</xdr:colOff>
      <xdr:row>26</xdr:row>
      <xdr:rowOff>38100</xdr:rowOff>
    </xdr:from>
    <xdr:to>
      <xdr:col>3</xdr:col>
      <xdr:colOff>457200</xdr:colOff>
      <xdr:row>27</xdr:row>
      <xdr:rowOff>114300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E3A5F9A-5739-4803-B14D-D71F3C3A0739}"/>
            </a:ext>
          </a:extLst>
        </xdr:cNvPr>
        <xdr:cNvSpPr txBox="1"/>
      </xdr:nvSpPr>
      <xdr:spPr>
        <a:xfrm>
          <a:off x="2409825" y="4991100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</a:t>
          </a:r>
        </a:p>
      </xdr:txBody>
    </xdr:sp>
    <xdr:clientData/>
  </xdr:twoCellAnchor>
  <xdr:twoCellAnchor>
    <xdr:from>
      <xdr:col>0</xdr:col>
      <xdr:colOff>504825</xdr:colOff>
      <xdr:row>30</xdr:row>
      <xdr:rowOff>104775</xdr:rowOff>
    </xdr:from>
    <xdr:to>
      <xdr:col>1</xdr:col>
      <xdr:colOff>76200</xdr:colOff>
      <xdr:row>31</xdr:row>
      <xdr:rowOff>180975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AF001126-41D3-4B4B-BB44-5184B3A5A1CD}"/>
            </a:ext>
          </a:extLst>
        </xdr:cNvPr>
        <xdr:cNvSpPr txBox="1"/>
      </xdr:nvSpPr>
      <xdr:spPr>
        <a:xfrm>
          <a:off x="504825" y="5819775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</a:t>
          </a:r>
        </a:p>
      </xdr:txBody>
    </xdr:sp>
    <xdr:clientData/>
  </xdr:twoCellAnchor>
  <xdr:twoCellAnchor>
    <xdr:from>
      <xdr:col>2</xdr:col>
      <xdr:colOff>142875</xdr:colOff>
      <xdr:row>30</xdr:row>
      <xdr:rowOff>95250</xdr:rowOff>
    </xdr:from>
    <xdr:to>
      <xdr:col>2</xdr:col>
      <xdr:colOff>476250</xdr:colOff>
      <xdr:row>31</xdr:row>
      <xdr:rowOff>171450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9CF777F-32E0-41BE-B377-96A2370256E1}"/>
            </a:ext>
          </a:extLst>
        </xdr:cNvPr>
        <xdr:cNvSpPr txBox="1"/>
      </xdr:nvSpPr>
      <xdr:spPr>
        <a:xfrm>
          <a:off x="1666875" y="5810250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</a:t>
          </a:r>
        </a:p>
      </xdr:txBody>
    </xdr:sp>
    <xdr:clientData/>
  </xdr:twoCellAnchor>
  <xdr:twoCellAnchor>
    <xdr:from>
      <xdr:col>4</xdr:col>
      <xdr:colOff>419100</xdr:colOff>
      <xdr:row>25</xdr:row>
      <xdr:rowOff>171450</xdr:rowOff>
    </xdr:from>
    <xdr:to>
      <xdr:col>4</xdr:col>
      <xdr:colOff>752475</xdr:colOff>
      <xdr:row>27</xdr:row>
      <xdr:rowOff>57150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4F72097C-5CB4-4DB6-940D-165241A2E4C2}"/>
            </a:ext>
          </a:extLst>
        </xdr:cNvPr>
        <xdr:cNvSpPr txBox="1"/>
      </xdr:nvSpPr>
      <xdr:spPr>
        <a:xfrm>
          <a:off x="3467100" y="4933950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σ</a:t>
          </a:r>
          <a:r>
            <a:rPr lang="es-MX" sz="1100"/>
            <a:t>1</a:t>
          </a:r>
        </a:p>
      </xdr:txBody>
    </xdr:sp>
    <xdr:clientData/>
  </xdr:twoCellAnchor>
  <xdr:twoCellAnchor>
    <xdr:from>
      <xdr:col>5</xdr:col>
      <xdr:colOff>609600</xdr:colOff>
      <xdr:row>26</xdr:row>
      <xdr:rowOff>0</xdr:rowOff>
    </xdr:from>
    <xdr:to>
      <xdr:col>6</xdr:col>
      <xdr:colOff>180975</xdr:colOff>
      <xdr:row>27</xdr:row>
      <xdr:rowOff>76200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F3EC622-117D-42BC-BF6F-911E239BC3B9}"/>
            </a:ext>
          </a:extLst>
        </xdr:cNvPr>
        <xdr:cNvSpPr txBox="1"/>
      </xdr:nvSpPr>
      <xdr:spPr>
        <a:xfrm>
          <a:off x="4419600" y="4953000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</a:t>
          </a:r>
        </a:p>
      </xdr:txBody>
    </xdr:sp>
    <xdr:clientData/>
  </xdr:twoCellAnchor>
  <xdr:twoCellAnchor>
    <xdr:from>
      <xdr:col>3</xdr:col>
      <xdr:colOff>695325</xdr:colOff>
      <xdr:row>30</xdr:row>
      <xdr:rowOff>57150</xdr:rowOff>
    </xdr:from>
    <xdr:to>
      <xdr:col>4</xdr:col>
      <xdr:colOff>266700</xdr:colOff>
      <xdr:row>31</xdr:row>
      <xdr:rowOff>133350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9B8A6BE4-1FF9-4A18-A645-BDA255656B12}"/>
            </a:ext>
          </a:extLst>
        </xdr:cNvPr>
        <xdr:cNvSpPr txBox="1"/>
      </xdr:nvSpPr>
      <xdr:spPr>
        <a:xfrm>
          <a:off x="2981325" y="5772150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</a:t>
          </a:r>
        </a:p>
      </xdr:txBody>
    </xdr:sp>
    <xdr:clientData/>
  </xdr:twoCellAnchor>
  <xdr:twoCellAnchor>
    <xdr:from>
      <xdr:col>4</xdr:col>
      <xdr:colOff>733425</xdr:colOff>
      <xdr:row>30</xdr:row>
      <xdr:rowOff>66675</xdr:rowOff>
    </xdr:from>
    <xdr:to>
      <xdr:col>5</xdr:col>
      <xdr:colOff>304800</xdr:colOff>
      <xdr:row>31</xdr:row>
      <xdr:rowOff>142875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94811856-74C5-41AB-8E35-12DB3927B92B}"/>
            </a:ext>
          </a:extLst>
        </xdr:cNvPr>
        <xdr:cNvSpPr txBox="1"/>
      </xdr:nvSpPr>
      <xdr:spPr>
        <a:xfrm>
          <a:off x="3781425" y="5781675"/>
          <a:ext cx="333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f</a:t>
          </a:r>
        </a:p>
      </xdr:txBody>
    </xdr:sp>
    <xdr:clientData/>
  </xdr:twoCellAnchor>
  <xdr:twoCellAnchor>
    <xdr:from>
      <xdr:col>2</xdr:col>
      <xdr:colOff>652463</xdr:colOff>
      <xdr:row>19</xdr:row>
      <xdr:rowOff>9525</xdr:rowOff>
    </xdr:from>
    <xdr:to>
      <xdr:col>4</xdr:col>
      <xdr:colOff>223838</xdr:colOff>
      <xdr:row>21</xdr:row>
      <xdr:rowOff>133350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1E78F9A7-A4C1-44F4-A45B-404528DCCF55}"/>
            </a:ext>
          </a:extLst>
        </xdr:cNvPr>
        <xdr:cNvCxnSpPr>
          <a:cxnSpLocks/>
          <a:endCxn id="8" idx="0"/>
        </xdr:cNvCxnSpPr>
      </xdr:nvCxnSpPr>
      <xdr:spPr>
        <a:xfrm flipH="1">
          <a:off x="2176463" y="3629025"/>
          <a:ext cx="1095375" cy="50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223838</xdr:colOff>
      <xdr:row>19</xdr:row>
      <xdr:rowOff>9525</xdr:rowOff>
    </xdr:from>
    <xdr:to>
      <xdr:col>5</xdr:col>
      <xdr:colOff>376238</xdr:colOff>
      <xdr:row>21</xdr:row>
      <xdr:rowOff>142875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E279738B-A895-4E25-BBCB-9C133AA3716E}"/>
            </a:ext>
          </a:extLst>
        </xdr:cNvPr>
        <xdr:cNvCxnSpPr>
          <a:cxnSpLocks/>
          <a:endCxn id="9" idx="0"/>
        </xdr:cNvCxnSpPr>
      </xdr:nvCxnSpPr>
      <xdr:spPr>
        <a:xfrm>
          <a:off x="3271838" y="3629025"/>
          <a:ext cx="91440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576263</xdr:colOff>
      <xdr:row>23</xdr:row>
      <xdr:rowOff>19050</xdr:rowOff>
    </xdr:from>
    <xdr:to>
      <xdr:col>2</xdr:col>
      <xdr:colOff>652463</xdr:colOff>
      <xdr:row>26</xdr:row>
      <xdr:rowOff>28575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13E5A00D-3D13-4C8D-A04D-43F71F0AF9F6}"/>
            </a:ext>
          </a:extLst>
        </xdr:cNvPr>
        <xdr:cNvCxnSpPr>
          <a:stCxn id="8" idx="2"/>
          <a:endCxn id="10" idx="0"/>
        </xdr:cNvCxnSpPr>
      </xdr:nvCxnSpPr>
      <xdr:spPr>
        <a:xfrm flipH="1">
          <a:off x="1338263" y="4400550"/>
          <a:ext cx="838200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652463</xdr:colOff>
      <xdr:row>23</xdr:row>
      <xdr:rowOff>19050</xdr:rowOff>
    </xdr:from>
    <xdr:to>
      <xdr:col>3</xdr:col>
      <xdr:colOff>290513</xdr:colOff>
      <xdr:row>26</xdr:row>
      <xdr:rowOff>38100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2D91F733-C80B-4623-94FB-68DF77594B48}"/>
            </a:ext>
          </a:extLst>
        </xdr:cNvPr>
        <xdr:cNvCxnSpPr>
          <a:stCxn id="8" idx="2"/>
          <a:endCxn id="11" idx="0"/>
        </xdr:cNvCxnSpPr>
      </xdr:nvCxnSpPr>
      <xdr:spPr>
        <a:xfrm>
          <a:off x="2176463" y="4400550"/>
          <a:ext cx="400050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585788</xdr:colOff>
      <xdr:row>23</xdr:row>
      <xdr:rowOff>28575</xdr:rowOff>
    </xdr:from>
    <xdr:to>
      <xdr:col>5</xdr:col>
      <xdr:colOff>376238</xdr:colOff>
      <xdr:row>25</xdr:row>
      <xdr:rowOff>171450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6073538B-4AAA-4972-B972-7F9D655537C8}"/>
            </a:ext>
          </a:extLst>
        </xdr:cNvPr>
        <xdr:cNvCxnSpPr>
          <a:stCxn id="9" idx="2"/>
          <a:endCxn id="14" idx="0"/>
        </xdr:cNvCxnSpPr>
      </xdr:nvCxnSpPr>
      <xdr:spPr>
        <a:xfrm flipH="1">
          <a:off x="3633788" y="4410075"/>
          <a:ext cx="552450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376238</xdr:colOff>
      <xdr:row>23</xdr:row>
      <xdr:rowOff>28575</xdr:rowOff>
    </xdr:from>
    <xdr:to>
      <xdr:col>6</xdr:col>
      <xdr:colOff>14288</xdr:colOff>
      <xdr:row>26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B5F36D1D-344A-4CFD-81E5-555CFC0AB125}"/>
            </a:ext>
          </a:extLst>
        </xdr:cNvPr>
        <xdr:cNvCxnSpPr>
          <a:stCxn id="9" idx="2"/>
          <a:endCxn id="15" idx="0"/>
        </xdr:cNvCxnSpPr>
      </xdr:nvCxnSpPr>
      <xdr:spPr>
        <a:xfrm>
          <a:off x="4186238" y="4410075"/>
          <a:ext cx="4000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671513</xdr:colOff>
      <xdr:row>27</xdr:row>
      <xdr:rowOff>104775</xdr:rowOff>
    </xdr:from>
    <xdr:to>
      <xdr:col>1</xdr:col>
      <xdr:colOff>576263</xdr:colOff>
      <xdr:row>30</xdr:row>
      <xdr:rowOff>104775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72141E4-C749-42D4-BA7B-707F5AA6DD2C}"/>
            </a:ext>
          </a:extLst>
        </xdr:cNvPr>
        <xdr:cNvCxnSpPr>
          <a:stCxn id="10" idx="2"/>
          <a:endCxn id="12" idx="0"/>
        </xdr:cNvCxnSpPr>
      </xdr:nvCxnSpPr>
      <xdr:spPr>
        <a:xfrm flipH="1">
          <a:off x="671513" y="5248275"/>
          <a:ext cx="6667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576263</xdr:colOff>
      <xdr:row>27</xdr:row>
      <xdr:rowOff>104775</xdr:rowOff>
    </xdr:from>
    <xdr:to>
      <xdr:col>2</xdr:col>
      <xdr:colOff>309563</xdr:colOff>
      <xdr:row>30</xdr:row>
      <xdr:rowOff>95250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95B6E0ED-5FEF-46F4-92BD-311C2AA7A45B}"/>
            </a:ext>
          </a:extLst>
        </xdr:cNvPr>
        <xdr:cNvCxnSpPr>
          <a:stCxn id="10" idx="2"/>
          <a:endCxn id="13" idx="0"/>
        </xdr:cNvCxnSpPr>
      </xdr:nvCxnSpPr>
      <xdr:spPr>
        <a:xfrm>
          <a:off x="1338263" y="5248275"/>
          <a:ext cx="495300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27</xdr:row>
      <xdr:rowOff>57150</xdr:rowOff>
    </xdr:from>
    <xdr:to>
      <xdr:col>4</xdr:col>
      <xdr:colOff>585788</xdr:colOff>
      <xdr:row>30</xdr:row>
      <xdr:rowOff>57150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3FCCC26-6CA7-495F-A45E-F155EEBA6974}"/>
            </a:ext>
          </a:extLst>
        </xdr:cNvPr>
        <xdr:cNvCxnSpPr>
          <a:stCxn id="14" idx="2"/>
          <a:endCxn id="16" idx="0"/>
        </xdr:cNvCxnSpPr>
      </xdr:nvCxnSpPr>
      <xdr:spPr>
        <a:xfrm flipH="1">
          <a:off x="3148013" y="5200650"/>
          <a:ext cx="48577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585788</xdr:colOff>
      <xdr:row>27</xdr:row>
      <xdr:rowOff>57150</xdr:rowOff>
    </xdr:from>
    <xdr:to>
      <xdr:col>5</xdr:col>
      <xdr:colOff>138113</xdr:colOff>
      <xdr:row>30</xdr:row>
      <xdr:rowOff>66675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632D7B4-52BD-4C9C-9169-ABFB77E12D83}"/>
            </a:ext>
          </a:extLst>
        </xdr:cNvPr>
        <xdr:cNvCxnSpPr>
          <a:stCxn id="14" idx="2"/>
          <a:endCxn id="17" idx="0"/>
        </xdr:cNvCxnSpPr>
      </xdr:nvCxnSpPr>
      <xdr:spPr>
        <a:xfrm>
          <a:off x="3633788" y="5200650"/>
          <a:ext cx="314325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18</xdr:row>
      <xdr:rowOff>171450</xdr:rowOff>
    </xdr:from>
    <xdr:to>
      <xdr:col>3</xdr:col>
      <xdr:colOff>209550</xdr:colOff>
      <xdr:row>20</xdr:row>
      <xdr:rowOff>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4C2AF00F-8074-4A22-955E-28EB4D48B9D4}"/>
            </a:ext>
          </a:extLst>
        </xdr:cNvPr>
        <xdr:cNvSpPr txBox="1"/>
      </xdr:nvSpPr>
      <xdr:spPr>
        <a:xfrm>
          <a:off x="2238375" y="3600450"/>
          <a:ext cx="257175" cy="2095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</a:t>
          </a:r>
        </a:p>
      </xdr:txBody>
    </xdr:sp>
    <xdr:clientData/>
  </xdr:twoCellAnchor>
  <xdr:twoCellAnchor>
    <xdr:from>
      <xdr:col>5</xdr:col>
      <xdr:colOff>38100</xdr:colOff>
      <xdr:row>18</xdr:row>
      <xdr:rowOff>152400</xdr:rowOff>
    </xdr:from>
    <xdr:to>
      <xdr:col>5</xdr:col>
      <xdr:colOff>295275</xdr:colOff>
      <xdr:row>19</xdr:row>
      <xdr:rowOff>171450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9C3EA13D-0B1B-4547-B909-29DC66957E7B}"/>
            </a:ext>
          </a:extLst>
        </xdr:cNvPr>
        <xdr:cNvSpPr txBox="1"/>
      </xdr:nvSpPr>
      <xdr:spPr>
        <a:xfrm>
          <a:off x="3848100" y="3581400"/>
          <a:ext cx="257175" cy="2095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13</xdr:row>
      <xdr:rowOff>38100</xdr:rowOff>
    </xdr:from>
    <xdr:to>
      <xdr:col>5</xdr:col>
      <xdr:colOff>514350</xdr:colOff>
      <xdr:row>14</xdr:row>
      <xdr:rowOff>104775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7357630-032C-480C-90DA-E9FB27E879CB}"/>
            </a:ext>
          </a:extLst>
        </xdr:cNvPr>
        <xdr:cNvSpPr txBox="1"/>
      </xdr:nvSpPr>
      <xdr:spPr>
        <a:xfrm>
          <a:off x="4019550" y="2514600"/>
          <a:ext cx="3048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2</xdr:col>
      <xdr:colOff>752474</xdr:colOff>
      <xdr:row>18</xdr:row>
      <xdr:rowOff>104775</xdr:rowOff>
    </xdr:from>
    <xdr:to>
      <xdr:col>3</xdr:col>
      <xdr:colOff>476249</xdr:colOff>
      <xdr:row>19</xdr:row>
      <xdr:rowOff>180975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1EFB93-01F6-44A8-BD07-DD1B652E5BAE}"/>
            </a:ext>
          </a:extLst>
        </xdr:cNvPr>
        <xdr:cNvSpPr txBox="1"/>
      </xdr:nvSpPr>
      <xdr:spPr>
        <a:xfrm>
          <a:off x="2276474" y="3533775"/>
          <a:ext cx="485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ACF</a:t>
          </a:r>
        </a:p>
      </xdr:txBody>
    </xdr:sp>
    <xdr:clientData/>
  </xdr:twoCellAnchor>
  <xdr:twoCellAnchor>
    <xdr:from>
      <xdr:col>7</xdr:col>
      <xdr:colOff>295275</xdr:colOff>
      <xdr:row>18</xdr:row>
      <xdr:rowOff>114300</xdr:rowOff>
    </xdr:from>
    <xdr:to>
      <xdr:col>7</xdr:col>
      <xdr:colOff>714375</xdr:colOff>
      <xdr:row>20</xdr:row>
      <xdr:rowOff>9525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C59B1B7-0EB5-49CD-AA6A-7A548CD5F41A}"/>
            </a:ext>
          </a:extLst>
        </xdr:cNvPr>
        <xdr:cNvSpPr txBox="1"/>
      </xdr:nvSpPr>
      <xdr:spPr>
        <a:xfrm>
          <a:off x="5629275" y="3543300"/>
          <a:ext cx="4191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BDE</a:t>
          </a:r>
        </a:p>
      </xdr:txBody>
    </xdr:sp>
    <xdr:clientData/>
  </xdr:twoCellAnchor>
  <xdr:twoCellAnchor>
    <xdr:from>
      <xdr:col>1</xdr:col>
      <xdr:colOff>619125</xdr:colOff>
      <xdr:row>22</xdr:row>
      <xdr:rowOff>76200</xdr:rowOff>
    </xdr:from>
    <xdr:to>
      <xdr:col>2</xdr:col>
      <xdr:colOff>161925</xdr:colOff>
      <xdr:row>23</xdr:row>
      <xdr:rowOff>142875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08B278D-B08B-4511-AD45-952159C2BD11}"/>
            </a:ext>
          </a:extLst>
        </xdr:cNvPr>
        <xdr:cNvSpPr txBox="1"/>
      </xdr:nvSpPr>
      <xdr:spPr>
        <a:xfrm>
          <a:off x="1381125" y="4267200"/>
          <a:ext cx="3048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</a:t>
          </a:r>
        </a:p>
      </xdr:txBody>
    </xdr:sp>
    <xdr:clientData/>
  </xdr:twoCellAnchor>
  <xdr:twoCellAnchor>
    <xdr:from>
      <xdr:col>4</xdr:col>
      <xdr:colOff>38099</xdr:colOff>
      <xdr:row>22</xdr:row>
      <xdr:rowOff>76200</xdr:rowOff>
    </xdr:from>
    <xdr:to>
      <xdr:col>4</xdr:col>
      <xdr:colOff>390524</xdr:colOff>
      <xdr:row>23</xdr:row>
      <xdr:rowOff>152400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1511C9C-19CF-4FB4-9304-879589EF2E2D}"/>
            </a:ext>
          </a:extLst>
        </xdr:cNvPr>
        <xdr:cNvSpPr txBox="1"/>
      </xdr:nvSpPr>
      <xdr:spPr>
        <a:xfrm>
          <a:off x="3086099" y="4267200"/>
          <a:ext cx="352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CF</a:t>
          </a:r>
        </a:p>
      </xdr:txBody>
    </xdr:sp>
    <xdr:clientData/>
  </xdr:twoCellAnchor>
  <xdr:twoCellAnchor>
    <xdr:from>
      <xdr:col>3</xdr:col>
      <xdr:colOff>219075</xdr:colOff>
      <xdr:row>27</xdr:row>
      <xdr:rowOff>19050</xdr:rowOff>
    </xdr:from>
    <xdr:to>
      <xdr:col>3</xdr:col>
      <xdr:colOff>476251</xdr:colOff>
      <xdr:row>28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45368C7-358F-4EA3-BAA4-7A090755FAB5}"/>
            </a:ext>
          </a:extLst>
        </xdr:cNvPr>
        <xdr:cNvSpPr txBox="1"/>
      </xdr:nvSpPr>
      <xdr:spPr>
        <a:xfrm>
          <a:off x="2505075" y="5162550"/>
          <a:ext cx="257176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</a:t>
          </a:r>
        </a:p>
      </xdr:txBody>
    </xdr:sp>
    <xdr:clientData/>
  </xdr:twoCellAnchor>
  <xdr:twoCellAnchor>
    <xdr:from>
      <xdr:col>4</xdr:col>
      <xdr:colOff>533400</xdr:colOff>
      <xdr:row>27</xdr:row>
      <xdr:rowOff>0</xdr:rowOff>
    </xdr:from>
    <xdr:to>
      <xdr:col>5</xdr:col>
      <xdr:colOff>104776</xdr:colOff>
      <xdr:row>28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666E1D0-AA58-4A59-88DD-2DC0400B377D}"/>
            </a:ext>
          </a:extLst>
        </xdr:cNvPr>
        <xdr:cNvSpPr txBox="1"/>
      </xdr:nvSpPr>
      <xdr:spPr>
        <a:xfrm>
          <a:off x="3581400" y="5143500"/>
          <a:ext cx="333376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F</a:t>
          </a:r>
        </a:p>
      </xdr:txBody>
    </xdr:sp>
    <xdr:clientData/>
  </xdr:twoCellAnchor>
  <xdr:twoCellAnchor>
    <xdr:from>
      <xdr:col>6</xdr:col>
      <xdr:colOff>342899</xdr:colOff>
      <xdr:row>22</xdr:row>
      <xdr:rowOff>76200</xdr:rowOff>
    </xdr:from>
    <xdr:to>
      <xdr:col>6</xdr:col>
      <xdr:colOff>695324</xdr:colOff>
      <xdr:row>23</xdr:row>
      <xdr:rowOff>152400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F0173C8-256D-4377-9C17-0E194D2701E7}"/>
            </a:ext>
          </a:extLst>
        </xdr:cNvPr>
        <xdr:cNvSpPr txBox="1"/>
      </xdr:nvSpPr>
      <xdr:spPr>
        <a:xfrm>
          <a:off x="4914899" y="4267200"/>
          <a:ext cx="352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DE</a:t>
          </a:r>
        </a:p>
      </xdr:txBody>
    </xdr:sp>
    <xdr:clientData/>
  </xdr:twoCellAnchor>
  <xdr:twoCellAnchor>
    <xdr:from>
      <xdr:col>5</xdr:col>
      <xdr:colOff>676274</xdr:colOff>
      <xdr:row>27</xdr:row>
      <xdr:rowOff>47625</xdr:rowOff>
    </xdr:from>
    <xdr:to>
      <xdr:col>6</xdr:col>
      <xdr:colOff>200025</xdr:colOff>
      <xdr:row>28</xdr:row>
      <xdr:rowOff>114300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E9DCF09-28D4-4AAF-AF43-7120A65A99F9}"/>
            </a:ext>
          </a:extLst>
        </xdr:cNvPr>
        <xdr:cNvSpPr txBox="1"/>
      </xdr:nvSpPr>
      <xdr:spPr>
        <a:xfrm>
          <a:off x="4486274" y="5191125"/>
          <a:ext cx="2857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</a:t>
          </a:r>
        </a:p>
      </xdr:txBody>
    </xdr:sp>
    <xdr:clientData/>
  </xdr:twoCellAnchor>
  <xdr:twoCellAnchor>
    <xdr:from>
      <xdr:col>7</xdr:col>
      <xdr:colOff>66675</xdr:colOff>
      <xdr:row>27</xdr:row>
      <xdr:rowOff>47625</xdr:rowOff>
    </xdr:from>
    <xdr:to>
      <xdr:col>7</xdr:col>
      <xdr:colOff>323851</xdr:colOff>
      <xdr:row>28</xdr:row>
      <xdr:rowOff>114300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0E47820-7022-4955-B3A5-82CC7BAEB5AD}"/>
            </a:ext>
          </a:extLst>
        </xdr:cNvPr>
        <xdr:cNvSpPr txBox="1"/>
      </xdr:nvSpPr>
      <xdr:spPr>
        <a:xfrm>
          <a:off x="5400675" y="5191125"/>
          <a:ext cx="257176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</a:t>
          </a:r>
        </a:p>
      </xdr:txBody>
    </xdr:sp>
    <xdr:clientData/>
  </xdr:twoCellAnchor>
  <xdr:twoCellAnchor>
    <xdr:from>
      <xdr:col>8</xdr:col>
      <xdr:colOff>180974</xdr:colOff>
      <xdr:row>22</xdr:row>
      <xdr:rowOff>66675</xdr:rowOff>
    </xdr:from>
    <xdr:to>
      <xdr:col>8</xdr:col>
      <xdr:colOff>466725</xdr:colOff>
      <xdr:row>23</xdr:row>
      <xdr:rowOff>133350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28AE90E-6C7F-4F31-8CA1-185E39C61393}"/>
            </a:ext>
          </a:extLst>
        </xdr:cNvPr>
        <xdr:cNvSpPr txBox="1"/>
      </xdr:nvSpPr>
      <xdr:spPr>
        <a:xfrm>
          <a:off x="6276974" y="4257675"/>
          <a:ext cx="2857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</a:t>
          </a:r>
        </a:p>
      </xdr:txBody>
    </xdr:sp>
    <xdr:clientData/>
  </xdr:twoCellAnchor>
  <xdr:twoCellAnchor>
    <xdr:from>
      <xdr:col>3</xdr:col>
      <xdr:colOff>233362</xdr:colOff>
      <xdr:row>14</xdr:row>
      <xdr:rowOff>104775</xdr:rowOff>
    </xdr:from>
    <xdr:to>
      <xdr:col>5</xdr:col>
      <xdr:colOff>361950</xdr:colOff>
      <xdr:row>18</xdr:row>
      <xdr:rowOff>104775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96C7C770-08A1-48D8-A4AB-C6E22FA839A2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2519362" y="2771775"/>
          <a:ext cx="1652588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19</xdr:row>
      <xdr:rowOff>180975</xdr:rowOff>
    </xdr:from>
    <xdr:to>
      <xdr:col>3</xdr:col>
      <xdr:colOff>233362</xdr:colOff>
      <xdr:row>22</xdr:row>
      <xdr:rowOff>76200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03652C7-56FF-4D1C-A0CA-51E296A7EC21}"/>
            </a:ext>
          </a:extLst>
        </xdr:cNvPr>
        <xdr:cNvCxnSpPr>
          <a:stCxn id="5" idx="2"/>
          <a:endCxn id="7" idx="1"/>
        </xdr:cNvCxnSpPr>
      </xdr:nvCxnSpPr>
      <xdr:spPr>
        <a:xfrm flipH="1">
          <a:off x="1533525" y="3800475"/>
          <a:ext cx="985837" cy="46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233362</xdr:colOff>
      <xdr:row>19</xdr:row>
      <xdr:rowOff>180975</xdr:rowOff>
    </xdr:from>
    <xdr:to>
      <xdr:col>4</xdr:col>
      <xdr:colOff>214312</xdr:colOff>
      <xdr:row>22</xdr:row>
      <xdr:rowOff>76200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B4FEEC20-C659-486E-936D-BE62005541BA}"/>
            </a:ext>
          </a:extLst>
        </xdr:cNvPr>
        <xdr:cNvCxnSpPr>
          <a:stCxn id="5" idx="2"/>
          <a:endCxn id="8" idx="0"/>
        </xdr:cNvCxnSpPr>
      </xdr:nvCxnSpPr>
      <xdr:spPr>
        <a:xfrm>
          <a:off x="2519362" y="3800475"/>
          <a:ext cx="742950" cy="46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347663</xdr:colOff>
      <xdr:row>23</xdr:row>
      <xdr:rowOff>152400</xdr:rowOff>
    </xdr:from>
    <xdr:to>
      <xdr:col>4</xdr:col>
      <xdr:colOff>214312</xdr:colOff>
      <xdr:row>27</xdr:row>
      <xdr:rowOff>19050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C2D7B0F4-D6CE-43E7-A4D7-36F67BB76DCA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2633663" y="4533900"/>
          <a:ext cx="628649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214312</xdr:colOff>
      <xdr:row>23</xdr:row>
      <xdr:rowOff>152400</xdr:rowOff>
    </xdr:from>
    <xdr:to>
      <xdr:col>4</xdr:col>
      <xdr:colOff>700088</xdr:colOff>
      <xdr:row>27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196CA786-FBF2-464C-8BC5-BBE8EE55CB80}"/>
            </a:ext>
          </a:extLst>
        </xdr:cNvPr>
        <xdr:cNvCxnSpPr>
          <a:stCxn id="8" idx="2"/>
          <a:endCxn id="10" idx="0"/>
        </xdr:cNvCxnSpPr>
      </xdr:nvCxnSpPr>
      <xdr:spPr>
        <a:xfrm>
          <a:off x="3262312" y="4533900"/>
          <a:ext cx="485776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14</xdr:row>
      <xdr:rowOff>104775</xdr:rowOff>
    </xdr:from>
    <xdr:to>
      <xdr:col>7</xdr:col>
      <xdr:colOff>504825</xdr:colOff>
      <xdr:row>18</xdr:row>
      <xdr:rowOff>114300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2033151-610B-4E65-B405-00815DD1BB75}"/>
            </a:ext>
          </a:extLst>
        </xdr:cNvPr>
        <xdr:cNvCxnSpPr>
          <a:stCxn id="4" idx="2"/>
          <a:endCxn id="6" idx="0"/>
        </xdr:cNvCxnSpPr>
      </xdr:nvCxnSpPr>
      <xdr:spPr>
        <a:xfrm>
          <a:off x="4171950" y="2771775"/>
          <a:ext cx="166687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519112</xdr:colOff>
      <xdr:row>20</xdr:row>
      <xdr:rowOff>9525</xdr:rowOff>
    </xdr:from>
    <xdr:to>
      <xdr:col>7</xdr:col>
      <xdr:colOff>504825</xdr:colOff>
      <xdr:row>22</xdr:row>
      <xdr:rowOff>76200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316A1D47-01B5-4F23-A4CD-34174300371F}"/>
            </a:ext>
          </a:extLst>
        </xdr:cNvPr>
        <xdr:cNvCxnSpPr>
          <a:stCxn id="6" idx="2"/>
          <a:endCxn id="11" idx="0"/>
        </xdr:cNvCxnSpPr>
      </xdr:nvCxnSpPr>
      <xdr:spPr>
        <a:xfrm flipH="1">
          <a:off x="5091112" y="3819525"/>
          <a:ext cx="747713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20</xdr:row>
      <xdr:rowOff>9525</xdr:rowOff>
    </xdr:from>
    <xdr:to>
      <xdr:col>8</xdr:col>
      <xdr:colOff>323850</xdr:colOff>
      <xdr:row>22</xdr:row>
      <xdr:rowOff>66675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026447-6AF7-4F17-BAFC-5DDE4068A5E7}"/>
            </a:ext>
          </a:extLst>
        </xdr:cNvPr>
        <xdr:cNvCxnSpPr>
          <a:stCxn id="6" idx="2"/>
          <a:endCxn id="14" idx="0"/>
        </xdr:cNvCxnSpPr>
      </xdr:nvCxnSpPr>
      <xdr:spPr>
        <a:xfrm>
          <a:off x="5838825" y="3819525"/>
          <a:ext cx="581025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23</xdr:row>
      <xdr:rowOff>152400</xdr:rowOff>
    </xdr:from>
    <xdr:to>
      <xdr:col>6</xdr:col>
      <xdr:colOff>519112</xdr:colOff>
      <xdr:row>27</xdr:row>
      <xdr:rowOff>47625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82F1FB1A-06DB-4EEC-9FF3-4278E5D2BA0B}"/>
            </a:ext>
          </a:extLst>
        </xdr:cNvPr>
        <xdr:cNvCxnSpPr>
          <a:stCxn id="11" idx="2"/>
          <a:endCxn id="12" idx="0"/>
        </xdr:cNvCxnSpPr>
      </xdr:nvCxnSpPr>
      <xdr:spPr>
        <a:xfrm flipH="1">
          <a:off x="4629150" y="4533900"/>
          <a:ext cx="461962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519112</xdr:colOff>
      <xdr:row>23</xdr:row>
      <xdr:rowOff>152400</xdr:rowOff>
    </xdr:from>
    <xdr:to>
      <xdr:col>7</xdr:col>
      <xdr:colOff>195263</xdr:colOff>
      <xdr:row>27</xdr:row>
      <xdr:rowOff>47625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22CCA097-91F5-4E8F-AC59-81A2CB766D9F}"/>
            </a:ext>
          </a:extLst>
        </xdr:cNvPr>
        <xdr:cNvCxnSpPr>
          <a:stCxn id="11" idx="2"/>
          <a:endCxn id="13" idx="0"/>
        </xdr:cNvCxnSpPr>
      </xdr:nvCxnSpPr>
      <xdr:spPr>
        <a:xfrm>
          <a:off x="5091112" y="4533900"/>
          <a:ext cx="438151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</xdr:row>
      <xdr:rowOff>123825</xdr:rowOff>
    </xdr:from>
    <xdr:to>
      <xdr:col>4</xdr:col>
      <xdr:colOff>276225</xdr:colOff>
      <xdr:row>15</xdr:row>
      <xdr:rowOff>142875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D81EC225-59B5-4345-B45A-6360D4081030}"/>
            </a:ext>
          </a:extLst>
        </xdr:cNvPr>
        <xdr:cNvSpPr txBox="1"/>
      </xdr:nvSpPr>
      <xdr:spPr>
        <a:xfrm>
          <a:off x="3067050" y="2790825"/>
          <a:ext cx="257175" cy="2095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</a:t>
          </a:r>
        </a:p>
      </xdr:txBody>
    </xdr:sp>
    <xdr:clientData/>
  </xdr:twoCellAnchor>
  <xdr:twoCellAnchor>
    <xdr:from>
      <xdr:col>6</xdr:col>
      <xdr:colOff>466725</xdr:colOff>
      <xdr:row>14</xdr:row>
      <xdr:rowOff>28575</xdr:rowOff>
    </xdr:from>
    <xdr:to>
      <xdr:col>6</xdr:col>
      <xdr:colOff>723900</xdr:colOff>
      <xdr:row>15</xdr:row>
      <xdr:rowOff>47625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6183BD0B-FE5C-4102-A200-8C9A3BE3900A}"/>
            </a:ext>
          </a:extLst>
        </xdr:cNvPr>
        <xdr:cNvSpPr txBox="1"/>
      </xdr:nvSpPr>
      <xdr:spPr>
        <a:xfrm>
          <a:off x="5038725" y="2695575"/>
          <a:ext cx="257175" cy="2095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14</xdr:row>
      <xdr:rowOff>38100</xdr:rowOff>
    </xdr:from>
    <xdr:to>
      <xdr:col>3</xdr:col>
      <xdr:colOff>323850</xdr:colOff>
      <xdr:row>15</xdr:row>
      <xdr:rowOff>161925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817EBFB-A955-491E-87C8-6A5B8B93DE76}"/>
            </a:ext>
          </a:extLst>
        </xdr:cNvPr>
        <xdr:cNvSpPr txBox="1"/>
      </xdr:nvSpPr>
      <xdr:spPr>
        <a:xfrm>
          <a:off x="2171700" y="2705100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AB</a:t>
          </a:r>
        </a:p>
      </xdr:txBody>
    </xdr:sp>
    <xdr:clientData/>
  </xdr:twoCellAnchor>
  <xdr:twoCellAnchor>
    <xdr:from>
      <xdr:col>5</xdr:col>
      <xdr:colOff>619125</xdr:colOff>
      <xdr:row>14</xdr:row>
      <xdr:rowOff>38100</xdr:rowOff>
    </xdr:from>
    <xdr:to>
      <xdr:col>6</xdr:col>
      <xdr:colOff>295275</xdr:colOff>
      <xdr:row>15</xdr:row>
      <xdr:rowOff>161925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ED6DC590-4DA9-42A6-8642-054BEC8EECD1}"/>
            </a:ext>
          </a:extLst>
        </xdr:cNvPr>
        <xdr:cNvSpPr txBox="1"/>
      </xdr:nvSpPr>
      <xdr:spPr>
        <a:xfrm>
          <a:off x="4429125" y="2705100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CDE</a:t>
          </a:r>
        </a:p>
      </xdr:txBody>
    </xdr:sp>
    <xdr:clientData/>
  </xdr:twoCellAnchor>
  <xdr:twoCellAnchor>
    <xdr:from>
      <xdr:col>1</xdr:col>
      <xdr:colOff>714375</xdr:colOff>
      <xdr:row>18</xdr:row>
      <xdr:rowOff>123825</xdr:rowOff>
    </xdr:from>
    <xdr:to>
      <xdr:col>2</xdr:col>
      <xdr:colOff>390525</xdr:colOff>
      <xdr:row>20</xdr:row>
      <xdr:rowOff>57150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481D8354-6DCE-432D-A0F2-85A82D8C7C1F}"/>
            </a:ext>
          </a:extLst>
        </xdr:cNvPr>
        <xdr:cNvSpPr txBox="1"/>
      </xdr:nvSpPr>
      <xdr:spPr>
        <a:xfrm>
          <a:off x="1476375" y="3552825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</a:t>
          </a:r>
        </a:p>
      </xdr:txBody>
    </xdr:sp>
    <xdr:clientData/>
  </xdr:twoCellAnchor>
  <xdr:twoCellAnchor>
    <xdr:from>
      <xdr:col>3</xdr:col>
      <xdr:colOff>476250</xdr:colOff>
      <xdr:row>18</xdr:row>
      <xdr:rowOff>152400</xdr:rowOff>
    </xdr:from>
    <xdr:to>
      <xdr:col>4</xdr:col>
      <xdr:colOff>152400</xdr:colOff>
      <xdr:row>20</xdr:row>
      <xdr:rowOff>85725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DBC1F32-A21D-4263-B208-CCCD8E46AA0F}"/>
            </a:ext>
          </a:extLst>
        </xdr:cNvPr>
        <xdr:cNvSpPr txBox="1"/>
      </xdr:nvSpPr>
      <xdr:spPr>
        <a:xfrm>
          <a:off x="2762250" y="3581400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</a:t>
          </a:r>
        </a:p>
      </xdr:txBody>
    </xdr:sp>
    <xdr:clientData/>
  </xdr:twoCellAnchor>
  <xdr:twoCellAnchor>
    <xdr:from>
      <xdr:col>4</xdr:col>
      <xdr:colOff>714375</xdr:colOff>
      <xdr:row>18</xdr:row>
      <xdr:rowOff>114300</xdr:rowOff>
    </xdr:from>
    <xdr:to>
      <xdr:col>5</xdr:col>
      <xdr:colOff>390525</xdr:colOff>
      <xdr:row>20</xdr:row>
      <xdr:rowOff>47625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9E2634DC-D18D-48A0-B836-C014342D0435}"/>
            </a:ext>
          </a:extLst>
        </xdr:cNvPr>
        <xdr:cNvSpPr txBox="1"/>
      </xdr:nvSpPr>
      <xdr:spPr>
        <a:xfrm>
          <a:off x="3762375" y="3543300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CD</a:t>
          </a:r>
        </a:p>
      </xdr:txBody>
    </xdr:sp>
    <xdr:clientData/>
  </xdr:twoCellAnchor>
  <xdr:twoCellAnchor>
    <xdr:from>
      <xdr:col>6</xdr:col>
      <xdr:colOff>390525</xdr:colOff>
      <xdr:row>18</xdr:row>
      <xdr:rowOff>114300</xdr:rowOff>
    </xdr:from>
    <xdr:to>
      <xdr:col>7</xdr:col>
      <xdr:colOff>66675</xdr:colOff>
      <xdr:row>20</xdr:row>
      <xdr:rowOff>47625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28BEA69C-684C-4625-AC1A-E024962875C8}"/>
            </a:ext>
          </a:extLst>
        </xdr:cNvPr>
        <xdr:cNvSpPr txBox="1"/>
      </xdr:nvSpPr>
      <xdr:spPr>
        <a:xfrm>
          <a:off x="4962525" y="3543300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</a:t>
          </a:r>
        </a:p>
      </xdr:txBody>
    </xdr:sp>
    <xdr:clientData/>
  </xdr:twoCellAnchor>
  <xdr:twoCellAnchor>
    <xdr:from>
      <xdr:col>4</xdr:col>
      <xdr:colOff>133350</xdr:colOff>
      <xdr:row>23</xdr:row>
      <xdr:rowOff>9525</xdr:rowOff>
    </xdr:from>
    <xdr:to>
      <xdr:col>4</xdr:col>
      <xdr:colOff>571500</xdr:colOff>
      <xdr:row>24</xdr:row>
      <xdr:rowOff>133350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C333FB68-B2D7-4529-9940-C2A441E3FCDD}"/>
            </a:ext>
          </a:extLst>
        </xdr:cNvPr>
        <xdr:cNvSpPr txBox="1"/>
      </xdr:nvSpPr>
      <xdr:spPr>
        <a:xfrm>
          <a:off x="3181350" y="4391025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</a:t>
          </a:r>
        </a:p>
      </xdr:txBody>
    </xdr:sp>
    <xdr:clientData/>
  </xdr:twoCellAnchor>
  <xdr:twoCellAnchor>
    <xdr:from>
      <xdr:col>5</xdr:col>
      <xdr:colOff>352424</xdr:colOff>
      <xdr:row>23</xdr:row>
      <xdr:rowOff>9525</xdr:rowOff>
    </xdr:from>
    <xdr:to>
      <xdr:col>6</xdr:col>
      <xdr:colOff>57149</xdr:colOff>
      <xdr:row>24</xdr:row>
      <xdr:rowOff>171450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D5A298EB-852E-4B7B-AFEA-A77488CD3251}"/>
            </a:ext>
          </a:extLst>
        </xdr:cNvPr>
        <xdr:cNvSpPr txBox="1"/>
      </xdr:nvSpPr>
      <xdr:spPr>
        <a:xfrm>
          <a:off x="4162424" y="4391025"/>
          <a:ext cx="4667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</a:t>
          </a:r>
        </a:p>
      </xdr:txBody>
    </xdr:sp>
    <xdr:clientData/>
  </xdr:twoCellAnchor>
  <xdr:twoCellAnchor>
    <xdr:from>
      <xdr:col>8</xdr:col>
      <xdr:colOff>142875</xdr:colOff>
      <xdr:row>14</xdr:row>
      <xdr:rowOff>0</xdr:rowOff>
    </xdr:from>
    <xdr:to>
      <xdr:col>8</xdr:col>
      <xdr:colOff>581025</xdr:colOff>
      <xdr:row>15</xdr:row>
      <xdr:rowOff>123825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CF036CF8-3715-42C1-B51E-0126E3AD1E3D}"/>
            </a:ext>
          </a:extLst>
        </xdr:cNvPr>
        <xdr:cNvSpPr txBox="1"/>
      </xdr:nvSpPr>
      <xdr:spPr>
        <a:xfrm>
          <a:off x="6238875" y="2667000"/>
          <a:ext cx="4381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F</a:t>
          </a:r>
        </a:p>
      </xdr:txBody>
    </xdr:sp>
    <xdr:clientData/>
  </xdr:twoCellAnchor>
  <xdr:twoCellAnchor>
    <xdr:from>
      <xdr:col>6</xdr:col>
      <xdr:colOff>47625</xdr:colOff>
      <xdr:row>10</xdr:row>
      <xdr:rowOff>85725</xdr:rowOff>
    </xdr:from>
    <xdr:to>
      <xdr:col>6</xdr:col>
      <xdr:colOff>76200</xdr:colOff>
      <xdr:row>14</xdr:row>
      <xdr:rowOff>38100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E28812A4-129B-4372-95A3-6FBC30FE7E78}"/>
            </a:ext>
          </a:extLst>
        </xdr:cNvPr>
        <xdr:cNvCxnSpPr>
          <a:cxnSpLocks/>
          <a:endCxn id="22" idx="0"/>
        </xdr:cNvCxnSpPr>
      </xdr:nvCxnSpPr>
      <xdr:spPr>
        <a:xfrm>
          <a:off x="4619625" y="1990725"/>
          <a:ext cx="28575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10</xdr:row>
      <xdr:rowOff>85725</xdr:rowOff>
    </xdr:from>
    <xdr:to>
      <xdr:col>6</xdr:col>
      <xdr:colOff>47625</xdr:colOff>
      <xdr:row>14</xdr:row>
      <xdr:rowOff>38100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9342DC8F-745B-4CCF-B40B-764C87C94FA5}"/>
            </a:ext>
          </a:extLst>
        </xdr:cNvPr>
        <xdr:cNvCxnSpPr>
          <a:cxnSpLocks/>
          <a:endCxn id="21" idx="0"/>
        </xdr:cNvCxnSpPr>
      </xdr:nvCxnSpPr>
      <xdr:spPr>
        <a:xfrm flipH="1">
          <a:off x="2390775" y="1990725"/>
          <a:ext cx="2228850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</xdr:row>
      <xdr:rowOff>161925</xdr:rowOff>
    </xdr:from>
    <xdr:to>
      <xdr:col>3</xdr:col>
      <xdr:colOff>104775</xdr:colOff>
      <xdr:row>18</xdr:row>
      <xdr:rowOff>123825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E0900871-CCB6-403D-BBA5-BE4763899ABD}"/>
            </a:ext>
          </a:extLst>
        </xdr:cNvPr>
        <xdr:cNvCxnSpPr>
          <a:stCxn id="21" idx="2"/>
          <a:endCxn id="23" idx="0"/>
        </xdr:cNvCxnSpPr>
      </xdr:nvCxnSpPr>
      <xdr:spPr>
        <a:xfrm flipH="1">
          <a:off x="1695450" y="3019425"/>
          <a:ext cx="695325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15</xdr:row>
      <xdr:rowOff>161925</xdr:rowOff>
    </xdr:from>
    <xdr:to>
      <xdr:col>3</xdr:col>
      <xdr:colOff>695325</xdr:colOff>
      <xdr:row>18</xdr:row>
      <xdr:rowOff>152400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613C19F4-C8CA-4046-8929-E5972A9495AA}"/>
            </a:ext>
          </a:extLst>
        </xdr:cNvPr>
        <xdr:cNvCxnSpPr>
          <a:stCxn id="21" idx="2"/>
          <a:endCxn id="24" idx="0"/>
        </xdr:cNvCxnSpPr>
      </xdr:nvCxnSpPr>
      <xdr:spPr>
        <a:xfrm>
          <a:off x="2390775" y="3019425"/>
          <a:ext cx="590550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15</xdr:row>
      <xdr:rowOff>161925</xdr:rowOff>
    </xdr:from>
    <xdr:to>
      <xdr:col>6</xdr:col>
      <xdr:colOff>76200</xdr:colOff>
      <xdr:row>18</xdr:row>
      <xdr:rowOff>114300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CF098D0A-1B9D-4F3C-96C0-D3AD98F0E0D1}"/>
            </a:ext>
          </a:extLst>
        </xdr:cNvPr>
        <xdr:cNvCxnSpPr>
          <a:stCxn id="22" idx="2"/>
          <a:endCxn id="25" idx="0"/>
        </xdr:cNvCxnSpPr>
      </xdr:nvCxnSpPr>
      <xdr:spPr>
        <a:xfrm flipH="1">
          <a:off x="3981450" y="3019425"/>
          <a:ext cx="666750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20</xdr:row>
      <xdr:rowOff>47625</xdr:rowOff>
    </xdr:from>
    <xdr:to>
      <xdr:col>5</xdr:col>
      <xdr:colOff>171450</xdr:colOff>
      <xdr:row>23</xdr:row>
      <xdr:rowOff>9525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5401BBCC-DBAE-446F-916B-D16090E4C08E}"/>
            </a:ext>
          </a:extLst>
        </xdr:cNvPr>
        <xdr:cNvCxnSpPr>
          <a:stCxn id="25" idx="2"/>
          <a:endCxn id="28" idx="0"/>
        </xdr:cNvCxnSpPr>
      </xdr:nvCxnSpPr>
      <xdr:spPr>
        <a:xfrm flipH="1">
          <a:off x="3400425" y="3857625"/>
          <a:ext cx="581025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20</xdr:row>
      <xdr:rowOff>47625</xdr:rowOff>
    </xdr:from>
    <xdr:to>
      <xdr:col>5</xdr:col>
      <xdr:colOff>585787</xdr:colOff>
      <xdr:row>23</xdr:row>
      <xdr:rowOff>9525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67D5EAF9-F55F-4856-9FD1-E907461D613D}"/>
            </a:ext>
          </a:extLst>
        </xdr:cNvPr>
        <xdr:cNvCxnSpPr>
          <a:stCxn id="25" idx="2"/>
          <a:endCxn id="29" idx="0"/>
        </xdr:cNvCxnSpPr>
      </xdr:nvCxnSpPr>
      <xdr:spPr>
        <a:xfrm>
          <a:off x="3981450" y="3857625"/>
          <a:ext cx="414337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15</xdr:row>
      <xdr:rowOff>161925</xdr:rowOff>
    </xdr:from>
    <xdr:to>
      <xdr:col>6</xdr:col>
      <xdr:colOff>609600</xdr:colOff>
      <xdr:row>18</xdr:row>
      <xdr:rowOff>114300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AE93DA8C-1EBA-4823-B17F-3AB43DB556B9}"/>
            </a:ext>
          </a:extLst>
        </xdr:cNvPr>
        <xdr:cNvCxnSpPr>
          <a:stCxn id="22" idx="2"/>
          <a:endCxn id="27" idx="0"/>
        </xdr:cNvCxnSpPr>
      </xdr:nvCxnSpPr>
      <xdr:spPr>
        <a:xfrm>
          <a:off x="4648200" y="3019425"/>
          <a:ext cx="533400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10</xdr:row>
      <xdr:rowOff>85725</xdr:rowOff>
    </xdr:from>
    <xdr:to>
      <xdr:col>8</xdr:col>
      <xdr:colOff>361950</xdr:colOff>
      <xdr:row>14</xdr:row>
      <xdr:rowOff>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B9758C05-29CF-4404-8F8C-55EF07238FB4}"/>
            </a:ext>
          </a:extLst>
        </xdr:cNvPr>
        <xdr:cNvCxnSpPr>
          <a:cxnSpLocks/>
          <a:endCxn id="30" idx="0"/>
        </xdr:cNvCxnSpPr>
      </xdr:nvCxnSpPr>
      <xdr:spPr>
        <a:xfrm>
          <a:off x="4619625" y="1990725"/>
          <a:ext cx="1838325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563-6E2C-409E-8DE2-D441096333C3}">
  <dimension ref="B2:V31"/>
  <sheetViews>
    <sheetView workbookViewId="0">
      <selection activeCell="Q31" sqref="Q31"/>
    </sheetView>
  </sheetViews>
  <sheetFormatPr baseColWidth="10" defaultRowHeight="15" x14ac:dyDescent="0.25"/>
  <cols>
    <col min="11" max="11" width="14.140625" customWidth="1"/>
  </cols>
  <sheetData>
    <row r="2" spans="2:17" x14ac:dyDescent="0.25">
      <c r="F2" t="s">
        <v>6</v>
      </c>
    </row>
    <row r="4" spans="2:17" x14ac:dyDescent="0.25">
      <c r="B4" s="8" t="s">
        <v>0</v>
      </c>
      <c r="C4">
        <v>0.25</v>
      </c>
      <c r="F4" s="8" t="s">
        <v>0</v>
      </c>
      <c r="G4">
        <v>0.25</v>
      </c>
      <c r="J4" s="8" t="s">
        <v>0</v>
      </c>
      <c r="K4">
        <v>0.25</v>
      </c>
      <c r="N4" s="9" t="s">
        <v>0</v>
      </c>
      <c r="O4" s="3">
        <v>0.25</v>
      </c>
      <c r="P4" s="1" t="s">
        <v>14</v>
      </c>
      <c r="Q4">
        <f>O4+O5</f>
        <v>0.55000000000000004</v>
      </c>
    </row>
    <row r="5" spans="2:17" x14ac:dyDescent="0.25">
      <c r="B5" s="8" t="s">
        <v>1</v>
      </c>
      <c r="C5">
        <v>0.2</v>
      </c>
      <c r="F5" s="8" t="s">
        <v>1</v>
      </c>
      <c r="G5">
        <v>0.2</v>
      </c>
      <c r="J5" s="9" t="s">
        <v>1</v>
      </c>
      <c r="K5" s="3">
        <v>0.2</v>
      </c>
      <c r="L5" s="1" t="s">
        <v>13</v>
      </c>
      <c r="M5">
        <f>K5+K6</f>
        <v>0.45</v>
      </c>
      <c r="N5" s="10" t="s">
        <v>12</v>
      </c>
      <c r="O5" s="4">
        <v>0.3</v>
      </c>
    </row>
    <row r="6" spans="2:17" x14ac:dyDescent="0.25">
      <c r="B6" s="8" t="s">
        <v>2</v>
      </c>
      <c r="C6">
        <v>0.15</v>
      </c>
      <c r="F6" s="9" t="s">
        <v>2</v>
      </c>
      <c r="G6" s="3">
        <v>0.15</v>
      </c>
      <c r="H6" s="1" t="s">
        <v>12</v>
      </c>
      <c r="I6">
        <f>G6+G7</f>
        <v>0.3</v>
      </c>
      <c r="J6" s="10" t="s">
        <v>11</v>
      </c>
      <c r="K6" s="4">
        <v>0.25</v>
      </c>
      <c r="N6" s="8" t="s">
        <v>13</v>
      </c>
      <c r="O6">
        <v>0.45</v>
      </c>
    </row>
    <row r="7" spans="2:17" x14ac:dyDescent="0.25">
      <c r="B7" s="8" t="s">
        <v>3</v>
      </c>
      <c r="C7">
        <v>0.15</v>
      </c>
      <c r="F7" s="10" t="s">
        <v>3</v>
      </c>
      <c r="G7" s="4">
        <v>0.15</v>
      </c>
      <c r="J7" s="11" t="s">
        <v>12</v>
      </c>
      <c r="K7">
        <v>0.3</v>
      </c>
    </row>
    <row r="8" spans="2:17" x14ac:dyDescent="0.25">
      <c r="B8" s="9" t="s">
        <v>4</v>
      </c>
      <c r="C8" s="3">
        <v>0.15</v>
      </c>
      <c r="D8" s="1" t="s">
        <v>11</v>
      </c>
      <c r="E8">
        <f>C8+C9</f>
        <v>0.25</v>
      </c>
      <c r="F8" s="11" t="s">
        <v>11</v>
      </c>
      <c r="G8">
        <v>0.25</v>
      </c>
    </row>
    <row r="9" spans="2:17" x14ac:dyDescent="0.25">
      <c r="B9" s="10" t="s">
        <v>5</v>
      </c>
      <c r="C9" s="4">
        <v>0.1</v>
      </c>
    </row>
    <row r="12" spans="2:17" x14ac:dyDescent="0.25">
      <c r="B12" t="s">
        <v>16</v>
      </c>
      <c r="F12" t="s">
        <v>7</v>
      </c>
    </row>
    <row r="13" spans="2:17" x14ac:dyDescent="0.25">
      <c r="F13" t="s">
        <v>8</v>
      </c>
    </row>
    <row r="14" spans="2:17" x14ac:dyDescent="0.25">
      <c r="I14" t="s">
        <v>15</v>
      </c>
    </row>
    <row r="15" spans="2:17" x14ac:dyDescent="0.25">
      <c r="I15" t="s">
        <v>0</v>
      </c>
      <c r="J15">
        <v>8</v>
      </c>
    </row>
    <row r="16" spans="2:17" x14ac:dyDescent="0.25">
      <c r="I16" t="s">
        <v>9</v>
      </c>
      <c r="J16">
        <v>16</v>
      </c>
    </row>
    <row r="19" spans="9:22" x14ac:dyDescent="0.25">
      <c r="S19" s="2" t="s">
        <v>35</v>
      </c>
    </row>
    <row r="20" spans="9:22" x14ac:dyDescent="0.25">
      <c r="K20" s="2" t="s">
        <v>17</v>
      </c>
      <c r="P20" s="2" t="s">
        <v>31</v>
      </c>
      <c r="U20" s="2" t="s">
        <v>39</v>
      </c>
    </row>
    <row r="21" spans="9:22" x14ac:dyDescent="0.25">
      <c r="I21">
        <v>0.25</v>
      </c>
      <c r="J21" t="s">
        <v>0</v>
      </c>
      <c r="K21" s="5" t="s">
        <v>18</v>
      </c>
      <c r="L21">
        <v>2</v>
      </c>
      <c r="O21" t="s">
        <v>0</v>
      </c>
      <c r="P21">
        <v>0.25</v>
      </c>
      <c r="Q21" s="6">
        <f>-P21*LOG(P21,2)</f>
        <v>0.5</v>
      </c>
      <c r="S21" t="s">
        <v>33</v>
      </c>
      <c r="T21">
        <v>0.1</v>
      </c>
      <c r="U21">
        <f>-T21*LOG(T21,2)</f>
        <v>0.33219280948873625</v>
      </c>
    </row>
    <row r="22" spans="9:22" x14ac:dyDescent="0.25">
      <c r="I22">
        <v>0.2</v>
      </c>
      <c r="J22" t="s">
        <v>1</v>
      </c>
      <c r="K22" s="5" t="s">
        <v>19</v>
      </c>
      <c r="L22">
        <v>2</v>
      </c>
      <c r="O22" t="s">
        <v>1</v>
      </c>
      <c r="P22">
        <v>0.2</v>
      </c>
      <c r="Q22" s="6">
        <f t="shared" ref="Q22:Q26" si="0">-P22*LOG(P22,2)</f>
        <v>0.46438561897747244</v>
      </c>
      <c r="S22" t="s">
        <v>34</v>
      </c>
      <c r="T22">
        <v>0.05</v>
      </c>
      <c r="U22">
        <f t="shared" ref="U22:U25" si="1">-T22*LOG(T22,2)</f>
        <v>0.21609640474436814</v>
      </c>
    </row>
    <row r="23" spans="9:22" x14ac:dyDescent="0.25">
      <c r="I23">
        <v>0.15</v>
      </c>
      <c r="J23" t="s">
        <v>2</v>
      </c>
      <c r="K23" s="5" t="s">
        <v>20</v>
      </c>
      <c r="L23">
        <v>3</v>
      </c>
      <c r="O23" t="s">
        <v>2</v>
      </c>
      <c r="P23">
        <v>0.15</v>
      </c>
      <c r="Q23" s="6">
        <f t="shared" si="0"/>
        <v>0.41054483912493089</v>
      </c>
      <c r="S23" t="s">
        <v>36</v>
      </c>
      <c r="T23">
        <v>0</v>
      </c>
      <c r="U23">
        <v>0</v>
      </c>
    </row>
    <row r="24" spans="9:22" x14ac:dyDescent="0.25">
      <c r="I24">
        <v>0.15</v>
      </c>
      <c r="J24" t="s">
        <v>3</v>
      </c>
      <c r="K24" s="5" t="s">
        <v>21</v>
      </c>
      <c r="L24">
        <v>3</v>
      </c>
      <c r="O24" t="s">
        <v>3</v>
      </c>
      <c r="P24">
        <v>0.15</v>
      </c>
      <c r="Q24" s="6">
        <f t="shared" si="0"/>
        <v>0.41054483912493089</v>
      </c>
      <c r="S24" t="s">
        <v>37</v>
      </c>
      <c r="T24">
        <v>0.05</v>
      </c>
      <c r="U24">
        <f t="shared" si="1"/>
        <v>0.21609640474436814</v>
      </c>
    </row>
    <row r="25" spans="9:22" x14ac:dyDescent="0.25">
      <c r="I25">
        <v>0.15</v>
      </c>
      <c r="J25" t="s">
        <v>4</v>
      </c>
      <c r="K25" s="5" t="s">
        <v>22</v>
      </c>
      <c r="L25">
        <v>3</v>
      </c>
      <c r="O25" t="s">
        <v>4</v>
      </c>
      <c r="P25">
        <v>0.15</v>
      </c>
      <c r="Q25" s="6">
        <f t="shared" si="0"/>
        <v>0.41054483912493089</v>
      </c>
      <c r="S25" t="s">
        <v>38</v>
      </c>
      <c r="T25">
        <v>0.05</v>
      </c>
      <c r="U25">
        <f t="shared" si="1"/>
        <v>0.21609640474436814</v>
      </c>
    </row>
    <row r="26" spans="9:22" x14ac:dyDescent="0.25">
      <c r="I26">
        <v>0.1</v>
      </c>
      <c r="J26" t="s">
        <v>5</v>
      </c>
      <c r="K26" s="5" t="s">
        <v>23</v>
      </c>
      <c r="L26">
        <v>3</v>
      </c>
      <c r="O26" t="s">
        <v>5</v>
      </c>
      <c r="P26">
        <v>0.1</v>
      </c>
      <c r="Q26" s="6">
        <f t="shared" si="0"/>
        <v>0.33219280948873625</v>
      </c>
    </row>
    <row r="27" spans="9:22" x14ac:dyDescent="0.25">
      <c r="I27" s="5" t="s">
        <v>25</v>
      </c>
      <c r="L27">
        <f>SUMPRODUCT(L21:L26,I21:I26)</f>
        <v>2.5499999999999998</v>
      </c>
      <c r="M27" t="s">
        <v>24</v>
      </c>
      <c r="Q27" s="7">
        <f>SUM(Q21:Q26)</f>
        <v>2.5282129458410014</v>
      </c>
      <c r="R27" s="7" t="s">
        <v>24</v>
      </c>
      <c r="S27" s="7"/>
      <c r="T27" s="7"/>
      <c r="U27" s="7">
        <f t="shared" ref="R27:U27" si="2">SUM(U21:U26)</f>
        <v>0.98048202372184057</v>
      </c>
      <c r="V27" s="1" t="s">
        <v>24</v>
      </c>
    </row>
    <row r="28" spans="9:22" x14ac:dyDescent="0.25">
      <c r="I28" s="5" t="s">
        <v>26</v>
      </c>
      <c r="L28">
        <v>8</v>
      </c>
    </row>
    <row r="30" spans="9:22" x14ac:dyDescent="0.25">
      <c r="I30" t="s">
        <v>30</v>
      </c>
      <c r="K30" t="s">
        <v>28</v>
      </c>
      <c r="L30" s="1">
        <f>L28/L27</f>
        <v>3.1372549019607847</v>
      </c>
      <c r="M30" s="1" t="s">
        <v>29</v>
      </c>
    </row>
    <row r="31" spans="9:22" x14ac:dyDescent="0.25">
      <c r="Q31" s="12" t="s">
        <v>40</v>
      </c>
      <c r="R31" s="12"/>
      <c r="S31" s="13">
        <f>Q27+U27</f>
        <v>3.5086949695628418</v>
      </c>
      <c r="T31" s="12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6708-EA8B-485C-A333-C214EBDD70CD}">
  <dimension ref="B1:R23"/>
  <sheetViews>
    <sheetView workbookViewId="0">
      <selection activeCell="O23" sqref="O23"/>
    </sheetView>
  </sheetViews>
  <sheetFormatPr baseColWidth="10" defaultRowHeight="15" x14ac:dyDescent="0.25"/>
  <sheetData>
    <row r="1" spans="2:17" x14ac:dyDescent="0.25">
      <c r="B1" t="s">
        <v>10</v>
      </c>
      <c r="G1" t="s">
        <v>44</v>
      </c>
    </row>
    <row r="3" spans="2:17" x14ac:dyDescent="0.25">
      <c r="B3" s="8" t="s">
        <v>0</v>
      </c>
      <c r="C3">
        <v>0.25</v>
      </c>
      <c r="E3" t="s">
        <v>41</v>
      </c>
      <c r="F3">
        <v>0.25</v>
      </c>
    </row>
    <row r="4" spans="2:17" x14ac:dyDescent="0.25">
      <c r="B4" s="8" t="s">
        <v>1</v>
      </c>
      <c r="C4">
        <v>0.2</v>
      </c>
      <c r="E4" t="s">
        <v>42</v>
      </c>
      <c r="F4">
        <v>0.45</v>
      </c>
    </row>
    <row r="5" spans="2:17" x14ac:dyDescent="0.25">
      <c r="B5" s="8" t="s">
        <v>2</v>
      </c>
      <c r="C5">
        <v>0.15</v>
      </c>
      <c r="E5" t="s">
        <v>43</v>
      </c>
      <c r="F5">
        <v>0.4</v>
      </c>
    </row>
    <row r="6" spans="2:17" x14ac:dyDescent="0.25">
      <c r="B6" s="8" t="s">
        <v>3</v>
      </c>
      <c r="C6">
        <v>0.15</v>
      </c>
      <c r="E6" s="1" t="s">
        <v>45</v>
      </c>
      <c r="F6" s="1">
        <v>0.5</v>
      </c>
    </row>
    <row r="7" spans="2:17" x14ac:dyDescent="0.25">
      <c r="B7" s="8" t="s">
        <v>4</v>
      </c>
      <c r="C7">
        <v>0.15</v>
      </c>
      <c r="E7" s="1" t="s">
        <v>46</v>
      </c>
      <c r="F7" s="1">
        <v>0.5</v>
      </c>
    </row>
    <row r="8" spans="2:17" x14ac:dyDescent="0.25">
      <c r="B8" s="8" t="s">
        <v>5</v>
      </c>
      <c r="C8">
        <v>0.1</v>
      </c>
    </row>
    <row r="13" spans="2:17" x14ac:dyDescent="0.25">
      <c r="O13" t="s">
        <v>52</v>
      </c>
    </row>
    <row r="15" spans="2:17" x14ac:dyDescent="0.25">
      <c r="J15">
        <v>0.25</v>
      </c>
      <c r="K15" t="s">
        <v>0</v>
      </c>
      <c r="L15" s="5" t="s">
        <v>47</v>
      </c>
      <c r="M15">
        <v>2</v>
      </c>
      <c r="O15" t="s">
        <v>53</v>
      </c>
      <c r="P15">
        <v>0</v>
      </c>
      <c r="Q15">
        <v>0</v>
      </c>
    </row>
    <row r="16" spans="2:17" x14ac:dyDescent="0.25">
      <c r="J16">
        <v>0.2</v>
      </c>
      <c r="K16" t="s">
        <v>1</v>
      </c>
      <c r="L16" s="5" t="s">
        <v>19</v>
      </c>
      <c r="M16">
        <v>2</v>
      </c>
      <c r="O16" t="s">
        <v>54</v>
      </c>
      <c r="P16">
        <v>0.05</v>
      </c>
      <c r="Q16">
        <f t="shared" ref="Q16:Q18" si="0">-P16*LOG(P16,2)</f>
        <v>0.21609640474436814</v>
      </c>
    </row>
    <row r="17" spans="10:18" x14ac:dyDescent="0.25">
      <c r="J17">
        <v>0.15</v>
      </c>
      <c r="K17" t="s">
        <v>2</v>
      </c>
      <c r="L17" s="5" t="s">
        <v>48</v>
      </c>
      <c r="M17">
        <v>3</v>
      </c>
      <c r="O17" t="s">
        <v>55</v>
      </c>
      <c r="P17">
        <v>0.1</v>
      </c>
      <c r="Q17">
        <f t="shared" si="0"/>
        <v>0.33219280948873625</v>
      </c>
    </row>
    <row r="18" spans="10:18" x14ac:dyDescent="0.25">
      <c r="J18">
        <v>0.15</v>
      </c>
      <c r="K18" t="s">
        <v>3</v>
      </c>
      <c r="L18" s="5" t="s">
        <v>22</v>
      </c>
      <c r="M18">
        <v>3</v>
      </c>
      <c r="O18" t="s">
        <v>56</v>
      </c>
      <c r="P18">
        <v>0</v>
      </c>
      <c r="Q18">
        <v>0</v>
      </c>
    </row>
    <row r="19" spans="10:18" x14ac:dyDescent="0.25">
      <c r="J19">
        <v>0.15</v>
      </c>
      <c r="K19" t="s">
        <v>4</v>
      </c>
      <c r="L19" s="5" t="s">
        <v>23</v>
      </c>
      <c r="M19">
        <v>3</v>
      </c>
      <c r="Q19">
        <f>SUM(Q16:Q17)</f>
        <v>0.54828921423310439</v>
      </c>
    </row>
    <row r="20" spans="10:18" x14ac:dyDescent="0.25">
      <c r="J20">
        <v>0.1</v>
      </c>
      <c r="K20" t="s">
        <v>5</v>
      </c>
      <c r="L20" s="5" t="s">
        <v>49</v>
      </c>
      <c r="M20">
        <v>3</v>
      </c>
    </row>
    <row r="21" spans="10:18" x14ac:dyDescent="0.25">
      <c r="L21" s="5" t="s">
        <v>50</v>
      </c>
      <c r="M21">
        <f>SUMPRODUCT(M15:M20,J15:J20)</f>
        <v>2.5499999999999998</v>
      </c>
      <c r="N21" t="s">
        <v>24</v>
      </c>
    </row>
    <row r="22" spans="10:18" x14ac:dyDescent="0.25">
      <c r="L22" s="5" t="s">
        <v>51</v>
      </c>
      <c r="M22">
        <v>8</v>
      </c>
      <c r="N22" t="s">
        <v>24</v>
      </c>
    </row>
    <row r="23" spans="10:18" x14ac:dyDescent="0.25">
      <c r="L23" s="14" t="s">
        <v>27</v>
      </c>
      <c r="M23" s="1">
        <f>M22/M21</f>
        <v>3.1372549019607847</v>
      </c>
      <c r="O23" s="12" t="s">
        <v>40</v>
      </c>
      <c r="P23" s="8"/>
      <c r="Q23" s="12">
        <f>Q19+M23</f>
        <v>3.6855441161938893</v>
      </c>
      <c r="R23" s="12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31A6-03D9-44E0-999C-188F202FAA5D}">
  <dimension ref="A1:T26"/>
  <sheetViews>
    <sheetView tabSelected="1" workbookViewId="0">
      <selection activeCell="M30" sqref="M30"/>
    </sheetView>
  </sheetViews>
  <sheetFormatPr baseColWidth="10" defaultRowHeight="15" x14ac:dyDescent="0.25"/>
  <sheetData>
    <row r="1" spans="1:19" x14ac:dyDescent="0.25">
      <c r="A1" s="15" t="s">
        <v>0</v>
      </c>
      <c r="B1" s="15">
        <v>0.25</v>
      </c>
      <c r="C1" t="s">
        <v>67</v>
      </c>
      <c r="D1" t="s">
        <v>41</v>
      </c>
      <c r="E1">
        <v>0.25</v>
      </c>
      <c r="H1" t="s">
        <v>57</v>
      </c>
    </row>
    <row r="2" spans="1:19" x14ac:dyDescent="0.25">
      <c r="A2" s="15" t="s">
        <v>1</v>
      </c>
      <c r="B2" s="15">
        <v>0.2</v>
      </c>
      <c r="D2" s="1" t="s">
        <v>42</v>
      </c>
      <c r="E2" s="1">
        <v>0.45</v>
      </c>
      <c r="H2" t="s">
        <v>58</v>
      </c>
    </row>
    <row r="3" spans="1:19" x14ac:dyDescent="0.25">
      <c r="A3" s="15" t="s">
        <v>2</v>
      </c>
      <c r="B3" s="15">
        <v>0.15</v>
      </c>
      <c r="H3" t="s">
        <v>60</v>
      </c>
    </row>
    <row r="4" spans="1:19" x14ac:dyDescent="0.25">
      <c r="A4" s="15" t="s">
        <v>3</v>
      </c>
      <c r="B4" s="15">
        <v>0.15</v>
      </c>
      <c r="D4" s="1" t="s">
        <v>62</v>
      </c>
      <c r="E4" s="1">
        <v>0.45</v>
      </c>
      <c r="H4" t="s">
        <v>63</v>
      </c>
    </row>
    <row r="5" spans="1:19" x14ac:dyDescent="0.25">
      <c r="A5" s="15" t="s">
        <v>4</v>
      </c>
      <c r="B5" s="15">
        <v>0.15</v>
      </c>
    </row>
    <row r="6" spans="1:19" x14ac:dyDescent="0.25">
      <c r="A6" t="s">
        <v>5</v>
      </c>
      <c r="B6">
        <v>0.1</v>
      </c>
    </row>
    <row r="8" spans="1:19" x14ac:dyDescent="0.25">
      <c r="B8">
        <f>SUM(B1:B5)</f>
        <v>0.9</v>
      </c>
    </row>
    <row r="9" spans="1:19" x14ac:dyDescent="0.25">
      <c r="B9" t="s">
        <v>66</v>
      </c>
    </row>
    <row r="12" spans="1:19" x14ac:dyDescent="0.25">
      <c r="O12" s="2" t="s">
        <v>31</v>
      </c>
      <c r="R12" t="s">
        <v>32</v>
      </c>
      <c r="S12" s="2" t="s">
        <v>31</v>
      </c>
    </row>
    <row r="13" spans="1:19" x14ac:dyDescent="0.25">
      <c r="K13" t="s">
        <v>0</v>
      </c>
      <c r="L13" s="5" t="s">
        <v>47</v>
      </c>
      <c r="M13">
        <v>2</v>
      </c>
      <c r="O13">
        <f>-B1*LOG(B1,2)</f>
        <v>0.5</v>
      </c>
      <c r="Q13" t="s">
        <v>68</v>
      </c>
      <c r="R13">
        <v>0</v>
      </c>
      <c r="S13">
        <v>0</v>
      </c>
    </row>
    <row r="14" spans="1:19" x14ac:dyDescent="0.25">
      <c r="K14" t="s">
        <v>1</v>
      </c>
      <c r="L14" s="5" t="s">
        <v>18</v>
      </c>
      <c r="M14">
        <v>2</v>
      </c>
      <c r="O14">
        <f>-B2*LOG(B2,2)</f>
        <v>0.46438561897747244</v>
      </c>
      <c r="Q14" t="s">
        <v>59</v>
      </c>
      <c r="R14">
        <v>0.35</v>
      </c>
      <c r="S14">
        <f t="shared" ref="S14:S15" si="0">-R14*LOG(R14,2)</f>
        <v>0.53010061049041546</v>
      </c>
    </row>
    <row r="15" spans="1:19" x14ac:dyDescent="0.25">
      <c r="K15" t="s">
        <v>2</v>
      </c>
      <c r="L15" s="5" t="s">
        <v>22</v>
      </c>
      <c r="M15">
        <v>3</v>
      </c>
      <c r="O15">
        <f>-B3*LOG(B3,2)</f>
        <v>0.41054483912493089</v>
      </c>
      <c r="Q15" t="s">
        <v>61</v>
      </c>
      <c r="R15">
        <v>0.35</v>
      </c>
      <c r="S15">
        <f t="shared" si="0"/>
        <v>0.53010061049041546</v>
      </c>
    </row>
    <row r="16" spans="1:19" x14ac:dyDescent="0.25">
      <c r="K16" t="s">
        <v>3</v>
      </c>
      <c r="L16" s="5" t="s">
        <v>23</v>
      </c>
      <c r="M16">
        <v>3</v>
      </c>
      <c r="O16">
        <f>-B4*LOG(B4,2)</f>
        <v>0.41054483912493089</v>
      </c>
      <c r="Q16" t="s">
        <v>64</v>
      </c>
      <c r="R16">
        <v>0.05</v>
      </c>
      <c r="S16">
        <f>-R16*LOG(R16,2)</f>
        <v>0.21609640474436814</v>
      </c>
    </row>
    <row r="17" spans="11:20" x14ac:dyDescent="0.25">
      <c r="K17" t="s">
        <v>4</v>
      </c>
      <c r="L17" s="5" t="s">
        <v>19</v>
      </c>
      <c r="M17">
        <v>2</v>
      </c>
      <c r="O17">
        <f>-B5*LOG(B5,2)</f>
        <v>0.41054483912493089</v>
      </c>
      <c r="Q17" t="s">
        <v>69</v>
      </c>
      <c r="R17">
        <v>0.15</v>
      </c>
      <c r="S17">
        <f>-R17*LOG(R17,2)</f>
        <v>0.41054483912493089</v>
      </c>
    </row>
    <row r="18" spans="11:20" x14ac:dyDescent="0.25">
      <c r="K18" t="s">
        <v>5</v>
      </c>
      <c r="L18" s="5" t="s">
        <v>65</v>
      </c>
      <c r="M18">
        <v>1</v>
      </c>
      <c r="O18">
        <f>-B6*LOG(B6,2)</f>
        <v>0.33219280948873625</v>
      </c>
      <c r="S18">
        <f>SUM(S14:S17)</f>
        <v>1.6868424648501299</v>
      </c>
      <c r="T18" t="s">
        <v>24</v>
      </c>
    </row>
    <row r="19" spans="11:20" x14ac:dyDescent="0.25">
      <c r="L19" s="5" t="s">
        <v>50</v>
      </c>
      <c r="M19" s="16">
        <f>SUMPRODUCT(B1:B6,M13:M18)</f>
        <v>2.2000000000000002</v>
      </c>
      <c r="O19" s="1">
        <f>SUM(O13:O18)</f>
        <v>2.5282129458410014</v>
      </c>
      <c r="P19" s="1" t="s">
        <v>24</v>
      </c>
      <c r="S19" s="17">
        <f>O19+S18</f>
        <v>4.2150554106911313</v>
      </c>
      <c r="T19" s="17" t="s">
        <v>24</v>
      </c>
    </row>
    <row r="21" spans="11:20" x14ac:dyDescent="0.25">
      <c r="L21" s="14" t="s">
        <v>27</v>
      </c>
      <c r="M21" s="1">
        <f>8/M19</f>
        <v>3.6363636363636362</v>
      </c>
    </row>
    <row r="26" spans="11:20" x14ac:dyDescent="0.25">
      <c r="M26" s="12" t="s">
        <v>40</v>
      </c>
      <c r="N26" s="12"/>
      <c r="O26" s="12">
        <v>4.2150554106911313</v>
      </c>
      <c r="P26" s="1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Arboles de hoffman-jerarquico</vt:lpstr>
      <vt:lpstr>Hoffman- balanceado</vt:lpstr>
      <vt:lpstr>Arbol Terniado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2022-03-18T06:35:07Z</dcterms:modified>
</cp:coreProperties>
</file>