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5"/>
  <workbookPr/>
  <mc:AlternateContent xmlns:mc="http://schemas.openxmlformats.org/markup-compatibility/2006">
    <mc:Choice Requires="x15">
      <x15ac:absPath xmlns:x15ac="http://schemas.microsoft.com/office/spreadsheetml/2010/11/ac" url="/Users/nicholasgunner/Desktop/Platforms/GU-CLEER-Mussels/"/>
    </mc:Choice>
  </mc:AlternateContent>
  <xr:revisionPtr revIDLastSave="0" documentId="13_ncr:1_{8BFF5044-6EC7-1D44-BE82-19E78E9FE60E}" xr6:coauthVersionLast="47" xr6:coauthVersionMax="47" xr10:uidLastSave="{00000000-0000-0000-0000-000000000000}"/>
  <bookViews>
    <workbookView xWindow="0" yWindow="740" windowWidth="29400" windowHeight="18380" activeTab="3" xr2:uid="{00000000-000D-0000-FFFF-FFFF00000000}"/>
  </bookViews>
  <sheets>
    <sheet name="Mussels (2)" sheetId="8" state="hidden" r:id="rId1"/>
    <sheet name="Mussels" sheetId="1" r:id="rId2"/>
    <sheet name="Sheet5" sheetId="5" state="hidden" r:id="rId3"/>
    <sheet name="Reference" sheetId="10" r:id="rId4"/>
    <sheet name="check names" sheetId="3" state="hidden" r:id="rId5"/>
    <sheet name="Mussel + host" sheetId="6" r:id="rId6"/>
    <sheet name="Sheet2" sheetId="2" state="hidden" r:id="rId7"/>
  </sheets>
  <definedNames>
    <definedName name="_xlnm._FilterDatabase" localSheetId="5" hidden="1">'Mussel + host'!$A$1:$V$1</definedName>
    <definedName name="_xlnm._FilterDatabase" localSheetId="1" hidden="1">Mussels!$A$1:$Q$22</definedName>
    <definedName name="_xlnm._FilterDatabase" localSheetId="0" hidden="1">'Mussels (2)'!$A$1:$N$22</definedName>
    <definedName name="_xlnm._FilterDatabase" localSheetId="2" hidden="1">Sheet5!$A$31:$AQ$31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5" i="6" l="1"/>
  <c r="F28" i="6"/>
  <c r="F3" i="6"/>
  <c r="F2" i="6"/>
  <c r="F16" i="6"/>
  <c r="F25" i="6"/>
  <c r="F5" i="6"/>
  <c r="F6" i="6"/>
  <c r="F12" i="6"/>
  <c r="F50" i="6"/>
  <c r="F9" i="6"/>
  <c r="F84" i="6"/>
  <c r="F7" i="6"/>
  <c r="F90" i="6"/>
  <c r="F14" i="6"/>
  <c r="F22" i="6"/>
  <c r="F8" i="6"/>
  <c r="F107" i="6"/>
  <c r="F4" i="6"/>
  <c r="F30" i="6"/>
  <c r="F63" i="6"/>
  <c r="F10" i="6"/>
  <c r="F11" i="6"/>
  <c r="F45" i="6"/>
  <c r="F18" i="6"/>
  <c r="F20" i="6"/>
  <c r="F35" i="6"/>
  <c r="F76" i="6"/>
  <c r="F80" i="6"/>
  <c r="F52" i="6"/>
  <c r="F98" i="6"/>
  <c r="F15" i="6"/>
  <c r="F21" i="6"/>
  <c r="F39" i="6"/>
  <c r="F40" i="6"/>
  <c r="F41" i="6"/>
  <c r="F43" i="6"/>
  <c r="F24" i="6"/>
  <c r="F65" i="6"/>
  <c r="F66" i="6"/>
  <c r="F17" i="6"/>
  <c r="F26" i="6"/>
  <c r="F31" i="6"/>
  <c r="F46" i="6"/>
  <c r="F33" i="6"/>
  <c r="F47" i="6"/>
  <c r="F34" i="6"/>
  <c r="F49" i="6"/>
  <c r="F83" i="6"/>
  <c r="F13" i="6"/>
  <c r="F87" i="6"/>
  <c r="F51" i="6"/>
  <c r="F97" i="6"/>
  <c r="F42" i="6"/>
  <c r="F36" i="6"/>
  <c r="F92" i="6"/>
  <c r="F104" i="6"/>
  <c r="F23" i="6"/>
  <c r="F19" i="6"/>
  <c r="F105" i="6"/>
  <c r="F37" i="6"/>
  <c r="F93" i="6"/>
  <c r="F27" i="6"/>
  <c r="F61" i="6"/>
  <c r="F68" i="6"/>
  <c r="F101" i="6"/>
  <c r="F38" i="6"/>
  <c r="F29" i="6"/>
  <c r="F62" i="6"/>
  <c r="F44" i="6"/>
  <c r="F32" i="6"/>
  <c r="F48" i="6"/>
  <c r="F79" i="6"/>
  <c r="F88" i="6"/>
  <c r="F106" i="6"/>
  <c r="F58" i="6"/>
  <c r="F64" i="6"/>
  <c r="F71" i="6"/>
  <c r="F72" i="6"/>
  <c r="F75" i="6"/>
  <c r="F82" i="6"/>
  <c r="F85" i="6"/>
  <c r="F86" i="6"/>
  <c r="F91" i="6"/>
  <c r="F96" i="6"/>
  <c r="F54" i="6"/>
  <c r="F67" i="6"/>
  <c r="F70" i="6"/>
  <c r="F74" i="6"/>
  <c r="F78" i="6"/>
  <c r="F103" i="6"/>
  <c r="F94" i="6"/>
  <c r="F102" i="6"/>
  <c r="F60" i="6"/>
  <c r="F73" i="6"/>
  <c r="F53" i="6"/>
  <c r="F99" i="6"/>
  <c r="F57" i="6"/>
  <c r="F59" i="6"/>
  <c r="F81" i="6"/>
  <c r="F89" i="6"/>
  <c r="F56" i="6"/>
  <c r="F69" i="6"/>
  <c r="F77" i="6"/>
  <c r="F100" i="6"/>
  <c r="F55" i="6"/>
  <c r="C34"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32" i="5"/>
  <c r="C33"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H42" i="5" s="1"/>
  <c r="I42" i="5" s="1"/>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H46" i="5" s="1"/>
  <c r="I46" i="5" s="1"/>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32" i="5"/>
  <c r="H32" i="5" s="1"/>
  <c r="I32" i="5" s="1"/>
  <c r="A3" i="5"/>
  <c r="A4" i="5"/>
  <c r="A5" i="5"/>
  <c r="A6" i="5"/>
  <c r="A7" i="5"/>
  <c r="A9" i="5"/>
  <c r="A10" i="5"/>
  <c r="A11" i="5"/>
  <c r="A12" i="5"/>
  <c r="A14" i="5"/>
  <c r="A15" i="5"/>
  <c r="A16" i="5"/>
  <c r="A17" i="5"/>
  <c r="A18" i="5"/>
  <c r="A19" i="5"/>
  <c r="A20" i="5"/>
  <c r="A21" i="5"/>
  <c r="A24" i="5"/>
  <c r="A2" i="5"/>
  <c r="H54" i="5" l="1"/>
  <c r="I54" i="5" s="1"/>
  <c r="H53" i="5"/>
  <c r="I53" i="5" s="1"/>
  <c r="H52" i="5"/>
  <c r="I52" i="5" s="1"/>
  <c r="H51" i="5"/>
  <c r="I51" i="5" s="1"/>
  <c r="H50" i="5"/>
  <c r="I50" i="5" s="1"/>
  <c r="H49" i="5"/>
  <c r="I49" i="5" s="1"/>
  <c r="H48" i="5"/>
  <c r="I48" i="5" s="1"/>
  <c r="H47" i="5"/>
  <c r="I47" i="5" s="1"/>
  <c r="H45" i="5"/>
  <c r="I45" i="5" s="1"/>
  <c r="H44" i="5"/>
  <c r="I44" i="5" s="1"/>
  <c r="H41" i="5"/>
  <c r="I41" i="5" s="1"/>
  <c r="H40" i="5"/>
  <c r="I40" i="5" s="1"/>
  <c r="H39" i="5"/>
  <c r="I39" i="5" s="1"/>
  <c r="H37" i="5"/>
  <c r="I37" i="5" s="1"/>
  <c r="H36" i="5"/>
  <c r="I36" i="5" s="1"/>
  <c r="H35" i="5"/>
  <c r="I35" i="5" s="1"/>
  <c r="H34" i="5"/>
  <c r="I34" i="5" s="1"/>
  <c r="H33" i="5"/>
  <c r="I3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tc={BF19569C-3193-48B8-BF34-8C0386DCA8B5}</author>
    <author>tc={E9F816BA-B5FA-4148-90EC-8D89A278933B}</author>
    <author>tc={E4C11600-3460-4DE4-8805-C0D5E414471C}</author>
    <author>tc={F5A74136-84D5-459A-B6BF-CD89CD65215A}</author>
    <author>tc={90DD4431-F739-4741-9845-267FC8718C4E}</author>
    <author>tc={EB9C7AAB-4D38-4D99-AB25-A4C25B55A2FD}</author>
    <author>tc={BEFB1F41-600A-4718-A49E-737EE74307C9}</author>
    <author>tc={8E394A79-EC55-4657-B21D-C7B38B24AD24}</author>
  </authors>
  <commentList>
    <comment ref="S2" authorId="0" shapeId="0" xr:uid="{BF19569C-3193-48B8-BF34-8C0386DCA8B5}">
      <text>
        <t>[Threaded comment]
Your version of Excel allows you to read this threaded comment; however, any edits to it will get removed if the file is opened in a newer version of Excel. Learn more: https://go.microsoft.com/fwlink/?linkid=870924
Comment:
    another doc https://dam.assets.ohio.gov/</t>
      </text>
    </comment>
    <comment ref="S3" authorId="1" shapeId="0" xr:uid="{E9F816BA-B5FA-4148-90EC-8D89A278933B}">
      <text>
        <t>[Threaded comment]
Your version of Excel allows you to read this threaded comment; however, any edits to it will get removed if the file is opened in a newer version of Excel. Learn more: https://go.microsoft.com/fwlink/?linkid=870924
Comment:
    another doc https://dam.assets.ohio.gov/</t>
      </text>
    </comment>
    <comment ref="S4" authorId="2" shapeId="0" xr:uid="{E4C11600-3460-4DE4-8805-C0D5E414471C}">
      <text>
        <t>[Threaded comment]
Your version of Excel allows you to read this threaded comment; however, any edits to it will get removed if the file is opened in a newer version of Excel. Learn more: https://go.microsoft.com/fwlink/?linkid=870924
Comment:
    another doc https://dam.assets.ohio.gov/</t>
      </text>
    </comment>
    <comment ref="S9" authorId="3" shapeId="0" xr:uid="{F5A74136-84D5-459A-B6BF-CD89CD65215A}">
      <text>
        <t>[Threaded comment]
Your version of Excel allows you to read this threaded comment; however, any edits to it will get removed if the file is opened in a newer version of Excel. Learn more: https://go.microsoft.com/fwlink/?linkid=870924
Comment:
    another doc https://dam.assets.ohio.gov/</t>
      </text>
    </comment>
    <comment ref="S10" authorId="4" shapeId="0" xr:uid="{90DD4431-F739-4741-9845-267FC8718C4E}">
      <text>
        <t>[Threaded comment]
Your version of Excel allows you to read this threaded comment; however, any edits to it will get removed if the file is opened in a newer version of Excel. Learn more: https://go.microsoft.com/fwlink/?linkid=870924
Comment:
    another doc https://dam.assets.ohio.gov/</t>
      </text>
    </comment>
    <comment ref="S18" authorId="5" shapeId="0" xr:uid="{EB9C7AAB-4D38-4D99-AB25-A4C25B55A2FD}">
      <text>
        <t>[Threaded comment]
Your version of Excel allows you to read this threaded comment; however, any edits to it will get removed if the file is opened in a newer version of Excel. Learn more: https://go.microsoft.com/fwlink/?linkid=870924
Comment:
    another doc https://dam.assets.ohio.gov/</t>
      </text>
    </comment>
    <comment ref="S19" authorId="6" shapeId="0" xr:uid="{BEFB1F41-600A-4718-A49E-737EE74307C9}">
      <text>
        <t>[Threaded comment]
Your version of Excel allows you to read this threaded comment; however, any edits to it will get removed if the file is opened in a newer version of Excel. Learn more: https://go.microsoft.com/fwlink/?linkid=870924
Comment:
    another doc https://dam.assets.ohio.gov/</t>
      </text>
    </comment>
    <comment ref="S21" authorId="7" shapeId="0" xr:uid="{8E394A79-EC55-4657-B21D-C7B38B24AD24}">
      <text>
        <t>[Threaded comment]
Your version of Excel allows you to read this threaded comment; however, any edits to it will get removed if the file is opened in a newer version of Excel. Learn more: https://go.microsoft.com/fwlink/?linkid=870924
Comment:
    another doc https://dam.assets.ohio.gov/</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Romanenko, Anastasiia</author>
  </authors>
  <commentList>
    <comment ref="F1" authorId="0" shapeId="0" xr:uid="{9C06F3A9-FAFF-4520-BEFA-C842FDCF3633}">
      <text>
        <r>
          <rPr>
            <sz val="11"/>
            <color theme="1"/>
            <rFont val="Aptos Narrow"/>
            <family val="2"/>
            <scheme val="minor"/>
          </rPr>
          <t>Romanenko, Anastasiia:
https://dam.assets.ohio.gov/image/upload/ohiodnr.gov/documents/coastal/owc/OWCAtlas_Mussels.pdf</t>
        </r>
      </text>
    </comment>
    <comment ref="K1" authorId="0" shapeId="0" xr:uid="{B071A9A5-54D4-4201-98BC-0DF7A832BD0E}">
      <text>
        <r>
          <rPr>
            <sz val="11"/>
            <color theme="1"/>
            <rFont val="Aptos Narrow"/>
            <family val="2"/>
            <scheme val="minor"/>
          </rPr>
          <t>Romanenko, Anastasiia:
https://dam.assets.ohio.gov/image/upload/ohiodnr.gov/documents/wildlife/backyard-wildlife/Pub%205517%20-%20Freshwater%20Mussels%20of%20Ohio%20R1022.pdf</t>
        </r>
      </text>
    </comment>
  </commentList>
</comments>
</file>

<file path=xl/sharedStrings.xml><?xml version="1.0" encoding="utf-8"?>
<sst xmlns="http://schemas.openxmlformats.org/spreadsheetml/2006/main" count="2440" uniqueCount="632">
  <si>
    <t>Common Name</t>
  </si>
  <si>
    <t>Species</t>
  </si>
  <si>
    <t>Image credit</t>
  </si>
  <si>
    <t>Status</t>
  </si>
  <si>
    <t>BASIN</t>
  </si>
  <si>
    <t>Maybe confused</t>
  </si>
  <si>
    <t>Reported hosts</t>
  </si>
  <si>
    <t>host fish amount</t>
  </si>
  <si>
    <t>most common fish host</t>
  </si>
  <si>
    <t>Defining characteristic(s):</t>
  </si>
  <si>
    <t>Shell</t>
  </si>
  <si>
    <t>Posterior ridge and slope</t>
  </si>
  <si>
    <t>Sulcus</t>
  </si>
  <si>
    <t>Umbos</t>
  </si>
  <si>
    <t>Beak cavity</t>
  </si>
  <si>
    <t>Nacre</t>
  </si>
  <si>
    <t>Other characters</t>
  </si>
  <si>
    <t>Wing</t>
  </si>
  <si>
    <t>Periostracum</t>
  </si>
  <si>
    <t>Other</t>
  </si>
  <si>
    <t>Elktoe</t>
  </si>
  <si>
    <t>Alasmidonta marginata</t>
  </si>
  <si>
    <t>Image (credit, K. Little): Illinois State Museum, ISM# 673223 (external), ISM 673282 (internal).</t>
  </si>
  <si>
    <t>Conneaut Creek (lake Erie basin)</t>
  </si>
  <si>
    <t>Alasmidonta varicosa. The two species can be differentiated by examining the steepness of the slope of the posterior ridge. A. marginata approaches a nearly 90° slope whereas A. varicosa has a gentle, rounding slope.</t>
  </si>
  <si>
    <r>
      <t>Rock Bass (</t>
    </r>
    <r>
      <rPr>
        <i/>
        <sz val="11"/>
        <color theme="1"/>
        <rFont val="TimesNewRomanPS"/>
        <charset val="1"/>
      </rPr>
      <t>Ambloplites rupestris</t>
    </r>
    <r>
      <rPr>
        <sz val="11"/>
        <color theme="1"/>
        <rFont val="TimesNewRomanPSMT"/>
        <charset val="1"/>
      </rPr>
      <t>), White Sucker (</t>
    </r>
    <r>
      <rPr>
        <i/>
        <sz val="11"/>
        <color theme="1"/>
        <rFont val="TimesNewRomanPS"/>
        <charset val="1"/>
      </rPr>
      <t>Catostomus commersoni</t>
    </r>
    <r>
      <rPr>
        <sz val="11"/>
        <color theme="1"/>
        <rFont val="TimesNewRomanPSMT"/>
        <charset val="1"/>
      </rPr>
      <t>), Northern Hogsucker (</t>
    </r>
    <r>
      <rPr>
        <i/>
        <sz val="11"/>
        <color theme="1"/>
        <rFont val="TimesNewRomanPS"/>
        <charset val="1"/>
      </rPr>
      <t>Hypentelium nigricans</t>
    </r>
    <r>
      <rPr>
        <sz val="11"/>
        <color theme="1"/>
        <rFont val="TimesNewRomanPSMT"/>
        <charset val="1"/>
      </rPr>
      <t>), Warmouth (</t>
    </r>
    <r>
      <rPr>
        <i/>
        <sz val="11"/>
        <color theme="1"/>
        <rFont val="TimesNewRomanPS"/>
        <charset val="1"/>
      </rPr>
      <t>Lepomis gulosus</t>
    </r>
    <r>
      <rPr>
        <sz val="11"/>
        <color theme="1"/>
        <rFont val="TimesNewRomanPSMT"/>
        <charset val="1"/>
      </rPr>
      <t>), and Shorthead Redhorse (</t>
    </r>
    <r>
      <rPr>
        <i/>
        <sz val="11"/>
        <color theme="1"/>
        <rFont val="TimesNewRomanPS"/>
        <charset val="1"/>
      </rPr>
      <t>Moxostoma macrolepidotum</t>
    </r>
    <r>
      <rPr>
        <sz val="11"/>
        <color theme="1"/>
        <rFont val="TimesNewRomanPSMT"/>
        <charset val="1"/>
      </rPr>
      <t>).</t>
    </r>
  </si>
  <si>
    <t>Rock Bass (Ambloplites rupestris)</t>
  </si>
  <si>
    <t>1. Thin, elongated shell;
2. Very prominent, sharp posterior ridge;
3. Posterior slope flattened and usually contains fine ridges or flutings;
4. Bright orange foot.</t>
  </si>
  <si>
    <t>Thin, elongated shell;</t>
  </si>
  <si>
    <t>Very prominent, sharp posterior ridge; Posterior slope flattened and usually contains fine ridges or flutings;</t>
  </si>
  <si>
    <t>white</t>
  </si>
  <si>
    <t>Pseudocardinal tooth reduced and “blade-like”</t>
  </si>
  <si>
    <t>Bright orange foot.</t>
  </si>
  <si>
    <t>Threeridge</t>
  </si>
  <si>
    <t>Amblema plicata</t>
  </si>
  <si>
    <t>Image (credit, R.Warren): Illinois State Museum, ISM# 673298 (external and internal)</t>
  </si>
  <si>
    <t>Lake Erie (Presque Isle Bay)</t>
  </si>
  <si>
    <t>Megalonaias nervosa, which occurs in Ohio, resembles A. plicata but is differentiated by having a blackish shell color and nodules/etchings on the anterior end of the shell.</t>
  </si>
  <si>
    <t>Rock Bass (Ambloplites rupestris), Freshwater Drum (Aplodinotus grunniens), Spotfin Shiner (Cyprinella spiloptera), Steelcolor Shiner (Cyprinella whipplei), Streamline Chub (Erimystax dissimilis), Northern Pike (Esox lucius), Mooneye (Hiodon tergisus), Northern Hogsucker (Hypentelium nigricans), Channel Catfish (Ictalurus punctatus), Shortnose Gar (Lepisosteus platostomus), Green Sunfish (Lepomis cyanellus), Pumpkinseed (Lepomis gibbosus), Warmouth (Lepomis gulosus), Bluegill (Lepomis macrochirus), Largemouth Bass (Micropterus salmoides), White Bass (Morone chrysops), Black Redhorse (Moxostoma duquesnei), Golden Redhorse (Moxostoma erythrurum), Emerald Shiner (Notropis atherinoides), Yellow Perch (Perca flavescens), Logperch (Percina caprodes), White Crappie (Pomoxis annularis), Black Crappie (Pomoxis nigromaculatus), Flathead Catfish (Pylodictis olivaris), and Sauger (Sander canadensis).</t>
  </si>
  <si>
    <t>Bluegill (Lepomis macrochirus)</t>
  </si>
  <si>
    <t>1. Plications (usually) on side of shell – there are ridgeless Threeridges (e.g., Conewango Creek)!
2. Large (~160 mm), heavy, often compressed shell;
3. Distinct rhomboidal shape.</t>
  </si>
  <si>
    <t>Large (~160 mm), heavy, often compressed shell; Distinct rhomboidal shape.</t>
  </si>
  <si>
    <t>Posterior ridge rounded</t>
  </si>
  <si>
    <t>Plications (usually) on side of shell – there are ridgeless Threeridges (e.g., Conewango Creek)! Interdental tooth absent</t>
  </si>
  <si>
    <t>Nodules absent</t>
  </si>
  <si>
    <t>Cylindrical Papershell</t>
  </si>
  <si>
    <t>Anodontoides ferussacianus</t>
  </si>
  <si>
    <t>Image (credit, N. Welte): Carnegie Museum of Natural History, CMNH# 61.6844 (external and internal)</t>
  </si>
  <si>
    <t>Lake Erie, Conneaut Creek</t>
  </si>
  <si>
    <t>Pyganodon grandis, P. cataracta, Strophitus undulatus and U. implicata. This species is difficult to identify; generally, A. ferrussacianus shell will be shorter and more uniformly cylindrical than P. grandis.</t>
  </si>
  <si>
    <t>White Sucker (Catostomus commersoni), Mottled Sculpin (Cottus bairdi), Brook Stickleback (Culaea inconstans), Spotfin Shiner (Cyprinella spiloptera), Iowa Darter (Etheostoma exile), Tippecanoe Darter (Etheostoma tippecanoe), Bluegill (Lepomis macrochirus), Common Shiner (Luxilus cornutus), Largemouth Bass (Micropterus salmoides), Blacknose Shiner (Notropis heterolepis), Sea Lamprey (Petromyzon marinus), Bluntnose Minnow (Pimephales notatus), Fathead Minnow (Pimephales promelas), and Black Crappie (Pomoxis nigromaculatus).</t>
  </si>
  <si>
    <t>1. Small/medium (&lt;80 mm), elongated cylinder;
2. Subcylindrical cross-section;
3. Umbo extends above hinge line;
4. Concentric (single loop) beak sculpture.</t>
  </si>
  <si>
    <t>Small/medium (&lt;80 mm), elongated cylinder;</t>
  </si>
  <si>
    <t>Umbos extend above hinge line</t>
  </si>
  <si>
    <t>Beak sculpture (young mussels) - Concentric single loops</t>
  </si>
  <si>
    <t>Nearly circular in cross- section</t>
  </si>
  <si>
    <t>Spike</t>
  </si>
  <si>
    <t>Eurynia dilatata</t>
  </si>
  <si>
    <t>Image (credit, A. Bogan, www.discoverlife.com): North Carolina State Museum, NCSM# 16236 (external and internal), image (credit, N. Welte): varying nacre coloration; hinge teeth comparison with Ptychobranchus fasciolaris.</t>
  </si>
  <si>
    <t>Lake Erie (Presque Isle Bay), Conneaut Creek</t>
  </si>
  <si>
    <t>Ptychobranchus fasciolaris. Older, darker P. fasciolaris individuals may resemble E. dilatata. Species distinguished by posterior slope and shell heft when alive (P. fasciolaris is more humped and heavier). Dead shell easily distinguished by P. fasciolaris’ heavy, curved, and club- shaped lateral teeth. E. dilatata will have slender, nearly straight lateral teeth and may also be distinguished by salmon/pink/purple nacre, if present.</t>
  </si>
  <si>
    <r>
      <t>Rock Bass (</t>
    </r>
    <r>
      <rPr>
        <i/>
        <sz val="11"/>
        <color theme="1"/>
        <rFont val="TimesNewRomanPS"/>
        <charset val="1"/>
      </rPr>
      <t>Ambloplites rupestris</t>
    </r>
    <r>
      <rPr>
        <sz val="11"/>
        <color theme="1"/>
        <rFont val="TimesNewRomanPSMT"/>
        <charset val="1"/>
      </rPr>
      <t>), Banded Sculpin (</t>
    </r>
    <r>
      <rPr>
        <i/>
        <sz val="11"/>
        <color theme="1"/>
        <rFont val="TimesNewRomanPS"/>
        <charset val="1"/>
      </rPr>
      <t>Cottus carolinae</t>
    </r>
    <r>
      <rPr>
        <sz val="11"/>
        <color theme="1"/>
        <rFont val="TimesNewRomanPSMT"/>
        <charset val="1"/>
      </rPr>
      <t>), Gizzard Shad (</t>
    </r>
    <r>
      <rPr>
        <i/>
        <sz val="11"/>
        <color theme="1"/>
        <rFont val="TimesNewRomanPS"/>
        <charset val="1"/>
      </rPr>
      <t>Dorosoma cepedianum</t>
    </r>
    <r>
      <rPr>
        <sz val="11"/>
        <color theme="1"/>
        <rFont val="TimesNewRomanPSMT"/>
        <charset val="1"/>
      </rPr>
      <t>), Rainbow Darter (</t>
    </r>
    <r>
      <rPr>
        <i/>
        <sz val="11"/>
        <color theme="1"/>
        <rFont val="TimesNewRomanPS"/>
        <charset val="1"/>
      </rPr>
      <t>Etheostoma caeruleum</t>
    </r>
    <r>
      <rPr>
        <sz val="11"/>
        <color theme="1"/>
        <rFont val="TimesNewRomanPSMT"/>
        <charset val="1"/>
      </rPr>
      <t>), Yellow Perch (</t>
    </r>
    <r>
      <rPr>
        <i/>
        <sz val="11"/>
        <color theme="1"/>
        <rFont val="TimesNewRomanPS"/>
        <charset val="1"/>
      </rPr>
      <t>Perca flavescens</t>
    </r>
    <r>
      <rPr>
        <sz val="11"/>
        <color theme="1"/>
        <rFont val="TimesNewRomanPSMT"/>
        <charset val="1"/>
      </rPr>
      <t>), White Crappie (</t>
    </r>
    <r>
      <rPr>
        <i/>
        <sz val="11"/>
        <color theme="1"/>
        <rFont val="TimesNewRomanPS"/>
        <charset val="1"/>
      </rPr>
      <t>Pomoxis annularis</t>
    </r>
    <r>
      <rPr>
        <sz val="11"/>
        <color theme="1"/>
        <rFont val="TimesNewRomanPSMT"/>
        <charset val="1"/>
      </rPr>
      <t>), Black Crappie (</t>
    </r>
    <r>
      <rPr>
        <i/>
        <sz val="11"/>
        <color theme="1"/>
        <rFont val="TimesNewRomanPS"/>
        <charset val="1"/>
      </rPr>
      <t>Pomoxis nigromaculatus</t>
    </r>
    <r>
      <rPr>
        <sz val="11"/>
        <color theme="1"/>
        <rFont val="TimesNewRomanPSMT"/>
        <charset val="1"/>
      </rPr>
      <t>), Flathead Catfish (</t>
    </r>
    <r>
      <rPr>
        <i/>
        <sz val="11"/>
        <color theme="1"/>
        <rFont val="TimesNewRomanPS"/>
        <charset val="1"/>
      </rPr>
      <t>Pylodictis olivaris</t>
    </r>
    <r>
      <rPr>
        <sz val="11"/>
        <color theme="1"/>
        <rFont val="TimesNewRomanPSMT"/>
        <charset val="1"/>
      </rPr>
      <t>), and Sauger (</t>
    </r>
    <r>
      <rPr>
        <i/>
        <sz val="11"/>
        <color theme="1"/>
        <rFont val="TimesNewRomanPS"/>
        <charset val="1"/>
      </rPr>
      <t>Sander canadensis</t>
    </r>
    <r>
      <rPr>
        <sz val="11"/>
        <color theme="1"/>
        <rFont val="TimesNewRomanPSMT"/>
        <charset val="1"/>
      </rPr>
      <t>).</t>
    </r>
  </si>
  <si>
    <t>Yellow Perch (Perca flavescens)</t>
  </si>
  <si>
    <t>1. Shell shape variable, but usually “spike-like;”
2. Brownish, blackish periostracum;
3. Slender, nearly straight lateral teeth;
4. Nacre color ranges from white, salmon, to a deep, vibrant purple.</t>
  </si>
  <si>
    <t>1. Shell shape variable, but usually “spike-like;”</t>
  </si>
  <si>
    <t>anges from white, salmon, to a deep, vibrant purple.</t>
  </si>
  <si>
    <t>Slender, nearly straight lateral teeth;</t>
  </si>
  <si>
    <t>No wing present on hinge line</t>
  </si>
  <si>
    <t>Brownish, blackish</t>
  </si>
  <si>
    <t>Wabash Pigtoe</t>
  </si>
  <si>
    <t>Fusconaia flava</t>
  </si>
  <si>
    <t>Image (credit, R. Warren): Illinois State Museum, ISM# 675344 (external and internal)</t>
  </si>
  <si>
    <t>Primarily Pleurobema cordatum because of F. flava’s weak sulcus. See “Fuscobema” worksheet for differentiating characteristics.</t>
  </si>
  <si>
    <t>Bluegill (Lepomis macrochirus), Silver Shiner (Notropis photogenis), White Crappie (Pomoxis annularis), Black Crappie (Pomoxis nigromaculatus), and Creek Chub (Semotilus atromaculatus).</t>
  </si>
  <si>
    <t xml:space="preserve">
1. Subtrapezoidal outline;
2. Shallow beak cavity;
3. Brown, chestnut, or russet-colored periostracum;
4. Gentle, broad sulcus.</t>
  </si>
  <si>
    <t>. Subtrapezoidal outline;Shell not elongated, usually triangular or circular in outline</t>
  </si>
  <si>
    <t>Ridges absent</t>
  </si>
  <si>
    <t>Broad, gentle</t>
  </si>
  <si>
    <t>Shallow beak cavity;</t>
  </si>
  <si>
    <t>White or salmon</t>
  </si>
  <si>
    <t>Almost trapezoid outline;</t>
  </si>
  <si>
    <t>brown/chestnut/russetted- colored periostracum;</t>
  </si>
  <si>
    <t>Plain Pocketbook</t>
  </si>
  <si>
    <t>Lampsilis cardium</t>
  </si>
  <si>
    <t>Image (credit, R. Warren): Illinois State Museum, ISM#? (external), ISM# 675880 (internal)</t>
  </si>
  <si>
    <r>
      <t>L. ovata</t>
    </r>
    <r>
      <rPr>
        <sz val="11"/>
        <color theme="1"/>
        <rFont val="TimesNewRomanPSMT"/>
        <charset val="1"/>
      </rPr>
      <t xml:space="preserve">. </t>
    </r>
    <r>
      <rPr>
        <i/>
        <sz val="11"/>
        <color theme="1"/>
        <rFont val="TimesNewRomanPS"/>
        <charset val="1"/>
      </rPr>
      <t xml:space="preserve">L. ovata </t>
    </r>
    <r>
      <rPr>
        <sz val="11"/>
        <color theme="1"/>
        <rFont val="TimesNewRomanPSMT"/>
        <charset val="1"/>
      </rPr>
      <t xml:space="preserve">has a very sharp, concave posterior ridge (approaching 90°); </t>
    </r>
    <r>
      <rPr>
        <i/>
        <sz val="11"/>
        <color theme="1"/>
        <rFont val="TimesNewRomanPS"/>
        <charset val="1"/>
      </rPr>
      <t xml:space="preserve">L. ovata </t>
    </r>
    <r>
      <rPr>
        <sz val="11"/>
        <color theme="1"/>
        <rFont val="TimesNewRomanPSMT"/>
        <charset val="1"/>
      </rPr>
      <t>posterior slope is darkened, and generally has no rays on the anterior end of shell. Intergrades between the two species do exist and the taxonomic validity of the separation of the two species is a source of debate.</t>
    </r>
  </si>
  <si>
    <t>Tiger Salamander (Ambystoma tigrinum ssp.), Green Sunfish (Lepomis cyanellus), Pumpkinseed (Lepomis gibbosus), Bluegill (Lepomis macrochirus), Smallmouth Bass (Micropterus dolomieu), Largemouth Bass (Micropterus salmoides), Yellow Perch (Perca flavescens), White Crappie (Pomoxis annularis), Black Crappie (Pomoxis nigromaculatus), Sauger (Sander canadensis), and Walleye (Sander vitreus).</t>
  </si>
  <si>
    <t>1. Large, moderately heavy shell;
2. Rounded posterior slope;
3. Females distinctly truncated;
4. Females have a distinct minnow/darter lure;
5. Yellowish periostracum, with sparse to heavy green rays throughout shell;
6. Shell roundish, particularly along the ventral margin.</t>
  </si>
  <si>
    <t>Large, moderately heavy shell; Shell roundish, particularly along the ventral margin.</t>
  </si>
  <si>
    <t>Rounded slope</t>
  </si>
  <si>
    <t>Females distinctly truncated; Females have a distinct minnow/darter lure;</t>
  </si>
  <si>
    <t>Yellowish periostracum, with sparse to heavy green rays throughout shell;</t>
  </si>
  <si>
    <t>Fatmucket</t>
  </si>
  <si>
    <t>Lampsilis siliquoidea</t>
  </si>
  <si>
    <r>
      <t xml:space="preserve">Image (credit, R. Warren): </t>
    </r>
    <r>
      <rPr>
        <sz val="11"/>
        <color theme="1"/>
        <rFont val="TimesNewRomanPSMT"/>
        <charset val="1"/>
      </rPr>
      <t>Illinois State Museum, ISM# 675773 (external and internal)</t>
    </r>
  </si>
  <si>
    <t>L. radiata. L. siliquoidea tend to have a few, widely spaced rays versus a concentration of green rays like L. radiata. Intergrades between the two species do exist and the taxonomic validity of the separation of the two species is a source of debate.</t>
  </si>
  <si>
    <t>Rock Bass (Ambloplites rupestris), White Sucker (Catostomus commersoni), Florida Gar (Lepisosteus platyrhincus), Green Sunfish (Lepomis cyanellus), Pumpkinseed (Lepomis gibbosus), Warmouth (Lepomis gulosus), Bluegill (Lepomis macrochirus), Longear Sunfish (Lepomis megalotis), Common Shiner (Luxilus cornutus), Smallmouth Bass (Micropterus dolomieu), Largemouth Bass (Micropterus salmoides), White Bass (Morone chrysops), Sand Shiner (Notropis ludibundus), Tadpole Madtom (Noturus gyrinus), Yellow Perch (Perca flavescens), Bluntnose Minnow (Pimpephales notatus), White Crappie (Pomoxis annularis), Black Crappie (Pomoxis nigromaculatus), Sauger (Sander canadensis), and Walleye (Sander vitreus).</t>
  </si>
  <si>
    <t>1. Sparse, thin, green rays;
2. Females distinctly truncated;
3. Yellowish shell.</t>
  </si>
  <si>
    <t>Yellowish</t>
  </si>
  <si>
    <t>Creek Heelsplitter</t>
  </si>
  <si>
    <t>Lasmigona compressa</t>
  </si>
  <si>
    <r>
      <t xml:space="preserve">Image (credit, K. Little): </t>
    </r>
    <r>
      <rPr>
        <sz val="11"/>
        <color theme="1"/>
        <rFont val="TimesNewRomanPSMT"/>
        <charset val="1"/>
      </rPr>
      <t>Illinois State Museum, ISM# 680575</t>
    </r>
  </si>
  <si>
    <t>no</t>
  </si>
  <si>
    <t>Black Bullhead (Ameiurus melas), Yellow Bullhead (Ameiurus natalis), Slimy Sculpin (Cottus cognatus), Brook Stickleback (Culaea inconstans), Spotfin Shiner (Cyprinella spiloptera), Gizzard Shad (Dorosoma cepedianum), Brassy Minnow (Hybognathus hankinsoni), Shortnose Gar (Lepisosteus platostomus), Green Sunfish (Lepomis cyanellus), Orange-spotted Sunfish (Lepomis humilus), Bluegill (Lepomis macrochirus), Smallmouth Bass (Micropterus dolomieu), Emerald Shiner (Notropis atherinoides), Mimic Shiner (Notropis volucellus), Yellow Perch (Perca flavescens), Black Crappie (Pomoxis nigromaculatus), Flathead Catfish (Pylodictis olivaris), Longnose Dace (Rhinichthys cataractae), and Creek Chub (Semotilus atromaculatus).</t>
  </si>
  <si>
    <t>1. Shell moderately large, typically greenish, and compressed;
2. Varnished appearance when dry;
3. Largely recognized by the shape and color of its shell;
4. Found in headwater streams.</t>
  </si>
  <si>
    <t>Shell moderately large, typically greenish, and compressed</t>
  </si>
  <si>
    <t>No fluting present on posterior ridge</t>
  </si>
  <si>
    <t>Nacre white, occasionally flushed with  yellow or salmon</t>
  </si>
  <si>
    <t>thin, poorly developed lateral teeth present, interdental tooth pointed</t>
  </si>
  <si>
    <t>Flutedshell</t>
  </si>
  <si>
    <t>Lasmigona costata</t>
  </si>
  <si>
    <r>
      <t xml:space="preserve">Image (credit, K. Little): </t>
    </r>
    <r>
      <rPr>
        <sz val="11"/>
        <color theme="1"/>
        <rFont val="TimesNewRomanPSMT"/>
        <charset val="1"/>
      </rPr>
      <t>Illinois State Museum, ISM# 676150 (external and internal)</t>
    </r>
  </si>
  <si>
    <t>A very distinct species, no other Ohio River basin species attains the same large, compressed size with posterior flutings.</t>
  </si>
  <si>
    <r>
      <t>Rock Bass (</t>
    </r>
    <r>
      <rPr>
        <i/>
        <sz val="11"/>
        <color theme="1"/>
        <rFont val="TimesNewRomanPS"/>
        <charset val="1"/>
      </rPr>
      <t>Ambloplites rupestris</t>
    </r>
    <r>
      <rPr>
        <sz val="11"/>
        <color theme="1"/>
        <rFont val="TimesNewRomanPSMT"/>
        <charset val="1"/>
      </rPr>
      <t>), Brown Bullhead (</t>
    </r>
    <r>
      <rPr>
        <i/>
        <sz val="11"/>
        <color theme="1"/>
        <rFont val="TimesNewRomanPS"/>
        <charset val="1"/>
      </rPr>
      <t>Ameiurus nebulosus</t>
    </r>
    <r>
      <rPr>
        <sz val="11"/>
        <color theme="1"/>
        <rFont val="TimesNewRomanPSMT"/>
        <charset val="1"/>
      </rPr>
      <t>), Bowfin (</t>
    </r>
    <r>
      <rPr>
        <i/>
        <sz val="11"/>
        <color theme="1"/>
        <rFont val="TimesNewRomanPS"/>
        <charset val="1"/>
      </rPr>
      <t>Amia calva</t>
    </r>
    <r>
      <rPr>
        <sz val="11"/>
        <color theme="1"/>
        <rFont val="TimesNewRomanPSMT"/>
        <charset val="1"/>
      </rPr>
      <t>), Central Stoneroller (</t>
    </r>
    <r>
      <rPr>
        <i/>
        <sz val="11"/>
        <color theme="1"/>
        <rFont val="TimesNewRomanPS"/>
        <charset val="1"/>
      </rPr>
      <t>Campostoma anomalum</t>
    </r>
    <r>
      <rPr>
        <sz val="11"/>
        <color theme="1"/>
        <rFont val="TimesNewRomanPSMT"/>
        <charset val="1"/>
      </rPr>
      <t>), Goldfish (</t>
    </r>
    <r>
      <rPr>
        <i/>
        <sz val="11"/>
        <color theme="1"/>
        <rFont val="TimesNewRomanPS"/>
        <charset val="1"/>
      </rPr>
      <t>Carrasius auratus</t>
    </r>
    <r>
      <rPr>
        <sz val="11"/>
        <color theme="1"/>
        <rFont val="TimesNewRomanPSMT"/>
        <charset val="1"/>
      </rPr>
      <t>), Banded Sculpin (</t>
    </r>
    <r>
      <rPr>
        <i/>
        <sz val="11"/>
        <color theme="1"/>
        <rFont val="TimesNewRomanPS"/>
        <charset val="1"/>
      </rPr>
      <t>Cottus carolinae</t>
    </r>
    <r>
      <rPr>
        <sz val="11"/>
        <color theme="1"/>
        <rFont val="TimesNewRomanPSMT"/>
        <charset val="1"/>
      </rPr>
      <t>), Common Carp (</t>
    </r>
    <r>
      <rPr>
        <i/>
        <sz val="11"/>
        <color theme="1"/>
        <rFont val="TimesNewRomanPS"/>
        <charset val="1"/>
      </rPr>
      <t>Cyprinus carpio</t>
    </r>
    <r>
      <rPr>
        <sz val="11"/>
        <color theme="1"/>
        <rFont val="TimesNewRomanPSMT"/>
        <charset val="1"/>
      </rPr>
      <t>), Gizzard Shad (</t>
    </r>
    <r>
      <rPr>
        <i/>
        <sz val="11"/>
        <color theme="1"/>
        <rFont val="TimesNewRomanPS"/>
        <charset val="1"/>
      </rPr>
      <t>Dorosoma cepedianum</t>
    </r>
    <r>
      <rPr>
        <sz val="11"/>
        <color theme="1"/>
        <rFont val="TimesNewRomanPSMT"/>
        <charset val="1"/>
      </rPr>
      <t>), Northern Pike (</t>
    </r>
    <r>
      <rPr>
        <i/>
        <sz val="11"/>
        <color theme="1"/>
        <rFont val="TimesNewRomanPS"/>
        <charset val="1"/>
      </rPr>
      <t>Esox lucius</t>
    </r>
    <r>
      <rPr>
        <sz val="11"/>
        <color theme="1"/>
        <rFont val="TimesNewRomanPSMT"/>
        <charset val="1"/>
      </rPr>
      <t>), Rainbow Darter (</t>
    </r>
    <r>
      <rPr>
        <i/>
        <sz val="11"/>
        <color theme="1"/>
        <rFont val="TimesNewRomanPS"/>
        <charset val="1"/>
      </rPr>
      <t>Etheostoma caeruleum</t>
    </r>
    <r>
      <rPr>
        <sz val="11"/>
        <color theme="1"/>
        <rFont val="TimesNewRomanPSMT"/>
        <charset val="1"/>
      </rPr>
      <t>), Fantail Darter (</t>
    </r>
    <r>
      <rPr>
        <i/>
        <sz val="11"/>
        <color theme="1"/>
        <rFont val="TimesNewRomanPS"/>
        <charset val="1"/>
      </rPr>
      <t>Etheostoma flabellare</t>
    </r>
    <r>
      <rPr>
        <sz val="11"/>
        <color theme="1"/>
        <rFont val="TimesNewRomanPSMT"/>
        <charset val="1"/>
      </rPr>
      <t>), Variegate Darter (</t>
    </r>
    <r>
      <rPr>
        <i/>
        <sz val="11"/>
        <color theme="1"/>
        <rFont val="TimesNewRomanPS"/>
        <charset val="1"/>
      </rPr>
      <t>Etheostoma variatum</t>
    </r>
    <r>
      <rPr>
        <sz val="11"/>
        <color theme="1"/>
        <rFont val="TimesNewRomanPSMT"/>
        <charset val="1"/>
      </rPr>
      <t>), Banded Darter (</t>
    </r>
    <r>
      <rPr>
        <i/>
        <sz val="11"/>
        <color theme="1"/>
        <rFont val="TimesNewRomanPS"/>
        <charset val="1"/>
      </rPr>
      <t>Etheostoma zonale</t>
    </r>
    <r>
      <rPr>
        <sz val="11"/>
        <color theme="1"/>
        <rFont val="TimesNewRomanPSMT"/>
        <charset val="1"/>
      </rPr>
      <t>), Northern Studfish (</t>
    </r>
    <r>
      <rPr>
        <i/>
        <sz val="11"/>
        <color theme="1"/>
        <rFont val="TimesNewRomanPS"/>
        <charset val="1"/>
      </rPr>
      <t>Fundulus catenatus</t>
    </r>
    <r>
      <rPr>
        <sz val="11"/>
        <color theme="1"/>
        <rFont val="TimesNewRomanPSMT"/>
        <charset val="1"/>
      </rPr>
      <t>), Northern Hogsucker (</t>
    </r>
    <r>
      <rPr>
        <i/>
        <sz val="11"/>
        <color theme="1"/>
        <rFont val="TimesNewRomanPS"/>
        <charset val="1"/>
      </rPr>
      <t>Hypentelium nigricans</t>
    </r>
    <r>
      <rPr>
        <sz val="11"/>
        <color theme="1"/>
        <rFont val="TimesNewRomanPSMT"/>
        <charset val="1"/>
      </rPr>
      <t>), Green Sunfish (</t>
    </r>
    <r>
      <rPr>
        <i/>
        <sz val="11"/>
        <color theme="1"/>
        <rFont val="TimesNewRomanPS"/>
        <charset val="1"/>
      </rPr>
      <t>Lepomis cyanellus</t>
    </r>
    <r>
      <rPr>
        <sz val="11"/>
        <color theme="1"/>
        <rFont val="TimesNewRomanPSMT"/>
        <charset val="1"/>
      </rPr>
      <t>), Pumpkinseed (</t>
    </r>
    <r>
      <rPr>
        <i/>
        <sz val="11"/>
        <color theme="1"/>
        <rFont val="TimesNewRomanPS"/>
        <charset val="1"/>
      </rPr>
      <t>Lepomis gibbosus</t>
    </r>
    <r>
      <rPr>
        <sz val="11"/>
        <color theme="1"/>
        <rFont val="TimesNewRomanPSMT"/>
        <charset val="1"/>
      </rPr>
      <t>), Bluegill (</t>
    </r>
    <r>
      <rPr>
        <i/>
        <sz val="11"/>
        <color theme="1"/>
        <rFont val="TimesNewRomanPS"/>
        <charset val="1"/>
      </rPr>
      <t>Lepomis macrochirus</t>
    </r>
    <r>
      <rPr>
        <sz val="11"/>
        <color theme="1"/>
        <rFont val="TimesNewRomanPSMT"/>
        <charset val="1"/>
      </rPr>
      <t>), Longear Sunfish (</t>
    </r>
    <r>
      <rPr>
        <i/>
        <sz val="11"/>
        <color theme="1"/>
        <rFont val="TimesNewRomanPS"/>
        <charset val="1"/>
      </rPr>
      <t>Lepomis megalotis</t>
    </r>
    <r>
      <rPr>
        <sz val="11"/>
        <color theme="1"/>
        <rFont val="TimesNewRomanPSMT"/>
        <charset val="1"/>
      </rPr>
      <t>), Smallmouth Bass (</t>
    </r>
    <r>
      <rPr>
        <i/>
        <sz val="11"/>
        <color theme="1"/>
        <rFont val="TimesNewRomanPS"/>
        <charset val="1"/>
      </rPr>
      <t>Micropterus dolomieu</t>
    </r>
    <r>
      <rPr>
        <sz val="11"/>
        <color theme="1"/>
        <rFont val="TimesNewRomanPSMT"/>
        <charset val="1"/>
      </rPr>
      <t>), Largemouth Bass (</t>
    </r>
    <r>
      <rPr>
        <i/>
        <sz val="11"/>
        <color theme="1"/>
        <rFont val="TimesNewRomanPS"/>
        <charset val="1"/>
      </rPr>
      <t>Micropterus salmoides</t>
    </r>
    <r>
      <rPr>
        <sz val="11"/>
        <color theme="1"/>
        <rFont val="TimesNewRomanPSMT"/>
        <charset val="1"/>
      </rPr>
      <t>), River redhorse (</t>
    </r>
    <r>
      <rPr>
        <i/>
        <sz val="11"/>
        <color theme="1"/>
        <rFont val="TimesNewRomanPS"/>
        <charset val="1"/>
      </rPr>
      <t>Moxostoma carinatum</t>
    </r>
    <r>
      <rPr>
        <sz val="11"/>
        <color theme="1"/>
        <rFont val="TimesNewRomanPSMT"/>
        <charset val="1"/>
      </rPr>
      <t>), Yellow Perch (</t>
    </r>
    <r>
      <rPr>
        <i/>
        <sz val="11"/>
        <color theme="1"/>
        <rFont val="TimesNewRomanPS"/>
        <charset val="1"/>
      </rPr>
      <t>Perca flavescens</t>
    </r>
    <r>
      <rPr>
        <sz val="11"/>
        <color theme="1"/>
        <rFont val="TimesNewRomanPSMT"/>
        <charset val="1"/>
      </rPr>
      <t>), Longnose Dace (</t>
    </r>
    <r>
      <rPr>
        <i/>
        <sz val="11"/>
        <color theme="1"/>
        <rFont val="TimesNewRomanPS"/>
        <charset val="1"/>
      </rPr>
      <t>Rhinichthys cataractae</t>
    </r>
    <r>
      <rPr>
        <sz val="11"/>
        <color theme="1"/>
        <rFont val="TimesNewRomanPSMT"/>
        <charset val="1"/>
      </rPr>
      <t>), Walleye (</t>
    </r>
    <r>
      <rPr>
        <i/>
        <sz val="11"/>
        <color theme="1"/>
        <rFont val="TimesNewRomanPS"/>
        <charset val="1"/>
      </rPr>
      <t>Sander vitreus</t>
    </r>
    <r>
      <rPr>
        <sz val="11"/>
        <color theme="1"/>
        <rFont val="TimesNewRomanPSMT"/>
        <charset val="1"/>
      </rPr>
      <t>), and Creek Chub (</t>
    </r>
    <r>
      <rPr>
        <i/>
        <sz val="11"/>
        <color theme="1"/>
        <rFont val="TimesNewRomanPS"/>
        <charset val="1"/>
      </rPr>
      <t>Semotilus atromaculatus</t>
    </r>
    <r>
      <rPr>
        <sz val="11"/>
        <color theme="1"/>
        <rFont val="TimesNewRomanPSMT"/>
        <charset val="1"/>
      </rPr>
      <t>).</t>
    </r>
  </si>
  <si>
    <t>1. Easily recognizable by shape and sculpture on the posterior wing;
2. Sculpture is rib-like, or flutings – always present;
3. Brown, sometimes varnished appearance on periostracum.</t>
  </si>
  <si>
    <t>Fluting almost always present on posterior ridge</t>
  </si>
  <si>
    <t>Nacre white, occasionally flushed with salmon</t>
  </si>
  <si>
    <t>Interdental tooth present, lateral teeth absent, interdental tooth broad</t>
  </si>
  <si>
    <t>Brown, sometimes varnished appearance on periostracum.</t>
  </si>
  <si>
    <t>Fragile Papershell</t>
  </si>
  <si>
    <t>Potamilus fragilis</t>
  </si>
  <si>
    <t>Image (credit, K. Little): Illinois State Museum, ISM# 676254 (external and internal)</t>
  </si>
  <si>
    <t>Potamilus ohiensis, P. ohiensis, Lasmigona complanata. See the “winged” mussel worksheet for differentiating characteristics.</t>
  </si>
  <si>
    <r>
      <t>Freshwater Drum (</t>
    </r>
    <r>
      <rPr>
        <i/>
        <sz val="10"/>
        <color theme="1"/>
        <rFont val="TimesNewRomanPS"/>
        <charset val="1"/>
      </rPr>
      <t>Aplodinotus grunniens</t>
    </r>
    <r>
      <rPr>
        <sz val="11"/>
        <color theme="1"/>
        <rFont val="TimesNewRomanPSMT"/>
        <charset val="1"/>
      </rPr>
      <t>).</t>
    </r>
  </si>
  <si>
    <t>Freshwater Drum (Aplodinotus grunniens)</t>
  </si>
  <si>
    <t>1. Shell large, but thin;
2. Distinct posterior wing, which may be obliterated. Small anterior wing, usually obliterated;
3. Smooth, light-colored (pale yellowish) shell
4. Pinkish nacre.</t>
  </si>
  <si>
    <t xml:space="preserve"> Shell large, but thin; Smooth, light-colored (pale yellowish)</t>
  </si>
  <si>
    <t>pinkish. white - from dakota; Nacre white, often partially flushed with
pink</t>
  </si>
  <si>
    <t>Posterior and anterior wing, Anterior wing rarely apparent, broken off</t>
  </si>
  <si>
    <t>Yellow</t>
  </si>
  <si>
    <t>Posterior end of shell not truncated</t>
  </si>
  <si>
    <t>Eastern Pondmussel</t>
  </si>
  <si>
    <t>Sagittunio nasutus</t>
  </si>
  <si>
    <t>Image (credit, A. Bogan, www.discoverlife.com): North Carolina State Museum, NCSM# 135087 (external and internal)</t>
  </si>
  <si>
    <t>Lake Erie</t>
  </si>
  <si>
    <t>Elliptio fisheriana. Fortunately the range of Pennsylvania range of these two species does not overlap. L. nasuta’s heavy, often inflated shell with a hooked, posterior “nose” distinguishes this species.</t>
  </si>
  <si>
    <t>No hosts known.</t>
  </si>
  <si>
    <t>unknown</t>
  </si>
  <si>
    <t>1. Very distinct posterior end, resembling a nose.</t>
  </si>
  <si>
    <t>Black Sandshell</t>
  </si>
  <si>
    <t>Ligumia recta</t>
  </si>
  <si>
    <r>
      <t xml:space="preserve">Image (credit, K. Little): </t>
    </r>
    <r>
      <rPr>
        <sz val="11"/>
        <color theme="1"/>
        <rFont val="TimesNewRomanPSMT"/>
        <charset val="1"/>
      </rPr>
      <t>Illinois State Museum, ISM# 676493 (external and internal)</t>
    </r>
  </si>
  <si>
    <t>Eurynia dilatata. L. recta is more elongated with nearly parallel dorsal and ventral margins. E. dilatata maintains a “spike” shape and is not sexually dimorphic.</t>
  </si>
  <si>
    <t>Rock Bass (Ambloplites rupestris), American Eel (Anguilla rostrata), Central Stoneroller (Campostoma anomalum), Common Carp (Cyprinus carpio), Banded Killifish (Fundulus diaphanus), Redbreast Sunfish (Lepomis auritus), Green Sunfish (Lepomis cyanellus), Pumpkinseed (Lepomis gibbosus), Orangespotted Sunfish (Lepomis humilis), Bluegill (Lepomis macrochirus), Longear Sunfish (Lepomis megalotis), Largemouth Bass (Micropterus salmoides), White Perch (Morone americana), Rosyface Shiner (Notropis rubellus), Yellow Perch (Perca flavescens), White Crappie (Pomoxis annularis), Black Crappie (Pomoxis nigromaculatus), Sauger (Sander canadensis), and Walleye (Sander vitreus).</t>
  </si>
  <si>
    <t>1. Very distinct, large, thick, rather swollen, elongated, black mussel;
2. Fresh dead specimens may have salmon or pink-purplish nacre in vicinity of the beak cavity.</t>
  </si>
  <si>
    <t>Round Pigtoe</t>
  </si>
  <si>
    <t>Pleurobema sintoxia</t>
  </si>
  <si>
    <t>Image (credit, K. Little): Illinois State Museum, ISM# 677263 (external and internal), image (credit, N. Welte): PFBC reference collection, round, shallow, beak cavity detail.</t>
  </si>
  <si>
    <t>Fusconaia subrotunda, P. rubrum. See “Fuscobema” worksheet for differentiating characteristics. When alive, the distinguishing character is F. subrotunda’s orange foot. F. subrotunda nacre always white, never pinkish or salmon-colored. P. sintoxia has a rather shallow, non-compressed beak cavity – F. subrotunda has a deep, compressed beak cavity. P. rubrum umbos extend beyond the shell’s anterior margin.</t>
  </si>
  <si>
    <t>Central Stoneroller (Campostoma anomalum), Spotfin Shiner (Cyprinella spiloptera), Bluegill (Lepomis macrochirus), Northern Redbelly Dace (Phoxinus eos), Southern Redbelly Dace (Phoxinus erythrogaster), and Bluntnose Minnow (Pimephales notatus).</t>
  </si>
  <si>
    <t xml:space="preserve">
1. Sulcus absent, or in rare cases, weak;
2. Umbos prominent in river forms, not in creek forms; facing each other;
3. Umbos not before anterior margin;
4. Elongated only as old individuals;
5. Beak cavity shallow and round;
6. Nacre pink, salmon, or white.</t>
  </si>
  <si>
    <t>Shell not elongated, usually triangular or circular in outline, shell Elongated only as older individuals</t>
  </si>
  <si>
    <t>Rare, and if present, weak</t>
  </si>
  <si>
    <t>Facing each other, prominent in river forms, not in creek forms</t>
  </si>
  <si>
    <t>Shallow &amp; rounded</t>
  </si>
  <si>
    <t>White, salmon or pink</t>
  </si>
  <si>
    <t>White foot</t>
  </si>
  <si>
    <t>Pink Heelsplitter</t>
  </si>
  <si>
    <t>Potamilus alatus</t>
  </si>
  <si>
    <t>Image (credit, K. Little): Illinois State Museum, ISM# 677337 (external and internal)</t>
  </si>
  <si>
    <t>Potamilus ohiensis, Leptodea fragilis, and Lasmigona complanata. See the “winged” mussel worksheet for differentiating characteristics.</t>
  </si>
  <si>
    <t>Freshwater Drum (Aplodinotus grunniens).</t>
  </si>
  <si>
    <t>1. Large, winged shell (alate wing), posterior wing only;
2. Blackish periostracum;
3. Pinkish purplish nacre;
4. Truncated posterior.</t>
  </si>
  <si>
    <t>Large, winged shell (alate wing)</t>
  </si>
  <si>
    <t>Pinkish purplish</t>
  </si>
  <si>
    <t>Posterior only</t>
  </si>
  <si>
    <t>Dark brown</t>
  </si>
  <si>
    <t>Posterior end of shell truncated</t>
  </si>
  <si>
    <t>Kidneyshell</t>
  </si>
  <si>
    <t>Ptychobranchus fasciolaris</t>
  </si>
  <si>
    <r>
      <t xml:space="preserve">Image (credit, R. Warren): </t>
    </r>
    <r>
      <rPr>
        <sz val="11"/>
        <color theme="1"/>
        <rFont val="TimesNewRomanPSMT"/>
        <charset val="1"/>
      </rPr>
      <t xml:space="preserve">Illinois State Museum, ISM# 679871 (external and internal), </t>
    </r>
    <r>
      <rPr>
        <b/>
        <sz val="11"/>
        <color theme="1"/>
        <rFont val="TimesNewRomanPS"/>
        <charset val="1"/>
      </rPr>
      <t>image (credit, N. Welte)</t>
    </r>
    <r>
      <rPr>
        <sz val="11"/>
        <color theme="1"/>
        <rFont val="TimesNewRomanPSMT"/>
        <charset val="1"/>
      </rPr>
      <t xml:space="preserve">: hinge teeth comparison with </t>
    </r>
    <r>
      <rPr>
        <i/>
        <sz val="11"/>
        <color theme="1"/>
        <rFont val="TimesNewRomanPS"/>
        <charset val="1"/>
      </rPr>
      <t>E. dilatata</t>
    </r>
    <r>
      <rPr>
        <sz val="11"/>
        <color theme="1"/>
        <rFont val="TimesNewRomanPSMT"/>
        <charset val="1"/>
      </rPr>
      <t>.</t>
    </r>
  </si>
  <si>
    <t>E. dilatata. Older P. fasciolaris individuals may resemble E. dilatata. Species distinguished by posterior slope and shell heft when alive (P. fasciolaris is more humped and heavier). Dead shell easily distinguished by P. fasciolaris’s heavy club-shaped lateral teeth. E. dilatata will have slender, nearly straight lateral teeth and may also be distinguished by salmon/pink/purple nacre, if present.</t>
  </si>
  <si>
    <r>
      <t>Brook Stickleback (</t>
    </r>
    <r>
      <rPr>
        <i/>
        <sz val="11"/>
        <color theme="1"/>
        <rFont val="TimesNewRomanPS"/>
        <charset val="1"/>
      </rPr>
      <t>Culaea inconstans</t>
    </r>
    <r>
      <rPr>
        <sz val="11"/>
        <color theme="1"/>
        <rFont val="TimesNewRomanPSMT"/>
        <charset val="1"/>
      </rPr>
      <t>), Rainbow Darter (</t>
    </r>
    <r>
      <rPr>
        <i/>
        <sz val="11"/>
        <color theme="1"/>
        <rFont val="TimesNewRomanPS"/>
        <charset val="1"/>
      </rPr>
      <t>Etheostoma caeruleum</t>
    </r>
    <r>
      <rPr>
        <sz val="11"/>
        <color theme="1"/>
        <rFont val="TimesNewRomanPSMT"/>
        <charset val="1"/>
      </rPr>
      <t>), and Fantail Darter (</t>
    </r>
    <r>
      <rPr>
        <i/>
        <sz val="11"/>
        <color theme="1"/>
        <rFont val="TimesNewRomanPS"/>
        <charset val="1"/>
      </rPr>
      <t>Etheostoma flabellare</t>
    </r>
    <r>
      <rPr>
        <sz val="11"/>
        <color theme="1"/>
        <rFont val="TimesNewRomanPSMT"/>
        <charset val="1"/>
      </rPr>
      <t>).</t>
    </r>
  </si>
  <si>
    <t>Rainbow Darter (Etheostoma caeruleum)</t>
  </si>
  <si>
    <t>1. Distinct shell, when young(er);
2. Yellowish periostracum with green rays, fading to brown when older;
3. Heavy shell, with large club-shaped lateral teeth and heavy pseudocardinal teeth;
4. Nacre always white;
5. Sharp posterior ridge lending a ‘humped’ appearance, particularly for older shells.</t>
  </si>
  <si>
    <t>Giant Floater</t>
  </si>
  <si>
    <t>Pyganodon grandis</t>
  </si>
  <si>
    <t>Image (credit, R. Warren): Illinois State Museum, ISM# 673857 (external and internal), image (credit, N. Welte): “buttocks” perspective.</t>
  </si>
  <si>
    <r>
      <t xml:space="preserve">Pyganodon cataracta. P. cataract </t>
    </r>
    <r>
      <rPr>
        <sz val="11"/>
        <color theme="1"/>
        <rFont val="TimesNewRomanPSMT"/>
        <charset val="1"/>
      </rPr>
      <t xml:space="preserve">has beak sculpture that is “low and evenly raised above the shell surface” (Strayer and Jirka 1997). Identification difficult if beak sculpture has been obliterated. Additional uncertainty is likely if there is range overlap with </t>
    </r>
    <r>
      <rPr>
        <i/>
        <sz val="11"/>
        <color theme="1"/>
        <rFont val="TimesNewRomanPS"/>
        <charset val="1"/>
      </rPr>
      <t xml:space="preserve">P. cataracta </t>
    </r>
    <r>
      <rPr>
        <sz val="11"/>
        <color theme="1"/>
        <rFont val="TimesNewRomanPSMT"/>
        <charset val="1"/>
      </rPr>
      <t>– the two species are thought to hybridize (see citations in Strayer and Jirka 1997).</t>
    </r>
  </si>
  <si>
    <t>Skipjack Herring (Alosa chrysochloris), Rock Bass (Ambloplites rupestris), Yellow Bullhead (Ameiurus natalis), Freshwater Drum (Aplodinotus grunniens), Central Stoneroller (Campostoma anomalum), River Carpsucker (Carpiodes carpio), Goldfish (Carrasius auratus), White Sucker (Catostomus commersoni), Brook Stickleback (Culaea inconstans), Common Carp (Cyprinus carpio), Gizzard Shad (Dorosoma cepedianum), Rainbow Darter (Etheostoma caeruleum), Iowa Darter (Etheostoma exile), Johnny Darter (Etheostoma nigrum), Golden Topminnow (Fundulus chrysotus), Banded Killifish (Fundulus diaphanus), Brook Stickleback (Labidesthes sicculus), Longnose Gar (Lepisosteus osseus), Green Sunfish (Lepomis cyanellus), Pumpkinseed (Lepomis gibbosus), Orangespotted Sunfish (Lepomis humilis), Bluegill (Lepomis macrochirus), Longear Sunfish (Lepomis megalotis), Striped Shiner (Luxilus chrysocephalus), Common Shiner (Luxilus cornutus), Redfin Shiner (Lythrurus umbratilis), Pearl Dace (Margariscus margarita), Largemouth Bass (Micropterus salmoides), White Bass (Morone chrysops), Round Goby (Neogobius melanostomus), Golden Shiner (Notemigonus crysoleucas), Blackchin Shiner (Notropis heterodon), Blacknose Shiner (Notropis heterolepis),Yellow Perch (Perca flavescens), Bluntnose Minnow (Pimephales notatus), White Crappie (Pomoxis annularis), Black Crappie (Pomoxis nigromaculatus), Blacknose Dace (Rhinichthys atratulus), and Creek Chub (Semotilus atromaculatus).</t>
  </si>
  <si>
    <t>1. Thin shell, no teeth;
2. Brownish periostracum;
3. Beak sculpture consists of several nodulous double-looped ridges;
4. Nacre can be discolored, often white but can be coppery.</t>
  </si>
  <si>
    <t>Thin shell, no teeth, adult shell generally greater than 3 in.</t>
  </si>
  <si>
    <t>Beak sculpture (young mussels) Several nodulous, double-looped ridges</t>
  </si>
  <si>
    <t>Nacre can be discolored, often white but can be coppery.</t>
  </si>
  <si>
    <t>Species characterized by shell plasticity</t>
  </si>
  <si>
    <t>Brownish</t>
  </si>
  <si>
    <t>Pimpleback</t>
  </si>
  <si>
    <t>Pustulosa pustulosa</t>
  </si>
  <si>
    <t>Image (credit, R. Warren): Illinois State Museum, ISM# 679839 (external and internal)</t>
  </si>
  <si>
    <t xml:space="preserve"> Plethobasus cooperianus. Shells of both species are nearly identical, absent the green blotch typically present on most young specimens of C. pustulosa and occasionally pink/salmon nacre of P. cooperianus. Live P. cooperianus distinguished by the presence of an orange foot.</t>
  </si>
  <si>
    <t>Black Bullhead (Ameiurus melas), Brown Bullhead (Ameiurus nebulosus), Channel Catfish (Ictalurus punctatus), White Crappie (Pomoxis annularis), Flathead Catfish (Pylodictis olivaris), and Shovelnose Sturgeon (Scaphirhynchus platorynchus).</t>
  </si>
  <si>
    <t>White Crappie (Pomoxis annularis)</t>
  </si>
  <si>
    <t>1. Broad green ray that begins on umbo and extends either intact or broken;
2. Pustules, although some shells may be smooth;
3. No posterior wing.
Ortmann (1919) notes: “This is one of the rarer species in Pennsylvania. It occurs in the Ohio and Monongahela, in the latter as far up as the lower Cheat River, but it is missing in the headwaters of this system in West Virginia. In the Allegheny River, it has been traced up into Armstrong Co., and, in addition, it is found in the Beaver and Mahoning Rivers, but has not been found in the Shenango</t>
  </si>
  <si>
    <t>Pustules, although some shells may be smooth; Nodules variable but present across entire shell</t>
  </si>
  <si>
    <t>Sulcus absent</t>
  </si>
  <si>
    <t xml:space="preserve"> Broad green ray that begins on umbo and extends either intact or broken</t>
  </si>
  <si>
    <t>Interdental tooth absent</t>
  </si>
  <si>
    <t>No posterior wing.</t>
  </si>
  <si>
    <t>Mapleleaf</t>
  </si>
  <si>
    <t>Quadrula quadrula</t>
  </si>
  <si>
    <t>Image (credit, R. Warren): Illinois State Museum, ISM# 678249 (external and internal)</t>
  </si>
  <si>
    <t>Q. nodulata. There are no records of Q. nodulata from Pennsylvania. The nearest known records are from the Ohio River near Portland, Ohio (Watters et al. 2009). Q. nodulata lacks a sulcus, unlike Q. quadrula. Q. nodulata appears to have fewer and more sparse nodules than Q. quadrula.</t>
  </si>
  <si>
    <t>Channel Catfish (Ictalurus punctatus) and Flathead Catfish (Pylodictis olivaris).</t>
  </si>
  <si>
    <t>Flathead Catfish (Pylodictis olivaris)</t>
  </si>
  <si>
    <t>1. Smooth, pustule-free, sulcus in between rows of pustules;
2. Quadrate shape.</t>
  </si>
  <si>
    <t>Quadrate shape.</t>
  </si>
  <si>
    <t>sulcus in between rows of pustules;</t>
  </si>
  <si>
    <t>Nodules may erode and become less obvious with age</t>
  </si>
  <si>
    <t>Creeper</t>
  </si>
  <si>
    <t>Strophitus undulatus</t>
  </si>
  <si>
    <t>Image (credit, K. Little): Illinois State Museum, ISM# 678363 (external and internal)</t>
  </si>
  <si>
    <t>Rock Bass (Ambloplites rupestris), Black Bullhead (Ameiurus melas), Yellow Bullhead (Ameiurus natalis), Central Stoneroller (Campostoma anomalum), Brook Stickleback (Culaea inconstans), Spotfin Shiner (Cyprinella spiloptera), Rainbow Darter (Etheostoma caeruleum), Iowa Darter (Etheostoma exile), Fantail Darter (Etheostoma flabellare), Johnny Darter (Etheostoma nigrum), Slenderhead Darter (Etheostoma phoxocephala), Banded Darter (Etheostoma zonale), Plains Killifish (Fundulus zebrinus), Channel Catfish (Ictalurus punctatus), Green Sunfish (Lepomis cyanellus), Pumpkinseed (Lepomis gibbosus), Bluegill (Lepomis macrochirus), Longear Sunfish (Lepomis megalotis), Burbot (Lota lota), Common Shiner (Luxilus cornutus), Smallmouth Bass (Micropterus dolomieu), Largemouth Bass (Micropterus salmoides), River Chub (Nocomis micropogon), Sand Shiner (Notropis ludibundus), Yellow Perch (Perca flavescens), Logperch (Percina caprodes), Blackside Darter (Percina maculata), Northern Redbelly Dace (Phoxinus eos), Bluntnose Minnow (Pimephales notatus), Fathead Minnow (Pimephales promelas), White Crappie (Pomoxis annularis), Black Crappie (Pomoxis nigromaculatus), Blacknose Dace (Rhinichthys atratulus),
Longnose Dace (Rhinichthys cataractae), Creek Chub (Semotilus atromaculatus), Walleye (Sander vitreus), and Central Mudminnow (Umbra limi).</t>
  </si>
  <si>
    <t>1. Concentric beak sculpture;
2. Orange foot, when alive;
3. Narrow, anterior/more central umbo.</t>
  </si>
  <si>
    <t>Flutings on posterior ridge absent</t>
  </si>
  <si>
    <t>Concentric beak sculpture;</t>
  </si>
  <si>
    <t xml:space="preserve">S – shaped hinge line
Pseudocardinal tooth greatly reduced and “nub-like”
</t>
  </si>
  <si>
    <t>Deertoe</t>
  </si>
  <si>
    <t>Truncilla truncata</t>
  </si>
  <si>
    <t>Image (credit, K. Little): Illinois State Museum, ISM# 678951 (external and internal)</t>
  </si>
  <si>
    <t>Truncilla donaciformis. T. truncata is distinctly triangular and not longer than it is tall.</t>
  </si>
  <si>
    <r>
      <t>Freshwater Drum (</t>
    </r>
    <r>
      <rPr>
        <i/>
        <sz val="11"/>
        <color theme="1"/>
        <rFont val="TimesNewRomanPS"/>
        <charset val="1"/>
      </rPr>
      <t>Aplodinotus grunniens</t>
    </r>
    <r>
      <rPr>
        <sz val="11"/>
        <color theme="1"/>
        <rFont val="TimesNewRomanPSMT"/>
        <charset val="1"/>
      </rPr>
      <t>) and Sauger (</t>
    </r>
    <r>
      <rPr>
        <i/>
        <sz val="11"/>
        <color theme="1"/>
        <rFont val="TimesNewRomanPS"/>
        <charset val="1"/>
      </rPr>
      <t>Sander canadensis</t>
    </r>
    <r>
      <rPr>
        <sz val="11"/>
        <color theme="1"/>
        <rFont val="TimesNewRomanPSMT"/>
        <charset val="1"/>
      </rPr>
      <t>).</t>
    </r>
  </si>
  <si>
    <t>Sauger (Sander canadensis)</t>
  </si>
  <si>
    <t>1. Triangular;
2. Steep posterior ridge;
3. Distinct chevron markings.</t>
  </si>
  <si>
    <t>1. Triangular; Distinct chevron markings.</t>
  </si>
  <si>
    <t>Steep posterior ridge;</t>
  </si>
  <si>
    <t>Widest point centralized over the umbo</t>
  </si>
  <si>
    <t>white, pink or salmon</t>
  </si>
  <si>
    <t>Nodules absent; Interdental tooth absent</t>
  </si>
  <si>
    <t>Rainbow</t>
  </si>
  <si>
    <t>Cambarunio iris</t>
  </si>
  <si>
    <t xml:space="preserve">
Image (credit, K. Little): Illinois State Museum, ISM# 676692 (external and internal)</t>
  </si>
  <si>
    <t>Other small mussels.</t>
  </si>
  <si>
    <t>Mottled Sculpin (Cottus bairdi), Streamline Chub (Erimystax dissimilis), Greenside Darter (Etheostoma blennioides), Rainbow Darter (Etheostoma caeruleum), Bluebreast Darter (Etheostoma camurum), Green Sunfish (Lepomis cyanellus), Striped Shiner (Luxilus chrysocephalus), Smallmouth Bass (Micropterus dolomieu), Largemouth Bass (Micropterus salmoides), and Yellow Perch (Perca flavescens).</t>
  </si>
  <si>
    <t xml:space="preserve">
1. Thin shell;
2. Lateral teeth thin and delicate;
3. Rays;
4. Posteriorly iridescent nacre.</t>
  </si>
  <si>
    <t>paper pondshell</t>
  </si>
  <si>
    <t>Fragile shell</t>
  </si>
  <si>
    <t>not extending above hinge-line</t>
  </si>
  <si>
    <t>Teeth completely absent</t>
  </si>
  <si>
    <t>snuffbox</t>
  </si>
  <si>
    <t>number of fish</t>
  </si>
  <si>
    <t>most common ones</t>
  </si>
  <si>
    <t>add basin (like presque isle or what else )</t>
  </si>
  <si>
    <t>Distribution (lake Erie Basin)</t>
  </si>
  <si>
    <t>Habitat</t>
  </si>
  <si>
    <t>Amount of different host fish</t>
  </si>
  <si>
    <t>Example of fish host (most common among native mussels in lake Erie)</t>
  </si>
  <si>
    <t>Size</t>
  </si>
  <si>
    <t>Teeth</t>
  </si>
  <si>
    <t>Beak</t>
  </si>
  <si>
    <t>Other characteristics</t>
  </si>
  <si>
    <t>Illinoice State Museum</t>
  </si>
  <si>
    <t>Rivers, large creeks, and lakes, in muddy sand and cobble.</t>
  </si>
  <si>
    <t>To 7 inches in length.</t>
  </si>
  <si>
    <t>Very distinct, large, thick, rather swollen, elongated, black mussel. Shell yellow to black, often with green rays.</t>
  </si>
  <si>
    <t>Hinge teeth well-developed but fine</t>
  </si>
  <si>
    <t>Nacre white often flushed with pink or purple, rarely uniformly pink or purple</t>
  </si>
  <si>
    <t>Sexes look different.</t>
  </si>
  <si>
    <t>Creeks, rarely in rivers and large lakes, in sand and cobble.</t>
  </si>
  <si>
    <t>Usually 2½-3 inches in length.</t>
  </si>
  <si>
    <t>Hinge teeth well-developed but not massive</t>
  </si>
  <si>
    <t>Beaks low and small with weak W-shaped ridges</t>
  </si>
  <si>
    <t>Nacre always white, occasionally flushed with yellow or salmon</t>
  </si>
  <si>
    <t>Rivers, creeks, and large lakes, in stable sand, cobble, and clay</t>
  </si>
  <si>
    <t>Usually 2½-3 inches in length</t>
  </si>
  <si>
    <t>Shell yellow or green to brown with numerous green rays</t>
  </si>
  <si>
    <t>Hinge teeth lacking but hinge often thickened and twisted</t>
  </si>
  <si>
    <t>Concentric beak sculpture</t>
  </si>
  <si>
    <t>Nacre white or yellowish, often with a darker flush under the hinge.</t>
  </si>
  <si>
    <t>Orange foot, when alive;</t>
  </si>
  <si>
    <t>K. Clark &amp; D. Raab (PFBC Reference collection)</t>
  </si>
  <si>
    <t>This is an extreme headwater species often found in intermittent pools in clay bottoms.</t>
  </si>
  <si>
    <t>Usually 2-2½ inches</t>
  </si>
  <si>
    <t>Shell is thin, fragile, elongated, often cigar-shaped. Shell can be yellow, or brown/dark brown, with or without rays</t>
  </si>
  <si>
    <t>Hinge lacks teeth</t>
  </si>
  <si>
    <t>Concentric (single loop) beak sculpture.  Low beaks have two to four fine, V-shaped ridges</t>
  </si>
  <si>
    <t>The nacre is silvery</t>
  </si>
  <si>
    <t>Umbo extends above hinge line;</t>
  </si>
  <si>
    <t>Rivers, large creeks, and large lakes in muddy sand and cobble.</t>
  </si>
  <si>
    <t>Freshwater Drum (Aplodinotus grunniens) and Sauger (Sander canadensis).</t>
  </si>
  <si>
    <t>Usually 1½-2½ inches in length</t>
  </si>
  <si>
    <t>Triangular with steep posterior ridge. Shell green or yellowish to tan, with green rays, spots, or zigzag markings</t>
  </si>
  <si>
    <t>Hinge teeth well-developed but small</t>
  </si>
  <si>
    <t>Beaks prominent and wide, beak sculpture of very fine doublelooped ridges</t>
  </si>
  <si>
    <t>Nacre white, pink, or salmon.</t>
  </si>
  <si>
    <t>Sexes look very similar.</t>
  </si>
  <si>
    <t>Bogan A. (NCSM)</t>
  </si>
  <si>
    <t>Rivers, ponds, and lakes, in muddy sand and cobble, often in backwaters.</t>
  </si>
  <si>
    <t>Unknown</t>
  </si>
  <si>
    <t>To 4½ inches in length, usually 2½-3½ inches .</t>
  </si>
  <si>
    <t>Very elongate, thin, pointed. Shell yellow to tan, usually with faint green rays</t>
  </si>
  <si>
    <t>Hinge teeth well-developed but fine.</t>
  </si>
  <si>
    <t>Beaks low and wide with fine W-shaped sculpture</t>
  </si>
  <si>
    <t>Very distinct posterior end, resembling a nose.</t>
  </si>
  <si>
    <t>Nacre always white.</t>
  </si>
  <si>
    <t>Sexes somewhat different.</t>
  </si>
  <si>
    <t>Sandy mud only of clean, flowing streams of moderate size below riffle/run portions of the stream. It does not tolerate impoundments.</t>
  </si>
  <si>
    <t>Rock Bass (Ambloplites rupestris), White Sucker (Catostomus commersoni), Northern Hogsucker (Hypentelium nigricans), Warmouth (Lepomis gulosus), and Shorthead Redhorse (Moxostoma macrolepidotum).</t>
  </si>
  <si>
    <t>Usually 2½-4 inches in length</t>
  </si>
  <si>
    <t>Thin, elongated shell, patterned with green rays with peculiar green flecks</t>
  </si>
  <si>
    <t>Hinge teeth very reduced and laterals absent</t>
  </si>
  <si>
    <t>Beak with two or three heavy V-shaped ridges</t>
  </si>
  <si>
    <t>Posterior slope flattened and usually contains fine ridges or flutings</t>
  </si>
  <si>
    <t>Nacre always white</t>
  </si>
  <si>
    <t>Rivers, creeks, and large lakes in stable sand and cobble.</t>
  </si>
  <si>
    <t>To 5 inches in length .</t>
  </si>
  <si>
    <t>Shell sparse and thin. Shell tan or yellow, often with green rays.</t>
  </si>
  <si>
    <t>Hinge teeth welldeveloped but not massive</t>
  </si>
  <si>
    <t>Beaks low and broad with fine, wavy parallel ridges</t>
  </si>
  <si>
    <t>Sexes look different. Females distinctly truncated.</t>
  </si>
  <si>
    <t>Rivers, creeks, and large lakes, in sand and cobble.</t>
  </si>
  <si>
    <t>Rock Bass (Ambloplites rupestris), Brown Bullhead (Ameiurus nebulosus), Bowfin (Amia calva), Central Stoneroller (Campostoma anomalum), Goldfish (Carrasius auratus), Banded Sculpin (Cottus carolinae), Common Carp (Cyprinus carpio), Gizzard Shad (Dorosoma cepedianum), Northern Pike (Esox lucius), Rainbow Darter (Etheostoma caeruleum), Fantail Darter (Etheostoma flabellare), Variegate Darter (Etheostoma variatum), Banded Darter (Etheostoma zonale), Northern Studfish (Fundulus catenatus), Northern Hogsucker (Hypentelium nigricans), Green Sunfish (Lepomis cyanellus), Pumpkinseed (Lepomis gibbosus), Bluegill (Lepomis macrochirus), Longear Sunfish (Lepomis megalotis), Smallmouth Bass (Micropterus dolomieu), Largemouth Bass (Micropterus salmoides), River redhorse (Moxostoma carinatum), Yellow Perch (Perca flavescens), Longnose Dace (Rhinichthys cataractae), Walleye (Sander vitreus), and Creek Chub (Semotilus atromaculatus).</t>
  </si>
  <si>
    <t>To 6 inches in length, usually 3-4 inches</t>
  </si>
  <si>
    <t>Medium-sized, rather rectangular, flattened, thin, posterior slope with corrugations. Shell green to brown, often with green rays</t>
  </si>
  <si>
    <t>Cardinal teeth well-developed but not massive, lateral teeth nearly absent</t>
  </si>
  <si>
    <t>Beaks low and small with coarse W-shaped ridges</t>
  </si>
  <si>
    <t>Rivers and large lakes, in muddy sand and cobble.</t>
  </si>
  <si>
    <t>To 6 inches in length, usually 4-4½ inches</t>
  </si>
  <si>
    <t>Shell large, but thin. S Smooth, light-colored (pale yellowish) shell.  Distinct posterior wing, which may be obliterated. Small anterior wing, usually obliterated</t>
  </si>
  <si>
    <t>Teeth are weakly developed</t>
  </si>
  <si>
    <t>Beaks low and small without obvious sculpture</t>
  </si>
  <si>
    <t>Nacre white, often partially flushed with pink.</t>
  </si>
  <si>
    <t>Ubiquitous in silty sand; less common in flowing water</t>
  </si>
  <si>
    <t>Usually 3-4 inches in length.</t>
  </si>
  <si>
    <t>Thin shell with brownish periostracum.</t>
  </si>
  <si>
    <t>Hinge teeth absent</t>
  </si>
  <si>
    <t>Beak sculpture consists of several nodulous double-looped ridges;</t>
  </si>
  <si>
    <t>Creeks and large lakes, less commonly in rivers, in sand and cobble. It requires good water quality.</t>
  </si>
  <si>
    <t>Brook Stickleback (Culaea inconstans), Rainbow Darter (Etheostoma caeruleum), and Fantail Darter (Etheostoma flabellare).</t>
  </si>
  <si>
    <t>Brook Stickleback (Culaea inconstans)</t>
  </si>
  <si>
    <t xml:space="preserve">Distinct shell, when young(er).  Yellowish periostracum with green rays, fading to brown when older. </t>
  </si>
  <si>
    <t>Large club-shaped lateral teeth and heavy pseudocardinal teeth</t>
  </si>
  <si>
    <t>Beaks low and wide, beak sculpture not obvious.</t>
  </si>
  <si>
    <t>Sharp posterior ridge lending a ‘humped’ appearance, particularly for older shells.</t>
  </si>
  <si>
    <t>Rivers, large creeks, and large lakes, in stable sand and cobble.</t>
  </si>
  <si>
    <t>Channel Catfish (Ictalurus punctatus)</t>
  </si>
  <si>
    <t>Usually 2½-3½ inches in length.</t>
  </si>
  <si>
    <t>Smooth, pustule-free, sulcus in between rows of pustules. Quadrate shape. Shell yellow or green to almost black, often with blurred green rays.</t>
  </si>
  <si>
    <t>Hinge teeth well-developed</t>
  </si>
  <si>
    <t>Beaks prominent and wide, beak sculpture of knobby ridges</t>
  </si>
  <si>
    <t>Paper Pondshell</t>
  </si>
  <si>
    <t>Utterbackia imbecillis</t>
  </si>
  <si>
    <t>Muddy sand in ponds, impoundments, and lakes</t>
  </si>
  <si>
    <t>Rock Bass (Ambloplites rupestris), Tiger Salamander (Ambystoma tigrinum), Goldfish (Carrasius auratus), White Sucker (Catostomus commersoni), Brook Stickleback (Culaea inconstans), Common Carp (Cyprinus carpio), Gizzard Shad (Dorosoma cepedianum), Greenthroat Darter (Etheostoma lepidum), Banded Killifish (Fundulus diaphanus), Mosquitofish (Gambusia affinis), Channel Catfish (Ictalurus punctatus), Green Sunfish (Lepomis cyanellus), Pumpkinseed (Lepomis gibbosus), Warmouth (Lepomis gulosus), Bluegill (Lepomis macrochirus), Dollar Sunfish (Lepomis marginatus), Longear Sunfish (Lepomis megalotis), Largemouth Bass (Micropterus salmoides), Golden Shiner (Notemigonus chrysoleucas), Yellow Perch (Perca flavescens), Black Crappie (Pomoxis nigromaculatus), and Creek Chub (Semotilus atromaculatus)</t>
  </si>
  <si>
    <t>1. Very, very thin shell, often found in lakes/reservoirs;
2. Shell periostracum often green, occasionally brilliant green, bluish;
3. Beak sculpture consists of irregular ridges, slightly sinuous or double-looped ventrally (Williams
et al. 2008);
4. Umbo does not usually extend above the hinge line.</t>
  </si>
  <si>
    <t>Very, very thin shell. Shell periostracum often green, occasionally brilliant green, bluish.</t>
  </si>
  <si>
    <t>Beaks are flush with the dorsal margin, beak sculpture of fine dou - ble-looped ridges</t>
  </si>
  <si>
    <t>Nacre always iridescent white.</t>
  </si>
  <si>
    <t>This species is simultaneously hermaphroditic (both male and female at the same time). All sexually mature individuals have a "female" shell outline.</t>
  </si>
  <si>
    <t xml:space="preserve">1. Broad green ray that begins on umbo and extends either intact or broken;
2. Pustules, although some shells may be smooth;
3. No posterior wing
</t>
  </si>
  <si>
    <t>Shell with pustules, not necessarily arranged in radiating rows. Shell yellow or green to brown with green ray or blotch on beaks.</t>
  </si>
  <si>
    <t>Beaks prominent and wide, beak sculpture of irregular ridges.</t>
  </si>
  <si>
    <t>Rivers and large lakes, rare in creeks, in muddy sand and cobble</t>
  </si>
  <si>
    <t>To 7½ inches in length.</t>
  </si>
  <si>
    <t>Large, winged shell (alate wing) with posterior wing only. Shell greenish to nearly black, often with blurred green rays</t>
  </si>
  <si>
    <t>Hinge teeth well-developed but thin.</t>
  </si>
  <si>
    <t>Beaks low and
small, sculpture not obvious</t>
  </si>
  <si>
    <t>Pinkish purplish nacre;</t>
  </si>
  <si>
    <t>Rivers, streams, and large lakes in stable sand and cobble</t>
  </si>
  <si>
    <t>To 6 inches</t>
  </si>
  <si>
    <t>Large, moderately heavy shell. Shell roundish, particularly along the ventral margin. Shell tan or yellow often with green rays</t>
  </si>
  <si>
    <t>Beaks prominent and broad with coarse V-shaped ridges</t>
  </si>
  <si>
    <t>Rounded posterior slope</t>
  </si>
  <si>
    <t>Sexes look different. Females distinctly truncated and have a distinct minnow/darter lure</t>
  </si>
  <si>
    <t>Creeks and large lakes.</t>
  </si>
  <si>
    <t>Usually 1½-2 inches in length.</t>
  </si>
  <si>
    <t>Thin. Shell yellow to green to brown, with green, often broken, rays</t>
  </si>
  <si>
    <t>Lateral teeth thin and delicate</t>
  </si>
  <si>
    <t>Beaks low and wide,
beak sculpture of coarse, irregular ridges</t>
  </si>
  <si>
    <t>Nacre always white and iridescen</t>
  </si>
  <si>
    <t>Rivers, creeks, and large lakes, in stable sand and cobble.</t>
  </si>
  <si>
    <t>Shell lacks a sulcus. Shell yellowish to chestnut, rarely with blurred faint green rays. Elongated only as old individuals.</t>
  </si>
  <si>
    <t>Hinge teeth welldeveloped</t>
  </si>
  <si>
    <t>Beak cavity shallow and round</t>
  </si>
  <si>
    <t>Nacre pink, salmon, or white.</t>
  </si>
  <si>
    <t xml:space="preserve">Umbos prominent in river forms, not in creek forms; facing each other and not before anterior margin;
</t>
  </si>
  <si>
    <t>Snuffbox</t>
  </si>
  <si>
    <t>Epioblasma triquetra</t>
  </si>
  <si>
    <t>This rare species occurs in rivers, creeks, and large
lakes in stable cobble and sand</t>
  </si>
  <si>
    <t>Banded Sculpin (Cottus carolinae)</t>
  </si>
  <si>
    <t>1. Moderately thick shell;
2. Very sharp posterior slope, allowing shell to sit flush with the stream bottom;
3. Females distinctly swollen posterior for brooding glochidia;
4. Females with distinct “teeth” on posterior margin for trapping host fish (darters)</t>
  </si>
  <si>
    <t>Rarely to 2½ inches in length, usually 1½-2 inches</t>
  </si>
  <si>
    <t>Moderately thick shell. Shell with fine corrugations on the posterior slope.  Shell tan with peculiar broken green rays</t>
  </si>
  <si>
    <t>Nacre white</t>
  </si>
  <si>
    <t>Rivers, creeks, and large lakes in stable cobble and sand.</t>
  </si>
  <si>
    <t>Rock Bass (Ambloplites rupestris), Banded Sculpin (Cottus carolinae), Gizzard Shad (Dorosoma cepedianum), Rainbow Darter (Etheostoma caeruleum), Yellow Perch (Perca flavescens), White Crappie (Pomoxis annularis), Black Crappie (Pomoxis nigromaculatus), Flathead Catfish (Pylodictis olivaris), and Sauger (Sander canadensis).</t>
  </si>
  <si>
    <t>Black Crappie (Pomoxis nigromaculatus)</t>
  </si>
  <si>
    <t>Usually 2½-3½ inches in length, rarely to 5 inches .</t>
  </si>
  <si>
    <t>Shell shape variable, but usually “spike-like", brown or tan often with faint green rays</t>
  </si>
  <si>
    <t>Slender, nearly straight lateral teeth</t>
  </si>
  <si>
    <t>Beak sculpture of thick parallel ridges</t>
  </si>
  <si>
    <t>Nacre color ranges from white, salmon, to a deep, vibrant purple.</t>
  </si>
  <si>
    <t>Threeridge does not tolerate mud and silt</t>
  </si>
  <si>
    <t>To 6½ inches in length</t>
  </si>
  <si>
    <t>Distinct rhomboidal shape, shell is heavy and thick, with coarse diagonal ribs.</t>
  </si>
  <si>
    <t>The beak sculpture is of several double looped ridges</t>
  </si>
  <si>
    <t>The posterior slope may be extended into a fluted wing</t>
  </si>
  <si>
    <t>Creeks to rivers to lakes in stable sand and cobble</t>
  </si>
  <si>
    <t>To 4 inches in length but usually 2-2½ inches</t>
  </si>
  <si>
    <t>Subtrapezoidal outline. Shell yellow to tan or chestnut, occasionally with faint green rays</t>
  </si>
  <si>
    <t>The hinge teeth are well developed</t>
  </si>
  <si>
    <t>Shallow beak cavity</t>
  </si>
  <si>
    <t>Gentle, broad sulcus.</t>
  </si>
  <si>
    <t>name</t>
  </si>
  <si>
    <t>hosts</t>
  </si>
  <si>
    <t xml:space="preserve"> White Sucker (Catostomus commersoni)</t>
  </si>
  <si>
    <t xml:space="preserve"> Northern Hogsucker (Hypentelium nigricans)</t>
  </si>
  <si>
    <t xml:space="preserve"> Warmouth (Lepomis gulosus)</t>
  </si>
  <si>
    <t>Shorthead Redhorse (Moxostoma macrolepidotum).</t>
  </si>
  <si>
    <t xml:space="preserve"> Freshwater Drum (Aplodinotus grunniens)</t>
  </si>
  <si>
    <t xml:space="preserve"> Spotfin Shiner (Cyprinella spiloptera)</t>
  </si>
  <si>
    <t xml:space="preserve"> Steelcolor Shiner (Cyprinella whipplei)</t>
  </si>
  <si>
    <t xml:space="preserve"> Streamline Chub (Erimystax dissimilis)</t>
  </si>
  <si>
    <t xml:space="preserve"> Northern Pike (Esox lucius)</t>
  </si>
  <si>
    <t xml:space="preserve"> Mooneye (Hiodon tergisus)</t>
  </si>
  <si>
    <t xml:space="preserve"> Channel Catfish (Ictalurus punctatus)</t>
  </si>
  <si>
    <t xml:space="preserve"> Shortnose Gar (Lepisosteus platostomus)</t>
  </si>
  <si>
    <t xml:space="preserve"> Green Sunfish (Lepomis cyanellus)</t>
  </si>
  <si>
    <t xml:space="preserve"> Pumpkinseed (Lepomis gibbosus)</t>
  </si>
  <si>
    <t xml:space="preserve"> Bluegill (Lepomis macrochirus)</t>
  </si>
  <si>
    <t xml:space="preserve"> Largemouth Bass (Micropterus salmoides)</t>
  </si>
  <si>
    <t xml:space="preserve"> White Bass (Morone chrysops)</t>
  </si>
  <si>
    <t xml:space="preserve"> Black Redhorse (Moxostoma duquesnei)</t>
  </si>
  <si>
    <t xml:space="preserve"> Golden Redhorse (Moxostoma erythrurum)</t>
  </si>
  <si>
    <t xml:space="preserve"> Emerald Shiner (Notropis atherinoides)</t>
  </si>
  <si>
    <t xml:space="preserve"> Yellow Perch (Perca flavescens)</t>
  </si>
  <si>
    <t xml:space="preserve"> Logperch (Percina caprodes)</t>
  </si>
  <si>
    <t xml:space="preserve"> White Crappie (Pomoxis annularis)</t>
  </si>
  <si>
    <t xml:space="preserve"> Black Crappie (Pomoxis nigromaculatus)</t>
  </si>
  <si>
    <t xml:space="preserve"> Flathead Catfish (Pylodictis olivaris)</t>
  </si>
  <si>
    <t>Sauger (Sander canadensis).</t>
  </si>
  <si>
    <t>White Sucker (Catostomus commersoni)</t>
  </si>
  <si>
    <t xml:space="preserve"> Mottled Sculpin (Cottus bairdi)</t>
  </si>
  <si>
    <t xml:space="preserve"> Brook Stickleback (Culaea inconstans)</t>
  </si>
  <si>
    <t xml:space="preserve"> Iowa Darter (Etheostoma exile)</t>
  </si>
  <si>
    <t xml:space="preserve"> Tippecanoe Darter (Etheostoma tippecanoe)</t>
  </si>
  <si>
    <t xml:space="preserve"> Common Shiner (Luxilus cornutus)</t>
  </si>
  <si>
    <t xml:space="preserve"> Blacknose Shiner (Notropis heterolepis)</t>
  </si>
  <si>
    <t xml:space="preserve"> Sea Lamprey (Petromyzon marinus)</t>
  </si>
  <si>
    <t xml:space="preserve"> Bluntnose Minnow (Pimephales notatus)</t>
  </si>
  <si>
    <t xml:space="preserve"> Fathead Minnow (Pimephales promelas)</t>
  </si>
  <si>
    <t>Black Crappie (Pomoxis nigromaculatus).</t>
  </si>
  <si>
    <t xml:space="preserve"> Banded Sculpin (Cottus carolinae)</t>
  </si>
  <si>
    <t xml:space="preserve"> Gizzard Shad (Dorosoma cepedianum)</t>
  </si>
  <si>
    <t xml:space="preserve"> Rainbow Darter (Etheostoma caeruleum)</t>
  </si>
  <si>
    <t xml:space="preserve"> Silver Shiner (Notropis photogenis)</t>
  </si>
  <si>
    <t>Creek Chub (Semotilus atromaculatus).</t>
  </si>
  <si>
    <t>Tiger Salamander (Ambystoma tigrinum ssp.)</t>
  </si>
  <si>
    <t xml:space="preserve"> Smallmouth Bass (Micropterus dolomieu)</t>
  </si>
  <si>
    <t xml:space="preserve"> Sauger (Sander canadensis)</t>
  </si>
  <si>
    <t>Walleye (Sander vitreus).</t>
  </si>
  <si>
    <t>Pocketbook</t>
  </si>
  <si>
    <t>May be confused with L. cardium hosts.</t>
  </si>
  <si>
    <t xml:space="preserve"> Florida Gar (Lepisosteus platyrhincus)</t>
  </si>
  <si>
    <t xml:space="preserve"> Longear Sunfish (Lepomis megalotis)</t>
  </si>
  <si>
    <t xml:space="preserve"> Sand Shiner (Notropis ludibundus)</t>
  </si>
  <si>
    <t xml:space="preserve"> Tadpole Madtom (Noturus gyrinus)</t>
  </si>
  <si>
    <t xml:space="preserve"> Bluntnose Minnow (Pimpephales notatus)</t>
  </si>
  <si>
    <t>Black Bullhead (Ameiurus melas)</t>
  </si>
  <si>
    <t xml:space="preserve"> Yellow Bullhead (Ameiurus natalis)</t>
  </si>
  <si>
    <t xml:space="preserve"> Slimy Sculpin (Cottus cognatus)</t>
  </si>
  <si>
    <t xml:space="preserve"> Brassy Minnow (Hybognathus hankinsoni)</t>
  </si>
  <si>
    <t xml:space="preserve"> Orange-spotted Sunfish (Lepomis humilus)</t>
  </si>
  <si>
    <t xml:space="preserve"> Mimic Shiner (Notropis volucellus)</t>
  </si>
  <si>
    <t xml:space="preserve"> Longnose Dace (Rhinichthys cataractae)</t>
  </si>
  <si>
    <t xml:space="preserve"> Brown Bullhead (Ameiurus nebulosus)</t>
  </si>
  <si>
    <t xml:space="preserve"> Bowfin (Amia calva)</t>
  </si>
  <si>
    <t xml:space="preserve"> Central Stoneroller (Campostoma anomalum)</t>
  </si>
  <si>
    <t xml:space="preserve"> Goldfish (Carrasius auratus)</t>
  </si>
  <si>
    <t xml:space="preserve"> Common Carp (Cyprinus carpio)</t>
  </si>
  <si>
    <t xml:space="preserve"> Fantail Darter (Etheostoma flabellare)</t>
  </si>
  <si>
    <t xml:space="preserve"> Variegate Darter (Etheostoma variatum)</t>
  </si>
  <si>
    <t xml:space="preserve"> Banded Darter (Etheostoma zonale)</t>
  </si>
  <si>
    <t xml:space="preserve"> Northern Studfish (Fundulus catenatus)</t>
  </si>
  <si>
    <t xml:space="preserve"> River redhorse (Moxostoma carinatum)</t>
  </si>
  <si>
    <t xml:space="preserve"> Walleye (Sander vitreus)</t>
  </si>
  <si>
    <t xml:space="preserve"> American Eel (Anguilla rostrata)</t>
  </si>
  <si>
    <t xml:space="preserve"> Banded Killifish (Fundulus diaphanus)</t>
  </si>
  <si>
    <t xml:space="preserve"> Redbreast Sunfish (Lepomis auritus)</t>
  </si>
  <si>
    <t xml:space="preserve"> Orangespotted Sunfish (Lepomis humilis)</t>
  </si>
  <si>
    <t xml:space="preserve"> White Perch (Morone americana)</t>
  </si>
  <si>
    <t xml:space="preserve"> Rosyface Shiner (Notropis rubellus)</t>
  </si>
  <si>
    <t>Central Stoneroller (Campostoma anomalum)</t>
  </si>
  <si>
    <t xml:space="preserve"> Northern Redbelly Dace (Phoxinus eos)</t>
  </si>
  <si>
    <t xml:space="preserve"> Southern Redbelly Dace (Phoxinus erythrogaster)</t>
  </si>
  <si>
    <t>Bluntnose Minnow (Pimephales notatus).</t>
  </si>
  <si>
    <t>Fantail Darter (Etheostoma flabellare).</t>
  </si>
  <si>
    <t>Skipjack Herring (Alosa chrysochloris)</t>
  </si>
  <si>
    <t xml:space="preserve"> Rock Bass (Ambloplites rupestris)</t>
  </si>
  <si>
    <t xml:space="preserve"> River Carpsucker (Carpiodes carpio)</t>
  </si>
  <si>
    <t xml:space="preserve"> Johnny Darter (Etheostoma nigrum)</t>
  </si>
  <si>
    <t xml:space="preserve"> Golden Topminnow (Fundulus chrysotus)</t>
  </si>
  <si>
    <t xml:space="preserve"> Brook Stickleback (Labidesthes sicculus)</t>
  </si>
  <si>
    <t xml:space="preserve"> Longnose Gar (Lepisosteus osseus)</t>
  </si>
  <si>
    <t xml:space="preserve"> Striped Shiner (Luxilus chrysocephalus)</t>
  </si>
  <si>
    <t xml:space="preserve"> Redfin Shiner (Lythrurus umbratilis)</t>
  </si>
  <si>
    <t xml:space="preserve"> Pearl Dace (Margariscus margarita)</t>
  </si>
  <si>
    <t xml:space="preserve"> Round Goby (Neogobius melanostomus)</t>
  </si>
  <si>
    <t xml:space="preserve"> Golden Shiner (Notemigonus crysoleucas)</t>
  </si>
  <si>
    <t xml:space="preserve"> Blackchin Shiner (Notropis heterodon)</t>
  </si>
  <si>
    <t xml:space="preserve"> Blacknose Dace (Rhinichthys atratulus)</t>
  </si>
  <si>
    <t>Shovelnose Sturgeon (Scaphirhynchus platorynchus).</t>
  </si>
  <si>
    <t>Channel Catfish (Ictalurus punctatus)Flathead Catfish (Pylodictis olivaris).</t>
  </si>
  <si>
    <t xml:space="preserve"> Black Bullhead (Ameiurus melas)</t>
  </si>
  <si>
    <t xml:space="preserve"> Slenderhead Darter (Etheostoma phoxocephala)</t>
  </si>
  <si>
    <t xml:space="preserve"> Plains Killifish (Fundulus zebrinus)</t>
  </si>
  <si>
    <t xml:space="preserve"> Burbot (Lota lota)</t>
  </si>
  <si>
    <t xml:space="preserve"> River Chub (Nocomis micropogon)</t>
  </si>
  <si>
    <t xml:space="preserve"> Blackside Darter (Percina maculata)</t>
  </si>
  <si>
    <t>Fawnsfoot</t>
  </si>
  <si>
    <t>Freshwater Drum (Aplodinotus grunniens)Sauger (Sander canadensis).</t>
  </si>
  <si>
    <t>Mottled Sculpin (Cottus bairdi)</t>
  </si>
  <si>
    <t xml:space="preserve"> Greenside Darter (Etheostoma blennioides)</t>
  </si>
  <si>
    <t xml:space="preserve"> Bluebreast Darter (Etheostoma camurum)</t>
  </si>
  <si>
    <t>Yellow Perch (Perca flavescens).</t>
  </si>
  <si>
    <t>Name</t>
  </si>
  <si>
    <t>Host</t>
  </si>
  <si>
    <t>host</t>
  </si>
  <si>
    <t>different mussels</t>
  </si>
  <si>
    <t>Northern Hogsucker (Hypentelium nigricans)</t>
  </si>
  <si>
    <t>Warmouth (Lepomis gulosus)</t>
  </si>
  <si>
    <t>Green Sunfish (Lepomis cyanellus)</t>
  </si>
  <si>
    <t>Shorthead Redhorse (Moxostoma macrolepidotum)</t>
  </si>
  <si>
    <t>Largemouth Bass (Micropterus salmoides)</t>
  </si>
  <si>
    <t>Spotfin Shiner (Cyprinella spiloptera)</t>
  </si>
  <si>
    <t>Pumpkinseed (Lepomis gibbosus)</t>
  </si>
  <si>
    <t>Steelcolor Shiner (Cyprinella whipplei)</t>
  </si>
  <si>
    <t>Streamline Chub (Erimystax dissimilis)</t>
  </si>
  <si>
    <t>Northern Pike (Esox lucius)</t>
  </si>
  <si>
    <t>Mooneye (Hiodon tergisus)</t>
  </si>
  <si>
    <t>no hosts known</t>
  </si>
  <si>
    <t>Smallmouth Bass (Micropterus dolomieu)</t>
  </si>
  <si>
    <t>Shortnose Gar (Lepisosteus platostomus)</t>
  </si>
  <si>
    <t>Creek Chub (Semotilus atromaculatus)</t>
  </si>
  <si>
    <t>Walleye (Sander vitreus)</t>
  </si>
  <si>
    <t>Longear Sunfish (Lepomis megalotis)</t>
  </si>
  <si>
    <t>White Bass (Morone chrysops)</t>
  </si>
  <si>
    <t>Black Redhorse (Moxostoma duquesnei)</t>
  </si>
  <si>
    <t>Common Shiner (Luxilus cornutus)</t>
  </si>
  <si>
    <t>Golden Redhorse (Moxostoma erythrurum)</t>
  </si>
  <si>
    <t>Bluntnose Minnow (Pimephales notatus)</t>
  </si>
  <si>
    <t>Emerald Shiner (Notropis atherinoides)</t>
  </si>
  <si>
    <t>Gizzard Shad (Dorosoma cepedianum)</t>
  </si>
  <si>
    <t>Logperch (Percina caprodes)</t>
  </si>
  <si>
    <t>Iowa Darter (Etheostoma exile)</t>
  </si>
  <si>
    <t>Yellow Bullhead (Ameiurus natalis)</t>
  </si>
  <si>
    <t>Longnose Dace (Rhinichthys cataractae)</t>
  </si>
  <si>
    <t>Common Carp (Cyprinus carpio)</t>
  </si>
  <si>
    <t>Fantail Darter (Etheostoma flabellare)</t>
  </si>
  <si>
    <t>Tippecanoe Darter (Etheostoma tippecanoe)</t>
  </si>
  <si>
    <t>Blacknose Shiner (Notropis heterolepis)</t>
  </si>
  <si>
    <t>Sea Lamprey (Petromyzon marinus)</t>
  </si>
  <si>
    <t>Fathead Minnow (Pimephales promelas)</t>
  </si>
  <si>
    <t>Sand Shiner (Notropis ludibundus)</t>
  </si>
  <si>
    <t>Brown Bullhead (Ameiurus nebulosus)</t>
  </si>
  <si>
    <t>Goldfish (Carrasius auratus)</t>
  </si>
  <si>
    <t>Banded Darter (Etheostoma zonale)</t>
  </si>
  <si>
    <t>Banded Killifish (Fundulus diaphanus)</t>
  </si>
  <si>
    <t>Orangespotted Sunfish (Lepomis humilis)</t>
  </si>
  <si>
    <t>Northern Redbelly Dace (Phoxinus eos)</t>
  </si>
  <si>
    <t>Johnny Darter (Etheostoma nigrum)</t>
  </si>
  <si>
    <t>Striped Shiner (Luxilus chrysocephalus)</t>
  </si>
  <si>
    <t>Blacknose Dace (Rhinichthys atratulus)</t>
  </si>
  <si>
    <t>Silver Shiner (Notropis photogenis)</t>
  </si>
  <si>
    <t>Florida Gar (Lepisosteus platyrhincus)</t>
  </si>
  <si>
    <t>Tadpole Madtom (Noturus gyrinus)</t>
  </si>
  <si>
    <t>Bluntnose Minnow (Pimpephales notatus)</t>
  </si>
  <si>
    <t>Slimy Sculpin (Cottus cognatus)</t>
  </si>
  <si>
    <t>Brassy Minnow (Hybognathus hankinsoni)</t>
  </si>
  <si>
    <t>Orange-spotted Sunfish (Lepomis humilus)</t>
  </si>
  <si>
    <t>Mimic Shiner (Notropis volucellus)</t>
  </si>
  <si>
    <t>Bowfin (Amia calva)</t>
  </si>
  <si>
    <t>Variegate Darter (Etheostoma variatum)</t>
  </si>
  <si>
    <t>Northern Studfish (Fundulus catenatus)</t>
  </si>
  <si>
    <t>River redhorse (Moxostoma carinatum)</t>
  </si>
  <si>
    <t>American Eel (Anguilla rostrata)</t>
  </si>
  <si>
    <t>Redbreast Sunfish (Lepomis auritus)</t>
  </si>
  <si>
    <t>White Perch (Morone americana)</t>
  </si>
  <si>
    <t>Rosyface Shiner (Notropis rubellus)</t>
  </si>
  <si>
    <t>Southern Redbelly Dace (Phoxinus erythrogaster)</t>
  </si>
  <si>
    <t>River Carpsucker (Carpiodes carpio)</t>
  </si>
  <si>
    <t>Golden Topminnow (Fundulus chrysotus)</t>
  </si>
  <si>
    <t>Brook Stickleback (Labidesthes sicculus)</t>
  </si>
  <si>
    <t>Longnose Gar (Lepisosteus osseus)</t>
  </si>
  <si>
    <t>Redfin Shiner (Lythrurus umbratilis)</t>
  </si>
  <si>
    <t>Pearl Dace (Margariscus margarita)</t>
  </si>
  <si>
    <t>Round Goby (Neogobius melanostomus)</t>
  </si>
  <si>
    <t>Golden Shiner (Notemigonus crysoleucas)</t>
  </si>
  <si>
    <t>Blackchin Shiner (Notropis heterodon)</t>
  </si>
  <si>
    <t>Shovelnose Sturgeon (Scaphirhynchus platorynchus)</t>
  </si>
  <si>
    <t>Slenderhead Darter (Etheostoma phoxocephala)</t>
  </si>
  <si>
    <t>Plains Killifish (Fundulus zebrinus)</t>
  </si>
  <si>
    <t>Burbot (Lota lota)</t>
  </si>
  <si>
    <t>River Chub (Nocomis micropogon)</t>
  </si>
  <si>
    <t>Blackside Darter (Percina maculata)</t>
  </si>
  <si>
    <t>Central Mudminnow (Umbra limi)</t>
  </si>
  <si>
    <t>Greenside Darter (Etheostoma blennioides)</t>
  </si>
  <si>
    <t>Bluebreast Darter (Etheostoma camurum)</t>
  </si>
  <si>
    <t>https://dam.assets.ohio.gov/image/upload/ohiodnr.gov/documents/wildlife/backyard-wildlife/Pub%205517%20-%20Freshwater%20Mussels%20of%20Ohio%20R1022.pdf</t>
  </si>
  <si>
    <t>https://dam.assets.ohio.gov/image/upload/ohiodnr.gov/documents/coastal/owc/OWCAtlas_Mussels.pdf</t>
  </si>
  <si>
    <t>https://pa.fisheries.org/wp-content/uploads/2018/02/Mussel-ID-workshop-field-guide-2-9-18.pdf</t>
  </si>
  <si>
    <t>Ligumia nasuta</t>
  </si>
  <si>
    <t>Sagittunio nasutus (Say, 1817)</t>
  </si>
  <si>
    <t>Leptodea fragilis</t>
  </si>
  <si>
    <t>Potamilus fragilis (Rafinesque, 1820)</t>
  </si>
  <si>
    <t>Cyclonaias pustulosa</t>
  </si>
  <si>
    <t>Pustulosa pustulosa (I. Lea, 1831)</t>
  </si>
  <si>
    <t>Truncilla donaciformis</t>
  </si>
  <si>
    <t>Villosa iris</t>
  </si>
  <si>
    <t>Cambarunio iris (I. Lea, 1829)</t>
  </si>
  <si>
    <t>Lampsilis ovata</t>
  </si>
  <si>
    <t>page 19</t>
  </si>
  <si>
    <t>page 11</t>
  </si>
  <si>
    <t>page 12</t>
  </si>
  <si>
    <t>Mussel</t>
  </si>
  <si>
    <t>How manydifferent mussel species hosted?</t>
  </si>
  <si>
    <t>Black Sculpin (Cottus baileyi)</t>
  </si>
  <si>
    <t>Blackspotted Topminnow (Fundulus olivaceous)</t>
  </si>
  <si>
    <t>Dollar Sunfish (Lepomis marginatus)</t>
  </si>
  <si>
    <t>Golden Shiner (Notemigonus chrysoleucas)</t>
  </si>
  <si>
    <t>Greenthroat Darter (Etheostoma lepidum)</t>
  </si>
  <si>
    <t>Mosquitofish (Gambusia affinis)</t>
  </si>
  <si>
    <t>Ozark Sculpin (Cottus hypselurus)</t>
  </si>
  <si>
    <t>Roanoke Darter (Percina roanoka)</t>
  </si>
  <si>
    <t>Tiger Salamander (Ambystoma tigrinum)</t>
  </si>
  <si>
    <t>https://www.museum.state.il.us/ismdepts/zoology/mussels/mussel_glossary.html</t>
  </si>
  <si>
    <r>
      <t>thin, organic coating (or "skin</t>
    </r>
    <r>
      <rPr>
        <sz val="11"/>
        <color theme="1"/>
        <rFont val="Arial"/>
        <family val="2"/>
        <charset val="1"/>
      </rPr>
      <t>") that is the outermost layer of the shell</t>
    </r>
  </si>
  <si>
    <t>https://www.amnh.org/research/center-for-biodiversity-conservation/resources-and-publications/handbooks/freshwater-mussels/mussel-features</t>
  </si>
  <si>
    <t>colors shapes</t>
  </si>
  <si>
    <t>https://digital.library.unt.edu/help/guide/mussel-features/</t>
  </si>
  <si>
    <t>pocketbook</t>
  </si>
  <si>
    <t>https://extapps.dec.ny.gov/docs/wildlife_pdf/sgcnpocketbook.pdf</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</si>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</sst>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Aptos Narrow"/>
      <family val="2"/>
      <scheme val="minor"/>
    </font>
    <font>
      <sz val="11"/>
      <color theme="1"/>
      <name val="TimesNewRomanPSMT"/>
      <charset val="1"/>
    </font>
    <font>
      <i/>
      <sz val="11"/>
      <color theme="1"/>
      <name val="TimesNewRomanPS"/>
      <charset val="1"/>
    </font>
    <font>
      <b/>
      <sz val="11"/>
      <color theme="1"/>
      <name val="TimesNewRomanPS"/>
      <charset val="1"/>
    </font>
    <font>
      <b/>
      <sz val="11"/>
      <color theme="1"/>
      <name val="Aptos Narrow"/>
      <family val="2"/>
      <scheme val="minor"/>
    </font>
    <font>
      <i/>
      <sz val="10"/>
      <color theme="1"/>
      <name val="TimesNewRomanPS"/>
      <charset val="1"/>
    </font>
    <font>
      <u/>
      <sz val="11"/>
      <color theme="10"/>
      <name val="Aptos Narrow"/>
      <family val="2"/>
      <scheme val="minor"/>
    </font>
    <font>
      <b/>
      <sz val="10"/>
      <color theme="1"/>
      <name val="TimesNewRomanPS"/>
      <charset val="1"/>
    </font>
    <font>
      <sz val="10"/>
      <color theme="1"/>
      <name val="TimesNewRomanPSMT"/>
      <charset val="1"/>
    </font>
    <font>
      <b/>
      <sz val="11"/>
      <color theme="1"/>
      <name val="Arial"/>
      <family val="2"/>
      <charset val="1"/>
    </font>
    <font>
      <sz val="11"/>
      <color theme="1"/>
      <name val="Arial"/>
      <family val="2"/>
      <charset val="1"/>
    </font>
    <font>
      <sz val="11"/>
      <color rgb="FF242424"/>
      <name val="Aptos Narrow"/>
    </font>
    <font>
      <b/>
      <sz val="12"/>
      <color theme="1"/>
      <name val="TimesNewRomanPS"/>
      <charset val="1"/>
    </font>
    <font>
      <b/>
      <sz val="12"/>
      <color theme="1"/>
      <name val="TimesNewRomanPSMT"/>
      <charset val="1"/>
    </font>
    <font>
      <sz val="12"/>
      <color theme="1"/>
      <name val="TimesNewRomanPSMT"/>
      <charset val="1"/>
    </font>
    <font>
      <i/>
      <sz val="11"/>
      <color rgb="FF242424"/>
      <name val="Aptos Narrow"/>
    </font>
    <font>
      <i/>
      <sz val="11"/>
      <color theme="1"/>
      <name val="Aptos Narrow"/>
      <family val="2"/>
      <scheme val="minor"/>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0"/>
        <bgColor indexed="64"/>
      </patternFill>
    </fill>
    <fill>
      <patternFill patternType="solid">
        <fgColor theme="3" tint="0.8999908444471571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5">
    <xf numFmtId="0" fontId="0" fillId="0" borderId="0" xfId="0"/>
    <xf numFmtId="0" fontId="1" fillId="0" borderId="0" xfId="0" applyFont="1"/>
    <xf numFmtId="0" fontId="3" fillId="0" borderId="0" xfId="0" applyFont="1"/>
    <xf numFmtId="0" fontId="0" fillId="0" borderId="0" xfId="0" applyAlignment="1">
      <alignment wrapText="1"/>
    </xf>
    <xf numFmtId="0" fontId="3"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4" fillId="0" borderId="0" xfId="0" applyFont="1" applyAlignment="1">
      <alignment wrapText="1"/>
    </xf>
    <xf numFmtId="0" fontId="7" fillId="0" borderId="0" xfId="0" applyFont="1"/>
    <xf numFmtId="0" fontId="7" fillId="2" borderId="0" xfId="0" applyFont="1" applyFill="1"/>
    <xf numFmtId="0" fontId="8" fillId="0" borderId="0" xfId="0" applyFont="1"/>
    <xf numFmtId="0" fontId="1" fillId="2" borderId="0" xfId="0" applyFont="1" applyFill="1"/>
    <xf numFmtId="0" fontId="3" fillId="2" borderId="0" xfId="0" applyFont="1" applyFill="1"/>
    <xf numFmtId="0" fontId="9" fillId="0" borderId="0" xfId="0" applyFont="1"/>
    <xf numFmtId="0" fontId="11" fillId="0" borderId="0" xfId="0" applyFont="1"/>
    <xf numFmtId="0" fontId="1" fillId="2" borderId="0" xfId="0" applyFont="1" applyFill="1" applyAlignment="1">
      <alignment wrapText="1"/>
    </xf>
    <xf numFmtId="0" fontId="11" fillId="0" borderId="0" xfId="0" applyFont="1" applyAlignment="1">
      <alignment wrapText="1"/>
    </xf>
    <xf numFmtId="0" fontId="6" fillId="0" borderId="0" xfId="1"/>
    <xf numFmtId="0" fontId="0" fillId="3" borderId="0" xfId="0" applyFill="1" applyAlignment="1">
      <alignment wrapText="1"/>
    </xf>
    <xf numFmtId="0" fontId="0" fillId="0" borderId="1" xfId="0" applyBorder="1" applyAlignment="1">
      <alignment wrapText="1"/>
    </xf>
    <xf numFmtId="0" fontId="0" fillId="3" borderId="1" xfId="0" applyFill="1" applyBorder="1" applyAlignment="1">
      <alignment wrapText="1"/>
    </xf>
    <xf numFmtId="0" fontId="4" fillId="0" borderId="1" xfId="0" applyFont="1" applyBorder="1" applyAlignment="1">
      <alignment wrapText="1"/>
    </xf>
    <xf numFmtId="0" fontId="2" fillId="3" borderId="0" xfId="0" applyFont="1" applyFill="1" applyAlignment="1">
      <alignment wrapText="1"/>
    </xf>
    <xf numFmtId="0" fontId="1" fillId="3" borderId="0" xfId="0" applyFont="1" applyFill="1" applyAlignment="1">
      <alignment wrapText="1"/>
    </xf>
    <xf numFmtId="0" fontId="0" fillId="3" borderId="0" xfId="0" applyFill="1"/>
    <xf numFmtId="0" fontId="0" fillId="4" borderId="0" xfId="0" applyFill="1"/>
    <xf numFmtId="0" fontId="0" fillId="4" borderId="1" xfId="0" applyFill="1" applyBorder="1" applyAlignment="1">
      <alignment wrapText="1"/>
    </xf>
    <xf numFmtId="0" fontId="4" fillId="0" borderId="0" xfId="0" applyFont="1"/>
    <xf numFmtId="0" fontId="0" fillId="6" borderId="0" xfId="0" applyFill="1"/>
    <xf numFmtId="0" fontId="0" fillId="5" borderId="0" xfId="0" applyFill="1" applyAlignment="1">
      <alignment horizontal="left" wrapText="1"/>
    </xf>
    <xf numFmtId="0" fontId="12" fillId="0" borderId="0" xfId="0" applyFont="1"/>
    <xf numFmtId="0" fontId="13" fillId="0" borderId="0" xfId="0" applyFont="1"/>
    <xf numFmtId="0" fontId="14" fillId="0" borderId="0" xfId="0" applyFont="1"/>
    <xf numFmtId="0" fontId="13" fillId="0" borderId="0" xfId="0" applyFont="1" applyAlignment="1">
      <alignment wrapText="1"/>
    </xf>
    <xf numFmtId="0" fontId="15" fillId="0" borderId="0" xfId="0" applyFont="1"/>
    <xf numFmtId="0" fontId="0" fillId="5" borderId="0" xfId="0" applyFill="1"/>
    <xf numFmtId="0" fontId="4" fillId="0" borderId="0" xfId="0" applyFont="1" applyAlignment="1">
      <alignment horizontal="left" wrapText="1"/>
    </xf>
    <xf numFmtId="0" fontId="0" fillId="0" borderId="0" xfId="0" applyAlignment="1">
      <alignment horizontal="left" wrapText="1"/>
    </xf>
    <xf numFmtId="0" fontId="11" fillId="2" borderId="0" xfId="0" applyFont="1" applyFill="1" applyAlignment="1">
      <alignment wrapText="1"/>
    </xf>
    <xf numFmtId="0" fontId="14" fillId="0" borderId="0" xfId="0" applyFont="1" applyAlignment="1">
      <alignment wrapText="1"/>
    </xf>
    <xf numFmtId="0" fontId="12" fillId="0" borderId="0" xfId="0" applyFont="1" applyAlignment="1">
      <alignment wrapText="1"/>
    </xf>
    <xf numFmtId="0" fontId="15" fillId="0" borderId="0" xfId="0" applyFont="1" applyAlignment="1">
      <alignment wrapText="1"/>
    </xf>
    <xf numFmtId="0" fontId="3" fillId="7" borderId="0" xfId="0" applyFont="1" applyFill="1" applyAlignment="1">
      <alignment wrapText="1"/>
    </xf>
    <xf numFmtId="0" fontId="4" fillId="7" borderId="0" xfId="0" applyFont="1" applyFill="1" applyAlignment="1">
      <alignment wrapText="1"/>
    </xf>
    <xf numFmtId="0" fontId="16"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238125</xdr:colOff>
      <xdr:row>0</xdr:row>
      <xdr:rowOff>19050</xdr:rowOff>
    </xdr:from>
    <xdr:to>
      <xdr:col>6</xdr:col>
      <xdr:colOff>1800225</xdr:colOff>
      <xdr:row>27</xdr:row>
      <xdr:rowOff>19050</xdr:rowOff>
    </xdr:to>
    <xdr:pic>
      <xdr:nvPicPr>
        <xdr:cNvPr id="2" name="Picture 1">
          <a:extLst>
            <a:ext uri="{FF2B5EF4-FFF2-40B4-BE49-F238E27FC236}">
              <a16:creationId xmlns:a16="http://schemas.microsoft.com/office/drawing/2014/main" id="{D78668B5-264D-AC71-82DE-7DEDE14B3393}"/>
            </a:ext>
          </a:extLst>
        </xdr:cNvPr>
        <xdr:cNvPicPr>
          <a:picLocks noChangeAspect="1"/>
        </xdr:cNvPicPr>
      </xdr:nvPicPr>
      <xdr:blipFill>
        <a:blip xmlns:r="http://schemas.openxmlformats.org/officeDocument/2006/relationships" r:embed="rId1"/>
        <a:stretch>
          <a:fillRect/>
        </a:stretch>
      </xdr:blipFill>
      <xdr:spPr>
        <a:xfrm>
          <a:off x="6267450" y="19050"/>
          <a:ext cx="7591425" cy="5143500"/>
        </a:xfrm>
        <a:prstGeom prst="rect">
          <a:avLst/>
        </a:prstGeom>
      </xdr:spPr>
    </xdr:pic>
    <xdr:clientData/>
  </xdr:twoCellAnchor>
  <xdr:twoCellAnchor editAs="oneCell">
    <xdr:from>
      <xdr:col>3</xdr:col>
      <xdr:colOff>0</xdr:colOff>
      <xdr:row>35</xdr:row>
      <xdr:rowOff>0</xdr:rowOff>
    </xdr:from>
    <xdr:to>
      <xdr:col>4</xdr:col>
      <xdr:colOff>1304925</xdr:colOff>
      <xdr:row>59</xdr:row>
      <xdr:rowOff>0</xdr:rowOff>
    </xdr:to>
    <xdr:pic>
      <xdr:nvPicPr>
        <xdr:cNvPr id="4" name="Picture 3">
          <a:extLst>
            <a:ext uri="{FF2B5EF4-FFF2-40B4-BE49-F238E27FC236}">
              <a16:creationId xmlns:a16="http://schemas.microsoft.com/office/drawing/2014/main" id="{3D62DC8D-C1BA-4B9E-595D-8011C5C3545E}"/>
            </a:ext>
            <a:ext uri="{147F2762-F138-4A5C-976F-8EAC2B608ADB}">
              <a16:predDERef xmlns:a16="http://schemas.microsoft.com/office/drawing/2014/main" pred="{D78668B5-264D-AC71-82DE-7DEDE14B3393}"/>
            </a:ext>
          </a:extLst>
        </xdr:cNvPr>
        <xdr:cNvPicPr>
          <a:picLocks noChangeAspect="1"/>
        </xdr:cNvPicPr>
      </xdr:nvPicPr>
      <xdr:blipFill>
        <a:blip xmlns:r="http://schemas.openxmlformats.org/officeDocument/2006/relationships" r:embed="rId2"/>
        <a:stretch>
          <a:fillRect/>
        </a:stretch>
      </xdr:blipFill>
      <xdr:spPr>
        <a:xfrm>
          <a:off x="6029325" y="6667500"/>
          <a:ext cx="3314700" cy="45720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nenko, Anastasiia" id="{BC76C9A5-E897-4EE2-B436-246E135C1635}" userId="S::romanenk001@gannon.edu::2fc08ca3-a863-4cd2-acb4-256a0bb60d4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2" dT="2025-07-11T14:18:06.19" personId="{BC76C9A5-E897-4EE2-B436-246E135C1635}" id="{BF19569C-3193-48B8-BF34-8C0386DCA8B5}">
    <text>another doc https://dam.assets.ohio.gov/</text>
  </threadedComment>
  <threadedComment ref="S3" dT="2025-07-11T14:18:06.19" personId="{BC76C9A5-E897-4EE2-B436-246E135C1635}" id="{E9F816BA-B5FA-4148-90EC-8D89A278933B}">
    <text>another doc https://dam.assets.ohio.gov/</text>
  </threadedComment>
  <threadedComment ref="S4" dT="2025-07-11T14:18:06.19" personId="{BC76C9A5-E897-4EE2-B436-246E135C1635}" id="{E4C11600-3460-4DE4-8805-C0D5E414471C}">
    <text>another doc https://dam.assets.ohio.gov/</text>
  </threadedComment>
  <threadedComment ref="S9" dT="2025-07-11T14:18:06.19" personId="{BC76C9A5-E897-4EE2-B436-246E135C1635}" id="{F5A74136-84D5-459A-B6BF-CD89CD65215A}">
    <text>another doc https://dam.assets.ohio.gov/</text>
  </threadedComment>
  <threadedComment ref="S10" dT="2025-07-11T14:18:06.19" personId="{BC76C9A5-E897-4EE2-B436-246E135C1635}" id="{90DD4431-F739-4741-9845-267FC8718C4E}">
    <text>another doc https://dam.assets.ohio.gov/</text>
  </threadedComment>
  <threadedComment ref="S18" dT="2025-07-11T14:18:06.19" personId="{BC76C9A5-E897-4EE2-B436-246E135C1635}" id="{EB9C7AAB-4D38-4D99-AB25-A4C25B55A2FD}">
    <text>another doc https://dam.assets.ohio.gov/</text>
  </threadedComment>
  <threadedComment ref="S19" dT="2025-07-11T14:18:06.19" personId="{BC76C9A5-E897-4EE2-B436-246E135C1635}" id="{BEFB1F41-600A-4718-A49E-737EE74307C9}">
    <text>another doc https://dam.assets.ohio.gov/</text>
  </threadedComment>
  <threadedComment ref="S21" dT="2025-07-11T14:18:06.19" personId="{BC76C9A5-E897-4EE2-B436-246E135C1635}" id="{8E394A79-EC55-4657-B21D-C7B38B24AD24}">
    <text>another doc https://dam.assets.ohio.gov/</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pa.fisheries.org/wp-content/uploads/2018/02/Mussel-ID-workshop-field-guide-2-9-18.pdf" TargetMode="External"/><Relationship Id="rId2" Type="http://schemas.openxmlformats.org/officeDocument/2006/relationships/hyperlink" Target="https://dam.assets.ohio.gov/image/upload/ohiodnr.gov/documents/coastal/owc/OWCAtlas_Mussels.pdf" TargetMode="External"/><Relationship Id="rId1" Type="http://schemas.openxmlformats.org/officeDocument/2006/relationships/hyperlink" Target="https://dam.assets.ohio.gov/image/upload/ohiodnr.gov/documents/wildlife/backyard-wildlife/Pub%205517%20-%20Freshwater%20Mussels%20of%20Ohio%20R1022.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molluscabase.org/aphia.php?p=taxdetails&amp;id=1774084" TargetMode="External"/><Relationship Id="rId2" Type="http://schemas.openxmlformats.org/officeDocument/2006/relationships/hyperlink" Target="https://molluscabase.org/aphia.php?p=taxdetails&amp;id=1449834" TargetMode="External"/><Relationship Id="rId1" Type="http://schemas.openxmlformats.org/officeDocument/2006/relationships/hyperlink" Target="https://molluscabase.org/aphia.php?p=taxdetails&amp;id=1056434"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molluscabase.org/aphia.php?p=taxdetails&amp;id=105645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igital.library.unt.edu/help/guide/mussel-features/" TargetMode="External"/><Relationship Id="rId2" Type="http://schemas.openxmlformats.org/officeDocument/2006/relationships/hyperlink" Target="https://www.amnh.org/research/center-for-biodiversity-conservation/resources-and-publications/handbooks/freshwater-mussels/mussel-features" TargetMode="External"/><Relationship Id="rId1" Type="http://schemas.openxmlformats.org/officeDocument/2006/relationships/hyperlink" Target="https://www.museum.state.il.us/ismdepts/zoology/mussels/mussel_glossary.html" TargetMode="External"/><Relationship Id="rId5" Type="http://schemas.openxmlformats.org/officeDocument/2006/relationships/hyperlink" Target="https://dam.assets.ohio.gov/image/upload/ohiodnr.gov/documents/wildlife/backyard-wildlife/Pub%205517%20-%20Freshwater%20Mussels%20of%20Ohio%20R1022.pdf" TargetMode="External"/><Relationship Id="rId4" Type="http://schemas.openxmlformats.org/officeDocument/2006/relationships/hyperlink" Target="https://extapps.dec.ny.gov/docs/wildlife_pdf/sgcnpocketbook.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FFB1E-EDB3-4E4D-96E6-58B14DC27109}">
  <dimension ref="A1:AC27"/>
  <sheetViews>
    <sheetView topLeftCell="F1" zoomScale="90" zoomScaleNormal="90" workbookViewId="0">
      <pane ySplit="1" topLeftCell="A2" activePane="bottomLeft" state="frozen"/>
      <selection pane="bottomLeft" activeCell="I1" sqref="I1"/>
    </sheetView>
  </sheetViews>
  <sheetFormatPr baseColWidth="10" defaultColWidth="9.1640625" defaultRowHeight="15" outlineLevelCol="1"/>
  <cols>
    <col min="1" max="1" width="4.5" style="3" customWidth="1"/>
    <col min="2" max="2" width="14.5" style="3" customWidth="1"/>
    <col min="3" max="3" width="14" style="3" customWidth="1"/>
    <col min="4" max="6" width="28.1640625" style="3" customWidth="1"/>
    <col min="7" max="7" width="18" style="29" customWidth="1"/>
    <col min="8" max="8" width="30.83203125" style="3" customWidth="1" outlineLevel="1"/>
    <col min="9" max="9" width="53.5" style="3" customWidth="1" outlineLevel="1"/>
    <col min="10" max="11" width="18" style="29" customWidth="1"/>
    <col min="12" max="12" width="58.83203125" style="3" customWidth="1"/>
    <col min="13" max="13" width="18" style="29" customWidth="1"/>
    <col min="14" max="19" width="18.5" style="3" customWidth="1"/>
    <col min="20" max="20" width="28.33203125" style="3" customWidth="1"/>
    <col min="21" max="21" width="18.5" style="3" customWidth="1"/>
    <col min="22" max="22" width="19.5" style="3" customWidth="1"/>
    <col min="23" max="16384" width="9.1640625" style="3"/>
  </cols>
  <sheetData>
    <row r="1" spans="1:29" ht="32">
      <c r="B1" s="4" t="s">
        <v>0</v>
      </c>
      <c r="C1" s="4" t="s">
        <v>1</v>
      </c>
      <c r="D1" s="4" t="s">
        <v>2</v>
      </c>
      <c r="E1" s="4" t="s">
        <v>3</v>
      </c>
      <c r="F1" s="4"/>
      <c r="G1" s="29" t="s">
        <v>4</v>
      </c>
      <c r="H1" s="4" t="s">
        <v>5</v>
      </c>
      <c r="I1" s="7" t="s">
        <v>6</v>
      </c>
      <c r="J1" s="29" t="s">
        <v>7</v>
      </c>
      <c r="K1" s="29" t="s">
        <v>8</v>
      </c>
      <c r="L1" s="4" t="s">
        <v>9</v>
      </c>
      <c r="N1" s="3" t="s">
        <v>10</v>
      </c>
      <c r="O1" s="3" t="s">
        <v>11</v>
      </c>
      <c r="P1" s="8" t="s">
        <v>12</v>
      </c>
      <c r="Q1" s="9" t="s">
        <v>13</v>
      </c>
      <c r="R1" s="8" t="s">
        <v>14</v>
      </c>
      <c r="S1" s="8" t="s">
        <v>15</v>
      </c>
      <c r="T1" s="9" t="s">
        <v>16</v>
      </c>
      <c r="U1" s="12" t="s">
        <v>17</v>
      </c>
      <c r="V1" s="2" t="s">
        <v>18</v>
      </c>
      <c r="W1" s="12" t="s">
        <v>19</v>
      </c>
    </row>
    <row r="2" spans="1:29" ht="96">
      <c r="A2" s="3">
        <v>1</v>
      </c>
      <c r="B2" s="6" t="s">
        <v>20</v>
      </c>
      <c r="C2" s="5" t="s">
        <v>21</v>
      </c>
      <c r="D2" s="3" t="s">
        <v>22</v>
      </c>
      <c r="G2" s="29" t="s">
        <v>23</v>
      </c>
      <c r="H2" s="3" t="s">
        <v>24</v>
      </c>
      <c r="I2" s="6" t="s">
        <v>25</v>
      </c>
      <c r="J2" s="29">
        <v>5</v>
      </c>
      <c r="K2" s="29" t="s">
        <v>26</v>
      </c>
      <c r="L2" s="3" t="s">
        <v>27</v>
      </c>
      <c r="N2" s="16" t="s">
        <v>28</v>
      </c>
      <c r="O2" s="16" t="s">
        <v>29</v>
      </c>
      <c r="S2" s="3" t="s">
        <v>30</v>
      </c>
      <c r="T2" s="32" t="s">
        <v>31</v>
      </c>
      <c r="W2" s="14" t="s">
        <v>32</v>
      </c>
      <c r="AA2"/>
      <c r="AB2" s="32"/>
    </row>
    <row r="3" spans="1:29" ht="224">
      <c r="A3" s="3">
        <v>2</v>
      </c>
      <c r="B3" s="6" t="s">
        <v>33</v>
      </c>
      <c r="C3" s="5" t="s">
        <v>34</v>
      </c>
      <c r="D3" s="3" t="s">
        <v>35</v>
      </c>
      <c r="G3" s="29" t="s">
        <v>36</v>
      </c>
      <c r="H3" s="3" t="s">
        <v>37</v>
      </c>
      <c r="I3" s="3" t="s">
        <v>38</v>
      </c>
      <c r="J3" s="29">
        <v>25</v>
      </c>
      <c r="K3" s="29" t="s">
        <v>39</v>
      </c>
      <c r="L3" s="3" t="s">
        <v>40</v>
      </c>
      <c r="N3" s="16" t="s">
        <v>41</v>
      </c>
      <c r="O3" s="3" t="s">
        <v>42</v>
      </c>
      <c r="S3" s="3" t="s">
        <v>30</v>
      </c>
      <c r="T3" s="16" t="s">
        <v>43</v>
      </c>
      <c r="W3" s="3" t="s">
        <v>44</v>
      </c>
    </row>
    <row r="4" spans="1:29" ht="144">
      <c r="A4" s="3">
        <v>3</v>
      </c>
      <c r="B4" s="23" t="s">
        <v>45</v>
      </c>
      <c r="C4" s="22" t="s">
        <v>46</v>
      </c>
      <c r="D4" s="3" t="s">
        <v>47</v>
      </c>
      <c r="G4" s="29" t="s">
        <v>48</v>
      </c>
      <c r="H4" s="3" t="s">
        <v>49</v>
      </c>
      <c r="I4" s="3" t="s">
        <v>50</v>
      </c>
      <c r="J4" s="29">
        <v>14</v>
      </c>
      <c r="K4" s="29" t="s">
        <v>39</v>
      </c>
      <c r="L4" s="3" t="s">
        <v>51</v>
      </c>
      <c r="N4" s="16" t="s">
        <v>52</v>
      </c>
      <c r="Q4" s="3" t="s">
        <v>53</v>
      </c>
      <c r="R4" s="3" t="s">
        <v>54</v>
      </c>
      <c r="S4" s="3" t="s">
        <v>30</v>
      </c>
      <c r="T4" s="3" t="s">
        <v>55</v>
      </c>
    </row>
    <row r="5" spans="1:29" ht="192">
      <c r="A5" s="3">
        <v>4</v>
      </c>
      <c r="B5" s="6" t="s">
        <v>56</v>
      </c>
      <c r="C5" s="5" t="s">
        <v>57</v>
      </c>
      <c r="D5" s="3" t="s">
        <v>58</v>
      </c>
      <c r="G5" s="29" t="s">
        <v>59</v>
      </c>
      <c r="H5" s="3" t="s">
        <v>60</v>
      </c>
      <c r="I5" s="3" t="s">
        <v>61</v>
      </c>
      <c r="J5" s="29">
        <v>9</v>
      </c>
      <c r="K5" s="29" t="s">
        <v>62</v>
      </c>
      <c r="L5" s="3" t="s">
        <v>63</v>
      </c>
      <c r="N5" s="16" t="s">
        <v>64</v>
      </c>
      <c r="S5" s="16" t="s">
        <v>65</v>
      </c>
      <c r="T5" s="16" t="s">
        <v>66</v>
      </c>
      <c r="U5" s="3" t="s">
        <v>67</v>
      </c>
      <c r="V5" s="14" t="s">
        <v>68</v>
      </c>
    </row>
    <row r="6" spans="1:29" ht="80">
      <c r="A6" s="3">
        <v>5</v>
      </c>
      <c r="B6" s="6" t="s">
        <v>69</v>
      </c>
      <c r="C6" s="5" t="s">
        <v>70</v>
      </c>
      <c r="D6" s="3" t="s">
        <v>71</v>
      </c>
      <c r="G6" s="29" t="s">
        <v>36</v>
      </c>
      <c r="H6" s="3" t="s">
        <v>72</v>
      </c>
      <c r="I6" s="3" t="s">
        <v>73</v>
      </c>
      <c r="J6" s="29">
        <v>5</v>
      </c>
      <c r="K6" s="29" t="s">
        <v>39</v>
      </c>
      <c r="L6" s="3" t="s">
        <v>74</v>
      </c>
      <c r="N6" s="16" t="s">
        <v>75</v>
      </c>
      <c r="O6" s="14" t="s">
        <v>76</v>
      </c>
      <c r="P6" s="10" t="s">
        <v>77</v>
      </c>
      <c r="R6" s="10" t="s">
        <v>78</v>
      </c>
      <c r="S6" s="3" t="s">
        <v>79</v>
      </c>
      <c r="T6" s="3" t="s">
        <v>80</v>
      </c>
      <c r="V6" s="14" t="s">
        <v>81</v>
      </c>
    </row>
    <row r="7" spans="1:29" ht="138">
      <c r="A7" s="3">
        <v>6</v>
      </c>
      <c r="B7" s="3" t="s">
        <v>82</v>
      </c>
      <c r="C7" s="5" t="s">
        <v>83</v>
      </c>
      <c r="D7" s="3" t="s">
        <v>84</v>
      </c>
      <c r="G7" s="29" t="s">
        <v>59</v>
      </c>
      <c r="H7" s="5" t="s">
        <v>85</v>
      </c>
      <c r="I7" s="3" t="s">
        <v>86</v>
      </c>
      <c r="J7" s="29">
        <v>11</v>
      </c>
      <c r="K7" s="29" t="s">
        <v>39</v>
      </c>
      <c r="L7" s="3" t="s">
        <v>87</v>
      </c>
      <c r="N7" s="14" t="s">
        <v>88</v>
      </c>
      <c r="O7" s="3" t="s">
        <v>89</v>
      </c>
      <c r="T7" s="3" t="s">
        <v>90</v>
      </c>
      <c r="V7" s="14" t="s">
        <v>91</v>
      </c>
    </row>
    <row r="8" spans="1:29" ht="192">
      <c r="A8" s="3">
        <v>8</v>
      </c>
      <c r="B8" s="3" t="s">
        <v>92</v>
      </c>
      <c r="C8" s="5" t="s">
        <v>93</v>
      </c>
      <c r="D8" s="3" t="s">
        <v>94</v>
      </c>
      <c r="G8" s="29" t="s">
        <v>59</v>
      </c>
      <c r="H8" s="3" t="s">
        <v>95</v>
      </c>
      <c r="I8" s="3" t="s">
        <v>96</v>
      </c>
      <c r="J8" s="29">
        <v>20</v>
      </c>
      <c r="K8" s="29" t="s">
        <v>39</v>
      </c>
      <c r="L8" s="3" t="s">
        <v>97</v>
      </c>
      <c r="N8" s="14" t="s">
        <v>98</v>
      </c>
    </row>
    <row r="9" spans="1:29" ht="176">
      <c r="A9" s="3">
        <v>9</v>
      </c>
      <c r="B9" s="3" t="s">
        <v>99</v>
      </c>
      <c r="C9" s="5" t="s">
        <v>100</v>
      </c>
      <c r="D9" s="3" t="s">
        <v>101</v>
      </c>
      <c r="G9" s="29" t="s">
        <v>48</v>
      </c>
      <c r="H9" s="3" t="s">
        <v>102</v>
      </c>
      <c r="I9" s="3" t="s">
        <v>103</v>
      </c>
      <c r="J9" s="29">
        <v>19</v>
      </c>
      <c r="K9" s="29" t="s">
        <v>39</v>
      </c>
      <c r="L9" s="3" t="s">
        <v>104</v>
      </c>
      <c r="N9" s="3" t="s">
        <v>105</v>
      </c>
      <c r="O9" s="3" t="s">
        <v>106</v>
      </c>
      <c r="S9" s="3" t="s">
        <v>107</v>
      </c>
      <c r="T9" s="3" t="s">
        <v>108</v>
      </c>
    </row>
    <row r="10" spans="1:29" ht="272">
      <c r="A10" s="3">
        <v>10</v>
      </c>
      <c r="B10" s="3" t="s">
        <v>109</v>
      </c>
      <c r="C10" s="5" t="s">
        <v>110</v>
      </c>
      <c r="D10" s="3" t="s">
        <v>111</v>
      </c>
      <c r="G10" s="29" t="s">
        <v>59</v>
      </c>
      <c r="H10" s="3" t="s">
        <v>112</v>
      </c>
      <c r="I10" s="3" t="s">
        <v>113</v>
      </c>
      <c r="J10" s="29">
        <v>26</v>
      </c>
      <c r="K10" s="29" t="s">
        <v>39</v>
      </c>
      <c r="L10" s="3" t="s">
        <v>114</v>
      </c>
      <c r="O10" s="3" t="s">
        <v>115</v>
      </c>
      <c r="S10" s="3" t="s">
        <v>116</v>
      </c>
      <c r="T10" s="33" t="s">
        <v>117</v>
      </c>
      <c r="V10" s="3" t="s">
        <v>118</v>
      </c>
      <c r="AB10" s="30"/>
      <c r="AC10" s="31"/>
    </row>
    <row r="11" spans="1:29" ht="80">
      <c r="A11" s="3">
        <v>11</v>
      </c>
      <c r="B11" s="3" t="s">
        <v>119</v>
      </c>
      <c r="C11" s="5" t="s">
        <v>120</v>
      </c>
      <c r="D11" s="3" t="s">
        <v>121</v>
      </c>
      <c r="G11" s="29" t="s">
        <v>36</v>
      </c>
      <c r="H11" s="3" t="s">
        <v>122</v>
      </c>
      <c r="I11" s="6" t="s">
        <v>123</v>
      </c>
      <c r="J11" s="29">
        <v>1</v>
      </c>
      <c r="K11" s="29" t="s">
        <v>124</v>
      </c>
      <c r="L11" s="3" t="s">
        <v>125</v>
      </c>
      <c r="N11" s="3" t="s">
        <v>126</v>
      </c>
      <c r="S11" s="18" t="s">
        <v>127</v>
      </c>
      <c r="U11" s="11" t="s">
        <v>128</v>
      </c>
      <c r="V11" s="1" t="s">
        <v>129</v>
      </c>
      <c r="W11" s="3" t="s">
        <v>130</v>
      </c>
    </row>
    <row r="12" spans="1:29" ht="96">
      <c r="A12" s="3">
        <v>12</v>
      </c>
      <c r="B12" s="6" t="s">
        <v>131</v>
      </c>
      <c r="C12" s="5" t="s">
        <v>132</v>
      </c>
      <c r="D12" s="3" t="s">
        <v>133</v>
      </c>
      <c r="G12" s="29" t="s">
        <v>134</v>
      </c>
      <c r="H12" s="3" t="s">
        <v>135</v>
      </c>
      <c r="I12" s="3" t="s">
        <v>136</v>
      </c>
      <c r="J12" s="29" t="s">
        <v>137</v>
      </c>
      <c r="K12" s="29" t="s">
        <v>137</v>
      </c>
      <c r="L12" s="3" t="s">
        <v>138</v>
      </c>
    </row>
    <row r="13" spans="1:29" ht="176">
      <c r="A13" s="3">
        <v>13</v>
      </c>
      <c r="B13" s="3" t="s">
        <v>139</v>
      </c>
      <c r="C13" s="5" t="s">
        <v>140</v>
      </c>
      <c r="D13" s="3" t="s">
        <v>141</v>
      </c>
      <c r="G13" s="29" t="s">
        <v>36</v>
      </c>
      <c r="H13" s="3" t="s">
        <v>142</v>
      </c>
      <c r="I13" s="3" t="s">
        <v>143</v>
      </c>
      <c r="J13" s="29">
        <v>19</v>
      </c>
      <c r="K13" s="29" t="s">
        <v>39</v>
      </c>
      <c r="L13" s="3" t="s">
        <v>144</v>
      </c>
    </row>
    <row r="14" spans="1:29" ht="192">
      <c r="A14" s="3">
        <v>14</v>
      </c>
      <c r="B14" s="3" t="s">
        <v>145</v>
      </c>
      <c r="C14" s="5" t="s">
        <v>146</v>
      </c>
      <c r="D14" s="3" t="s">
        <v>147</v>
      </c>
      <c r="G14" s="29" t="s">
        <v>59</v>
      </c>
      <c r="H14" s="3" t="s">
        <v>148</v>
      </c>
      <c r="I14" s="3" t="s">
        <v>149</v>
      </c>
      <c r="J14" s="29">
        <v>6</v>
      </c>
      <c r="K14" s="29" t="s">
        <v>39</v>
      </c>
      <c r="L14" s="3" t="s">
        <v>150</v>
      </c>
      <c r="N14" s="3" t="s">
        <v>151</v>
      </c>
      <c r="O14" s="3" t="s">
        <v>42</v>
      </c>
      <c r="P14" s="3" t="s">
        <v>152</v>
      </c>
      <c r="Q14" s="3" t="s">
        <v>153</v>
      </c>
      <c r="R14" s="3" t="s">
        <v>154</v>
      </c>
      <c r="S14" s="3" t="s">
        <v>155</v>
      </c>
      <c r="T14" s="3" t="s">
        <v>76</v>
      </c>
      <c r="U14" s="3" t="s">
        <v>67</v>
      </c>
      <c r="W14" s="3" t="s">
        <v>156</v>
      </c>
    </row>
    <row r="15" spans="1:29" ht="64">
      <c r="A15" s="3">
        <v>15</v>
      </c>
      <c r="B15" s="3" t="s">
        <v>157</v>
      </c>
      <c r="C15" s="5" t="s">
        <v>158</v>
      </c>
      <c r="D15" s="3" t="s">
        <v>159</v>
      </c>
      <c r="G15" s="29" t="s">
        <v>134</v>
      </c>
      <c r="H15" s="3" t="s">
        <v>160</v>
      </c>
      <c r="I15" s="3" t="s">
        <v>161</v>
      </c>
      <c r="J15" s="29">
        <v>1</v>
      </c>
      <c r="K15" s="29" t="s">
        <v>124</v>
      </c>
      <c r="L15" s="3" t="s">
        <v>162</v>
      </c>
      <c r="N15" s="3" t="s">
        <v>163</v>
      </c>
      <c r="S15" s="3" t="s">
        <v>164</v>
      </c>
      <c r="U15" s="11" t="s">
        <v>165</v>
      </c>
      <c r="V15" s="1" t="s">
        <v>166</v>
      </c>
      <c r="W15" s="15" t="s">
        <v>167</v>
      </c>
    </row>
    <row r="16" spans="1:29" ht="176">
      <c r="A16" s="3">
        <v>16</v>
      </c>
      <c r="B16" s="6" t="s">
        <v>168</v>
      </c>
      <c r="C16" s="5" t="s">
        <v>169</v>
      </c>
      <c r="D16" s="2" t="s">
        <v>170</v>
      </c>
      <c r="E16" s="2"/>
      <c r="F16" s="2"/>
      <c r="G16" s="29" t="s">
        <v>59</v>
      </c>
      <c r="H16" s="3" t="s">
        <v>171</v>
      </c>
      <c r="I16" s="6" t="s">
        <v>172</v>
      </c>
      <c r="J16" s="29">
        <v>3</v>
      </c>
      <c r="K16" s="29" t="s">
        <v>173</v>
      </c>
      <c r="L16" s="3" t="s">
        <v>174</v>
      </c>
    </row>
    <row r="17" spans="1:27" ht="365">
      <c r="A17" s="3">
        <v>17</v>
      </c>
      <c r="B17" s="6" t="s">
        <v>175</v>
      </c>
      <c r="C17" s="5" t="s">
        <v>176</v>
      </c>
      <c r="D17" s="3" t="s">
        <v>177</v>
      </c>
      <c r="G17" s="29" t="s">
        <v>48</v>
      </c>
      <c r="H17" s="3" t="s">
        <v>178</v>
      </c>
      <c r="I17" s="3" t="s">
        <v>179</v>
      </c>
      <c r="J17" s="29">
        <v>39</v>
      </c>
      <c r="K17" s="29" t="s">
        <v>39</v>
      </c>
      <c r="L17" s="3" t="s">
        <v>180</v>
      </c>
      <c r="N17" s="3" t="s">
        <v>181</v>
      </c>
      <c r="Q17" s="3" t="s">
        <v>53</v>
      </c>
      <c r="R17" s="3" t="s">
        <v>182</v>
      </c>
      <c r="S17" s="3" t="s">
        <v>183</v>
      </c>
      <c r="T17" s="3" t="s">
        <v>184</v>
      </c>
      <c r="V17" s="3" t="s">
        <v>185</v>
      </c>
    </row>
    <row r="18" spans="1:27" ht="144">
      <c r="A18" s="3">
        <v>18</v>
      </c>
      <c r="B18" s="6" t="s">
        <v>186</v>
      </c>
      <c r="C18" s="34" t="s">
        <v>187</v>
      </c>
      <c r="D18" s="3" t="s">
        <v>188</v>
      </c>
      <c r="G18" s="29" t="s">
        <v>134</v>
      </c>
      <c r="H18" s="3" t="s">
        <v>189</v>
      </c>
      <c r="I18" s="3" t="s">
        <v>190</v>
      </c>
      <c r="J18" s="29">
        <v>6</v>
      </c>
      <c r="K18" s="29" t="s">
        <v>191</v>
      </c>
      <c r="L18" s="3" t="s">
        <v>192</v>
      </c>
      <c r="N18" s="16" t="s">
        <v>193</v>
      </c>
      <c r="P18" s="3" t="s">
        <v>194</v>
      </c>
      <c r="Q18" s="3" t="s">
        <v>195</v>
      </c>
      <c r="S18" s="3" t="s">
        <v>30</v>
      </c>
      <c r="T18" s="16" t="s">
        <v>196</v>
      </c>
      <c r="U18" s="14" t="s">
        <v>197</v>
      </c>
    </row>
    <row r="19" spans="1:27" ht="128">
      <c r="A19" s="3">
        <v>19</v>
      </c>
      <c r="B19" s="6" t="s">
        <v>198</v>
      </c>
      <c r="C19" s="5" t="s">
        <v>199</v>
      </c>
      <c r="D19" s="3" t="s">
        <v>200</v>
      </c>
      <c r="G19" s="29" t="s">
        <v>36</v>
      </c>
      <c r="H19" s="3" t="s">
        <v>201</v>
      </c>
      <c r="I19" s="3" t="s">
        <v>202</v>
      </c>
      <c r="J19" s="29">
        <v>2</v>
      </c>
      <c r="K19" s="29" t="s">
        <v>203</v>
      </c>
      <c r="L19" s="3" t="s">
        <v>204</v>
      </c>
      <c r="N19" s="14" t="s">
        <v>205</v>
      </c>
      <c r="P19" s="16" t="s">
        <v>206</v>
      </c>
      <c r="S19" s="3" t="s">
        <v>30</v>
      </c>
      <c r="T19" s="3" t="s">
        <v>196</v>
      </c>
      <c r="W19" s="3" t="s">
        <v>207</v>
      </c>
    </row>
    <row r="20" spans="1:27" ht="350">
      <c r="A20" s="3">
        <v>20</v>
      </c>
      <c r="B20" s="6" t="s">
        <v>208</v>
      </c>
      <c r="C20" s="5" t="s">
        <v>209</v>
      </c>
      <c r="D20" s="3" t="s">
        <v>210</v>
      </c>
      <c r="G20" s="29" t="s">
        <v>48</v>
      </c>
      <c r="I20" s="3" t="s">
        <v>211</v>
      </c>
      <c r="J20" s="29">
        <v>37</v>
      </c>
      <c r="K20" s="29" t="s">
        <v>39</v>
      </c>
      <c r="L20" s="3" t="s">
        <v>212</v>
      </c>
      <c r="O20" s="31" t="s">
        <v>213</v>
      </c>
      <c r="Q20" s="3" t="s">
        <v>53</v>
      </c>
      <c r="R20" s="3" t="s">
        <v>214</v>
      </c>
      <c r="T20" s="3" t="s">
        <v>215</v>
      </c>
      <c r="Z20" s="30"/>
      <c r="AA20" s="31"/>
    </row>
    <row r="21" spans="1:27" ht="48">
      <c r="A21" s="3">
        <v>22</v>
      </c>
      <c r="B21" s="6" t="s">
        <v>216</v>
      </c>
      <c r="C21" s="5" t="s">
        <v>217</v>
      </c>
      <c r="D21" s="3" t="s">
        <v>218</v>
      </c>
      <c r="G21" s="29" t="s">
        <v>134</v>
      </c>
      <c r="H21" s="3" t="s">
        <v>219</v>
      </c>
      <c r="I21" s="6" t="s">
        <v>220</v>
      </c>
      <c r="J21" s="29">
        <v>2</v>
      </c>
      <c r="K21" s="29" t="s">
        <v>221</v>
      </c>
      <c r="L21" s="3" t="s">
        <v>222</v>
      </c>
      <c r="N21" s="14" t="s">
        <v>223</v>
      </c>
      <c r="O21" s="14" t="s">
        <v>224</v>
      </c>
      <c r="Q21" s="3" t="s">
        <v>225</v>
      </c>
      <c r="S21" s="3" t="s">
        <v>226</v>
      </c>
      <c r="T21" s="14" t="s">
        <v>227</v>
      </c>
    </row>
    <row r="22" spans="1:27" ht="112">
      <c r="A22" s="3">
        <v>23</v>
      </c>
      <c r="B22" s="6" t="s">
        <v>228</v>
      </c>
      <c r="C22" s="34" t="s">
        <v>229</v>
      </c>
      <c r="D22" s="3" t="s">
        <v>230</v>
      </c>
      <c r="G22" s="29" t="s">
        <v>59</v>
      </c>
      <c r="H22" s="1" t="s">
        <v>231</v>
      </c>
      <c r="I22" s="3" t="s">
        <v>232</v>
      </c>
      <c r="J22" s="29">
        <v>10</v>
      </c>
      <c r="K22" s="29" t="s">
        <v>62</v>
      </c>
      <c r="L22" s="3" t="s">
        <v>233</v>
      </c>
    </row>
    <row r="23" spans="1:27" ht="16">
      <c r="A23" s="3">
        <v>24</v>
      </c>
      <c r="B23" s="3" t="s">
        <v>234</v>
      </c>
      <c r="N23" s="31" t="s">
        <v>235</v>
      </c>
      <c r="O23" s="31"/>
      <c r="Q23" s="31" t="s">
        <v>236</v>
      </c>
      <c r="R23" s="31"/>
      <c r="T23" s="31" t="s">
        <v>237</v>
      </c>
      <c r="U23" s="31"/>
    </row>
    <row r="24" spans="1:27" ht="16">
      <c r="B24" s="3" t="s">
        <v>238</v>
      </c>
    </row>
    <row r="25" spans="1:27" ht="16">
      <c r="I25" s="18" t="s">
        <v>239</v>
      </c>
    </row>
    <row r="26" spans="1:27" ht="16">
      <c r="I26" s="18" t="s">
        <v>240</v>
      </c>
    </row>
    <row r="27" spans="1:27" ht="16">
      <c r="I27" s="18" t="s">
        <v>241</v>
      </c>
    </row>
  </sheetData>
  <autoFilter ref="A1:N22" xr:uid="{00000000-0001-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4"/>
  <sheetViews>
    <sheetView zoomScale="90" zoomScaleNormal="90" workbookViewId="0">
      <pane xSplit="2" ySplit="1" topLeftCell="I2" activePane="bottomRight" state="frozen"/>
      <selection pane="topRight"/>
      <selection pane="bottomLeft"/>
      <selection pane="bottomRight" activeCell="L1" sqref="L1:Q1048576"/>
    </sheetView>
  </sheetViews>
  <sheetFormatPr baseColWidth="10" defaultColWidth="9.1640625" defaultRowHeight="15"/>
  <cols>
    <col min="1" max="1" width="4.5" style="3" customWidth="1"/>
    <col min="2" max="2" width="16.33203125" style="3" customWidth="1"/>
    <col min="3" max="4" width="15.83203125" style="3" customWidth="1"/>
    <col min="5" max="5" width="22.5" style="37" customWidth="1"/>
    <col min="6" max="6" width="28.83203125" style="37" customWidth="1"/>
    <col min="7" max="7" width="77.5" style="37" customWidth="1"/>
    <col min="8" max="8" width="12.6640625" style="37" customWidth="1"/>
    <col min="9" max="9" width="25.83203125" style="37" customWidth="1"/>
    <col min="10" max="10" width="58.83203125" style="3" customWidth="1"/>
    <col min="11" max="11" width="20.5" style="3" customWidth="1"/>
    <col min="12" max="12" width="28.5" style="3" customWidth="1"/>
    <col min="13" max="17" width="20.5" style="3" customWidth="1"/>
    <col min="18" max="16384" width="9.1640625" style="3"/>
  </cols>
  <sheetData>
    <row r="1" spans="1:23" s="7" customFormat="1" ht="48">
      <c r="B1" s="4" t="s">
        <v>0</v>
      </c>
      <c r="C1" s="4" t="s">
        <v>1</v>
      </c>
      <c r="D1" s="4" t="s">
        <v>2</v>
      </c>
      <c r="E1" s="7" t="s">
        <v>242</v>
      </c>
      <c r="F1" s="36" t="s">
        <v>243</v>
      </c>
      <c r="G1" s="36" t="s">
        <v>6</v>
      </c>
      <c r="H1" s="36" t="s">
        <v>244</v>
      </c>
      <c r="I1" s="36" t="s">
        <v>245</v>
      </c>
      <c r="J1" s="4" t="s">
        <v>9</v>
      </c>
      <c r="K1" s="4" t="s">
        <v>246</v>
      </c>
      <c r="L1" s="42" t="s">
        <v>10</v>
      </c>
      <c r="M1" s="42" t="s">
        <v>247</v>
      </c>
      <c r="N1" s="42" t="s">
        <v>248</v>
      </c>
      <c r="O1" s="43" t="s">
        <v>11</v>
      </c>
      <c r="P1" s="43" t="s">
        <v>15</v>
      </c>
      <c r="Q1" s="43" t="s">
        <v>249</v>
      </c>
    </row>
    <row r="2" spans="1:23" ht="112">
      <c r="A2" s="3">
        <v>1</v>
      </c>
      <c r="B2" s="3" t="s">
        <v>139</v>
      </c>
      <c r="C2" s="5" t="s">
        <v>140</v>
      </c>
      <c r="D2" s="44" t="s">
        <v>250</v>
      </c>
      <c r="E2" s="37" t="s">
        <v>36</v>
      </c>
      <c r="F2" s="3" t="s">
        <v>251</v>
      </c>
      <c r="G2" s="3" t="s">
        <v>143</v>
      </c>
      <c r="H2" s="37">
        <v>19</v>
      </c>
      <c r="I2" s="37" t="s">
        <v>39</v>
      </c>
      <c r="J2" s="3" t="s">
        <v>144</v>
      </c>
      <c r="K2" s="3" t="s">
        <v>252</v>
      </c>
      <c r="L2" s="16" t="s">
        <v>253</v>
      </c>
      <c r="M2" s="3" t="s">
        <v>254</v>
      </c>
      <c r="P2" s="3" t="s">
        <v>255</v>
      </c>
      <c r="Q2" s="3" t="s">
        <v>256</v>
      </c>
      <c r="V2" s="39"/>
    </row>
    <row r="3" spans="1:23" ht="128">
      <c r="A3" s="3">
        <v>2</v>
      </c>
      <c r="B3" s="3" t="s">
        <v>99</v>
      </c>
      <c r="C3" s="5" t="s">
        <v>100</v>
      </c>
      <c r="D3" s="44" t="s">
        <v>250</v>
      </c>
      <c r="E3" s="37" t="s">
        <v>48</v>
      </c>
      <c r="F3" s="3" t="s">
        <v>257</v>
      </c>
      <c r="G3" s="3" t="s">
        <v>103</v>
      </c>
      <c r="H3" s="37">
        <v>19</v>
      </c>
      <c r="I3" s="37" t="s">
        <v>39</v>
      </c>
      <c r="J3" s="3" t="s">
        <v>104</v>
      </c>
      <c r="K3" s="3" t="s">
        <v>258</v>
      </c>
      <c r="L3" s="16" t="s">
        <v>105</v>
      </c>
      <c r="M3" s="3" t="s">
        <v>259</v>
      </c>
      <c r="N3" s="3" t="s">
        <v>260</v>
      </c>
      <c r="P3" s="3" t="s">
        <v>261</v>
      </c>
    </row>
    <row r="4" spans="1:23" ht="240">
      <c r="A4" s="3">
        <v>3</v>
      </c>
      <c r="B4" s="6" t="s">
        <v>208</v>
      </c>
      <c r="C4" s="5" t="s">
        <v>209</v>
      </c>
      <c r="D4" s="44" t="s">
        <v>250</v>
      </c>
      <c r="E4" s="37" t="s">
        <v>48</v>
      </c>
      <c r="F4" s="3" t="s">
        <v>262</v>
      </c>
      <c r="G4" s="3" t="s">
        <v>211</v>
      </c>
      <c r="H4" s="37">
        <v>37</v>
      </c>
      <c r="I4" s="37" t="s">
        <v>39</v>
      </c>
      <c r="J4" s="3" t="s">
        <v>212</v>
      </c>
      <c r="K4" s="3" t="s">
        <v>263</v>
      </c>
      <c r="L4" s="3" t="s">
        <v>264</v>
      </c>
      <c r="M4" s="3" t="s">
        <v>265</v>
      </c>
      <c r="N4" s="16" t="s">
        <v>266</v>
      </c>
      <c r="P4" s="3" t="s">
        <v>267</v>
      </c>
      <c r="Q4" s="16" t="s">
        <v>268</v>
      </c>
    </row>
    <row r="5" spans="1:23" ht="96">
      <c r="A5" s="3">
        <v>4</v>
      </c>
      <c r="B5" s="6" t="s">
        <v>45</v>
      </c>
      <c r="C5" s="5" t="s">
        <v>46</v>
      </c>
      <c r="D5" s="44" t="s">
        <v>269</v>
      </c>
      <c r="E5" s="37" t="s">
        <v>48</v>
      </c>
      <c r="F5" s="3" t="s">
        <v>270</v>
      </c>
      <c r="G5" s="3" t="s">
        <v>50</v>
      </c>
      <c r="H5" s="37">
        <v>14</v>
      </c>
      <c r="I5" s="37" t="s">
        <v>39</v>
      </c>
      <c r="J5" s="3" t="s">
        <v>51</v>
      </c>
      <c r="K5" s="3" t="s">
        <v>271</v>
      </c>
      <c r="L5" s="3" t="s">
        <v>272</v>
      </c>
      <c r="M5" s="3" t="s">
        <v>273</v>
      </c>
      <c r="N5" s="16" t="s">
        <v>274</v>
      </c>
      <c r="P5" s="3" t="s">
        <v>275</v>
      </c>
      <c r="Q5" s="16" t="s">
        <v>276</v>
      </c>
    </row>
    <row r="6" spans="1:23" ht="64">
      <c r="A6" s="3">
        <v>5</v>
      </c>
      <c r="B6" s="6" t="s">
        <v>216</v>
      </c>
      <c r="C6" s="5" t="s">
        <v>217</v>
      </c>
      <c r="D6" s="44" t="s">
        <v>250</v>
      </c>
      <c r="E6" s="37" t="s">
        <v>134</v>
      </c>
      <c r="F6" s="37" t="s">
        <v>277</v>
      </c>
      <c r="G6" s="3" t="s">
        <v>278</v>
      </c>
      <c r="H6" s="37">
        <v>2</v>
      </c>
      <c r="I6" s="37" t="s">
        <v>221</v>
      </c>
      <c r="J6" s="3" t="s">
        <v>222</v>
      </c>
      <c r="K6" s="3" t="s">
        <v>279</v>
      </c>
      <c r="L6" s="3" t="s">
        <v>280</v>
      </c>
      <c r="M6" s="3" t="s">
        <v>281</v>
      </c>
      <c r="N6" s="3" t="s">
        <v>282</v>
      </c>
      <c r="P6" s="3" t="s">
        <v>283</v>
      </c>
      <c r="Q6" s="3" t="s">
        <v>284</v>
      </c>
    </row>
    <row r="7" spans="1:23" ht="48">
      <c r="A7" s="3">
        <v>6</v>
      </c>
      <c r="B7" s="6" t="s">
        <v>131</v>
      </c>
      <c r="C7" s="5" t="s">
        <v>132</v>
      </c>
      <c r="D7" s="5" t="s">
        <v>285</v>
      </c>
      <c r="E7" s="37" t="s">
        <v>134</v>
      </c>
      <c r="F7" s="3" t="s">
        <v>286</v>
      </c>
      <c r="G7" s="3" t="s">
        <v>136</v>
      </c>
      <c r="H7" s="37" t="s">
        <v>287</v>
      </c>
      <c r="I7" s="37" t="s">
        <v>287</v>
      </c>
      <c r="J7" s="3" t="s">
        <v>138</v>
      </c>
      <c r="K7" s="3" t="s">
        <v>288</v>
      </c>
      <c r="L7" s="3" t="s">
        <v>289</v>
      </c>
      <c r="M7" s="3" t="s">
        <v>290</v>
      </c>
      <c r="N7" s="3" t="s">
        <v>291</v>
      </c>
      <c r="O7" s="16" t="s">
        <v>292</v>
      </c>
      <c r="P7" s="3" t="s">
        <v>293</v>
      </c>
      <c r="Q7" s="3" t="s">
        <v>294</v>
      </c>
    </row>
    <row r="8" spans="1:23" ht="64">
      <c r="A8" s="3">
        <v>7</v>
      </c>
      <c r="B8" s="6" t="s">
        <v>20</v>
      </c>
      <c r="C8" s="5" t="s">
        <v>21</v>
      </c>
      <c r="D8" s="44" t="s">
        <v>250</v>
      </c>
      <c r="E8" s="37" t="s">
        <v>23</v>
      </c>
      <c r="F8" s="37" t="s">
        <v>295</v>
      </c>
      <c r="G8" s="3" t="s">
        <v>296</v>
      </c>
      <c r="H8" s="37">
        <v>5</v>
      </c>
      <c r="I8" s="37" t="s">
        <v>26</v>
      </c>
      <c r="J8" s="3" t="s">
        <v>27</v>
      </c>
      <c r="K8" s="3" t="s">
        <v>297</v>
      </c>
      <c r="L8" s="3" t="s">
        <v>298</v>
      </c>
      <c r="M8" s="3" t="s">
        <v>299</v>
      </c>
      <c r="N8" s="3" t="s">
        <v>300</v>
      </c>
      <c r="O8" s="3" t="s">
        <v>301</v>
      </c>
      <c r="P8" s="3" t="s">
        <v>302</v>
      </c>
      <c r="Q8" s="16" t="s">
        <v>32</v>
      </c>
    </row>
    <row r="9" spans="1:23" ht="128">
      <c r="A9" s="3">
        <v>8</v>
      </c>
      <c r="B9" s="3" t="s">
        <v>92</v>
      </c>
      <c r="C9" s="5" t="s">
        <v>93</v>
      </c>
      <c r="D9" s="44" t="s">
        <v>250</v>
      </c>
      <c r="E9" s="37" t="s">
        <v>59</v>
      </c>
      <c r="F9" s="3" t="s">
        <v>303</v>
      </c>
      <c r="G9" s="3" t="s">
        <v>96</v>
      </c>
      <c r="H9" s="37">
        <v>20</v>
      </c>
      <c r="I9" s="37" t="s">
        <v>39</v>
      </c>
      <c r="J9" s="3" t="s">
        <v>97</v>
      </c>
      <c r="K9" s="3" t="s">
        <v>304</v>
      </c>
      <c r="L9" s="16" t="s">
        <v>305</v>
      </c>
      <c r="M9" s="3" t="s">
        <v>306</v>
      </c>
      <c r="N9" s="3" t="s">
        <v>307</v>
      </c>
      <c r="P9" s="3" t="s">
        <v>293</v>
      </c>
      <c r="Q9" s="3" t="s">
        <v>308</v>
      </c>
    </row>
    <row r="10" spans="1:23" ht="160">
      <c r="A10" s="3">
        <v>9</v>
      </c>
      <c r="B10" s="3" t="s">
        <v>109</v>
      </c>
      <c r="C10" s="5" t="s">
        <v>110</v>
      </c>
      <c r="D10" s="44" t="s">
        <v>250</v>
      </c>
      <c r="E10" s="37" t="s">
        <v>59</v>
      </c>
      <c r="F10" s="3" t="s">
        <v>309</v>
      </c>
      <c r="G10" s="3" t="s">
        <v>310</v>
      </c>
      <c r="H10" s="37">
        <v>26</v>
      </c>
      <c r="I10" s="37" t="s">
        <v>39</v>
      </c>
      <c r="J10" s="3" t="s">
        <v>114</v>
      </c>
      <c r="K10" s="3" t="s">
        <v>311</v>
      </c>
      <c r="L10" s="3" t="s">
        <v>312</v>
      </c>
      <c r="M10" s="3" t="s">
        <v>313</v>
      </c>
      <c r="N10" s="3" t="s">
        <v>314</v>
      </c>
      <c r="P10" s="3" t="s">
        <v>116</v>
      </c>
      <c r="V10" s="40"/>
      <c r="W10" s="33"/>
    </row>
    <row r="11" spans="1:23" ht="80">
      <c r="A11" s="3">
        <v>10</v>
      </c>
      <c r="B11" s="3" t="s">
        <v>119</v>
      </c>
      <c r="C11" s="5" t="s">
        <v>120</v>
      </c>
      <c r="D11" s="44" t="s">
        <v>250</v>
      </c>
      <c r="E11" s="37" t="s">
        <v>36</v>
      </c>
      <c r="F11" s="3" t="s">
        <v>315</v>
      </c>
      <c r="G11" s="3" t="s">
        <v>161</v>
      </c>
      <c r="H11" s="37">
        <v>1</v>
      </c>
      <c r="I11" s="37" t="s">
        <v>124</v>
      </c>
      <c r="J11" s="3" t="s">
        <v>125</v>
      </c>
      <c r="K11" s="3" t="s">
        <v>316</v>
      </c>
      <c r="L11" s="16" t="s">
        <v>317</v>
      </c>
      <c r="M11" s="3" t="s">
        <v>318</v>
      </c>
      <c r="N11" s="3" t="s">
        <v>319</v>
      </c>
      <c r="P11" s="3" t="s">
        <v>320</v>
      </c>
      <c r="Q11" s="3" t="s">
        <v>294</v>
      </c>
    </row>
    <row r="12" spans="1:23" ht="256">
      <c r="A12" s="3">
        <v>11</v>
      </c>
      <c r="B12" s="6" t="s">
        <v>175</v>
      </c>
      <c r="C12" s="5" t="s">
        <v>176</v>
      </c>
      <c r="D12" s="44" t="s">
        <v>250</v>
      </c>
      <c r="E12" s="37" t="s">
        <v>48</v>
      </c>
      <c r="F12" s="3" t="s">
        <v>321</v>
      </c>
      <c r="G12" s="3" t="s">
        <v>179</v>
      </c>
      <c r="H12" s="37">
        <v>39</v>
      </c>
      <c r="I12" s="37" t="s">
        <v>39</v>
      </c>
      <c r="J12" s="3" t="s">
        <v>180</v>
      </c>
      <c r="K12" s="3" t="s">
        <v>322</v>
      </c>
      <c r="L12" s="3" t="s">
        <v>323</v>
      </c>
      <c r="M12" s="3" t="s">
        <v>324</v>
      </c>
      <c r="N12" s="16" t="s">
        <v>325</v>
      </c>
      <c r="P12" s="16" t="s">
        <v>183</v>
      </c>
    </row>
    <row r="13" spans="1:23" ht="112">
      <c r="A13" s="3">
        <v>12</v>
      </c>
      <c r="B13" s="6" t="s">
        <v>168</v>
      </c>
      <c r="C13" s="5" t="s">
        <v>169</v>
      </c>
      <c r="D13" s="5" t="s">
        <v>285</v>
      </c>
      <c r="E13" s="37" t="s">
        <v>59</v>
      </c>
      <c r="F13" s="3" t="s">
        <v>326</v>
      </c>
      <c r="G13" s="3" t="s">
        <v>327</v>
      </c>
      <c r="H13" s="37">
        <v>3</v>
      </c>
      <c r="I13" s="37" t="s">
        <v>328</v>
      </c>
      <c r="J13" s="3" t="s">
        <v>174</v>
      </c>
      <c r="K13" s="3" t="s">
        <v>322</v>
      </c>
      <c r="L13" s="3" t="s">
        <v>329</v>
      </c>
      <c r="M13" s="16" t="s">
        <v>330</v>
      </c>
      <c r="N13" s="3" t="s">
        <v>331</v>
      </c>
      <c r="O13" s="16" t="s">
        <v>332</v>
      </c>
      <c r="P13" s="3" t="s">
        <v>302</v>
      </c>
    </row>
    <row r="14" spans="1:23" ht="80">
      <c r="A14" s="3">
        <v>13</v>
      </c>
      <c r="B14" s="6" t="s">
        <v>198</v>
      </c>
      <c r="C14" s="5" t="s">
        <v>199</v>
      </c>
      <c r="D14" s="44" t="s">
        <v>250</v>
      </c>
      <c r="E14" s="37" t="s">
        <v>36</v>
      </c>
      <c r="F14" s="3" t="s">
        <v>333</v>
      </c>
      <c r="G14" s="3" t="s">
        <v>202</v>
      </c>
      <c r="H14" s="37">
        <v>2</v>
      </c>
      <c r="I14" s="37" t="s">
        <v>334</v>
      </c>
      <c r="J14" s="3" t="s">
        <v>204</v>
      </c>
      <c r="K14" s="3" t="s">
        <v>335</v>
      </c>
      <c r="L14" s="3" t="s">
        <v>336</v>
      </c>
      <c r="M14" s="3" t="s">
        <v>337</v>
      </c>
      <c r="N14" s="3" t="s">
        <v>338</v>
      </c>
      <c r="P14" s="3" t="s">
        <v>293</v>
      </c>
    </row>
    <row r="15" spans="1:23" ht="153" customHeight="1">
      <c r="A15" s="3">
        <v>14</v>
      </c>
      <c r="B15" s="3" t="s">
        <v>339</v>
      </c>
      <c r="C15" s="41" t="s">
        <v>340</v>
      </c>
      <c r="D15" s="44" t="s">
        <v>269</v>
      </c>
      <c r="E15" s="37" t="s">
        <v>134</v>
      </c>
      <c r="F15" s="37" t="s">
        <v>341</v>
      </c>
      <c r="G15" s="3" t="s">
        <v>342</v>
      </c>
      <c r="H15" s="37">
        <v>22</v>
      </c>
      <c r="I15" s="37" t="s">
        <v>39</v>
      </c>
      <c r="J15" s="3" t="s">
        <v>343</v>
      </c>
      <c r="K15" s="3" t="s">
        <v>263</v>
      </c>
      <c r="L15" s="16" t="s">
        <v>344</v>
      </c>
      <c r="M15" s="3" t="s">
        <v>324</v>
      </c>
      <c r="N15" s="3" t="s">
        <v>345</v>
      </c>
      <c r="P15" s="3" t="s">
        <v>346</v>
      </c>
      <c r="Q15" s="3" t="s">
        <v>347</v>
      </c>
    </row>
    <row r="16" spans="1:23" ht="64">
      <c r="A16" s="3">
        <v>15</v>
      </c>
      <c r="B16" s="6" t="s">
        <v>186</v>
      </c>
      <c r="C16" s="41" t="s">
        <v>187</v>
      </c>
      <c r="D16" s="44" t="s">
        <v>250</v>
      </c>
      <c r="E16" s="37" t="s">
        <v>134</v>
      </c>
      <c r="F16" s="3" t="s">
        <v>333</v>
      </c>
      <c r="G16" s="3" t="s">
        <v>190</v>
      </c>
      <c r="H16" s="37">
        <v>6</v>
      </c>
      <c r="I16" s="37" t="s">
        <v>191</v>
      </c>
      <c r="J16" s="3" t="s">
        <v>348</v>
      </c>
      <c r="K16" s="3" t="s">
        <v>258</v>
      </c>
      <c r="L16" s="3" t="s">
        <v>349</v>
      </c>
      <c r="N16" s="3" t="s">
        <v>350</v>
      </c>
      <c r="P16" s="3" t="s">
        <v>293</v>
      </c>
      <c r="Q16" s="16" t="s">
        <v>197</v>
      </c>
    </row>
    <row r="17" spans="1:21" ht="64">
      <c r="A17" s="3">
        <v>16</v>
      </c>
      <c r="B17" s="3" t="s">
        <v>157</v>
      </c>
      <c r="C17" s="5" t="s">
        <v>158</v>
      </c>
      <c r="D17" s="44" t="s">
        <v>250</v>
      </c>
      <c r="E17" s="37" t="s">
        <v>134</v>
      </c>
      <c r="F17" s="3" t="s">
        <v>351</v>
      </c>
      <c r="G17" s="3" t="s">
        <v>161</v>
      </c>
      <c r="H17" s="37">
        <v>1</v>
      </c>
      <c r="I17" s="37" t="s">
        <v>124</v>
      </c>
      <c r="J17" s="3" t="s">
        <v>162</v>
      </c>
      <c r="K17" s="3" t="s">
        <v>352</v>
      </c>
      <c r="L17" s="3" t="s">
        <v>353</v>
      </c>
      <c r="M17" s="3" t="s">
        <v>354</v>
      </c>
      <c r="N17" s="3" t="s">
        <v>355</v>
      </c>
      <c r="P17" s="16" t="s">
        <v>356</v>
      </c>
      <c r="Q17" s="3" t="s">
        <v>294</v>
      </c>
    </row>
    <row r="18" spans="1:21" ht="96">
      <c r="A18" s="3">
        <v>17</v>
      </c>
      <c r="B18" s="3" t="s">
        <v>82</v>
      </c>
      <c r="C18" s="5" t="s">
        <v>83</v>
      </c>
      <c r="D18" s="44" t="s">
        <v>250</v>
      </c>
      <c r="E18" s="37" t="s">
        <v>59</v>
      </c>
      <c r="F18" s="3" t="s">
        <v>357</v>
      </c>
      <c r="G18" s="3" t="s">
        <v>86</v>
      </c>
      <c r="H18" s="37">
        <v>11</v>
      </c>
      <c r="I18" s="37" t="s">
        <v>39</v>
      </c>
      <c r="J18" s="3" t="s">
        <v>87</v>
      </c>
      <c r="K18" s="3" t="s">
        <v>358</v>
      </c>
      <c r="L18" s="16" t="s">
        <v>359</v>
      </c>
      <c r="M18" s="3" t="s">
        <v>259</v>
      </c>
      <c r="N18" s="3" t="s">
        <v>360</v>
      </c>
      <c r="O18" s="16" t="s">
        <v>361</v>
      </c>
      <c r="P18" s="3" t="s">
        <v>302</v>
      </c>
      <c r="Q18" s="3" t="s">
        <v>362</v>
      </c>
    </row>
    <row r="19" spans="1:21" ht="80">
      <c r="A19" s="3">
        <v>18</v>
      </c>
      <c r="B19" s="6" t="s">
        <v>228</v>
      </c>
      <c r="C19" s="41" t="s">
        <v>229</v>
      </c>
      <c r="D19" s="44" t="s">
        <v>250</v>
      </c>
      <c r="E19" s="37" t="s">
        <v>59</v>
      </c>
      <c r="F19" s="3" t="s">
        <v>363</v>
      </c>
      <c r="G19" s="3" t="s">
        <v>232</v>
      </c>
      <c r="H19" s="37">
        <v>10</v>
      </c>
      <c r="I19" s="37" t="s">
        <v>62</v>
      </c>
      <c r="J19" s="3" t="s">
        <v>233</v>
      </c>
      <c r="K19" s="3" t="s">
        <v>364</v>
      </c>
      <c r="L19" s="3" t="s">
        <v>365</v>
      </c>
      <c r="M19" s="3" t="s">
        <v>366</v>
      </c>
      <c r="N19" s="3" t="s">
        <v>367</v>
      </c>
      <c r="P19" s="3" t="s">
        <v>368</v>
      </c>
      <c r="Q19" s="3" t="s">
        <v>256</v>
      </c>
    </row>
    <row r="20" spans="1:21" ht="112">
      <c r="A20" s="3">
        <v>19</v>
      </c>
      <c r="B20" s="3" t="s">
        <v>145</v>
      </c>
      <c r="C20" s="5" t="s">
        <v>146</v>
      </c>
      <c r="D20" s="44" t="s">
        <v>250</v>
      </c>
      <c r="E20" s="37" t="s">
        <v>59</v>
      </c>
      <c r="F20" s="3" t="s">
        <v>369</v>
      </c>
      <c r="G20" s="3" t="s">
        <v>149</v>
      </c>
      <c r="H20" s="37">
        <v>6</v>
      </c>
      <c r="I20" s="37" t="s">
        <v>39</v>
      </c>
      <c r="J20" s="3" t="s">
        <v>150</v>
      </c>
      <c r="K20" s="3" t="s">
        <v>322</v>
      </c>
      <c r="L20" s="3" t="s">
        <v>370</v>
      </c>
      <c r="M20" s="3" t="s">
        <v>371</v>
      </c>
      <c r="N20" s="16" t="s">
        <v>372</v>
      </c>
      <c r="P20" s="16" t="s">
        <v>373</v>
      </c>
      <c r="Q20" s="38" t="s">
        <v>374</v>
      </c>
      <c r="T20" s="40"/>
      <c r="U20" s="33"/>
    </row>
    <row r="21" spans="1:21" ht="96">
      <c r="A21" s="3">
        <v>20</v>
      </c>
      <c r="B21" s="3" t="s">
        <v>375</v>
      </c>
      <c r="C21" s="41" t="s">
        <v>376</v>
      </c>
      <c r="D21" s="44" t="s">
        <v>269</v>
      </c>
      <c r="E21" s="37" t="s">
        <v>36</v>
      </c>
      <c r="F21" s="37" t="s">
        <v>377</v>
      </c>
      <c r="G21" s="3">
        <v>0</v>
      </c>
      <c r="H21" s="37">
        <v>8</v>
      </c>
      <c r="I21" s="37" t="s">
        <v>378</v>
      </c>
      <c r="J21" s="3" t="s">
        <v>379</v>
      </c>
      <c r="K21" s="3" t="s">
        <v>380</v>
      </c>
      <c r="L21" s="16" t="s">
        <v>381</v>
      </c>
      <c r="M21" s="3" t="s">
        <v>337</v>
      </c>
      <c r="P21" s="3" t="s">
        <v>382</v>
      </c>
    </row>
    <row r="22" spans="1:21" ht="64">
      <c r="A22" s="3">
        <v>21</v>
      </c>
      <c r="B22" s="6" t="s">
        <v>56</v>
      </c>
      <c r="C22" s="5" t="s">
        <v>57</v>
      </c>
      <c r="D22" s="5" t="s">
        <v>285</v>
      </c>
      <c r="E22" s="37" t="s">
        <v>59</v>
      </c>
      <c r="F22" s="3" t="s">
        <v>383</v>
      </c>
      <c r="G22" s="3" t="s">
        <v>384</v>
      </c>
      <c r="H22" s="37">
        <v>9</v>
      </c>
      <c r="I22" s="37" t="s">
        <v>385</v>
      </c>
      <c r="J22" s="3" t="s">
        <v>63</v>
      </c>
      <c r="K22" s="3" t="s">
        <v>386</v>
      </c>
      <c r="L22" s="16" t="s">
        <v>387</v>
      </c>
      <c r="M22" s="16" t="s">
        <v>388</v>
      </c>
      <c r="N22" s="3" t="s">
        <v>389</v>
      </c>
      <c r="P22" s="16" t="s">
        <v>390</v>
      </c>
      <c r="Q22" s="16"/>
    </row>
    <row r="23" spans="1:21" ht="160">
      <c r="A23" s="3">
        <v>22</v>
      </c>
      <c r="B23" s="6" t="s">
        <v>33</v>
      </c>
      <c r="C23" s="5" t="s">
        <v>34</v>
      </c>
      <c r="D23" s="44" t="s">
        <v>250</v>
      </c>
      <c r="E23" s="37" t="s">
        <v>36</v>
      </c>
      <c r="F23" s="3" t="s">
        <v>391</v>
      </c>
      <c r="G23" s="3" t="s">
        <v>38</v>
      </c>
      <c r="H23" s="37">
        <v>25</v>
      </c>
      <c r="I23" s="37" t="s">
        <v>39</v>
      </c>
      <c r="J23" s="3" t="s">
        <v>40</v>
      </c>
      <c r="K23" s="3" t="s">
        <v>392</v>
      </c>
      <c r="L23" s="16" t="s">
        <v>393</v>
      </c>
      <c r="M23" s="3" t="s">
        <v>337</v>
      </c>
      <c r="N23" s="3" t="s">
        <v>394</v>
      </c>
      <c r="O23" s="3" t="s">
        <v>395</v>
      </c>
      <c r="P23" s="3" t="s">
        <v>302</v>
      </c>
    </row>
    <row r="24" spans="1:21" ht="80">
      <c r="A24" s="3">
        <v>23</v>
      </c>
      <c r="B24" s="6" t="s">
        <v>69</v>
      </c>
      <c r="C24" s="5" t="s">
        <v>70</v>
      </c>
      <c r="D24" s="44" t="s">
        <v>250</v>
      </c>
      <c r="E24" s="37" t="s">
        <v>36</v>
      </c>
      <c r="F24" s="3" t="s">
        <v>396</v>
      </c>
      <c r="G24" s="3" t="s">
        <v>73</v>
      </c>
      <c r="H24" s="37">
        <v>5</v>
      </c>
      <c r="I24" s="37" t="s">
        <v>39</v>
      </c>
      <c r="J24" s="3" t="s">
        <v>74</v>
      </c>
      <c r="K24" s="3" t="s">
        <v>397</v>
      </c>
      <c r="L24" s="16" t="s">
        <v>398</v>
      </c>
      <c r="M24" s="3" t="s">
        <v>399</v>
      </c>
      <c r="N24" s="16" t="s">
        <v>400</v>
      </c>
      <c r="P24" s="3" t="s">
        <v>302</v>
      </c>
      <c r="Q24" s="16" t="s">
        <v>401</v>
      </c>
    </row>
  </sheetData>
  <autoFilter ref="A1:Q22" xr:uid="{00000000-0001-0000-0000-000000000000}"/>
  <sortState xmlns:xlrd2="http://schemas.microsoft.com/office/spreadsheetml/2017/richdata2" ref="B2:Q24">
    <sortCondition ref="B2:B24"/>
    <sortCondition ref="C2:C24"/>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A5BE-3C4F-4114-A3EF-DC06157CF184}">
  <dimension ref="A1:AQ295"/>
  <sheetViews>
    <sheetView topLeftCell="B1" workbookViewId="0">
      <selection activeCell="B31" sqref="B31"/>
    </sheetView>
  </sheetViews>
  <sheetFormatPr baseColWidth="10" defaultColWidth="8.83203125" defaultRowHeight="15" outlineLevelCol="1"/>
  <cols>
    <col min="4" max="4" width="49.5" customWidth="1"/>
    <col min="5" max="5" width="5.1640625" customWidth="1" outlineLevel="1"/>
    <col min="6" max="6" width="5.1640625" customWidth="1"/>
    <col min="7" max="8" width="9.83203125" customWidth="1"/>
    <col min="9" max="10" width="36.33203125" customWidth="1"/>
    <col min="11" max="50" width="5.1640625" customWidth="1"/>
  </cols>
  <sheetData>
    <row r="1" spans="1:30">
      <c r="B1" t="s">
        <v>402</v>
      </c>
      <c r="D1" t="s">
        <v>403</v>
      </c>
      <c r="E1" s="27" t="s">
        <v>6</v>
      </c>
    </row>
    <row r="2" spans="1:30">
      <c r="A2">
        <f t="shared" ref="A2:A7" si="0">COUNTA(E2:BB2)</f>
        <v>5</v>
      </c>
      <c r="B2" t="s">
        <v>20</v>
      </c>
      <c r="D2" s="1" t="s">
        <v>25</v>
      </c>
      <c r="E2" s="1" t="s">
        <v>26</v>
      </c>
      <c r="F2" t="s">
        <v>404</v>
      </c>
      <c r="G2" t="s">
        <v>405</v>
      </c>
      <c r="H2" t="s">
        <v>406</v>
      </c>
      <c r="I2" t="s">
        <v>407</v>
      </c>
    </row>
    <row r="3" spans="1:30">
      <c r="A3">
        <f t="shared" si="0"/>
        <v>25</v>
      </c>
      <c r="B3" t="s">
        <v>33</v>
      </c>
      <c r="D3" t="s">
        <v>38</v>
      </c>
      <c r="E3" t="s">
        <v>26</v>
      </c>
      <c r="F3" t="s">
        <v>408</v>
      </c>
      <c r="G3" t="s">
        <v>409</v>
      </c>
      <c r="H3" t="s">
        <v>410</v>
      </c>
      <c r="I3" t="s">
        <v>411</v>
      </c>
      <c r="J3" t="s">
        <v>412</v>
      </c>
      <c r="K3" t="s">
        <v>413</v>
      </c>
      <c r="L3" t="s">
        <v>405</v>
      </c>
      <c r="M3" t="s">
        <v>414</v>
      </c>
      <c r="N3" t="s">
        <v>415</v>
      </c>
      <c r="O3" t="s">
        <v>416</v>
      </c>
      <c r="P3" t="s">
        <v>417</v>
      </c>
      <c r="Q3" t="s">
        <v>406</v>
      </c>
      <c r="R3" t="s">
        <v>418</v>
      </c>
      <c r="S3" t="s">
        <v>419</v>
      </c>
      <c r="T3" t="s">
        <v>420</v>
      </c>
      <c r="U3" t="s">
        <v>421</v>
      </c>
      <c r="V3" t="s">
        <v>422</v>
      </c>
      <c r="W3" t="s">
        <v>423</v>
      </c>
      <c r="X3" t="s">
        <v>424</v>
      </c>
      <c r="Y3" t="s">
        <v>425</v>
      </c>
      <c r="Z3" t="s">
        <v>426</v>
      </c>
      <c r="AA3" t="s">
        <v>427</v>
      </c>
      <c r="AB3" t="s">
        <v>428</v>
      </c>
      <c r="AC3" t="s">
        <v>429</v>
      </c>
    </row>
    <row r="4" spans="1:30">
      <c r="A4">
        <f t="shared" si="0"/>
        <v>14</v>
      </c>
      <c r="B4" t="s">
        <v>45</v>
      </c>
      <c r="D4" t="s">
        <v>50</v>
      </c>
      <c r="E4" t="s">
        <v>430</v>
      </c>
      <c r="F4" t="s">
        <v>431</v>
      </c>
      <c r="G4" t="s">
        <v>432</v>
      </c>
      <c r="H4" t="s">
        <v>409</v>
      </c>
      <c r="I4" t="s">
        <v>433</v>
      </c>
      <c r="J4" t="s">
        <v>434</v>
      </c>
      <c r="K4" t="s">
        <v>418</v>
      </c>
      <c r="L4" t="s">
        <v>435</v>
      </c>
      <c r="M4" t="s">
        <v>419</v>
      </c>
      <c r="N4" t="s">
        <v>436</v>
      </c>
      <c r="O4" t="s">
        <v>437</v>
      </c>
      <c r="P4" t="s">
        <v>438</v>
      </c>
      <c r="Q4" t="s">
        <v>439</v>
      </c>
      <c r="R4" t="s">
        <v>440</v>
      </c>
    </row>
    <row r="5" spans="1:30">
      <c r="A5">
        <f t="shared" si="0"/>
        <v>9</v>
      </c>
      <c r="B5" t="s">
        <v>56</v>
      </c>
      <c r="D5" t="s">
        <v>61</v>
      </c>
      <c r="E5" t="s">
        <v>26</v>
      </c>
      <c r="F5" t="s">
        <v>441</v>
      </c>
      <c r="G5" t="s">
        <v>442</v>
      </c>
      <c r="H5" t="s">
        <v>443</v>
      </c>
      <c r="I5" t="s">
        <v>424</v>
      </c>
      <c r="J5" t="s">
        <v>426</v>
      </c>
      <c r="K5" t="s">
        <v>427</v>
      </c>
      <c r="L5" t="s">
        <v>428</v>
      </c>
      <c r="M5" t="s">
        <v>429</v>
      </c>
    </row>
    <row r="6" spans="1:30">
      <c r="A6">
        <f t="shared" si="0"/>
        <v>5</v>
      </c>
      <c r="B6" t="s">
        <v>69</v>
      </c>
      <c r="D6" t="s">
        <v>73</v>
      </c>
      <c r="E6" t="s">
        <v>39</v>
      </c>
      <c r="F6" t="s">
        <v>444</v>
      </c>
      <c r="G6" t="s">
        <v>426</v>
      </c>
      <c r="H6" t="s">
        <v>427</v>
      </c>
      <c r="I6" t="s">
        <v>445</v>
      </c>
    </row>
    <row r="7" spans="1:30">
      <c r="A7">
        <f t="shared" si="0"/>
        <v>11</v>
      </c>
      <c r="B7" t="s">
        <v>82</v>
      </c>
      <c r="D7" t="s">
        <v>86</v>
      </c>
      <c r="E7" t="s">
        <v>446</v>
      </c>
      <c r="F7" t="s">
        <v>416</v>
      </c>
      <c r="G7" t="s">
        <v>417</v>
      </c>
      <c r="H7" t="s">
        <v>418</v>
      </c>
      <c r="I7" t="s">
        <v>447</v>
      </c>
      <c r="J7" t="s">
        <v>419</v>
      </c>
      <c r="K7" t="s">
        <v>424</v>
      </c>
      <c r="L7" t="s">
        <v>426</v>
      </c>
      <c r="M7" t="s">
        <v>427</v>
      </c>
      <c r="N7" t="s">
        <v>448</v>
      </c>
      <c r="O7" t="s">
        <v>449</v>
      </c>
    </row>
    <row r="8" spans="1:30">
      <c r="B8" t="s">
        <v>450</v>
      </c>
      <c r="D8" s="24" t="s">
        <v>451</v>
      </c>
      <c r="E8" s="24" t="s">
        <v>451</v>
      </c>
    </row>
    <row r="9" spans="1:30">
      <c r="A9">
        <f>COUNTA(E9:BB9)</f>
        <v>20</v>
      </c>
      <c r="B9" t="s">
        <v>92</v>
      </c>
      <c r="D9" t="s">
        <v>96</v>
      </c>
      <c r="E9" t="s">
        <v>26</v>
      </c>
      <c r="F9" t="s">
        <v>404</v>
      </c>
      <c r="G9" t="s">
        <v>452</v>
      </c>
      <c r="H9" t="s">
        <v>416</v>
      </c>
      <c r="I9" t="s">
        <v>417</v>
      </c>
      <c r="J9" t="s">
        <v>406</v>
      </c>
      <c r="K9" t="s">
        <v>418</v>
      </c>
      <c r="L9" t="s">
        <v>453</v>
      </c>
      <c r="M9" t="s">
        <v>435</v>
      </c>
      <c r="N9" t="s">
        <v>447</v>
      </c>
      <c r="O9" t="s">
        <v>419</v>
      </c>
      <c r="P9" t="s">
        <v>420</v>
      </c>
      <c r="Q9" t="s">
        <v>454</v>
      </c>
      <c r="R9" t="s">
        <v>455</v>
      </c>
      <c r="S9" t="s">
        <v>424</v>
      </c>
      <c r="T9" t="s">
        <v>456</v>
      </c>
      <c r="U9" t="s">
        <v>426</v>
      </c>
      <c r="V9" t="s">
        <v>427</v>
      </c>
      <c r="W9" t="s">
        <v>448</v>
      </c>
      <c r="X9" t="s">
        <v>449</v>
      </c>
    </row>
    <row r="10" spans="1:30">
      <c r="A10">
        <f>COUNTA(E10:BB10)</f>
        <v>19</v>
      </c>
      <c r="B10" t="s">
        <v>99</v>
      </c>
      <c r="D10" t="s">
        <v>103</v>
      </c>
      <c r="E10" t="s">
        <v>457</v>
      </c>
      <c r="F10" t="s">
        <v>458</v>
      </c>
      <c r="G10" t="s">
        <v>459</v>
      </c>
      <c r="H10" t="s">
        <v>432</v>
      </c>
      <c r="I10" t="s">
        <v>409</v>
      </c>
      <c r="J10" t="s">
        <v>442</v>
      </c>
      <c r="K10" t="s">
        <v>460</v>
      </c>
      <c r="L10" t="s">
        <v>415</v>
      </c>
      <c r="M10" t="s">
        <v>416</v>
      </c>
      <c r="N10" t="s">
        <v>461</v>
      </c>
      <c r="O10" t="s">
        <v>418</v>
      </c>
      <c r="P10" t="s">
        <v>447</v>
      </c>
      <c r="Q10" t="s">
        <v>423</v>
      </c>
      <c r="R10" t="s">
        <v>462</v>
      </c>
      <c r="S10" t="s">
        <v>424</v>
      </c>
      <c r="T10" t="s">
        <v>427</v>
      </c>
      <c r="U10" t="s">
        <v>428</v>
      </c>
      <c r="V10" t="s">
        <v>463</v>
      </c>
      <c r="W10" t="s">
        <v>445</v>
      </c>
    </row>
    <row r="11" spans="1:30">
      <c r="A11">
        <f>COUNTA(E11:BB11)</f>
        <v>26</v>
      </c>
      <c r="B11" t="s">
        <v>109</v>
      </c>
      <c r="D11" t="s">
        <v>113</v>
      </c>
      <c r="E11" t="s">
        <v>26</v>
      </c>
      <c r="F11" t="s">
        <v>464</v>
      </c>
      <c r="G11" t="s">
        <v>465</v>
      </c>
      <c r="H11" t="s">
        <v>466</v>
      </c>
      <c r="I11" t="s">
        <v>467</v>
      </c>
      <c r="J11" t="s">
        <v>441</v>
      </c>
      <c r="K11" t="s">
        <v>468</v>
      </c>
      <c r="L11" t="s">
        <v>442</v>
      </c>
      <c r="M11" t="s">
        <v>412</v>
      </c>
      <c r="N11" t="s">
        <v>443</v>
      </c>
      <c r="O11" t="s">
        <v>469</v>
      </c>
      <c r="P11" t="s">
        <v>470</v>
      </c>
      <c r="Q11" t="s">
        <v>471</v>
      </c>
      <c r="R11" t="s">
        <v>472</v>
      </c>
      <c r="S11" t="s">
        <v>405</v>
      </c>
      <c r="T11" t="s">
        <v>416</v>
      </c>
      <c r="U11" t="s">
        <v>417</v>
      </c>
      <c r="V11" t="s">
        <v>418</v>
      </c>
      <c r="W11" t="s">
        <v>453</v>
      </c>
      <c r="X11" t="s">
        <v>447</v>
      </c>
      <c r="Y11" t="s">
        <v>419</v>
      </c>
      <c r="Z11" t="s">
        <v>473</v>
      </c>
      <c r="AA11" t="s">
        <v>424</v>
      </c>
      <c r="AB11" t="s">
        <v>463</v>
      </c>
      <c r="AC11" t="s">
        <v>474</v>
      </c>
      <c r="AD11" t="s">
        <v>445</v>
      </c>
    </row>
    <row r="12" spans="1:30">
      <c r="A12">
        <f>COUNTA(E12:BB12)</f>
        <v>1</v>
      </c>
      <c r="B12" t="s">
        <v>119</v>
      </c>
      <c r="D12" s="1" t="s">
        <v>123</v>
      </c>
      <c r="E12" s="1" t="s">
        <v>161</v>
      </c>
    </row>
    <row r="13" spans="1:30">
      <c r="A13">
        <v>0</v>
      </c>
      <c r="B13" t="s">
        <v>131</v>
      </c>
      <c r="D13" t="s">
        <v>136</v>
      </c>
      <c r="E13" t="s">
        <v>136</v>
      </c>
    </row>
    <row r="14" spans="1:30">
      <c r="A14">
        <f t="shared" ref="A14:A21" si="1">COUNTA(E14:BB14)</f>
        <v>19</v>
      </c>
      <c r="B14" t="s">
        <v>139</v>
      </c>
      <c r="D14" t="s">
        <v>143</v>
      </c>
      <c r="E14" t="s">
        <v>26</v>
      </c>
      <c r="F14" t="s">
        <v>475</v>
      </c>
      <c r="G14" t="s">
        <v>466</v>
      </c>
      <c r="H14" t="s">
        <v>468</v>
      </c>
      <c r="I14" t="s">
        <v>476</v>
      </c>
      <c r="J14" t="s">
        <v>477</v>
      </c>
      <c r="K14" t="s">
        <v>416</v>
      </c>
      <c r="L14" t="s">
        <v>417</v>
      </c>
      <c r="M14" t="s">
        <v>478</v>
      </c>
      <c r="N14" t="s">
        <v>418</v>
      </c>
      <c r="O14" t="s">
        <v>453</v>
      </c>
      <c r="P14" t="s">
        <v>419</v>
      </c>
      <c r="Q14" t="s">
        <v>479</v>
      </c>
      <c r="R14" t="s">
        <v>480</v>
      </c>
      <c r="S14" t="s">
        <v>424</v>
      </c>
      <c r="T14" t="s">
        <v>426</v>
      </c>
      <c r="U14" t="s">
        <v>427</v>
      </c>
      <c r="V14" t="s">
        <v>448</v>
      </c>
      <c r="W14" t="s">
        <v>449</v>
      </c>
    </row>
    <row r="15" spans="1:30">
      <c r="A15">
        <f t="shared" si="1"/>
        <v>6</v>
      </c>
      <c r="B15" t="s">
        <v>145</v>
      </c>
      <c r="D15" t="s">
        <v>149</v>
      </c>
      <c r="E15" t="s">
        <v>481</v>
      </c>
      <c r="F15" t="s">
        <v>409</v>
      </c>
      <c r="G15" t="s">
        <v>418</v>
      </c>
      <c r="H15" t="s">
        <v>482</v>
      </c>
      <c r="I15" t="s">
        <v>483</v>
      </c>
      <c r="J15" t="s">
        <v>484</v>
      </c>
    </row>
    <row r="16" spans="1:30">
      <c r="A16">
        <f t="shared" si="1"/>
        <v>1</v>
      </c>
      <c r="B16" t="s">
        <v>157</v>
      </c>
      <c r="D16" t="s">
        <v>161</v>
      </c>
      <c r="E16" t="s">
        <v>161</v>
      </c>
    </row>
    <row r="17" spans="1:43">
      <c r="A17">
        <f t="shared" si="1"/>
        <v>3</v>
      </c>
      <c r="B17" t="s">
        <v>168</v>
      </c>
      <c r="D17" s="1" t="s">
        <v>172</v>
      </c>
      <c r="E17" s="1" t="s">
        <v>328</v>
      </c>
      <c r="F17" t="s">
        <v>443</v>
      </c>
      <c r="G17" t="s">
        <v>485</v>
      </c>
    </row>
    <row r="18" spans="1:43">
      <c r="A18">
        <f t="shared" si="1"/>
        <v>39</v>
      </c>
      <c r="B18" t="s">
        <v>175</v>
      </c>
      <c r="D18" t="s">
        <v>179</v>
      </c>
      <c r="E18" t="s">
        <v>486</v>
      </c>
      <c r="F18" t="s">
        <v>487</v>
      </c>
      <c r="G18" t="s">
        <v>458</v>
      </c>
      <c r="H18" t="s">
        <v>408</v>
      </c>
      <c r="I18" t="s">
        <v>466</v>
      </c>
      <c r="J18" t="s">
        <v>488</v>
      </c>
      <c r="K18" t="s">
        <v>467</v>
      </c>
      <c r="L18" t="s">
        <v>404</v>
      </c>
      <c r="M18" t="s">
        <v>432</v>
      </c>
      <c r="N18" t="s">
        <v>468</v>
      </c>
      <c r="O18" t="s">
        <v>442</v>
      </c>
      <c r="P18" t="s">
        <v>443</v>
      </c>
      <c r="Q18" t="s">
        <v>433</v>
      </c>
      <c r="R18" t="s">
        <v>489</v>
      </c>
      <c r="S18" t="s">
        <v>490</v>
      </c>
      <c r="T18" t="s">
        <v>476</v>
      </c>
      <c r="U18" t="s">
        <v>491</v>
      </c>
      <c r="V18" t="s">
        <v>492</v>
      </c>
      <c r="W18" t="s">
        <v>416</v>
      </c>
      <c r="X18" t="s">
        <v>417</v>
      </c>
      <c r="Y18" t="s">
        <v>478</v>
      </c>
      <c r="Z18" t="s">
        <v>418</v>
      </c>
      <c r="AA18" t="s">
        <v>453</v>
      </c>
      <c r="AB18" t="s">
        <v>493</v>
      </c>
      <c r="AC18" t="s">
        <v>435</v>
      </c>
      <c r="AD18" t="s">
        <v>494</v>
      </c>
      <c r="AE18" t="s">
        <v>495</v>
      </c>
      <c r="AF18" t="s">
        <v>419</v>
      </c>
      <c r="AG18" t="s">
        <v>420</v>
      </c>
      <c r="AH18" t="s">
        <v>496</v>
      </c>
      <c r="AI18" t="s">
        <v>497</v>
      </c>
      <c r="AJ18" t="s">
        <v>498</v>
      </c>
      <c r="AK18" t="s">
        <v>436</v>
      </c>
      <c r="AL18" t="s">
        <v>62</v>
      </c>
      <c r="AM18" t="s">
        <v>438</v>
      </c>
      <c r="AN18" t="s">
        <v>426</v>
      </c>
      <c r="AO18" t="s">
        <v>427</v>
      </c>
      <c r="AP18" t="s">
        <v>499</v>
      </c>
      <c r="AQ18" t="s">
        <v>445</v>
      </c>
    </row>
    <row r="19" spans="1:43">
      <c r="A19">
        <f t="shared" si="1"/>
        <v>6</v>
      </c>
      <c r="B19" t="s">
        <v>186</v>
      </c>
      <c r="D19" t="s">
        <v>190</v>
      </c>
      <c r="E19" t="s">
        <v>457</v>
      </c>
      <c r="F19" t="s">
        <v>464</v>
      </c>
      <c r="G19" t="s">
        <v>414</v>
      </c>
      <c r="H19" t="s">
        <v>426</v>
      </c>
      <c r="I19" t="s">
        <v>428</v>
      </c>
      <c r="J19" t="s">
        <v>500</v>
      </c>
    </row>
    <row r="20" spans="1:43">
      <c r="A20">
        <f t="shared" si="1"/>
        <v>1</v>
      </c>
      <c r="B20" t="s">
        <v>198</v>
      </c>
      <c r="D20" t="s">
        <v>202</v>
      </c>
      <c r="E20" t="s">
        <v>501</v>
      </c>
    </row>
    <row r="21" spans="1:43">
      <c r="A21">
        <f t="shared" si="1"/>
        <v>33</v>
      </c>
      <c r="B21" t="s">
        <v>208</v>
      </c>
      <c r="D21" t="s">
        <v>211</v>
      </c>
      <c r="E21" t="s">
        <v>26</v>
      </c>
      <c r="F21" t="s">
        <v>502</v>
      </c>
      <c r="G21" t="s">
        <v>458</v>
      </c>
      <c r="H21" t="s">
        <v>466</v>
      </c>
      <c r="I21" t="s">
        <v>432</v>
      </c>
      <c r="J21" t="s">
        <v>409</v>
      </c>
      <c r="K21" t="s">
        <v>443</v>
      </c>
      <c r="L21" t="s">
        <v>433</v>
      </c>
      <c r="M21" t="s">
        <v>469</v>
      </c>
      <c r="N21" t="s">
        <v>489</v>
      </c>
      <c r="O21" t="s">
        <v>503</v>
      </c>
      <c r="P21" t="s">
        <v>471</v>
      </c>
      <c r="Q21" t="s">
        <v>504</v>
      </c>
      <c r="R21" t="s">
        <v>414</v>
      </c>
      <c r="S21" t="s">
        <v>416</v>
      </c>
      <c r="T21" t="s">
        <v>417</v>
      </c>
      <c r="U21" t="s">
        <v>418</v>
      </c>
      <c r="V21" t="s">
        <v>453</v>
      </c>
      <c r="W21" t="s">
        <v>505</v>
      </c>
      <c r="X21" t="s">
        <v>435</v>
      </c>
      <c r="Y21" t="s">
        <v>447</v>
      </c>
      <c r="Z21" t="s">
        <v>419</v>
      </c>
      <c r="AA21" t="s">
        <v>506</v>
      </c>
      <c r="AB21" t="s">
        <v>454</v>
      </c>
      <c r="AC21" t="s">
        <v>424</v>
      </c>
      <c r="AD21" t="s">
        <v>425</v>
      </c>
      <c r="AE21" t="s">
        <v>507</v>
      </c>
      <c r="AF21" t="s">
        <v>482</v>
      </c>
      <c r="AG21" t="s">
        <v>438</v>
      </c>
      <c r="AH21" t="s">
        <v>439</v>
      </c>
      <c r="AI21" t="s">
        <v>426</v>
      </c>
      <c r="AJ21" t="s">
        <v>427</v>
      </c>
      <c r="AK21" t="s">
        <v>499</v>
      </c>
    </row>
    <row r="22" spans="1:43">
      <c r="A22">
        <v>2</v>
      </c>
      <c r="B22" t="s">
        <v>508</v>
      </c>
      <c r="D22" s="1" t="s">
        <v>220</v>
      </c>
      <c r="E22" s="1" t="s">
        <v>509</v>
      </c>
    </row>
    <row r="23" spans="1:43">
      <c r="A23">
        <v>2</v>
      </c>
      <c r="B23" t="s">
        <v>216</v>
      </c>
      <c r="D23" s="1" t="s">
        <v>220</v>
      </c>
      <c r="E23" s="1" t="s">
        <v>509</v>
      </c>
    </row>
    <row r="24" spans="1:43">
      <c r="A24">
        <f>COUNTA(E24:BB24)</f>
        <v>10</v>
      </c>
      <c r="B24" t="s">
        <v>228</v>
      </c>
      <c r="D24" t="s">
        <v>232</v>
      </c>
      <c r="E24" t="s">
        <v>510</v>
      </c>
      <c r="F24" t="s">
        <v>411</v>
      </c>
      <c r="G24" t="s">
        <v>511</v>
      </c>
      <c r="H24" t="s">
        <v>443</v>
      </c>
      <c r="I24" t="s">
        <v>512</v>
      </c>
      <c r="J24" t="s">
        <v>416</v>
      </c>
      <c r="K24" t="s">
        <v>493</v>
      </c>
      <c r="L24" t="s">
        <v>447</v>
      </c>
      <c r="M24" t="s">
        <v>419</v>
      </c>
      <c r="N24" t="s">
        <v>513</v>
      </c>
    </row>
    <row r="31" spans="1:43">
      <c r="B31" s="27" t="s">
        <v>514</v>
      </c>
      <c r="C31" s="27"/>
      <c r="D31" s="27" t="s">
        <v>515</v>
      </c>
      <c r="L31" t="s">
        <v>516</v>
      </c>
      <c r="M31" t="s">
        <v>517</v>
      </c>
    </row>
    <row r="32" spans="1:43">
      <c r="A32" t="str">
        <f>B32&amp;C32</f>
        <v>Elktoe8</v>
      </c>
      <c r="B32" t="s">
        <v>20</v>
      </c>
      <c r="C32">
        <f t="shared" ref="C32:C63" si="2">VLOOKUP(D32,$L$31:$M$129,2,FALSE)</f>
        <v>8</v>
      </c>
      <c r="D32" t="s">
        <v>26</v>
      </c>
      <c r="G32" t="s">
        <v>20</v>
      </c>
      <c r="H32">
        <f t="shared" ref="H32:H37" si="3">_xlfn.MAXIFS($C$32:$C$295,$B$32:$B$295,G32)</f>
        <v>8</v>
      </c>
      <c r="I32" t="str">
        <f>VLOOKUP(G32&amp;H32,$A$32:$D$295,4,FALSE)</f>
        <v>Rock Bass (Ambloplites rupestris)</v>
      </c>
      <c r="L32" t="s">
        <v>39</v>
      </c>
      <c r="M32">
        <v>11</v>
      </c>
      <c r="N32" t="s">
        <v>39</v>
      </c>
    </row>
    <row r="33" spans="1:14">
      <c r="A33" t="str">
        <f t="shared" ref="A33:A96" si="4">B33&amp;C33</f>
        <v>Elktoe4</v>
      </c>
      <c r="B33" t="s">
        <v>20</v>
      </c>
      <c r="C33">
        <f t="shared" si="2"/>
        <v>4</v>
      </c>
      <c r="D33" t="s">
        <v>430</v>
      </c>
      <c r="G33" t="s">
        <v>33</v>
      </c>
      <c r="H33">
        <f t="shared" si="3"/>
        <v>11</v>
      </c>
      <c r="I33" t="str">
        <f t="shared" ref="I33:I54" si="5">VLOOKUP(G33&amp;H33,$A$32:$D$295,4,FALSE)</f>
        <v>Bluegill (Lepomis macrochirus)</v>
      </c>
      <c r="L33" t="s">
        <v>62</v>
      </c>
      <c r="M33">
        <v>10</v>
      </c>
      <c r="N33" t="s">
        <v>62</v>
      </c>
    </row>
    <row r="34" spans="1:14">
      <c r="A34" t="str">
        <f t="shared" si="4"/>
        <v>Elktoe3</v>
      </c>
      <c r="B34" t="s">
        <v>20</v>
      </c>
      <c r="C34">
        <f t="shared" si="2"/>
        <v>3</v>
      </c>
      <c r="D34" t="s">
        <v>518</v>
      </c>
      <c r="G34" t="s">
        <v>45</v>
      </c>
      <c r="H34">
        <f t="shared" si="3"/>
        <v>11</v>
      </c>
      <c r="I34" t="str">
        <f t="shared" si="5"/>
        <v>Bluegill (Lepomis macrochirus)</v>
      </c>
      <c r="L34" t="s">
        <v>385</v>
      </c>
      <c r="M34">
        <v>10</v>
      </c>
      <c r="N34" t="s">
        <v>385</v>
      </c>
    </row>
    <row r="35" spans="1:14">
      <c r="A35" t="str">
        <f t="shared" si="4"/>
        <v>Elktoe3</v>
      </c>
      <c r="B35" t="s">
        <v>20</v>
      </c>
      <c r="C35">
        <f t="shared" si="2"/>
        <v>3</v>
      </c>
      <c r="D35" t="s">
        <v>519</v>
      </c>
      <c r="G35" t="s">
        <v>56</v>
      </c>
      <c r="H35">
        <f t="shared" si="3"/>
        <v>10</v>
      </c>
      <c r="I35" t="str">
        <f t="shared" si="5"/>
        <v>Yellow Perch (Perca flavescens)</v>
      </c>
      <c r="L35" t="s">
        <v>520</v>
      </c>
      <c r="M35">
        <v>9</v>
      </c>
      <c r="N35" t="s">
        <v>520</v>
      </c>
    </row>
    <row r="36" spans="1:14">
      <c r="A36" t="str">
        <f t="shared" si="4"/>
        <v>Elktoe1</v>
      </c>
      <c r="B36" t="s">
        <v>20</v>
      </c>
      <c r="C36">
        <f t="shared" si="2"/>
        <v>1</v>
      </c>
      <c r="D36" t="s">
        <v>521</v>
      </c>
      <c r="G36" t="s">
        <v>69</v>
      </c>
      <c r="H36">
        <f t="shared" si="3"/>
        <v>11</v>
      </c>
      <c r="I36" t="str">
        <f t="shared" si="5"/>
        <v>Bluegill (Lepomis macrochirus)</v>
      </c>
      <c r="L36" t="s">
        <v>522</v>
      </c>
      <c r="M36">
        <v>9</v>
      </c>
      <c r="N36" t="s">
        <v>522</v>
      </c>
    </row>
    <row r="37" spans="1:14">
      <c r="A37" t="str">
        <f t="shared" si="4"/>
        <v>Threeridge8</v>
      </c>
      <c r="B37" t="s">
        <v>33</v>
      </c>
      <c r="C37">
        <f t="shared" si="2"/>
        <v>8</v>
      </c>
      <c r="D37" t="s">
        <v>26</v>
      </c>
      <c r="G37" t="s">
        <v>82</v>
      </c>
      <c r="H37">
        <f t="shared" si="3"/>
        <v>11</v>
      </c>
      <c r="I37" t="str">
        <f t="shared" si="5"/>
        <v>Bluegill (Lepomis macrochirus)</v>
      </c>
      <c r="L37" t="s">
        <v>191</v>
      </c>
      <c r="M37">
        <v>9</v>
      </c>
      <c r="N37" t="s">
        <v>191</v>
      </c>
    </row>
    <row r="38" spans="1:14" ht="16">
      <c r="A38" t="str">
        <f t="shared" si="4"/>
        <v>Threeridge6</v>
      </c>
      <c r="B38" t="s">
        <v>33</v>
      </c>
      <c r="C38">
        <f t="shared" si="2"/>
        <v>6</v>
      </c>
      <c r="D38" t="s">
        <v>124</v>
      </c>
      <c r="G38" t="s">
        <v>450</v>
      </c>
      <c r="J38" s="18" t="s">
        <v>451</v>
      </c>
      <c r="L38" t="s">
        <v>26</v>
      </c>
      <c r="M38">
        <v>8</v>
      </c>
      <c r="N38" t="s">
        <v>26</v>
      </c>
    </row>
    <row r="39" spans="1:14">
      <c r="A39" t="str">
        <f t="shared" si="4"/>
        <v>Threeridge5</v>
      </c>
      <c r="B39" t="s">
        <v>33</v>
      </c>
      <c r="C39">
        <f t="shared" si="2"/>
        <v>5</v>
      </c>
      <c r="D39" t="s">
        <v>523</v>
      </c>
      <c r="G39" t="s">
        <v>92</v>
      </c>
      <c r="H39">
        <f>_xlfn.MAXIFS($C$32:$C$295,$B$32:$B$295,G39)</f>
        <v>11</v>
      </c>
      <c r="I39" t="str">
        <f t="shared" si="5"/>
        <v>Bluegill (Lepomis macrochirus)</v>
      </c>
      <c r="L39" t="s">
        <v>524</v>
      </c>
      <c r="M39">
        <v>7</v>
      </c>
      <c r="N39" t="s">
        <v>524</v>
      </c>
    </row>
    <row r="40" spans="1:14">
      <c r="A40" t="str">
        <f t="shared" si="4"/>
        <v>Threeridge1</v>
      </c>
      <c r="B40" t="s">
        <v>33</v>
      </c>
      <c r="C40">
        <f t="shared" si="2"/>
        <v>1</v>
      </c>
      <c r="D40" t="s">
        <v>525</v>
      </c>
      <c r="G40" t="s">
        <v>99</v>
      </c>
      <c r="H40">
        <f>_xlfn.MAXIFS($C$32:$C$295,$B$32:$B$295,G40)</f>
        <v>11</v>
      </c>
      <c r="I40" t="str">
        <f t="shared" si="5"/>
        <v>Bluegill (Lepomis macrochirus)</v>
      </c>
      <c r="L40" t="s">
        <v>221</v>
      </c>
      <c r="M40">
        <v>7</v>
      </c>
      <c r="N40" t="s">
        <v>221</v>
      </c>
    </row>
    <row r="41" spans="1:14">
      <c r="A41" t="str">
        <f t="shared" si="4"/>
        <v>Threeridge2</v>
      </c>
      <c r="B41" t="s">
        <v>33</v>
      </c>
      <c r="C41">
        <f t="shared" si="2"/>
        <v>2</v>
      </c>
      <c r="D41" t="s">
        <v>526</v>
      </c>
      <c r="G41" t="s">
        <v>109</v>
      </c>
      <c r="H41">
        <f>_xlfn.MAXIFS($C$32:$C$295,$B$32:$B$295,G41)</f>
        <v>11</v>
      </c>
      <c r="I41" t="str">
        <f t="shared" si="5"/>
        <v>Bluegill (Lepomis macrochirus)</v>
      </c>
      <c r="L41" t="s">
        <v>124</v>
      </c>
      <c r="M41">
        <v>6</v>
      </c>
      <c r="N41" t="s">
        <v>124</v>
      </c>
    </row>
    <row r="42" spans="1:14">
      <c r="A42" t="str">
        <f t="shared" si="4"/>
        <v>Threeridge2</v>
      </c>
      <c r="B42" t="s">
        <v>33</v>
      </c>
      <c r="C42">
        <f t="shared" si="2"/>
        <v>2</v>
      </c>
      <c r="D42" t="s">
        <v>527</v>
      </c>
      <c r="G42" t="s">
        <v>119</v>
      </c>
      <c r="H42">
        <f>_xlfn.MAXIFS($C$32:$C$295,$B$32:$B$295,G42)</f>
        <v>6</v>
      </c>
      <c r="I42" t="str">
        <f t="shared" si="5"/>
        <v>Freshwater Drum (Aplodinotus grunniens)</v>
      </c>
      <c r="L42" t="s">
        <v>173</v>
      </c>
      <c r="M42">
        <v>6</v>
      </c>
      <c r="N42" t="s">
        <v>173</v>
      </c>
    </row>
    <row r="43" spans="1:14">
      <c r="A43" t="str">
        <f t="shared" si="4"/>
        <v>Threeridge1</v>
      </c>
      <c r="B43" t="s">
        <v>33</v>
      </c>
      <c r="C43">
        <f t="shared" si="2"/>
        <v>1</v>
      </c>
      <c r="D43" t="s">
        <v>528</v>
      </c>
      <c r="G43" t="s">
        <v>131</v>
      </c>
      <c r="J43" s="24" t="s">
        <v>529</v>
      </c>
      <c r="L43" t="s">
        <v>530</v>
      </c>
      <c r="M43">
        <v>6</v>
      </c>
      <c r="N43" t="s">
        <v>530</v>
      </c>
    </row>
    <row r="44" spans="1:14">
      <c r="A44" t="str">
        <f t="shared" si="4"/>
        <v>Threeridge3</v>
      </c>
      <c r="B44" t="s">
        <v>33</v>
      </c>
      <c r="C44">
        <f t="shared" si="2"/>
        <v>3</v>
      </c>
      <c r="D44" t="s">
        <v>518</v>
      </c>
      <c r="G44" t="s">
        <v>139</v>
      </c>
      <c r="H44">
        <f t="shared" ref="H44:H54" si="6">_xlfn.MAXIFS($C$32:$C$295,$B$32:$B$295,G44)</f>
        <v>11</v>
      </c>
      <c r="I44" t="str">
        <f t="shared" si="5"/>
        <v>Bluegill (Lepomis macrochirus)</v>
      </c>
      <c r="L44" t="s">
        <v>523</v>
      </c>
      <c r="M44">
        <v>5</v>
      </c>
      <c r="N44" t="s">
        <v>523</v>
      </c>
    </row>
    <row r="45" spans="1:14">
      <c r="A45" t="str">
        <f t="shared" si="4"/>
        <v>Threeridge4</v>
      </c>
      <c r="B45" t="s">
        <v>33</v>
      </c>
      <c r="C45">
        <f t="shared" si="2"/>
        <v>4</v>
      </c>
      <c r="D45" t="s">
        <v>334</v>
      </c>
      <c r="G45" t="s">
        <v>145</v>
      </c>
      <c r="H45">
        <f t="shared" si="6"/>
        <v>11</v>
      </c>
      <c r="I45" t="str">
        <f t="shared" si="5"/>
        <v>Bluegill (Lepomis macrochirus)</v>
      </c>
      <c r="L45" t="s">
        <v>203</v>
      </c>
      <c r="M45">
        <v>5</v>
      </c>
      <c r="N45" t="s">
        <v>203</v>
      </c>
    </row>
    <row r="46" spans="1:14">
      <c r="A46" t="str">
        <f t="shared" si="4"/>
        <v>Threeridge2</v>
      </c>
      <c r="B46" t="s">
        <v>33</v>
      </c>
      <c r="C46">
        <f t="shared" si="2"/>
        <v>2</v>
      </c>
      <c r="D46" t="s">
        <v>531</v>
      </c>
      <c r="G46" t="s">
        <v>157</v>
      </c>
      <c r="H46">
        <f t="shared" si="6"/>
        <v>6</v>
      </c>
      <c r="I46" t="str">
        <f t="shared" si="5"/>
        <v>Freshwater Drum (Aplodinotus grunniens)</v>
      </c>
      <c r="L46" t="s">
        <v>328</v>
      </c>
      <c r="M46">
        <v>5</v>
      </c>
      <c r="N46" t="s">
        <v>328</v>
      </c>
    </row>
    <row r="47" spans="1:14">
      <c r="A47" t="str">
        <f t="shared" si="4"/>
        <v>Threeridge9</v>
      </c>
      <c r="B47" t="s">
        <v>33</v>
      </c>
      <c r="C47">
        <f t="shared" si="2"/>
        <v>9</v>
      </c>
      <c r="D47" t="s">
        <v>520</v>
      </c>
      <c r="G47" t="s">
        <v>168</v>
      </c>
      <c r="H47">
        <f t="shared" si="6"/>
        <v>6</v>
      </c>
      <c r="I47" t="str">
        <f t="shared" si="5"/>
        <v>Rainbow Darter (Etheostoma caeruleum)</v>
      </c>
      <c r="L47" t="s">
        <v>532</v>
      </c>
      <c r="M47">
        <v>5</v>
      </c>
      <c r="N47" t="s">
        <v>532</v>
      </c>
    </row>
    <row r="48" spans="1:14">
      <c r="A48" t="str">
        <f t="shared" si="4"/>
        <v>Threeridge7</v>
      </c>
      <c r="B48" t="s">
        <v>33</v>
      </c>
      <c r="C48">
        <f t="shared" si="2"/>
        <v>7</v>
      </c>
      <c r="D48" t="s">
        <v>524</v>
      </c>
      <c r="G48" t="s">
        <v>175</v>
      </c>
      <c r="H48">
        <f t="shared" si="6"/>
        <v>11</v>
      </c>
      <c r="I48" t="str">
        <f t="shared" si="5"/>
        <v>Bluegill (Lepomis macrochirus)</v>
      </c>
      <c r="L48" t="s">
        <v>533</v>
      </c>
      <c r="M48">
        <v>5</v>
      </c>
      <c r="N48" t="s">
        <v>533</v>
      </c>
    </row>
    <row r="49" spans="1:14">
      <c r="A49" t="str">
        <f t="shared" si="4"/>
        <v>Threeridge3</v>
      </c>
      <c r="B49" t="s">
        <v>33</v>
      </c>
      <c r="C49">
        <f t="shared" si="2"/>
        <v>3</v>
      </c>
      <c r="D49" t="s">
        <v>519</v>
      </c>
      <c r="G49" t="s">
        <v>186</v>
      </c>
      <c r="H49">
        <f t="shared" si="6"/>
        <v>9</v>
      </c>
      <c r="I49" t="str">
        <f t="shared" si="5"/>
        <v>White Crappie (Pomoxis annularis)</v>
      </c>
      <c r="L49" t="s">
        <v>534</v>
      </c>
      <c r="M49">
        <v>5</v>
      </c>
      <c r="N49" t="s">
        <v>534</v>
      </c>
    </row>
    <row r="50" spans="1:14">
      <c r="A50" t="str">
        <f t="shared" si="4"/>
        <v>Threeridge11</v>
      </c>
      <c r="B50" t="s">
        <v>33</v>
      </c>
      <c r="C50">
        <f t="shared" si="2"/>
        <v>11</v>
      </c>
      <c r="D50" t="s">
        <v>39</v>
      </c>
      <c r="G50" t="s">
        <v>198</v>
      </c>
      <c r="H50">
        <f t="shared" si="6"/>
        <v>5</v>
      </c>
      <c r="I50" t="str">
        <f t="shared" si="5"/>
        <v>Flathead Catfish (Pylodictis olivaris)</v>
      </c>
      <c r="L50" t="s">
        <v>481</v>
      </c>
      <c r="M50">
        <v>5</v>
      </c>
      <c r="N50" t="s">
        <v>481</v>
      </c>
    </row>
    <row r="51" spans="1:14">
      <c r="A51" t="str">
        <f t="shared" si="4"/>
        <v>Threeridge9</v>
      </c>
      <c r="B51" t="s">
        <v>33</v>
      </c>
      <c r="C51">
        <f t="shared" si="2"/>
        <v>9</v>
      </c>
      <c r="D51" t="s">
        <v>522</v>
      </c>
      <c r="G51" t="s">
        <v>208</v>
      </c>
      <c r="H51">
        <f t="shared" si="6"/>
        <v>11</v>
      </c>
      <c r="I51" t="str">
        <f t="shared" si="5"/>
        <v>Bluegill (Lepomis macrochirus)</v>
      </c>
      <c r="L51" t="s">
        <v>430</v>
      </c>
      <c r="M51">
        <v>4</v>
      </c>
      <c r="N51" t="s">
        <v>430</v>
      </c>
    </row>
    <row r="52" spans="1:14">
      <c r="A52" t="str">
        <f t="shared" si="4"/>
        <v>Threeridge3</v>
      </c>
      <c r="B52" t="s">
        <v>33</v>
      </c>
      <c r="C52">
        <f t="shared" si="2"/>
        <v>3</v>
      </c>
      <c r="D52" t="s">
        <v>535</v>
      </c>
      <c r="G52" t="s">
        <v>508</v>
      </c>
      <c r="H52">
        <f t="shared" si="6"/>
        <v>7</v>
      </c>
      <c r="I52" t="str">
        <f t="shared" si="5"/>
        <v>Sauger (Sander canadensis)</v>
      </c>
      <c r="L52" t="s">
        <v>334</v>
      </c>
      <c r="M52">
        <v>4</v>
      </c>
      <c r="N52" t="s">
        <v>334</v>
      </c>
    </row>
    <row r="53" spans="1:14">
      <c r="A53" t="str">
        <f t="shared" si="4"/>
        <v>Threeridge1</v>
      </c>
      <c r="B53" t="s">
        <v>33</v>
      </c>
      <c r="C53">
        <f t="shared" si="2"/>
        <v>1</v>
      </c>
      <c r="D53" t="s">
        <v>536</v>
      </c>
      <c r="G53" t="s">
        <v>216</v>
      </c>
      <c r="H53">
        <f t="shared" si="6"/>
        <v>7</v>
      </c>
      <c r="I53" t="str">
        <f t="shared" si="5"/>
        <v>Sauger (Sander canadensis)</v>
      </c>
      <c r="L53" t="s">
        <v>537</v>
      </c>
      <c r="M53">
        <v>4</v>
      </c>
      <c r="N53" t="s">
        <v>537</v>
      </c>
    </row>
    <row r="54" spans="1:14">
      <c r="A54" t="str">
        <f t="shared" si="4"/>
        <v>Threeridge1</v>
      </c>
      <c r="B54" t="s">
        <v>33</v>
      </c>
      <c r="C54">
        <f t="shared" si="2"/>
        <v>1</v>
      </c>
      <c r="D54" t="s">
        <v>538</v>
      </c>
      <c r="G54" t="s">
        <v>228</v>
      </c>
      <c r="H54">
        <f t="shared" si="6"/>
        <v>10</v>
      </c>
      <c r="I54" t="str">
        <f t="shared" si="5"/>
        <v>Yellow Perch (Perca flavescens)</v>
      </c>
      <c r="L54" t="s">
        <v>539</v>
      </c>
      <c r="M54">
        <v>4</v>
      </c>
      <c r="N54" t="s">
        <v>539</v>
      </c>
    </row>
    <row r="55" spans="1:14">
      <c r="A55" t="str">
        <f t="shared" si="4"/>
        <v>Threeridge2</v>
      </c>
      <c r="B55" t="s">
        <v>33</v>
      </c>
      <c r="C55">
        <f t="shared" si="2"/>
        <v>2</v>
      </c>
      <c r="D55" t="s">
        <v>540</v>
      </c>
      <c r="L55" t="s">
        <v>541</v>
      </c>
      <c r="M55">
        <v>4</v>
      </c>
      <c r="N55" t="s">
        <v>541</v>
      </c>
    </row>
    <row r="56" spans="1:14">
      <c r="A56" t="str">
        <f t="shared" si="4"/>
        <v>Threeridge10</v>
      </c>
      <c r="B56" t="s">
        <v>33</v>
      </c>
      <c r="C56">
        <f t="shared" si="2"/>
        <v>10</v>
      </c>
      <c r="D56" t="s">
        <v>62</v>
      </c>
      <c r="L56" t="s">
        <v>518</v>
      </c>
      <c r="M56">
        <v>3</v>
      </c>
      <c r="N56" t="s">
        <v>518</v>
      </c>
    </row>
    <row r="57" spans="1:14">
      <c r="A57" t="str">
        <f t="shared" si="4"/>
        <v>Threeridge2</v>
      </c>
      <c r="B57" t="s">
        <v>33</v>
      </c>
      <c r="C57">
        <f t="shared" si="2"/>
        <v>2</v>
      </c>
      <c r="D57" t="s">
        <v>542</v>
      </c>
      <c r="L57" t="s">
        <v>519</v>
      </c>
      <c r="M57">
        <v>3</v>
      </c>
      <c r="N57" t="s">
        <v>519</v>
      </c>
    </row>
    <row r="58" spans="1:14">
      <c r="A58" t="str">
        <f t="shared" si="4"/>
        <v>Threeridge9</v>
      </c>
      <c r="B58" t="s">
        <v>33</v>
      </c>
      <c r="C58">
        <f t="shared" si="2"/>
        <v>9</v>
      </c>
      <c r="D58" t="s">
        <v>191</v>
      </c>
      <c r="L58" t="s">
        <v>535</v>
      </c>
      <c r="M58">
        <v>3</v>
      </c>
      <c r="N58" t="s">
        <v>535</v>
      </c>
    </row>
    <row r="59" spans="1:14">
      <c r="A59" t="str">
        <f t="shared" si="4"/>
        <v>Threeridge10</v>
      </c>
      <c r="B59" t="s">
        <v>33</v>
      </c>
      <c r="C59">
        <f t="shared" si="2"/>
        <v>10</v>
      </c>
      <c r="D59" t="s">
        <v>385</v>
      </c>
      <c r="L59" t="s">
        <v>543</v>
      </c>
      <c r="M59">
        <v>3</v>
      </c>
      <c r="N59" t="s">
        <v>543</v>
      </c>
    </row>
    <row r="60" spans="1:14">
      <c r="A60" t="str">
        <f t="shared" si="4"/>
        <v>Threeridge5</v>
      </c>
      <c r="B60" t="s">
        <v>33</v>
      </c>
      <c r="C60">
        <f t="shared" si="2"/>
        <v>5</v>
      </c>
      <c r="D60" t="s">
        <v>203</v>
      </c>
      <c r="L60" t="s">
        <v>457</v>
      </c>
      <c r="M60">
        <v>3</v>
      </c>
      <c r="N60" t="s">
        <v>457</v>
      </c>
    </row>
    <row r="61" spans="1:14">
      <c r="A61" t="str">
        <f t="shared" si="4"/>
        <v>Threeridge7</v>
      </c>
      <c r="B61" t="s">
        <v>33</v>
      </c>
      <c r="C61">
        <f t="shared" si="2"/>
        <v>7</v>
      </c>
      <c r="D61" t="s">
        <v>221</v>
      </c>
      <c r="L61" t="s">
        <v>544</v>
      </c>
      <c r="M61">
        <v>3</v>
      </c>
      <c r="N61" t="s">
        <v>544</v>
      </c>
    </row>
    <row r="62" spans="1:14">
      <c r="A62" t="str">
        <f t="shared" si="4"/>
        <v>Cylindrical Papershell4</v>
      </c>
      <c r="B62" t="s">
        <v>45</v>
      </c>
      <c r="C62">
        <f t="shared" si="2"/>
        <v>4</v>
      </c>
      <c r="D62" t="s">
        <v>430</v>
      </c>
      <c r="L62" t="s">
        <v>545</v>
      </c>
      <c r="M62">
        <v>3</v>
      </c>
      <c r="N62" t="s">
        <v>545</v>
      </c>
    </row>
    <row r="63" spans="1:14">
      <c r="A63" t="str">
        <f t="shared" si="4"/>
        <v>Cylindrical Papershell2</v>
      </c>
      <c r="B63" t="s">
        <v>45</v>
      </c>
      <c r="C63">
        <f t="shared" si="2"/>
        <v>2</v>
      </c>
      <c r="D63" t="s">
        <v>510</v>
      </c>
      <c r="L63" t="s">
        <v>546</v>
      </c>
      <c r="M63">
        <v>3</v>
      </c>
      <c r="N63" t="s">
        <v>546</v>
      </c>
    </row>
    <row r="64" spans="1:14">
      <c r="A64" t="str">
        <f t="shared" si="4"/>
        <v>Cylindrical Papershell5</v>
      </c>
      <c r="B64" t="s">
        <v>45</v>
      </c>
      <c r="C64">
        <f t="shared" ref="C64:C95" si="7">VLOOKUP(D64,$L$31:$M$129,2,FALSE)</f>
        <v>5</v>
      </c>
      <c r="D64" t="s">
        <v>328</v>
      </c>
      <c r="L64" t="s">
        <v>547</v>
      </c>
      <c r="M64">
        <v>3</v>
      </c>
      <c r="N64" t="s">
        <v>547</v>
      </c>
    </row>
    <row r="65" spans="1:14">
      <c r="A65" t="str">
        <f t="shared" si="4"/>
        <v>Cylindrical Papershell5</v>
      </c>
      <c r="B65" t="s">
        <v>45</v>
      </c>
      <c r="C65">
        <f t="shared" si="7"/>
        <v>5</v>
      </c>
      <c r="D65" t="s">
        <v>523</v>
      </c>
      <c r="L65" t="s">
        <v>526</v>
      </c>
      <c r="M65">
        <v>2</v>
      </c>
      <c r="N65" t="s">
        <v>526</v>
      </c>
    </row>
    <row r="66" spans="1:14">
      <c r="A66" t="str">
        <f t="shared" si="4"/>
        <v>Cylindrical Papershell3</v>
      </c>
      <c r="B66" t="s">
        <v>45</v>
      </c>
      <c r="C66">
        <f t="shared" si="7"/>
        <v>3</v>
      </c>
      <c r="D66" t="s">
        <v>543</v>
      </c>
      <c r="L66" t="s">
        <v>527</v>
      </c>
      <c r="M66">
        <v>2</v>
      </c>
      <c r="N66" t="s">
        <v>527</v>
      </c>
    </row>
    <row r="67" spans="1:14">
      <c r="A67" t="str">
        <f t="shared" si="4"/>
        <v>Cylindrical Papershell1</v>
      </c>
      <c r="B67" t="s">
        <v>45</v>
      </c>
      <c r="C67">
        <f t="shared" si="7"/>
        <v>1</v>
      </c>
      <c r="D67" t="s">
        <v>548</v>
      </c>
      <c r="L67" t="s">
        <v>531</v>
      </c>
      <c r="M67">
        <v>2</v>
      </c>
      <c r="N67" t="s">
        <v>531</v>
      </c>
    </row>
    <row r="68" spans="1:14">
      <c r="A68" t="str">
        <f t="shared" si="4"/>
        <v>Cylindrical Papershell11</v>
      </c>
      <c r="B68" t="s">
        <v>45</v>
      </c>
      <c r="C68">
        <f t="shared" si="7"/>
        <v>11</v>
      </c>
      <c r="D68" t="s">
        <v>39</v>
      </c>
      <c r="L68" t="s">
        <v>540</v>
      </c>
      <c r="M68">
        <v>2</v>
      </c>
      <c r="N68" t="s">
        <v>540</v>
      </c>
    </row>
    <row r="69" spans="1:14">
      <c r="A69" t="str">
        <f t="shared" si="4"/>
        <v>Cylindrical Papershell4</v>
      </c>
      <c r="B69" t="s">
        <v>45</v>
      </c>
      <c r="C69">
        <f t="shared" si="7"/>
        <v>4</v>
      </c>
      <c r="D69" t="s">
        <v>537</v>
      </c>
      <c r="L69" t="s">
        <v>542</v>
      </c>
      <c r="M69">
        <v>2</v>
      </c>
      <c r="N69" t="s">
        <v>542</v>
      </c>
    </row>
    <row r="70" spans="1:14">
      <c r="A70" t="str">
        <f t="shared" si="4"/>
        <v>Cylindrical Papershell9</v>
      </c>
      <c r="B70" t="s">
        <v>45</v>
      </c>
      <c r="C70">
        <f t="shared" si="7"/>
        <v>9</v>
      </c>
      <c r="D70" t="s">
        <v>522</v>
      </c>
      <c r="L70" t="s">
        <v>510</v>
      </c>
      <c r="M70">
        <v>2</v>
      </c>
      <c r="N70" t="s">
        <v>510</v>
      </c>
    </row>
    <row r="71" spans="1:14">
      <c r="A71" t="str">
        <f t="shared" si="4"/>
        <v>Cylindrical Papershell2</v>
      </c>
      <c r="B71" t="s">
        <v>45</v>
      </c>
      <c r="C71">
        <f t="shared" si="7"/>
        <v>2</v>
      </c>
      <c r="D71" t="s">
        <v>549</v>
      </c>
      <c r="L71" t="s">
        <v>549</v>
      </c>
      <c r="M71">
        <v>2</v>
      </c>
      <c r="N71" t="s">
        <v>549</v>
      </c>
    </row>
    <row r="72" spans="1:14">
      <c r="A72" t="str">
        <f t="shared" si="4"/>
        <v>Cylindrical Papershell1</v>
      </c>
      <c r="B72" t="s">
        <v>45</v>
      </c>
      <c r="C72">
        <f t="shared" si="7"/>
        <v>1</v>
      </c>
      <c r="D72" t="s">
        <v>550</v>
      </c>
      <c r="L72" t="s">
        <v>551</v>
      </c>
      <c r="M72">
        <v>2</v>
      </c>
      <c r="N72" t="s">
        <v>551</v>
      </c>
    </row>
    <row r="73" spans="1:14">
      <c r="A73" t="str">
        <f t="shared" si="4"/>
        <v>Cylindrical Papershell4</v>
      </c>
      <c r="B73" t="s">
        <v>45</v>
      </c>
      <c r="C73">
        <f t="shared" si="7"/>
        <v>4</v>
      </c>
      <c r="D73" t="s">
        <v>539</v>
      </c>
      <c r="L73" t="s">
        <v>378</v>
      </c>
      <c r="M73">
        <v>2</v>
      </c>
      <c r="N73" t="s">
        <v>378</v>
      </c>
    </row>
    <row r="74" spans="1:14">
      <c r="A74" t="str">
        <f t="shared" si="4"/>
        <v>Cylindrical Papershell2</v>
      </c>
      <c r="B74" t="s">
        <v>45</v>
      </c>
      <c r="C74">
        <f t="shared" si="7"/>
        <v>2</v>
      </c>
      <c r="D74" t="s">
        <v>551</v>
      </c>
      <c r="L74" t="s">
        <v>552</v>
      </c>
      <c r="M74">
        <v>2</v>
      </c>
      <c r="N74" t="s">
        <v>552</v>
      </c>
    </row>
    <row r="75" spans="1:14">
      <c r="A75" t="str">
        <f t="shared" si="4"/>
        <v>Cylindrical Papershell10</v>
      </c>
      <c r="B75" t="s">
        <v>45</v>
      </c>
      <c r="C75">
        <f t="shared" si="7"/>
        <v>10</v>
      </c>
      <c r="D75" t="s">
        <v>385</v>
      </c>
      <c r="L75" t="s">
        <v>553</v>
      </c>
      <c r="M75">
        <v>2</v>
      </c>
      <c r="N75" t="s">
        <v>553</v>
      </c>
    </row>
    <row r="76" spans="1:14">
      <c r="A76" t="str">
        <f t="shared" si="4"/>
        <v>Spike8</v>
      </c>
      <c r="B76" t="s">
        <v>56</v>
      </c>
      <c r="C76">
        <f t="shared" si="7"/>
        <v>8</v>
      </c>
      <c r="D76" t="s">
        <v>26</v>
      </c>
      <c r="L76" t="s">
        <v>554</v>
      </c>
      <c r="M76">
        <v>2</v>
      </c>
      <c r="N76" t="s">
        <v>554</v>
      </c>
    </row>
    <row r="77" spans="1:14">
      <c r="A77" t="str">
        <f t="shared" si="4"/>
        <v>Spike2</v>
      </c>
      <c r="B77" t="s">
        <v>56</v>
      </c>
      <c r="C77">
        <f t="shared" si="7"/>
        <v>2</v>
      </c>
      <c r="D77" t="s">
        <v>378</v>
      </c>
      <c r="L77" t="s">
        <v>555</v>
      </c>
      <c r="M77">
        <v>2</v>
      </c>
      <c r="N77" t="s">
        <v>555</v>
      </c>
    </row>
    <row r="78" spans="1:14">
      <c r="A78" t="str">
        <f t="shared" si="4"/>
        <v>Spike4</v>
      </c>
      <c r="B78" t="s">
        <v>56</v>
      </c>
      <c r="C78">
        <f t="shared" si="7"/>
        <v>4</v>
      </c>
      <c r="D78" t="s">
        <v>541</v>
      </c>
      <c r="L78" t="s">
        <v>556</v>
      </c>
      <c r="M78">
        <v>2</v>
      </c>
      <c r="N78" t="s">
        <v>556</v>
      </c>
    </row>
    <row r="79" spans="1:14">
      <c r="A79" t="str">
        <f t="shared" si="4"/>
        <v>Spike6</v>
      </c>
      <c r="B79" t="s">
        <v>56</v>
      </c>
      <c r="C79">
        <f t="shared" si="7"/>
        <v>6</v>
      </c>
      <c r="D79" t="s">
        <v>173</v>
      </c>
      <c r="L79" t="s">
        <v>557</v>
      </c>
      <c r="M79">
        <v>2</v>
      </c>
      <c r="N79" t="s">
        <v>557</v>
      </c>
    </row>
    <row r="80" spans="1:14">
      <c r="A80" t="str">
        <f t="shared" si="4"/>
        <v>Spike10</v>
      </c>
      <c r="B80" t="s">
        <v>56</v>
      </c>
      <c r="C80">
        <f t="shared" si="7"/>
        <v>10</v>
      </c>
      <c r="D80" t="s">
        <v>62</v>
      </c>
      <c r="L80" t="s">
        <v>558</v>
      </c>
      <c r="M80">
        <v>2</v>
      </c>
      <c r="N80" t="s">
        <v>558</v>
      </c>
    </row>
    <row r="81" spans="1:14">
      <c r="A81" t="str">
        <f t="shared" si="4"/>
        <v>Spike9</v>
      </c>
      <c r="B81" t="s">
        <v>56</v>
      </c>
      <c r="C81">
        <f t="shared" si="7"/>
        <v>9</v>
      </c>
      <c r="D81" t="s">
        <v>191</v>
      </c>
      <c r="L81" t="s">
        <v>559</v>
      </c>
      <c r="M81">
        <v>2</v>
      </c>
      <c r="N81" t="s">
        <v>559</v>
      </c>
    </row>
    <row r="82" spans="1:14">
      <c r="A82" t="str">
        <f t="shared" si="4"/>
        <v>Spike10</v>
      </c>
      <c r="B82" t="s">
        <v>56</v>
      </c>
      <c r="C82">
        <f t="shared" si="7"/>
        <v>10</v>
      </c>
      <c r="D82" t="s">
        <v>385</v>
      </c>
      <c r="L82" t="s">
        <v>560</v>
      </c>
      <c r="M82">
        <v>2</v>
      </c>
      <c r="N82" t="s">
        <v>560</v>
      </c>
    </row>
    <row r="83" spans="1:14">
      <c r="A83" t="str">
        <f t="shared" si="4"/>
        <v>Spike5</v>
      </c>
      <c r="B83" t="s">
        <v>56</v>
      </c>
      <c r="C83">
        <f t="shared" si="7"/>
        <v>5</v>
      </c>
      <c r="D83" t="s">
        <v>203</v>
      </c>
      <c r="L83" t="s">
        <v>561</v>
      </c>
      <c r="M83">
        <v>2</v>
      </c>
      <c r="N83" t="s">
        <v>561</v>
      </c>
    </row>
    <row r="84" spans="1:14">
      <c r="A84" t="str">
        <f t="shared" si="4"/>
        <v>Spike7</v>
      </c>
      <c r="B84" t="s">
        <v>56</v>
      </c>
      <c r="C84">
        <f t="shared" si="7"/>
        <v>7</v>
      </c>
      <c r="D84" t="s">
        <v>221</v>
      </c>
      <c r="L84" t="s">
        <v>521</v>
      </c>
      <c r="M84">
        <v>1</v>
      </c>
      <c r="N84" t="s">
        <v>521</v>
      </c>
    </row>
    <row r="85" spans="1:14">
      <c r="A85" t="str">
        <f t="shared" si="4"/>
        <v>Wabash Pigtoe11</v>
      </c>
      <c r="B85" t="s">
        <v>69</v>
      </c>
      <c r="C85">
        <f t="shared" si="7"/>
        <v>11</v>
      </c>
      <c r="D85" t="s">
        <v>39</v>
      </c>
      <c r="L85" t="s">
        <v>525</v>
      </c>
      <c r="M85">
        <v>1</v>
      </c>
      <c r="N85" t="s">
        <v>525</v>
      </c>
    </row>
    <row r="86" spans="1:14">
      <c r="A86" t="str">
        <f t="shared" si="4"/>
        <v>Wabash Pigtoe1</v>
      </c>
      <c r="B86" t="s">
        <v>69</v>
      </c>
      <c r="C86">
        <f t="shared" si="7"/>
        <v>1</v>
      </c>
      <c r="D86" t="s">
        <v>562</v>
      </c>
      <c r="L86" t="s">
        <v>528</v>
      </c>
      <c r="M86">
        <v>1</v>
      </c>
      <c r="N86" t="s">
        <v>528</v>
      </c>
    </row>
    <row r="87" spans="1:14">
      <c r="A87" t="str">
        <f t="shared" si="4"/>
        <v>Wabash Pigtoe9</v>
      </c>
      <c r="B87" t="s">
        <v>69</v>
      </c>
      <c r="C87">
        <f t="shared" si="7"/>
        <v>9</v>
      </c>
      <c r="D87" t="s">
        <v>191</v>
      </c>
      <c r="L87" t="s">
        <v>536</v>
      </c>
      <c r="M87">
        <v>1</v>
      </c>
      <c r="N87" t="s">
        <v>536</v>
      </c>
    </row>
    <row r="88" spans="1:14">
      <c r="A88" t="str">
        <f t="shared" si="4"/>
        <v>Wabash Pigtoe10</v>
      </c>
      <c r="B88" t="s">
        <v>69</v>
      </c>
      <c r="C88">
        <f t="shared" si="7"/>
        <v>10</v>
      </c>
      <c r="D88" t="s">
        <v>385</v>
      </c>
      <c r="L88" t="s">
        <v>538</v>
      </c>
      <c r="M88">
        <v>1</v>
      </c>
      <c r="N88" t="s">
        <v>538</v>
      </c>
    </row>
    <row r="89" spans="1:14">
      <c r="A89" t="str">
        <f t="shared" si="4"/>
        <v>Wabash Pigtoe5</v>
      </c>
      <c r="B89" t="s">
        <v>69</v>
      </c>
      <c r="C89">
        <f t="shared" si="7"/>
        <v>5</v>
      </c>
      <c r="D89" t="s">
        <v>532</v>
      </c>
      <c r="L89" t="s">
        <v>548</v>
      </c>
      <c r="M89">
        <v>1</v>
      </c>
      <c r="N89" t="s">
        <v>548</v>
      </c>
    </row>
    <row r="90" spans="1:14">
      <c r="A90" t="str">
        <f t="shared" si="4"/>
        <v>Plain Pocketbook1</v>
      </c>
      <c r="B90" t="s">
        <v>82</v>
      </c>
      <c r="C90">
        <f t="shared" si="7"/>
        <v>1</v>
      </c>
      <c r="D90" t="s">
        <v>446</v>
      </c>
      <c r="L90" t="s">
        <v>550</v>
      </c>
      <c r="M90">
        <v>1</v>
      </c>
      <c r="N90" t="s">
        <v>550</v>
      </c>
    </row>
    <row r="91" spans="1:14">
      <c r="A91" t="str">
        <f t="shared" si="4"/>
        <v>Plain Pocketbook9</v>
      </c>
      <c r="B91" t="s">
        <v>82</v>
      </c>
      <c r="C91">
        <f t="shared" si="7"/>
        <v>9</v>
      </c>
      <c r="D91" t="s">
        <v>520</v>
      </c>
      <c r="L91" t="s">
        <v>562</v>
      </c>
      <c r="M91">
        <v>1</v>
      </c>
      <c r="N91" t="s">
        <v>562</v>
      </c>
    </row>
    <row r="92" spans="1:14">
      <c r="A92" t="str">
        <f t="shared" si="4"/>
        <v>Plain Pocketbook7</v>
      </c>
      <c r="B92" t="s">
        <v>82</v>
      </c>
      <c r="C92">
        <f t="shared" si="7"/>
        <v>7</v>
      </c>
      <c r="D92" t="s">
        <v>524</v>
      </c>
      <c r="L92" t="s">
        <v>446</v>
      </c>
      <c r="M92">
        <v>1</v>
      </c>
      <c r="N92" t="s">
        <v>446</v>
      </c>
    </row>
    <row r="93" spans="1:14">
      <c r="A93" t="str">
        <f t="shared" si="4"/>
        <v>Plain Pocketbook11</v>
      </c>
      <c r="B93" t="s">
        <v>82</v>
      </c>
      <c r="C93">
        <f t="shared" si="7"/>
        <v>11</v>
      </c>
      <c r="D93" t="s">
        <v>39</v>
      </c>
      <c r="L93" t="s">
        <v>451</v>
      </c>
      <c r="M93">
        <v>1</v>
      </c>
      <c r="N93" t="s">
        <v>451</v>
      </c>
    </row>
    <row r="94" spans="1:14">
      <c r="A94" t="str">
        <f t="shared" si="4"/>
        <v>Plain Pocketbook6</v>
      </c>
      <c r="B94" t="s">
        <v>82</v>
      </c>
      <c r="C94">
        <f t="shared" si="7"/>
        <v>6</v>
      </c>
      <c r="D94" t="s">
        <v>530</v>
      </c>
      <c r="L94" t="s">
        <v>563</v>
      </c>
      <c r="M94">
        <v>1</v>
      </c>
      <c r="N94" t="s">
        <v>563</v>
      </c>
    </row>
    <row r="95" spans="1:14">
      <c r="A95" t="str">
        <f t="shared" si="4"/>
        <v>Plain Pocketbook9</v>
      </c>
      <c r="B95" t="s">
        <v>82</v>
      </c>
      <c r="C95">
        <f t="shared" si="7"/>
        <v>9</v>
      </c>
      <c r="D95" t="s">
        <v>522</v>
      </c>
      <c r="L95" t="s">
        <v>564</v>
      </c>
      <c r="M95">
        <v>1</v>
      </c>
      <c r="N95" t="s">
        <v>564</v>
      </c>
    </row>
    <row r="96" spans="1:14">
      <c r="A96" t="str">
        <f t="shared" si="4"/>
        <v>Plain Pocketbook10</v>
      </c>
      <c r="B96" t="s">
        <v>82</v>
      </c>
      <c r="C96">
        <f t="shared" ref="C96:C127" si="8">VLOOKUP(D96,$L$31:$M$129,2,FALSE)</f>
        <v>10</v>
      </c>
      <c r="D96" t="s">
        <v>62</v>
      </c>
      <c r="L96" t="s">
        <v>565</v>
      </c>
      <c r="M96">
        <v>1</v>
      </c>
      <c r="N96" t="s">
        <v>565</v>
      </c>
    </row>
    <row r="97" spans="1:14">
      <c r="A97" t="str">
        <f t="shared" ref="A97:A160" si="9">B97&amp;C97</f>
        <v>Plain Pocketbook9</v>
      </c>
      <c r="B97" t="s">
        <v>82</v>
      </c>
      <c r="C97">
        <f t="shared" si="8"/>
        <v>9</v>
      </c>
      <c r="D97" t="s">
        <v>191</v>
      </c>
      <c r="L97" t="s">
        <v>566</v>
      </c>
      <c r="M97">
        <v>1</v>
      </c>
      <c r="N97" t="s">
        <v>566</v>
      </c>
    </row>
    <row r="98" spans="1:14">
      <c r="A98" t="str">
        <f t="shared" si="9"/>
        <v>Plain Pocketbook10</v>
      </c>
      <c r="B98" t="s">
        <v>82</v>
      </c>
      <c r="C98">
        <f t="shared" si="8"/>
        <v>10</v>
      </c>
      <c r="D98" t="s">
        <v>385</v>
      </c>
      <c r="L98" t="s">
        <v>567</v>
      </c>
      <c r="M98">
        <v>1</v>
      </c>
      <c r="N98" t="s">
        <v>567</v>
      </c>
    </row>
    <row r="99" spans="1:14">
      <c r="A99" t="str">
        <f t="shared" si="9"/>
        <v>Plain Pocketbook7</v>
      </c>
      <c r="B99" t="s">
        <v>82</v>
      </c>
      <c r="C99">
        <f t="shared" si="8"/>
        <v>7</v>
      </c>
      <c r="D99" t="s">
        <v>221</v>
      </c>
      <c r="L99" t="s">
        <v>568</v>
      </c>
      <c r="M99">
        <v>1</v>
      </c>
      <c r="N99" t="s">
        <v>568</v>
      </c>
    </row>
    <row r="100" spans="1:14">
      <c r="A100" t="str">
        <f t="shared" si="9"/>
        <v>Plain Pocketbook5</v>
      </c>
      <c r="B100" t="s">
        <v>82</v>
      </c>
      <c r="C100">
        <f t="shared" si="8"/>
        <v>5</v>
      </c>
      <c r="D100" t="s">
        <v>533</v>
      </c>
      <c r="L100" t="s">
        <v>569</v>
      </c>
      <c r="M100">
        <v>1</v>
      </c>
      <c r="N100" t="s">
        <v>569</v>
      </c>
    </row>
    <row r="101" spans="1:14">
      <c r="A101" t="str">
        <f t="shared" si="9"/>
        <v>Pocketbook</v>
      </c>
      <c r="B101" t="s">
        <v>450</v>
      </c>
      <c r="L101" t="s">
        <v>570</v>
      </c>
      <c r="M101">
        <v>1</v>
      </c>
      <c r="N101" t="s">
        <v>570</v>
      </c>
    </row>
    <row r="102" spans="1:14">
      <c r="A102" t="str">
        <f t="shared" si="9"/>
        <v>Fatmucket8</v>
      </c>
      <c r="B102" t="s">
        <v>92</v>
      </c>
      <c r="C102">
        <f t="shared" ref="C102:C133" si="10">VLOOKUP(D102,$L$31:$M$129,2,FALSE)</f>
        <v>8</v>
      </c>
      <c r="D102" t="s">
        <v>26</v>
      </c>
      <c r="L102" t="s">
        <v>571</v>
      </c>
      <c r="M102">
        <v>1</v>
      </c>
      <c r="N102" t="s">
        <v>571</v>
      </c>
    </row>
    <row r="103" spans="1:14">
      <c r="A103" t="str">
        <f t="shared" si="9"/>
        <v>Fatmucket4</v>
      </c>
      <c r="B103" t="s">
        <v>92</v>
      </c>
      <c r="C103">
        <f t="shared" si="10"/>
        <v>4</v>
      </c>
      <c r="D103" t="s">
        <v>430</v>
      </c>
      <c r="L103" t="s">
        <v>572</v>
      </c>
      <c r="M103">
        <v>1</v>
      </c>
      <c r="N103" t="s">
        <v>572</v>
      </c>
    </row>
    <row r="104" spans="1:14">
      <c r="A104" t="str">
        <f t="shared" si="9"/>
        <v>Fatmucket1</v>
      </c>
      <c r="B104" t="s">
        <v>92</v>
      </c>
      <c r="C104">
        <f t="shared" si="10"/>
        <v>1</v>
      </c>
      <c r="D104" t="s">
        <v>563</v>
      </c>
      <c r="L104" t="s">
        <v>573</v>
      </c>
      <c r="M104">
        <v>1</v>
      </c>
      <c r="N104" t="s">
        <v>573</v>
      </c>
    </row>
    <row r="105" spans="1:14">
      <c r="A105" t="str">
        <f t="shared" si="9"/>
        <v>Fatmucket9</v>
      </c>
      <c r="B105" t="s">
        <v>92</v>
      </c>
      <c r="C105">
        <f t="shared" si="10"/>
        <v>9</v>
      </c>
      <c r="D105" t="s">
        <v>520</v>
      </c>
      <c r="L105" t="s">
        <v>136</v>
      </c>
      <c r="M105">
        <v>1</v>
      </c>
      <c r="N105" t="s">
        <v>136</v>
      </c>
    </row>
    <row r="106" spans="1:14">
      <c r="A106" t="str">
        <f t="shared" si="9"/>
        <v>Fatmucket7</v>
      </c>
      <c r="B106" t="s">
        <v>92</v>
      </c>
      <c r="C106">
        <f t="shared" si="10"/>
        <v>7</v>
      </c>
      <c r="D106" t="s">
        <v>524</v>
      </c>
      <c r="L106" t="s">
        <v>574</v>
      </c>
      <c r="M106">
        <v>1</v>
      </c>
      <c r="N106" t="s">
        <v>574</v>
      </c>
    </row>
    <row r="107" spans="1:14">
      <c r="A107" t="str">
        <f t="shared" si="9"/>
        <v>Fatmucket3</v>
      </c>
      <c r="B107" t="s">
        <v>92</v>
      </c>
      <c r="C107">
        <f t="shared" si="10"/>
        <v>3</v>
      </c>
      <c r="D107" t="s">
        <v>519</v>
      </c>
      <c r="L107" t="s">
        <v>575</v>
      </c>
      <c r="M107">
        <v>1</v>
      </c>
      <c r="N107" t="s">
        <v>575</v>
      </c>
    </row>
    <row r="108" spans="1:14">
      <c r="A108" t="str">
        <f t="shared" si="9"/>
        <v>Fatmucket11</v>
      </c>
      <c r="B108" t="s">
        <v>92</v>
      </c>
      <c r="C108">
        <f t="shared" si="10"/>
        <v>11</v>
      </c>
      <c r="D108" t="s">
        <v>39</v>
      </c>
      <c r="L108" t="s">
        <v>576</v>
      </c>
      <c r="M108">
        <v>1</v>
      </c>
      <c r="N108" t="s">
        <v>576</v>
      </c>
    </row>
    <row r="109" spans="1:14">
      <c r="A109" t="str">
        <f t="shared" si="9"/>
        <v>Fatmucket5</v>
      </c>
      <c r="B109" t="s">
        <v>92</v>
      </c>
      <c r="C109">
        <f t="shared" si="10"/>
        <v>5</v>
      </c>
      <c r="D109" t="s">
        <v>534</v>
      </c>
      <c r="L109" t="s">
        <v>577</v>
      </c>
      <c r="M109">
        <v>1</v>
      </c>
      <c r="N109" t="s">
        <v>577</v>
      </c>
    </row>
    <row r="110" spans="1:14">
      <c r="A110" t="str">
        <f t="shared" si="9"/>
        <v>Fatmucket4</v>
      </c>
      <c r="B110" t="s">
        <v>92</v>
      </c>
      <c r="C110">
        <f t="shared" si="10"/>
        <v>4</v>
      </c>
      <c r="D110" t="s">
        <v>537</v>
      </c>
      <c r="L110" t="s">
        <v>578</v>
      </c>
      <c r="M110">
        <v>1</v>
      </c>
      <c r="N110" t="s">
        <v>578</v>
      </c>
    </row>
    <row r="111" spans="1:14">
      <c r="A111" t="str">
        <f t="shared" si="9"/>
        <v>Fatmucket6</v>
      </c>
      <c r="B111" t="s">
        <v>92</v>
      </c>
      <c r="C111">
        <f t="shared" si="10"/>
        <v>6</v>
      </c>
      <c r="D111" t="s">
        <v>530</v>
      </c>
      <c r="L111" t="s">
        <v>486</v>
      </c>
      <c r="M111">
        <v>1</v>
      </c>
      <c r="N111" t="s">
        <v>486</v>
      </c>
    </row>
    <row r="112" spans="1:14">
      <c r="A112" t="str">
        <f t="shared" si="9"/>
        <v>Fatmucket9</v>
      </c>
      <c r="B112" t="s">
        <v>92</v>
      </c>
      <c r="C112">
        <f t="shared" si="10"/>
        <v>9</v>
      </c>
      <c r="D112" t="s">
        <v>522</v>
      </c>
      <c r="L112" t="s">
        <v>579</v>
      </c>
      <c r="M112">
        <v>1</v>
      </c>
      <c r="N112" t="s">
        <v>579</v>
      </c>
    </row>
    <row r="113" spans="1:14">
      <c r="A113" t="str">
        <f t="shared" si="9"/>
        <v>Fatmucket3</v>
      </c>
      <c r="B113" t="s">
        <v>92</v>
      </c>
      <c r="C113">
        <f t="shared" si="10"/>
        <v>3</v>
      </c>
      <c r="D113" t="s">
        <v>535</v>
      </c>
      <c r="L113" t="s">
        <v>580</v>
      </c>
      <c r="M113">
        <v>1</v>
      </c>
      <c r="N113" t="s">
        <v>580</v>
      </c>
    </row>
    <row r="114" spans="1:14">
      <c r="A114" t="str">
        <f t="shared" si="9"/>
        <v>Fatmucket2</v>
      </c>
      <c r="B114" t="s">
        <v>92</v>
      </c>
      <c r="C114">
        <f t="shared" si="10"/>
        <v>2</v>
      </c>
      <c r="D114" t="s">
        <v>552</v>
      </c>
      <c r="L114" t="s">
        <v>581</v>
      </c>
      <c r="M114">
        <v>1</v>
      </c>
      <c r="N114" t="s">
        <v>581</v>
      </c>
    </row>
    <row r="115" spans="1:14">
      <c r="A115" t="str">
        <f t="shared" si="9"/>
        <v>Fatmucket1</v>
      </c>
      <c r="B115" t="s">
        <v>92</v>
      </c>
      <c r="C115">
        <f t="shared" si="10"/>
        <v>1</v>
      </c>
      <c r="D115" t="s">
        <v>564</v>
      </c>
      <c r="L115" t="s">
        <v>582</v>
      </c>
      <c r="M115">
        <v>1</v>
      </c>
      <c r="N115" t="s">
        <v>582</v>
      </c>
    </row>
    <row r="116" spans="1:14">
      <c r="A116" t="str">
        <f t="shared" si="9"/>
        <v>Fatmucket10</v>
      </c>
      <c r="B116" t="s">
        <v>92</v>
      </c>
      <c r="C116">
        <f t="shared" si="10"/>
        <v>10</v>
      </c>
      <c r="D116" t="s">
        <v>62</v>
      </c>
      <c r="L116" t="s">
        <v>583</v>
      </c>
      <c r="M116">
        <v>1</v>
      </c>
      <c r="N116" t="s">
        <v>583</v>
      </c>
    </row>
    <row r="117" spans="1:14">
      <c r="A117" t="str">
        <f t="shared" si="9"/>
        <v>Fatmucket1</v>
      </c>
      <c r="B117" t="s">
        <v>92</v>
      </c>
      <c r="C117">
        <f t="shared" si="10"/>
        <v>1</v>
      </c>
      <c r="D117" t="s">
        <v>565</v>
      </c>
      <c r="L117" t="s">
        <v>584</v>
      </c>
      <c r="M117">
        <v>1</v>
      </c>
      <c r="N117" t="s">
        <v>584</v>
      </c>
    </row>
    <row r="118" spans="1:14">
      <c r="A118" t="str">
        <f t="shared" si="9"/>
        <v>Fatmucket9</v>
      </c>
      <c r="B118" t="s">
        <v>92</v>
      </c>
      <c r="C118">
        <f t="shared" si="10"/>
        <v>9</v>
      </c>
      <c r="D118" t="s">
        <v>191</v>
      </c>
      <c r="L118" t="s">
        <v>585</v>
      </c>
      <c r="M118">
        <v>1</v>
      </c>
      <c r="N118" t="s">
        <v>585</v>
      </c>
    </row>
    <row r="119" spans="1:14">
      <c r="A119" t="str">
        <f t="shared" si="9"/>
        <v>Fatmucket10</v>
      </c>
      <c r="B119" t="s">
        <v>92</v>
      </c>
      <c r="C119">
        <f t="shared" si="10"/>
        <v>10</v>
      </c>
      <c r="D119" t="s">
        <v>385</v>
      </c>
      <c r="L119" t="s">
        <v>586</v>
      </c>
      <c r="M119">
        <v>1</v>
      </c>
      <c r="N119" t="s">
        <v>586</v>
      </c>
    </row>
    <row r="120" spans="1:14">
      <c r="A120" t="str">
        <f t="shared" si="9"/>
        <v>Fatmucket7</v>
      </c>
      <c r="B120" t="s">
        <v>92</v>
      </c>
      <c r="C120">
        <f t="shared" si="10"/>
        <v>7</v>
      </c>
      <c r="D120" t="s">
        <v>221</v>
      </c>
      <c r="L120" t="s">
        <v>587</v>
      </c>
      <c r="M120">
        <v>1</v>
      </c>
      <c r="N120" t="s">
        <v>587</v>
      </c>
    </row>
    <row r="121" spans="1:14">
      <c r="A121" t="str">
        <f t="shared" si="9"/>
        <v>Fatmucket5</v>
      </c>
      <c r="B121" t="s">
        <v>92</v>
      </c>
      <c r="C121">
        <f t="shared" si="10"/>
        <v>5</v>
      </c>
      <c r="D121" t="s">
        <v>533</v>
      </c>
      <c r="L121" t="s">
        <v>588</v>
      </c>
      <c r="M121">
        <v>1</v>
      </c>
      <c r="N121" t="s">
        <v>588</v>
      </c>
    </row>
    <row r="122" spans="1:14">
      <c r="A122" t="str">
        <f t="shared" si="9"/>
        <v>Creek Heelsplitter3</v>
      </c>
      <c r="B122" t="s">
        <v>99</v>
      </c>
      <c r="C122">
        <f t="shared" si="10"/>
        <v>3</v>
      </c>
      <c r="D122" t="s">
        <v>457</v>
      </c>
      <c r="L122" t="s">
        <v>589</v>
      </c>
      <c r="M122">
        <v>1</v>
      </c>
      <c r="N122" t="s">
        <v>589</v>
      </c>
    </row>
    <row r="123" spans="1:14">
      <c r="A123" t="str">
        <f t="shared" si="9"/>
        <v>Creek Heelsplitter3</v>
      </c>
      <c r="B123" t="s">
        <v>99</v>
      </c>
      <c r="C123">
        <f t="shared" si="10"/>
        <v>3</v>
      </c>
      <c r="D123" t="s">
        <v>544</v>
      </c>
      <c r="L123" t="s">
        <v>590</v>
      </c>
      <c r="M123">
        <v>1</v>
      </c>
      <c r="N123" t="s">
        <v>590</v>
      </c>
    </row>
    <row r="124" spans="1:14">
      <c r="A124" t="str">
        <f t="shared" si="9"/>
        <v>Creek Heelsplitter1</v>
      </c>
      <c r="B124" t="s">
        <v>99</v>
      </c>
      <c r="C124">
        <f t="shared" si="10"/>
        <v>1</v>
      </c>
      <c r="D124" t="s">
        <v>566</v>
      </c>
      <c r="L124" t="s">
        <v>591</v>
      </c>
      <c r="M124">
        <v>1</v>
      </c>
      <c r="N124" t="s">
        <v>591</v>
      </c>
    </row>
    <row r="125" spans="1:14">
      <c r="A125" t="str">
        <f t="shared" si="9"/>
        <v>Creek Heelsplitter5</v>
      </c>
      <c r="B125" t="s">
        <v>99</v>
      </c>
      <c r="C125">
        <f t="shared" si="10"/>
        <v>5</v>
      </c>
      <c r="D125" t="s">
        <v>328</v>
      </c>
      <c r="L125" t="s">
        <v>592</v>
      </c>
      <c r="M125">
        <v>1</v>
      </c>
      <c r="N125" t="s">
        <v>592</v>
      </c>
    </row>
    <row r="126" spans="1:14">
      <c r="A126" t="str">
        <f t="shared" si="9"/>
        <v>Creek Heelsplitter5</v>
      </c>
      <c r="B126" t="s">
        <v>99</v>
      </c>
      <c r="C126">
        <f t="shared" si="10"/>
        <v>5</v>
      </c>
      <c r="D126" t="s">
        <v>523</v>
      </c>
      <c r="L126" t="s">
        <v>593</v>
      </c>
      <c r="M126">
        <v>1</v>
      </c>
      <c r="N126" t="s">
        <v>593</v>
      </c>
    </row>
    <row r="127" spans="1:14">
      <c r="A127" t="str">
        <f t="shared" si="9"/>
        <v>Creek Heelsplitter4</v>
      </c>
      <c r="B127" t="s">
        <v>99</v>
      </c>
      <c r="C127">
        <f t="shared" si="10"/>
        <v>4</v>
      </c>
      <c r="D127" t="s">
        <v>541</v>
      </c>
      <c r="L127" t="s">
        <v>594</v>
      </c>
      <c r="M127">
        <v>1</v>
      </c>
      <c r="N127" t="s">
        <v>594</v>
      </c>
    </row>
    <row r="128" spans="1:14">
      <c r="A128" t="str">
        <f t="shared" si="9"/>
        <v>Creek Heelsplitter1</v>
      </c>
      <c r="B128" t="s">
        <v>99</v>
      </c>
      <c r="C128">
        <f t="shared" si="10"/>
        <v>1</v>
      </c>
      <c r="D128" t="s">
        <v>567</v>
      </c>
      <c r="L128" t="s">
        <v>595</v>
      </c>
      <c r="M128">
        <v>1</v>
      </c>
      <c r="N128" t="s">
        <v>595</v>
      </c>
    </row>
    <row r="129" spans="1:14">
      <c r="A129" t="str">
        <f t="shared" si="9"/>
        <v>Creek Heelsplitter2</v>
      </c>
      <c r="B129" t="s">
        <v>99</v>
      </c>
      <c r="C129">
        <f t="shared" si="10"/>
        <v>2</v>
      </c>
      <c r="D129" t="s">
        <v>531</v>
      </c>
      <c r="L129" t="s">
        <v>596</v>
      </c>
      <c r="M129">
        <v>1</v>
      </c>
      <c r="N129" t="s">
        <v>596</v>
      </c>
    </row>
    <row r="130" spans="1:14">
      <c r="A130" t="str">
        <f t="shared" si="9"/>
        <v>Creek Heelsplitter9</v>
      </c>
      <c r="B130" t="s">
        <v>99</v>
      </c>
      <c r="C130">
        <f t="shared" si="10"/>
        <v>9</v>
      </c>
      <c r="D130" t="s">
        <v>520</v>
      </c>
    </row>
    <row r="131" spans="1:14">
      <c r="A131" t="str">
        <f t="shared" si="9"/>
        <v>Creek Heelsplitter1</v>
      </c>
      <c r="B131" t="s">
        <v>99</v>
      </c>
      <c r="C131">
        <f t="shared" si="10"/>
        <v>1</v>
      </c>
      <c r="D131" t="s">
        <v>568</v>
      </c>
    </row>
    <row r="132" spans="1:14">
      <c r="A132" t="str">
        <f t="shared" si="9"/>
        <v>Creek Heelsplitter11</v>
      </c>
      <c r="B132" t="s">
        <v>99</v>
      </c>
      <c r="C132">
        <f t="shared" si="10"/>
        <v>11</v>
      </c>
      <c r="D132" t="s">
        <v>39</v>
      </c>
    </row>
    <row r="133" spans="1:14">
      <c r="A133" t="str">
        <f t="shared" si="9"/>
        <v>Creek Heelsplitter6</v>
      </c>
      <c r="B133" t="s">
        <v>99</v>
      </c>
      <c r="C133">
        <f t="shared" si="10"/>
        <v>6</v>
      </c>
      <c r="D133" t="s">
        <v>530</v>
      </c>
    </row>
    <row r="134" spans="1:14">
      <c r="A134" t="str">
        <f t="shared" si="9"/>
        <v>Creek Heelsplitter2</v>
      </c>
      <c r="B134" t="s">
        <v>99</v>
      </c>
      <c r="C134">
        <f t="shared" ref="C134:C165" si="11">VLOOKUP(D134,$L$31:$M$129,2,FALSE)</f>
        <v>2</v>
      </c>
      <c r="D134" t="s">
        <v>540</v>
      </c>
    </row>
    <row r="135" spans="1:14">
      <c r="A135" t="str">
        <f t="shared" si="9"/>
        <v>Creek Heelsplitter1</v>
      </c>
      <c r="B135" t="s">
        <v>99</v>
      </c>
      <c r="C135">
        <f t="shared" si="11"/>
        <v>1</v>
      </c>
      <c r="D135" t="s">
        <v>569</v>
      </c>
    </row>
    <row r="136" spans="1:14">
      <c r="A136" t="str">
        <f t="shared" si="9"/>
        <v>Creek Heelsplitter10</v>
      </c>
      <c r="B136" t="s">
        <v>99</v>
      </c>
      <c r="C136">
        <f t="shared" si="11"/>
        <v>10</v>
      </c>
      <c r="D136" t="s">
        <v>62</v>
      </c>
    </row>
    <row r="137" spans="1:14">
      <c r="A137" t="str">
        <f t="shared" si="9"/>
        <v>Creek Heelsplitter10</v>
      </c>
      <c r="B137" t="s">
        <v>99</v>
      </c>
      <c r="C137">
        <f t="shared" si="11"/>
        <v>10</v>
      </c>
      <c r="D137" t="s">
        <v>385</v>
      </c>
    </row>
    <row r="138" spans="1:14">
      <c r="A138" t="str">
        <f t="shared" si="9"/>
        <v>Creek Heelsplitter5</v>
      </c>
      <c r="B138" t="s">
        <v>99</v>
      </c>
      <c r="C138">
        <f t="shared" si="11"/>
        <v>5</v>
      </c>
      <c r="D138" t="s">
        <v>203</v>
      </c>
    </row>
    <row r="139" spans="1:14">
      <c r="A139" t="str">
        <f t="shared" si="9"/>
        <v>Creek Heelsplitter3</v>
      </c>
      <c r="B139" t="s">
        <v>99</v>
      </c>
      <c r="C139">
        <f t="shared" si="11"/>
        <v>3</v>
      </c>
      <c r="D139" t="s">
        <v>545</v>
      </c>
    </row>
    <row r="140" spans="1:14">
      <c r="A140" t="str">
        <f t="shared" si="9"/>
        <v>Creek Heelsplitter5</v>
      </c>
      <c r="B140" t="s">
        <v>99</v>
      </c>
      <c r="C140">
        <f t="shared" si="11"/>
        <v>5</v>
      </c>
      <c r="D140" t="s">
        <v>532</v>
      </c>
    </row>
    <row r="141" spans="1:14">
      <c r="A141" t="str">
        <f t="shared" si="9"/>
        <v>Flutedshell8</v>
      </c>
      <c r="B141" t="s">
        <v>109</v>
      </c>
      <c r="C141">
        <f t="shared" si="11"/>
        <v>8</v>
      </c>
      <c r="D141" t="s">
        <v>26</v>
      </c>
    </row>
    <row r="142" spans="1:14">
      <c r="A142" t="str">
        <f t="shared" si="9"/>
        <v>Flutedshell2</v>
      </c>
      <c r="B142" t="s">
        <v>109</v>
      </c>
      <c r="C142">
        <f t="shared" si="11"/>
        <v>2</v>
      </c>
      <c r="D142" t="s">
        <v>553</v>
      </c>
    </row>
    <row r="143" spans="1:14">
      <c r="A143" t="str">
        <f t="shared" si="9"/>
        <v>Flutedshell1</v>
      </c>
      <c r="B143" t="s">
        <v>109</v>
      </c>
      <c r="C143">
        <f t="shared" si="11"/>
        <v>1</v>
      </c>
      <c r="D143" t="s">
        <v>570</v>
      </c>
    </row>
    <row r="144" spans="1:14">
      <c r="A144" t="str">
        <f t="shared" si="9"/>
        <v>Flutedshell5</v>
      </c>
      <c r="B144" t="s">
        <v>109</v>
      </c>
      <c r="C144">
        <f t="shared" si="11"/>
        <v>5</v>
      </c>
      <c r="D144" t="s">
        <v>481</v>
      </c>
    </row>
    <row r="145" spans="1:4">
      <c r="A145" t="str">
        <f t="shared" si="9"/>
        <v>Flutedshell2</v>
      </c>
      <c r="B145" t="s">
        <v>109</v>
      </c>
      <c r="C145">
        <f t="shared" si="11"/>
        <v>2</v>
      </c>
      <c r="D145" t="s">
        <v>554</v>
      </c>
    </row>
    <row r="146" spans="1:4">
      <c r="A146" t="str">
        <f t="shared" si="9"/>
        <v>Flutedshell2</v>
      </c>
      <c r="B146" t="s">
        <v>109</v>
      </c>
      <c r="C146">
        <f t="shared" si="11"/>
        <v>2</v>
      </c>
      <c r="D146" t="s">
        <v>378</v>
      </c>
    </row>
    <row r="147" spans="1:4">
      <c r="A147" t="str">
        <f t="shared" si="9"/>
        <v>Flutedshell3</v>
      </c>
      <c r="B147" t="s">
        <v>109</v>
      </c>
      <c r="C147">
        <f t="shared" si="11"/>
        <v>3</v>
      </c>
      <c r="D147" t="s">
        <v>546</v>
      </c>
    </row>
    <row r="148" spans="1:4">
      <c r="A148" t="str">
        <f t="shared" si="9"/>
        <v>Flutedshell4</v>
      </c>
      <c r="B148" t="s">
        <v>109</v>
      </c>
      <c r="C148">
        <f t="shared" si="11"/>
        <v>4</v>
      </c>
      <c r="D148" t="s">
        <v>541</v>
      </c>
    </row>
    <row r="149" spans="1:4">
      <c r="A149" t="str">
        <f t="shared" si="9"/>
        <v>Flutedshell2</v>
      </c>
      <c r="B149" t="s">
        <v>109</v>
      </c>
      <c r="C149">
        <f t="shared" si="11"/>
        <v>2</v>
      </c>
      <c r="D149" t="s">
        <v>527</v>
      </c>
    </row>
    <row r="150" spans="1:4">
      <c r="A150" t="str">
        <f t="shared" si="9"/>
        <v>Flutedshell6</v>
      </c>
      <c r="B150" t="s">
        <v>109</v>
      </c>
      <c r="C150">
        <f t="shared" si="11"/>
        <v>6</v>
      </c>
      <c r="D150" t="s">
        <v>173</v>
      </c>
    </row>
    <row r="151" spans="1:4">
      <c r="A151" t="str">
        <f t="shared" si="9"/>
        <v>Flutedshell3</v>
      </c>
      <c r="B151" t="s">
        <v>109</v>
      </c>
      <c r="C151">
        <f t="shared" si="11"/>
        <v>3</v>
      </c>
      <c r="D151" t="s">
        <v>547</v>
      </c>
    </row>
    <row r="152" spans="1:4">
      <c r="A152" t="str">
        <f t="shared" si="9"/>
        <v>Flutedshell1</v>
      </c>
      <c r="B152" t="s">
        <v>109</v>
      </c>
      <c r="C152">
        <f t="shared" si="11"/>
        <v>1</v>
      </c>
      <c r="D152" t="s">
        <v>571</v>
      </c>
    </row>
    <row r="153" spans="1:4">
      <c r="A153" t="str">
        <f t="shared" si="9"/>
        <v>Flutedshell2</v>
      </c>
      <c r="B153" t="s">
        <v>109</v>
      </c>
      <c r="C153">
        <f t="shared" si="11"/>
        <v>2</v>
      </c>
      <c r="D153" t="s">
        <v>555</v>
      </c>
    </row>
    <row r="154" spans="1:4">
      <c r="A154" t="str">
        <f t="shared" si="9"/>
        <v>Flutedshell1</v>
      </c>
      <c r="B154" t="s">
        <v>109</v>
      </c>
      <c r="C154">
        <f t="shared" si="11"/>
        <v>1</v>
      </c>
      <c r="D154" t="s">
        <v>572</v>
      </c>
    </row>
    <row r="155" spans="1:4">
      <c r="A155" t="str">
        <f t="shared" si="9"/>
        <v>Flutedshell3</v>
      </c>
      <c r="B155" t="s">
        <v>109</v>
      </c>
      <c r="C155">
        <f t="shared" si="11"/>
        <v>3</v>
      </c>
      <c r="D155" t="s">
        <v>518</v>
      </c>
    </row>
    <row r="156" spans="1:4">
      <c r="A156" t="str">
        <f t="shared" si="9"/>
        <v>Flutedshell9</v>
      </c>
      <c r="B156" t="s">
        <v>109</v>
      </c>
      <c r="C156">
        <f t="shared" si="11"/>
        <v>9</v>
      </c>
      <c r="D156" t="s">
        <v>520</v>
      </c>
    </row>
    <row r="157" spans="1:4">
      <c r="A157" t="str">
        <f t="shared" si="9"/>
        <v>Flutedshell7</v>
      </c>
      <c r="B157" t="s">
        <v>109</v>
      </c>
      <c r="C157">
        <f t="shared" si="11"/>
        <v>7</v>
      </c>
      <c r="D157" t="s">
        <v>524</v>
      </c>
    </row>
    <row r="158" spans="1:4">
      <c r="A158" t="str">
        <f t="shared" si="9"/>
        <v>Flutedshell11</v>
      </c>
      <c r="B158" t="s">
        <v>109</v>
      </c>
      <c r="C158">
        <f t="shared" si="11"/>
        <v>11</v>
      </c>
      <c r="D158" t="s">
        <v>39</v>
      </c>
    </row>
    <row r="159" spans="1:4">
      <c r="A159" t="str">
        <f t="shared" si="9"/>
        <v>Flutedshell5</v>
      </c>
      <c r="B159" t="s">
        <v>109</v>
      </c>
      <c r="C159">
        <f t="shared" si="11"/>
        <v>5</v>
      </c>
      <c r="D159" t="s">
        <v>534</v>
      </c>
    </row>
    <row r="160" spans="1:4">
      <c r="A160" t="str">
        <f t="shared" si="9"/>
        <v>Flutedshell6</v>
      </c>
      <c r="B160" t="s">
        <v>109</v>
      </c>
      <c r="C160">
        <f t="shared" si="11"/>
        <v>6</v>
      </c>
      <c r="D160" t="s">
        <v>530</v>
      </c>
    </row>
    <row r="161" spans="1:4">
      <c r="A161" t="str">
        <f t="shared" ref="A161:A224" si="12">B161&amp;C161</f>
        <v>Flutedshell9</v>
      </c>
      <c r="B161" t="s">
        <v>109</v>
      </c>
      <c r="C161">
        <f t="shared" si="11"/>
        <v>9</v>
      </c>
      <c r="D161" t="s">
        <v>522</v>
      </c>
    </row>
    <row r="162" spans="1:4">
      <c r="A162" t="str">
        <f t="shared" si="12"/>
        <v>Flutedshell1</v>
      </c>
      <c r="B162" t="s">
        <v>109</v>
      </c>
      <c r="C162">
        <f t="shared" si="11"/>
        <v>1</v>
      </c>
      <c r="D162" t="s">
        <v>573</v>
      </c>
    </row>
    <row r="163" spans="1:4">
      <c r="A163" t="str">
        <f t="shared" si="12"/>
        <v>Flutedshell10</v>
      </c>
      <c r="B163" t="s">
        <v>109</v>
      </c>
      <c r="C163">
        <f t="shared" si="11"/>
        <v>10</v>
      </c>
      <c r="D163" t="s">
        <v>62</v>
      </c>
    </row>
    <row r="164" spans="1:4">
      <c r="A164" t="str">
        <f t="shared" si="12"/>
        <v>Flutedshell3</v>
      </c>
      <c r="B164" t="s">
        <v>109</v>
      </c>
      <c r="C164">
        <f t="shared" si="11"/>
        <v>3</v>
      </c>
      <c r="D164" t="s">
        <v>545</v>
      </c>
    </row>
    <row r="165" spans="1:4">
      <c r="A165" t="str">
        <f t="shared" si="12"/>
        <v>Flutedshell5</v>
      </c>
      <c r="B165" t="s">
        <v>109</v>
      </c>
      <c r="C165">
        <f t="shared" si="11"/>
        <v>5</v>
      </c>
      <c r="D165" t="s">
        <v>533</v>
      </c>
    </row>
    <row r="166" spans="1:4">
      <c r="A166" t="str">
        <f t="shared" si="12"/>
        <v>Flutedshell5</v>
      </c>
      <c r="B166" t="s">
        <v>109</v>
      </c>
      <c r="C166">
        <f t="shared" ref="C166:C197" si="13">VLOOKUP(D166,$L$31:$M$129,2,FALSE)</f>
        <v>5</v>
      </c>
      <c r="D166" t="s">
        <v>532</v>
      </c>
    </row>
    <row r="167" spans="1:4">
      <c r="A167" t="str">
        <f t="shared" si="12"/>
        <v>Fragile Papershell6</v>
      </c>
      <c r="B167" t="s">
        <v>119</v>
      </c>
      <c r="C167">
        <f t="shared" si="13"/>
        <v>6</v>
      </c>
      <c r="D167" t="s">
        <v>124</v>
      </c>
    </row>
    <row r="168" spans="1:4">
      <c r="A168" t="str">
        <f t="shared" si="12"/>
        <v>Eastern Pondmussel</v>
      </c>
      <c r="B168" t="s">
        <v>131</v>
      </c>
    </row>
    <row r="169" spans="1:4">
      <c r="A169" t="str">
        <f t="shared" si="12"/>
        <v>Black Sandshell8</v>
      </c>
      <c r="B169" t="s">
        <v>139</v>
      </c>
      <c r="C169">
        <f t="shared" ref="C169:C200" si="14">VLOOKUP(D169,$L$31:$M$129,2,FALSE)</f>
        <v>8</v>
      </c>
      <c r="D169" t="s">
        <v>26</v>
      </c>
    </row>
    <row r="170" spans="1:4">
      <c r="A170" t="str">
        <f t="shared" si="12"/>
        <v>Black Sandshell1</v>
      </c>
      <c r="B170" t="s">
        <v>139</v>
      </c>
      <c r="C170">
        <f t="shared" si="14"/>
        <v>1</v>
      </c>
      <c r="D170" t="s">
        <v>574</v>
      </c>
    </row>
    <row r="171" spans="1:4">
      <c r="A171" t="str">
        <f t="shared" si="12"/>
        <v>Black Sandshell5</v>
      </c>
      <c r="B171" t="s">
        <v>139</v>
      </c>
      <c r="C171">
        <f t="shared" si="14"/>
        <v>5</v>
      </c>
      <c r="D171" t="s">
        <v>481</v>
      </c>
    </row>
    <row r="172" spans="1:4">
      <c r="A172" t="str">
        <f t="shared" si="12"/>
        <v>Black Sandshell3</v>
      </c>
      <c r="B172" t="s">
        <v>139</v>
      </c>
      <c r="C172">
        <f t="shared" si="14"/>
        <v>3</v>
      </c>
      <c r="D172" t="s">
        <v>546</v>
      </c>
    </row>
    <row r="173" spans="1:4">
      <c r="A173" t="str">
        <f t="shared" si="12"/>
        <v>Black Sandshell2</v>
      </c>
      <c r="B173" t="s">
        <v>139</v>
      </c>
      <c r="C173">
        <f t="shared" si="14"/>
        <v>2</v>
      </c>
      <c r="D173" t="s">
        <v>556</v>
      </c>
    </row>
    <row r="174" spans="1:4">
      <c r="A174" t="str">
        <f t="shared" si="12"/>
        <v>Black Sandshell1</v>
      </c>
      <c r="B174" t="s">
        <v>139</v>
      </c>
      <c r="C174">
        <f t="shared" si="14"/>
        <v>1</v>
      </c>
      <c r="D174" t="s">
        <v>575</v>
      </c>
    </row>
    <row r="175" spans="1:4">
      <c r="A175" t="str">
        <f t="shared" si="12"/>
        <v>Black Sandshell9</v>
      </c>
      <c r="B175" t="s">
        <v>139</v>
      </c>
      <c r="C175">
        <f t="shared" si="14"/>
        <v>9</v>
      </c>
      <c r="D175" t="s">
        <v>520</v>
      </c>
    </row>
    <row r="176" spans="1:4">
      <c r="A176" t="str">
        <f t="shared" si="12"/>
        <v>Black Sandshell7</v>
      </c>
      <c r="B176" t="s">
        <v>139</v>
      </c>
      <c r="C176">
        <f t="shared" si="14"/>
        <v>7</v>
      </c>
      <c r="D176" t="s">
        <v>524</v>
      </c>
    </row>
    <row r="177" spans="1:4">
      <c r="A177" t="str">
        <f t="shared" si="12"/>
        <v>Black Sandshell2</v>
      </c>
      <c r="B177" t="s">
        <v>139</v>
      </c>
      <c r="C177">
        <f t="shared" si="14"/>
        <v>2</v>
      </c>
      <c r="D177" t="s">
        <v>557</v>
      </c>
    </row>
    <row r="178" spans="1:4">
      <c r="A178" t="str">
        <f t="shared" si="12"/>
        <v>Black Sandshell11</v>
      </c>
      <c r="B178" t="s">
        <v>139</v>
      </c>
      <c r="C178">
        <f t="shared" si="14"/>
        <v>11</v>
      </c>
      <c r="D178" t="s">
        <v>39</v>
      </c>
    </row>
    <row r="179" spans="1:4">
      <c r="A179" t="str">
        <f t="shared" si="12"/>
        <v>Black Sandshell5</v>
      </c>
      <c r="B179" t="s">
        <v>139</v>
      </c>
      <c r="C179">
        <f t="shared" si="14"/>
        <v>5</v>
      </c>
      <c r="D179" t="s">
        <v>534</v>
      </c>
    </row>
    <row r="180" spans="1:4">
      <c r="A180" t="str">
        <f t="shared" si="12"/>
        <v>Black Sandshell9</v>
      </c>
      <c r="B180" t="s">
        <v>139</v>
      </c>
      <c r="C180">
        <f t="shared" si="14"/>
        <v>9</v>
      </c>
      <c r="D180" t="s">
        <v>522</v>
      </c>
    </row>
    <row r="181" spans="1:4">
      <c r="A181" t="str">
        <f t="shared" si="12"/>
        <v>Black Sandshell1</v>
      </c>
      <c r="B181" t="s">
        <v>139</v>
      </c>
      <c r="C181">
        <f t="shared" si="14"/>
        <v>1</v>
      </c>
      <c r="D181" t="s">
        <v>576</v>
      </c>
    </row>
    <row r="182" spans="1:4">
      <c r="A182" t="str">
        <f t="shared" si="12"/>
        <v>Black Sandshell1</v>
      </c>
      <c r="B182" t="s">
        <v>139</v>
      </c>
      <c r="C182">
        <f t="shared" si="14"/>
        <v>1</v>
      </c>
      <c r="D182" t="s">
        <v>577</v>
      </c>
    </row>
    <row r="183" spans="1:4">
      <c r="A183" t="str">
        <f t="shared" si="12"/>
        <v>Black Sandshell10</v>
      </c>
      <c r="B183" t="s">
        <v>139</v>
      </c>
      <c r="C183">
        <f t="shared" si="14"/>
        <v>10</v>
      </c>
      <c r="D183" t="s">
        <v>62</v>
      </c>
    </row>
    <row r="184" spans="1:4">
      <c r="A184" t="str">
        <f t="shared" si="12"/>
        <v>Black Sandshell9</v>
      </c>
      <c r="B184" t="s">
        <v>139</v>
      </c>
      <c r="C184">
        <f t="shared" si="14"/>
        <v>9</v>
      </c>
      <c r="D184" t="s">
        <v>191</v>
      </c>
    </row>
    <row r="185" spans="1:4">
      <c r="A185" t="str">
        <f t="shared" si="12"/>
        <v>Black Sandshell10</v>
      </c>
      <c r="B185" t="s">
        <v>139</v>
      </c>
      <c r="C185">
        <f t="shared" si="14"/>
        <v>10</v>
      </c>
      <c r="D185" t="s">
        <v>385</v>
      </c>
    </row>
    <row r="186" spans="1:4">
      <c r="A186" t="str">
        <f t="shared" si="12"/>
        <v>Black Sandshell7</v>
      </c>
      <c r="B186" t="s">
        <v>139</v>
      </c>
      <c r="C186">
        <f t="shared" si="14"/>
        <v>7</v>
      </c>
      <c r="D186" t="s">
        <v>221</v>
      </c>
    </row>
    <row r="187" spans="1:4">
      <c r="A187" t="str">
        <f t="shared" si="12"/>
        <v>Black Sandshell5</v>
      </c>
      <c r="B187" t="s">
        <v>139</v>
      </c>
      <c r="C187">
        <f t="shared" si="14"/>
        <v>5</v>
      </c>
      <c r="D187" t="s">
        <v>533</v>
      </c>
    </row>
    <row r="188" spans="1:4">
      <c r="A188" t="str">
        <f t="shared" si="12"/>
        <v>Round Pigtoe5</v>
      </c>
      <c r="B188" t="s">
        <v>145</v>
      </c>
      <c r="C188">
        <f t="shared" si="14"/>
        <v>5</v>
      </c>
      <c r="D188" t="s">
        <v>481</v>
      </c>
    </row>
    <row r="189" spans="1:4">
      <c r="A189" t="str">
        <f t="shared" si="12"/>
        <v>Round Pigtoe5</v>
      </c>
      <c r="B189" t="s">
        <v>145</v>
      </c>
      <c r="C189">
        <f t="shared" si="14"/>
        <v>5</v>
      </c>
      <c r="D189" t="s">
        <v>523</v>
      </c>
    </row>
    <row r="190" spans="1:4">
      <c r="A190" t="str">
        <f t="shared" si="12"/>
        <v>Round Pigtoe11</v>
      </c>
      <c r="B190" t="s">
        <v>145</v>
      </c>
      <c r="C190">
        <f t="shared" si="14"/>
        <v>11</v>
      </c>
      <c r="D190" t="s">
        <v>39</v>
      </c>
    </row>
    <row r="191" spans="1:4">
      <c r="A191" t="str">
        <f t="shared" si="12"/>
        <v>Round Pigtoe2</v>
      </c>
      <c r="B191" t="s">
        <v>145</v>
      </c>
      <c r="C191">
        <f t="shared" si="14"/>
        <v>2</v>
      </c>
      <c r="D191" t="s">
        <v>558</v>
      </c>
    </row>
    <row r="192" spans="1:4">
      <c r="A192" t="str">
        <f t="shared" si="12"/>
        <v>Round Pigtoe1</v>
      </c>
      <c r="B192" t="s">
        <v>145</v>
      </c>
      <c r="C192">
        <f t="shared" si="14"/>
        <v>1</v>
      </c>
      <c r="D192" t="s">
        <v>578</v>
      </c>
    </row>
    <row r="193" spans="1:4">
      <c r="A193" t="str">
        <f t="shared" si="12"/>
        <v>Round Pigtoe4</v>
      </c>
      <c r="B193" t="s">
        <v>145</v>
      </c>
      <c r="C193">
        <f t="shared" si="14"/>
        <v>4</v>
      </c>
      <c r="D193" t="s">
        <v>539</v>
      </c>
    </row>
    <row r="194" spans="1:4">
      <c r="A194" t="str">
        <f t="shared" si="12"/>
        <v>Pink Heelsplitter6</v>
      </c>
      <c r="B194" t="s">
        <v>157</v>
      </c>
      <c r="C194">
        <f t="shared" si="14"/>
        <v>6</v>
      </c>
      <c r="D194" t="s">
        <v>124</v>
      </c>
    </row>
    <row r="195" spans="1:4">
      <c r="A195" t="str">
        <f t="shared" si="12"/>
        <v>Kidneyshell5</v>
      </c>
      <c r="B195" t="s">
        <v>168</v>
      </c>
      <c r="C195">
        <f t="shared" si="14"/>
        <v>5</v>
      </c>
      <c r="D195" t="s">
        <v>328</v>
      </c>
    </row>
    <row r="196" spans="1:4">
      <c r="A196" t="str">
        <f t="shared" si="12"/>
        <v>Kidneyshell6</v>
      </c>
      <c r="B196" t="s">
        <v>168</v>
      </c>
      <c r="C196">
        <f t="shared" si="14"/>
        <v>6</v>
      </c>
      <c r="D196" t="s">
        <v>173</v>
      </c>
    </row>
    <row r="197" spans="1:4">
      <c r="A197" t="str">
        <f t="shared" si="12"/>
        <v>Kidneyshell3</v>
      </c>
      <c r="B197" t="s">
        <v>168</v>
      </c>
      <c r="C197">
        <f t="shared" si="14"/>
        <v>3</v>
      </c>
      <c r="D197" t="s">
        <v>547</v>
      </c>
    </row>
    <row r="198" spans="1:4">
      <c r="A198" t="str">
        <f t="shared" si="12"/>
        <v>Giant Floater1</v>
      </c>
      <c r="B198" t="s">
        <v>175</v>
      </c>
      <c r="C198">
        <f t="shared" si="14"/>
        <v>1</v>
      </c>
      <c r="D198" t="s">
        <v>486</v>
      </c>
    </row>
    <row r="199" spans="1:4">
      <c r="A199" t="str">
        <f t="shared" si="12"/>
        <v>Giant Floater8</v>
      </c>
      <c r="B199" t="s">
        <v>175</v>
      </c>
      <c r="C199">
        <f t="shared" si="14"/>
        <v>8</v>
      </c>
      <c r="D199" t="s">
        <v>26</v>
      </c>
    </row>
    <row r="200" spans="1:4">
      <c r="A200" t="str">
        <f t="shared" si="12"/>
        <v>Giant Floater3</v>
      </c>
      <c r="B200" t="s">
        <v>175</v>
      </c>
      <c r="C200">
        <f t="shared" si="14"/>
        <v>3</v>
      </c>
      <c r="D200" t="s">
        <v>544</v>
      </c>
    </row>
    <row r="201" spans="1:4">
      <c r="A201" t="str">
        <f t="shared" si="12"/>
        <v>Giant Floater6</v>
      </c>
      <c r="B201" t="s">
        <v>175</v>
      </c>
      <c r="C201">
        <f t="shared" ref="C201:C232" si="15">VLOOKUP(D201,$L$31:$M$129,2,FALSE)</f>
        <v>6</v>
      </c>
      <c r="D201" t="s">
        <v>124</v>
      </c>
    </row>
    <row r="202" spans="1:4">
      <c r="A202" t="str">
        <f t="shared" si="12"/>
        <v>Giant Floater5</v>
      </c>
      <c r="B202" t="s">
        <v>175</v>
      </c>
      <c r="C202">
        <f t="shared" si="15"/>
        <v>5</v>
      </c>
      <c r="D202" t="s">
        <v>481</v>
      </c>
    </row>
    <row r="203" spans="1:4">
      <c r="A203" t="str">
        <f t="shared" si="12"/>
        <v>Giant Floater1</v>
      </c>
      <c r="B203" t="s">
        <v>175</v>
      </c>
      <c r="C203">
        <f t="shared" si="15"/>
        <v>1</v>
      </c>
      <c r="D203" t="s">
        <v>579</v>
      </c>
    </row>
    <row r="204" spans="1:4">
      <c r="A204" t="str">
        <f t="shared" si="12"/>
        <v>Giant Floater2</v>
      </c>
      <c r="B204" t="s">
        <v>175</v>
      </c>
      <c r="C204">
        <f t="shared" si="15"/>
        <v>2</v>
      </c>
      <c r="D204" t="s">
        <v>554</v>
      </c>
    </row>
    <row r="205" spans="1:4">
      <c r="A205" t="str">
        <f t="shared" si="12"/>
        <v>Giant Floater4</v>
      </c>
      <c r="B205" t="s">
        <v>175</v>
      </c>
      <c r="C205">
        <f t="shared" si="15"/>
        <v>4</v>
      </c>
      <c r="D205" t="s">
        <v>430</v>
      </c>
    </row>
    <row r="206" spans="1:4">
      <c r="A206" t="str">
        <f t="shared" si="12"/>
        <v>Giant Floater5</v>
      </c>
      <c r="B206" t="s">
        <v>175</v>
      </c>
      <c r="C206">
        <f t="shared" si="15"/>
        <v>5</v>
      </c>
      <c r="D206" t="s">
        <v>328</v>
      </c>
    </row>
    <row r="207" spans="1:4">
      <c r="A207" t="str">
        <f t="shared" si="12"/>
        <v>Giant Floater3</v>
      </c>
      <c r="B207" t="s">
        <v>175</v>
      </c>
      <c r="C207">
        <f t="shared" si="15"/>
        <v>3</v>
      </c>
      <c r="D207" t="s">
        <v>546</v>
      </c>
    </row>
    <row r="208" spans="1:4">
      <c r="A208" t="str">
        <f t="shared" si="12"/>
        <v>Giant Floater4</v>
      </c>
      <c r="B208" t="s">
        <v>175</v>
      </c>
      <c r="C208">
        <f t="shared" si="15"/>
        <v>4</v>
      </c>
      <c r="D208" t="s">
        <v>541</v>
      </c>
    </row>
    <row r="209" spans="1:4">
      <c r="A209" t="str">
        <f t="shared" si="12"/>
        <v>Giant Floater6</v>
      </c>
      <c r="B209" t="s">
        <v>175</v>
      </c>
      <c r="C209">
        <f t="shared" si="15"/>
        <v>6</v>
      </c>
      <c r="D209" t="s">
        <v>173</v>
      </c>
    </row>
    <row r="210" spans="1:4">
      <c r="A210" t="str">
        <f t="shared" si="12"/>
        <v>Giant Floater3</v>
      </c>
      <c r="B210" t="s">
        <v>175</v>
      </c>
      <c r="C210">
        <f t="shared" si="15"/>
        <v>3</v>
      </c>
      <c r="D210" t="s">
        <v>543</v>
      </c>
    </row>
    <row r="211" spans="1:4">
      <c r="A211" t="str">
        <f t="shared" si="12"/>
        <v>Giant Floater2</v>
      </c>
      <c r="B211" t="s">
        <v>175</v>
      </c>
      <c r="C211">
        <f t="shared" si="15"/>
        <v>2</v>
      </c>
      <c r="D211" t="s">
        <v>559</v>
      </c>
    </row>
    <row r="212" spans="1:4">
      <c r="A212" t="str">
        <f t="shared" si="12"/>
        <v>Giant Floater1</v>
      </c>
      <c r="B212" t="s">
        <v>175</v>
      </c>
      <c r="C212">
        <f t="shared" si="15"/>
        <v>1</v>
      </c>
      <c r="D212" t="s">
        <v>580</v>
      </c>
    </row>
    <row r="213" spans="1:4">
      <c r="A213" t="str">
        <f t="shared" si="12"/>
        <v>Giant Floater2</v>
      </c>
      <c r="B213" t="s">
        <v>175</v>
      </c>
      <c r="C213">
        <f t="shared" si="15"/>
        <v>2</v>
      </c>
      <c r="D213" t="s">
        <v>556</v>
      </c>
    </row>
    <row r="214" spans="1:4">
      <c r="A214" t="str">
        <f t="shared" si="12"/>
        <v>Giant Floater1</v>
      </c>
      <c r="B214" t="s">
        <v>175</v>
      </c>
      <c r="C214">
        <f t="shared" si="15"/>
        <v>1</v>
      </c>
      <c r="D214" t="s">
        <v>581</v>
      </c>
    </row>
    <row r="215" spans="1:4">
      <c r="A215" t="str">
        <f t="shared" si="12"/>
        <v>Giant Floater1</v>
      </c>
      <c r="B215" t="s">
        <v>175</v>
      </c>
      <c r="C215">
        <f t="shared" si="15"/>
        <v>1</v>
      </c>
      <c r="D215" t="s">
        <v>582</v>
      </c>
    </row>
    <row r="216" spans="1:4">
      <c r="A216" t="str">
        <f t="shared" si="12"/>
        <v>Giant Floater9</v>
      </c>
      <c r="B216" t="s">
        <v>175</v>
      </c>
      <c r="C216">
        <f t="shared" si="15"/>
        <v>9</v>
      </c>
      <c r="D216" t="s">
        <v>520</v>
      </c>
    </row>
    <row r="217" spans="1:4">
      <c r="A217" t="str">
        <f t="shared" si="12"/>
        <v>Giant Floater7</v>
      </c>
      <c r="B217" t="s">
        <v>175</v>
      </c>
      <c r="C217">
        <f t="shared" si="15"/>
        <v>7</v>
      </c>
      <c r="D217" t="s">
        <v>524</v>
      </c>
    </row>
    <row r="218" spans="1:4">
      <c r="A218" t="str">
        <f t="shared" si="12"/>
        <v>Giant Floater2</v>
      </c>
      <c r="B218" t="s">
        <v>175</v>
      </c>
      <c r="C218">
        <f t="shared" si="15"/>
        <v>2</v>
      </c>
      <c r="D218" t="s">
        <v>557</v>
      </c>
    </row>
    <row r="219" spans="1:4">
      <c r="A219" t="str">
        <f t="shared" si="12"/>
        <v>Giant Floater11</v>
      </c>
      <c r="B219" t="s">
        <v>175</v>
      </c>
      <c r="C219">
        <f t="shared" si="15"/>
        <v>11</v>
      </c>
      <c r="D219" t="s">
        <v>39</v>
      </c>
    </row>
    <row r="220" spans="1:4">
      <c r="A220" t="str">
        <f t="shared" si="12"/>
        <v>Giant Floater5</v>
      </c>
      <c r="B220" t="s">
        <v>175</v>
      </c>
      <c r="C220">
        <f t="shared" si="15"/>
        <v>5</v>
      </c>
      <c r="D220" t="s">
        <v>534</v>
      </c>
    </row>
    <row r="221" spans="1:4">
      <c r="A221" t="str">
        <f t="shared" si="12"/>
        <v>Giant Floater2</v>
      </c>
      <c r="B221" t="s">
        <v>175</v>
      </c>
      <c r="C221">
        <f t="shared" si="15"/>
        <v>2</v>
      </c>
      <c r="D221" t="s">
        <v>560</v>
      </c>
    </row>
    <row r="222" spans="1:4">
      <c r="A222" t="str">
        <f t="shared" si="12"/>
        <v>Giant Floater4</v>
      </c>
      <c r="B222" t="s">
        <v>175</v>
      </c>
      <c r="C222">
        <f t="shared" si="15"/>
        <v>4</v>
      </c>
      <c r="D222" t="s">
        <v>537</v>
      </c>
    </row>
    <row r="223" spans="1:4">
      <c r="A223" t="str">
        <f t="shared" si="12"/>
        <v>Giant Floater1</v>
      </c>
      <c r="B223" t="s">
        <v>175</v>
      </c>
      <c r="C223">
        <f t="shared" si="15"/>
        <v>1</v>
      </c>
      <c r="D223" t="s">
        <v>583</v>
      </c>
    </row>
    <row r="224" spans="1:4">
      <c r="A224" t="str">
        <f t="shared" si="12"/>
        <v>Giant Floater1</v>
      </c>
      <c r="B224" t="s">
        <v>175</v>
      </c>
      <c r="C224">
        <f t="shared" si="15"/>
        <v>1</v>
      </c>
      <c r="D224" t="s">
        <v>584</v>
      </c>
    </row>
    <row r="225" spans="1:4">
      <c r="A225" t="str">
        <f t="shared" ref="A225:A288" si="16">B225&amp;C225</f>
        <v>Giant Floater9</v>
      </c>
      <c r="B225" t="s">
        <v>175</v>
      </c>
      <c r="C225">
        <f t="shared" si="15"/>
        <v>9</v>
      </c>
      <c r="D225" t="s">
        <v>522</v>
      </c>
    </row>
    <row r="226" spans="1:4">
      <c r="A226" t="str">
        <f t="shared" si="16"/>
        <v>Giant Floater3</v>
      </c>
      <c r="B226" t="s">
        <v>175</v>
      </c>
      <c r="C226">
        <f t="shared" si="15"/>
        <v>3</v>
      </c>
      <c r="D226" t="s">
        <v>535</v>
      </c>
    </row>
    <row r="227" spans="1:4">
      <c r="A227" t="str">
        <f t="shared" si="16"/>
        <v>Giant Floater1</v>
      </c>
      <c r="B227" t="s">
        <v>175</v>
      </c>
      <c r="C227">
        <f t="shared" si="15"/>
        <v>1</v>
      </c>
      <c r="D227" t="s">
        <v>585</v>
      </c>
    </row>
    <row r="228" spans="1:4">
      <c r="A228" t="str">
        <f t="shared" si="16"/>
        <v>Giant Floater1</v>
      </c>
      <c r="B228" t="s">
        <v>175</v>
      </c>
      <c r="C228">
        <f t="shared" si="15"/>
        <v>1</v>
      </c>
      <c r="D228" t="s">
        <v>586</v>
      </c>
    </row>
    <row r="229" spans="1:4">
      <c r="A229" t="str">
        <f t="shared" si="16"/>
        <v>Giant Floater1</v>
      </c>
      <c r="B229" t="s">
        <v>175</v>
      </c>
      <c r="C229">
        <f t="shared" si="15"/>
        <v>1</v>
      </c>
      <c r="D229" t="s">
        <v>587</v>
      </c>
    </row>
    <row r="230" spans="1:4">
      <c r="A230" t="str">
        <f t="shared" si="16"/>
        <v>Giant Floater2</v>
      </c>
      <c r="B230" t="s">
        <v>175</v>
      </c>
      <c r="C230">
        <f t="shared" si="15"/>
        <v>2</v>
      </c>
      <c r="D230" t="s">
        <v>549</v>
      </c>
    </row>
    <row r="231" spans="1:4">
      <c r="A231" t="str">
        <f t="shared" si="16"/>
        <v>Giant Floater10</v>
      </c>
      <c r="B231" t="s">
        <v>175</v>
      </c>
      <c r="C231">
        <f t="shared" si="15"/>
        <v>10</v>
      </c>
      <c r="D231" t="s">
        <v>62</v>
      </c>
    </row>
    <row r="232" spans="1:4">
      <c r="A232" t="str">
        <f t="shared" si="16"/>
        <v>Giant Floater4</v>
      </c>
      <c r="B232" t="s">
        <v>175</v>
      </c>
      <c r="C232">
        <f t="shared" si="15"/>
        <v>4</v>
      </c>
      <c r="D232" t="s">
        <v>539</v>
      </c>
    </row>
    <row r="233" spans="1:4">
      <c r="A233" t="str">
        <f t="shared" si="16"/>
        <v>Giant Floater9</v>
      </c>
      <c r="B233" t="s">
        <v>175</v>
      </c>
      <c r="C233">
        <f t="shared" ref="C233:C264" si="17">VLOOKUP(D233,$L$31:$M$129,2,FALSE)</f>
        <v>9</v>
      </c>
      <c r="D233" t="s">
        <v>191</v>
      </c>
    </row>
    <row r="234" spans="1:4">
      <c r="A234" t="str">
        <f t="shared" si="16"/>
        <v>Giant Floater10</v>
      </c>
      <c r="B234" t="s">
        <v>175</v>
      </c>
      <c r="C234">
        <f t="shared" si="17"/>
        <v>10</v>
      </c>
      <c r="D234" t="s">
        <v>385</v>
      </c>
    </row>
    <row r="235" spans="1:4">
      <c r="A235" t="str">
        <f t="shared" si="16"/>
        <v>Giant Floater2</v>
      </c>
      <c r="B235" t="s">
        <v>175</v>
      </c>
      <c r="C235">
        <f t="shared" si="17"/>
        <v>2</v>
      </c>
      <c r="D235" t="s">
        <v>561</v>
      </c>
    </row>
    <row r="236" spans="1:4">
      <c r="A236" t="str">
        <f t="shared" si="16"/>
        <v>Giant Floater5</v>
      </c>
      <c r="B236" t="s">
        <v>175</v>
      </c>
      <c r="C236">
        <f t="shared" si="17"/>
        <v>5</v>
      </c>
      <c r="D236" t="s">
        <v>532</v>
      </c>
    </row>
    <row r="237" spans="1:4">
      <c r="A237" t="str">
        <f t="shared" si="16"/>
        <v>Pimpleback3</v>
      </c>
      <c r="B237" t="s">
        <v>186</v>
      </c>
      <c r="C237">
        <f t="shared" si="17"/>
        <v>3</v>
      </c>
      <c r="D237" t="s">
        <v>457</v>
      </c>
    </row>
    <row r="238" spans="1:4">
      <c r="A238" t="str">
        <f t="shared" si="16"/>
        <v>Pimpleback2</v>
      </c>
      <c r="B238" t="s">
        <v>186</v>
      </c>
      <c r="C238">
        <f t="shared" si="17"/>
        <v>2</v>
      </c>
      <c r="D238" t="s">
        <v>553</v>
      </c>
    </row>
    <row r="239" spans="1:4">
      <c r="A239" t="str">
        <f t="shared" si="16"/>
        <v>Pimpleback4</v>
      </c>
      <c r="B239" t="s">
        <v>186</v>
      </c>
      <c r="C239">
        <f t="shared" si="17"/>
        <v>4</v>
      </c>
      <c r="D239" t="s">
        <v>334</v>
      </c>
    </row>
    <row r="240" spans="1:4">
      <c r="A240" t="str">
        <f t="shared" si="16"/>
        <v>Pimpleback9</v>
      </c>
      <c r="B240" t="s">
        <v>186</v>
      </c>
      <c r="C240">
        <f t="shared" si="17"/>
        <v>9</v>
      </c>
      <c r="D240" t="s">
        <v>191</v>
      </c>
    </row>
    <row r="241" spans="1:4">
      <c r="A241" t="str">
        <f t="shared" si="16"/>
        <v>Pimpleback5</v>
      </c>
      <c r="B241" t="s">
        <v>186</v>
      </c>
      <c r="C241">
        <f t="shared" si="17"/>
        <v>5</v>
      </c>
      <c r="D241" t="s">
        <v>203</v>
      </c>
    </row>
    <row r="242" spans="1:4">
      <c r="A242" t="str">
        <f t="shared" si="16"/>
        <v>Pimpleback1</v>
      </c>
      <c r="B242" t="s">
        <v>186</v>
      </c>
      <c r="C242">
        <f t="shared" si="17"/>
        <v>1</v>
      </c>
      <c r="D242" t="s">
        <v>588</v>
      </c>
    </row>
    <row r="243" spans="1:4">
      <c r="A243" t="str">
        <f t="shared" si="16"/>
        <v>Mapleleaf4</v>
      </c>
      <c r="B243" t="s">
        <v>198</v>
      </c>
      <c r="C243">
        <f t="shared" si="17"/>
        <v>4</v>
      </c>
      <c r="D243" t="s">
        <v>334</v>
      </c>
    </row>
    <row r="244" spans="1:4">
      <c r="A244" t="str">
        <f t="shared" si="16"/>
        <v>Mapleleaf5</v>
      </c>
      <c r="B244" t="s">
        <v>198</v>
      </c>
      <c r="C244">
        <f t="shared" si="17"/>
        <v>5</v>
      </c>
      <c r="D244" t="s">
        <v>203</v>
      </c>
    </row>
    <row r="245" spans="1:4">
      <c r="A245" t="str">
        <f t="shared" si="16"/>
        <v>Creeper8</v>
      </c>
      <c r="B245" t="s">
        <v>208</v>
      </c>
      <c r="C245">
        <f t="shared" si="17"/>
        <v>8</v>
      </c>
      <c r="D245" t="s">
        <v>26</v>
      </c>
    </row>
    <row r="246" spans="1:4">
      <c r="A246" t="str">
        <f t="shared" si="16"/>
        <v>Creeper3</v>
      </c>
      <c r="B246" t="s">
        <v>208</v>
      </c>
      <c r="C246">
        <f t="shared" si="17"/>
        <v>3</v>
      </c>
      <c r="D246" t="s">
        <v>457</v>
      </c>
    </row>
    <row r="247" spans="1:4">
      <c r="A247" t="str">
        <f t="shared" si="16"/>
        <v>Creeper3</v>
      </c>
      <c r="B247" t="s">
        <v>208</v>
      </c>
      <c r="C247">
        <f t="shared" si="17"/>
        <v>3</v>
      </c>
      <c r="D247" t="s">
        <v>544</v>
      </c>
    </row>
    <row r="248" spans="1:4">
      <c r="A248" t="str">
        <f t="shared" si="16"/>
        <v>Creeper5</v>
      </c>
      <c r="B248" t="s">
        <v>208</v>
      </c>
      <c r="C248">
        <f t="shared" si="17"/>
        <v>5</v>
      </c>
      <c r="D248" t="s">
        <v>481</v>
      </c>
    </row>
    <row r="249" spans="1:4">
      <c r="A249" t="str">
        <f t="shared" si="16"/>
        <v>Creeper5</v>
      </c>
      <c r="B249" t="s">
        <v>208</v>
      </c>
      <c r="C249">
        <f t="shared" si="17"/>
        <v>5</v>
      </c>
      <c r="D249" t="s">
        <v>328</v>
      </c>
    </row>
    <row r="250" spans="1:4">
      <c r="A250" t="str">
        <f t="shared" si="16"/>
        <v>Creeper5</v>
      </c>
      <c r="B250" t="s">
        <v>208</v>
      </c>
      <c r="C250">
        <f t="shared" si="17"/>
        <v>5</v>
      </c>
      <c r="D250" t="s">
        <v>523</v>
      </c>
    </row>
    <row r="251" spans="1:4">
      <c r="A251" t="str">
        <f t="shared" si="16"/>
        <v>Creeper6</v>
      </c>
      <c r="B251" t="s">
        <v>208</v>
      </c>
      <c r="C251">
        <f t="shared" si="17"/>
        <v>6</v>
      </c>
      <c r="D251" t="s">
        <v>173</v>
      </c>
    </row>
    <row r="252" spans="1:4">
      <c r="A252" t="str">
        <f t="shared" si="16"/>
        <v>Creeper3</v>
      </c>
      <c r="B252" t="s">
        <v>208</v>
      </c>
      <c r="C252">
        <f t="shared" si="17"/>
        <v>3</v>
      </c>
      <c r="D252" t="s">
        <v>543</v>
      </c>
    </row>
    <row r="253" spans="1:4">
      <c r="A253" t="str">
        <f t="shared" si="16"/>
        <v>Creeper3</v>
      </c>
      <c r="B253" t="s">
        <v>208</v>
      </c>
      <c r="C253">
        <f t="shared" si="17"/>
        <v>3</v>
      </c>
      <c r="D253" t="s">
        <v>547</v>
      </c>
    </row>
    <row r="254" spans="1:4">
      <c r="A254" t="str">
        <f t="shared" si="16"/>
        <v>Creeper2</v>
      </c>
      <c r="B254" t="s">
        <v>208</v>
      </c>
      <c r="C254">
        <f t="shared" si="17"/>
        <v>2</v>
      </c>
      <c r="D254" t="s">
        <v>559</v>
      </c>
    </row>
    <row r="255" spans="1:4">
      <c r="A255" t="str">
        <f t="shared" si="16"/>
        <v>Creeper1</v>
      </c>
      <c r="B255" t="s">
        <v>208</v>
      </c>
      <c r="C255">
        <f t="shared" si="17"/>
        <v>1</v>
      </c>
      <c r="D255" t="s">
        <v>589</v>
      </c>
    </row>
    <row r="256" spans="1:4">
      <c r="A256" t="str">
        <f t="shared" si="16"/>
        <v>Creeper2</v>
      </c>
      <c r="B256" t="s">
        <v>208</v>
      </c>
      <c r="C256">
        <f t="shared" si="17"/>
        <v>2</v>
      </c>
      <c r="D256" t="s">
        <v>555</v>
      </c>
    </row>
    <row r="257" spans="1:4">
      <c r="A257" t="str">
        <f t="shared" si="16"/>
        <v>Creeper1</v>
      </c>
      <c r="B257" t="s">
        <v>208</v>
      </c>
      <c r="C257">
        <f t="shared" si="17"/>
        <v>1</v>
      </c>
      <c r="D257" t="s">
        <v>590</v>
      </c>
    </row>
    <row r="258" spans="1:4">
      <c r="A258" t="str">
        <f t="shared" si="16"/>
        <v>Creeper4</v>
      </c>
      <c r="B258" t="s">
        <v>208</v>
      </c>
      <c r="C258">
        <f t="shared" si="17"/>
        <v>4</v>
      </c>
      <c r="D258" t="s">
        <v>334</v>
      </c>
    </row>
    <row r="259" spans="1:4">
      <c r="A259" t="str">
        <f t="shared" si="16"/>
        <v>Creeper9</v>
      </c>
      <c r="B259" t="s">
        <v>208</v>
      </c>
      <c r="C259">
        <f t="shared" si="17"/>
        <v>9</v>
      </c>
      <c r="D259" t="s">
        <v>520</v>
      </c>
    </row>
    <row r="260" spans="1:4">
      <c r="A260" t="str">
        <f t="shared" si="16"/>
        <v>Creeper7</v>
      </c>
      <c r="B260" t="s">
        <v>208</v>
      </c>
      <c r="C260">
        <f t="shared" si="17"/>
        <v>7</v>
      </c>
      <c r="D260" t="s">
        <v>524</v>
      </c>
    </row>
    <row r="261" spans="1:4">
      <c r="A261" t="str">
        <f t="shared" si="16"/>
        <v>Creeper11</v>
      </c>
      <c r="B261" t="s">
        <v>208</v>
      </c>
      <c r="C261">
        <f t="shared" si="17"/>
        <v>11</v>
      </c>
      <c r="D261" t="s">
        <v>39</v>
      </c>
    </row>
    <row r="262" spans="1:4">
      <c r="A262" t="str">
        <f t="shared" si="16"/>
        <v>Creeper5</v>
      </c>
      <c r="B262" t="s">
        <v>208</v>
      </c>
      <c r="C262">
        <f t="shared" si="17"/>
        <v>5</v>
      </c>
      <c r="D262" t="s">
        <v>534</v>
      </c>
    </row>
    <row r="263" spans="1:4">
      <c r="A263" t="str">
        <f t="shared" si="16"/>
        <v>Creeper1</v>
      </c>
      <c r="B263" t="s">
        <v>208</v>
      </c>
      <c r="C263">
        <f t="shared" si="17"/>
        <v>1</v>
      </c>
      <c r="D263" t="s">
        <v>591</v>
      </c>
    </row>
    <row r="264" spans="1:4">
      <c r="A264" t="str">
        <f t="shared" si="16"/>
        <v>Creeper4</v>
      </c>
      <c r="B264" t="s">
        <v>208</v>
      </c>
      <c r="C264">
        <f t="shared" si="17"/>
        <v>4</v>
      </c>
      <c r="D264" t="s">
        <v>537</v>
      </c>
    </row>
    <row r="265" spans="1:4">
      <c r="A265" t="str">
        <f t="shared" si="16"/>
        <v>Creeper6</v>
      </c>
      <c r="B265" t="s">
        <v>208</v>
      </c>
      <c r="C265">
        <f t="shared" ref="C265:C296" si="18">VLOOKUP(D265,$L$31:$M$129,2,FALSE)</f>
        <v>6</v>
      </c>
      <c r="D265" t="s">
        <v>530</v>
      </c>
    </row>
    <row r="266" spans="1:4">
      <c r="A266" t="str">
        <f t="shared" si="16"/>
        <v>Creeper9</v>
      </c>
      <c r="B266" t="s">
        <v>208</v>
      </c>
      <c r="C266">
        <f t="shared" si="18"/>
        <v>9</v>
      </c>
      <c r="D266" t="s">
        <v>522</v>
      </c>
    </row>
    <row r="267" spans="1:4">
      <c r="A267" t="str">
        <f t="shared" si="16"/>
        <v>Creeper1</v>
      </c>
      <c r="B267" t="s">
        <v>208</v>
      </c>
      <c r="C267">
        <f t="shared" si="18"/>
        <v>1</v>
      </c>
      <c r="D267" t="s">
        <v>592</v>
      </c>
    </row>
    <row r="268" spans="1:4">
      <c r="A268" t="str">
        <f t="shared" si="16"/>
        <v>Creeper2</v>
      </c>
      <c r="B268" t="s">
        <v>208</v>
      </c>
      <c r="C268">
        <f t="shared" si="18"/>
        <v>2</v>
      </c>
      <c r="D268" t="s">
        <v>552</v>
      </c>
    </row>
    <row r="269" spans="1:4">
      <c r="A269" t="str">
        <f t="shared" si="16"/>
        <v>Creeper10</v>
      </c>
      <c r="B269" t="s">
        <v>208</v>
      </c>
      <c r="C269">
        <f t="shared" si="18"/>
        <v>10</v>
      </c>
      <c r="D269" t="s">
        <v>62</v>
      </c>
    </row>
    <row r="270" spans="1:4">
      <c r="A270" t="str">
        <f t="shared" si="16"/>
        <v>Creeper2</v>
      </c>
      <c r="B270" t="s">
        <v>208</v>
      </c>
      <c r="C270">
        <f t="shared" si="18"/>
        <v>2</v>
      </c>
      <c r="D270" t="s">
        <v>542</v>
      </c>
    </row>
    <row r="271" spans="1:4">
      <c r="A271" t="str">
        <f t="shared" si="16"/>
        <v>Creeper1</v>
      </c>
      <c r="B271" t="s">
        <v>208</v>
      </c>
      <c r="C271">
        <f t="shared" si="18"/>
        <v>1</v>
      </c>
      <c r="D271" t="s">
        <v>593</v>
      </c>
    </row>
    <row r="272" spans="1:4">
      <c r="A272" t="str">
        <f t="shared" si="16"/>
        <v>Creeper2</v>
      </c>
      <c r="B272" t="s">
        <v>208</v>
      </c>
      <c r="C272">
        <f t="shared" si="18"/>
        <v>2</v>
      </c>
      <c r="D272" t="s">
        <v>558</v>
      </c>
    </row>
    <row r="273" spans="1:4">
      <c r="A273" t="str">
        <f t="shared" si="16"/>
        <v>Creeper4</v>
      </c>
      <c r="B273" t="s">
        <v>208</v>
      </c>
      <c r="C273">
        <f t="shared" si="18"/>
        <v>4</v>
      </c>
      <c r="D273" t="s">
        <v>539</v>
      </c>
    </row>
    <row r="274" spans="1:4">
      <c r="A274" t="str">
        <f t="shared" si="16"/>
        <v>Creeper2</v>
      </c>
      <c r="B274" t="s">
        <v>208</v>
      </c>
      <c r="C274">
        <f t="shared" si="18"/>
        <v>2</v>
      </c>
      <c r="D274" t="s">
        <v>551</v>
      </c>
    </row>
    <row r="275" spans="1:4">
      <c r="A275" t="str">
        <f t="shared" si="16"/>
        <v>Creeper9</v>
      </c>
      <c r="B275" t="s">
        <v>208</v>
      </c>
      <c r="C275">
        <f t="shared" si="18"/>
        <v>9</v>
      </c>
      <c r="D275" t="s">
        <v>191</v>
      </c>
    </row>
    <row r="276" spans="1:4">
      <c r="A276" t="str">
        <f t="shared" si="16"/>
        <v>Creeper10</v>
      </c>
      <c r="B276" t="s">
        <v>208</v>
      </c>
      <c r="C276">
        <f t="shared" si="18"/>
        <v>10</v>
      </c>
      <c r="D276" t="s">
        <v>385</v>
      </c>
    </row>
    <row r="277" spans="1:4">
      <c r="A277" t="str">
        <f t="shared" si="16"/>
        <v>Creeper2</v>
      </c>
      <c r="B277" t="s">
        <v>208</v>
      </c>
      <c r="C277">
        <f t="shared" si="18"/>
        <v>2</v>
      </c>
      <c r="D277" t="s">
        <v>561</v>
      </c>
    </row>
    <row r="278" spans="1:4">
      <c r="A278" t="str">
        <f t="shared" si="16"/>
        <v>Creeper3</v>
      </c>
      <c r="B278" t="s">
        <v>208</v>
      </c>
      <c r="C278">
        <f t="shared" si="18"/>
        <v>3</v>
      </c>
      <c r="D278" t="s">
        <v>545</v>
      </c>
    </row>
    <row r="279" spans="1:4">
      <c r="A279" t="str">
        <f t="shared" si="16"/>
        <v>Creeper5</v>
      </c>
      <c r="B279" t="s">
        <v>208</v>
      </c>
      <c r="C279">
        <f t="shared" si="18"/>
        <v>5</v>
      </c>
      <c r="D279" t="s">
        <v>532</v>
      </c>
    </row>
    <row r="280" spans="1:4">
      <c r="A280" t="str">
        <f t="shared" si="16"/>
        <v>Creeper5</v>
      </c>
      <c r="B280" t="s">
        <v>208</v>
      </c>
      <c r="C280">
        <f t="shared" si="18"/>
        <v>5</v>
      </c>
      <c r="D280" t="s">
        <v>533</v>
      </c>
    </row>
    <row r="281" spans="1:4">
      <c r="A281" t="str">
        <f t="shared" si="16"/>
        <v>Creeper1</v>
      </c>
      <c r="B281" t="s">
        <v>208</v>
      </c>
      <c r="C281">
        <f t="shared" si="18"/>
        <v>1</v>
      </c>
      <c r="D281" t="s">
        <v>594</v>
      </c>
    </row>
    <row r="282" spans="1:4">
      <c r="A282" t="str">
        <f t="shared" si="16"/>
        <v>Fawnsfoot6</v>
      </c>
      <c r="B282" t="s">
        <v>508</v>
      </c>
      <c r="C282">
        <f t="shared" si="18"/>
        <v>6</v>
      </c>
      <c r="D282" t="s">
        <v>124</v>
      </c>
    </row>
    <row r="283" spans="1:4">
      <c r="A283" t="str">
        <f t="shared" si="16"/>
        <v>Fawnsfoot7</v>
      </c>
      <c r="B283" t="s">
        <v>508</v>
      </c>
      <c r="C283">
        <f t="shared" si="18"/>
        <v>7</v>
      </c>
      <c r="D283" t="s">
        <v>221</v>
      </c>
    </row>
    <row r="284" spans="1:4">
      <c r="A284" t="str">
        <f t="shared" si="16"/>
        <v>Deertoe6</v>
      </c>
      <c r="B284" t="s">
        <v>216</v>
      </c>
      <c r="C284">
        <f t="shared" si="18"/>
        <v>6</v>
      </c>
      <c r="D284" t="s">
        <v>124</v>
      </c>
    </row>
    <row r="285" spans="1:4">
      <c r="A285" t="str">
        <f t="shared" si="16"/>
        <v>Deertoe7</v>
      </c>
      <c r="B285" t="s">
        <v>216</v>
      </c>
      <c r="C285">
        <f t="shared" si="18"/>
        <v>7</v>
      </c>
      <c r="D285" t="s">
        <v>221</v>
      </c>
    </row>
    <row r="286" spans="1:4">
      <c r="A286" t="str">
        <f t="shared" si="16"/>
        <v>Rainbow2</v>
      </c>
      <c r="B286" t="s">
        <v>228</v>
      </c>
      <c r="C286">
        <f t="shared" si="18"/>
        <v>2</v>
      </c>
      <c r="D286" t="s">
        <v>510</v>
      </c>
    </row>
    <row r="287" spans="1:4">
      <c r="A287" t="str">
        <f t="shared" si="16"/>
        <v>Rainbow2</v>
      </c>
      <c r="B287" t="s">
        <v>228</v>
      </c>
      <c r="C287">
        <f t="shared" si="18"/>
        <v>2</v>
      </c>
      <c r="D287" t="s">
        <v>526</v>
      </c>
    </row>
    <row r="288" spans="1:4">
      <c r="A288" t="str">
        <f t="shared" si="16"/>
        <v>Rainbow1</v>
      </c>
      <c r="B288" t="s">
        <v>228</v>
      </c>
      <c r="C288">
        <f t="shared" si="18"/>
        <v>1</v>
      </c>
      <c r="D288" t="s">
        <v>595</v>
      </c>
    </row>
    <row r="289" spans="1:4">
      <c r="A289" t="str">
        <f t="shared" ref="A289:A295" si="19">B289&amp;C289</f>
        <v>Rainbow6</v>
      </c>
      <c r="B289" t="s">
        <v>228</v>
      </c>
      <c r="C289">
        <f t="shared" si="18"/>
        <v>6</v>
      </c>
      <c r="D289" t="s">
        <v>173</v>
      </c>
    </row>
    <row r="290" spans="1:4">
      <c r="A290" t="str">
        <f t="shared" si="19"/>
        <v>Rainbow1</v>
      </c>
      <c r="B290" t="s">
        <v>228</v>
      </c>
      <c r="C290">
        <f t="shared" si="18"/>
        <v>1</v>
      </c>
      <c r="D290" t="s">
        <v>596</v>
      </c>
    </row>
    <row r="291" spans="1:4">
      <c r="A291" t="str">
        <f t="shared" si="19"/>
        <v>Rainbow9</v>
      </c>
      <c r="B291" t="s">
        <v>228</v>
      </c>
      <c r="C291">
        <f t="shared" si="18"/>
        <v>9</v>
      </c>
      <c r="D291" t="s">
        <v>520</v>
      </c>
    </row>
    <row r="292" spans="1:4">
      <c r="A292" t="str">
        <f t="shared" si="19"/>
        <v>Rainbow2</v>
      </c>
      <c r="B292" t="s">
        <v>228</v>
      </c>
      <c r="C292">
        <f t="shared" si="18"/>
        <v>2</v>
      </c>
      <c r="D292" t="s">
        <v>560</v>
      </c>
    </row>
    <row r="293" spans="1:4">
      <c r="A293" t="str">
        <f t="shared" si="19"/>
        <v>Rainbow6</v>
      </c>
      <c r="B293" t="s">
        <v>228</v>
      </c>
      <c r="C293">
        <f t="shared" si="18"/>
        <v>6</v>
      </c>
      <c r="D293" t="s">
        <v>530</v>
      </c>
    </row>
    <row r="294" spans="1:4">
      <c r="A294" t="str">
        <f t="shared" si="19"/>
        <v>Rainbow9</v>
      </c>
      <c r="B294" t="s">
        <v>228</v>
      </c>
      <c r="C294">
        <f t="shared" si="18"/>
        <v>9</v>
      </c>
      <c r="D294" t="s">
        <v>522</v>
      </c>
    </row>
    <row r="295" spans="1:4">
      <c r="A295" t="str">
        <f t="shared" si="19"/>
        <v>Rainbow10</v>
      </c>
      <c r="B295" t="s">
        <v>228</v>
      </c>
      <c r="C295">
        <f t="shared" si="18"/>
        <v>10</v>
      </c>
      <c r="D295" t="s">
        <v>62</v>
      </c>
    </row>
  </sheetData>
  <autoFilter ref="A31:AQ295" xr:uid="{3D5CA5BE-3C4F-4114-A3EF-DC06157CF184}"/>
  <sortState xmlns:xlrd2="http://schemas.microsoft.com/office/spreadsheetml/2017/richdata2" ref="L32:M129">
    <sortCondition descending="1" ref="M32:M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252D0-C844-4C8D-88F2-53EF1D72D723}">
  <dimension ref="A1:A4"/>
  <sheetViews>
    <sheetView tabSelected="1" workbookViewId="0">
      <selection activeCell="A8" sqref="A8"/>
    </sheetView>
  </sheetViews>
  <sheetFormatPr baseColWidth="10" defaultColWidth="8.83203125" defaultRowHeight="15"/>
  <cols>
    <col min="1" max="1" width="149.83203125" customWidth="1"/>
    <col min="2" max="2" width="18.5" customWidth="1"/>
  </cols>
  <sheetData>
    <row r="1" spans="1:1">
      <c r="A1" t="s">
        <v>631</v>
      </c>
    </row>
    <row r="2" spans="1:1">
      <c r="A2" s="17" t="s">
        <v>597</v>
      </c>
    </row>
    <row r="3" spans="1:1">
      <c r="A3" s="17" t="s">
        <v>598</v>
      </c>
    </row>
    <row r="4" spans="1:1">
      <c r="A4" s="17" t="s">
        <v>599</v>
      </c>
    </row>
  </sheetData>
  <hyperlinks>
    <hyperlink ref="A2" r:id="rId1" xr:uid="{1FB063B5-2DA5-4254-A01C-3FDD0C1D8618}"/>
    <hyperlink ref="A3" r:id="rId2" xr:uid="{DA64C0F1-F961-4875-8AA0-3E32403AE35C}"/>
    <hyperlink ref="A4" r:id="rId3" xr:uid="{B69C6B16-6902-43FC-93E9-ADF26F14433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6DE41-3770-4DC4-B504-AA15DD4D418A}">
  <dimension ref="A1:E31"/>
  <sheetViews>
    <sheetView workbookViewId="0">
      <selection activeCell="B28" sqref="B28"/>
    </sheetView>
  </sheetViews>
  <sheetFormatPr baseColWidth="10" defaultColWidth="30.1640625" defaultRowHeight="15"/>
  <cols>
    <col min="1" max="2" width="30.1640625" style="3"/>
  </cols>
  <sheetData>
    <row r="1" spans="1:4" ht="16">
      <c r="A1" s="21" t="s">
        <v>0</v>
      </c>
      <c r="B1" s="21" t="s">
        <v>1</v>
      </c>
    </row>
    <row r="2" spans="1:4" ht="16">
      <c r="A2" s="20" t="s">
        <v>56</v>
      </c>
      <c r="B2" s="19" t="s">
        <v>57</v>
      </c>
    </row>
    <row r="3" spans="1:4" ht="16">
      <c r="A3" s="26" t="s">
        <v>131</v>
      </c>
      <c r="B3" s="19" t="s">
        <v>600</v>
      </c>
      <c r="C3" s="17" t="s">
        <v>601</v>
      </c>
    </row>
    <row r="4" spans="1:4" ht="16">
      <c r="A4" s="20" t="s">
        <v>20</v>
      </c>
      <c r="B4" s="19" t="s">
        <v>21</v>
      </c>
      <c r="D4" s="24"/>
    </row>
    <row r="5" spans="1:4" ht="16">
      <c r="A5" s="20" t="s">
        <v>33</v>
      </c>
      <c r="B5" s="19" t="s">
        <v>34</v>
      </c>
      <c r="D5" s="24"/>
    </row>
    <row r="6" spans="1:4" ht="16">
      <c r="A6" s="20" t="s">
        <v>69</v>
      </c>
      <c r="B6" s="19" t="s">
        <v>70</v>
      </c>
      <c r="D6" s="24"/>
    </row>
    <row r="7" spans="1:4" ht="16">
      <c r="A7" s="20" t="s">
        <v>82</v>
      </c>
      <c r="B7" s="19" t="s">
        <v>83</v>
      </c>
      <c r="D7" s="25"/>
    </row>
    <row r="8" spans="1:4" ht="16">
      <c r="A8" s="20" t="s">
        <v>92</v>
      </c>
      <c r="B8" s="19" t="s">
        <v>93</v>
      </c>
    </row>
    <row r="9" spans="1:4" ht="16">
      <c r="A9" s="20" t="s">
        <v>99</v>
      </c>
      <c r="B9" s="19" t="s">
        <v>100</v>
      </c>
      <c r="D9" s="24"/>
    </row>
    <row r="10" spans="1:4" ht="16">
      <c r="A10" s="20" t="s">
        <v>109</v>
      </c>
      <c r="B10" s="19" t="s">
        <v>110</v>
      </c>
      <c r="D10" s="24"/>
    </row>
    <row r="11" spans="1:4" ht="16">
      <c r="A11" s="26" t="s">
        <v>119</v>
      </c>
      <c r="B11" s="19" t="s">
        <v>602</v>
      </c>
      <c r="C11" s="17" t="s">
        <v>603</v>
      </c>
      <c r="D11" s="24"/>
    </row>
    <row r="12" spans="1:4" ht="16">
      <c r="A12" s="20" t="s">
        <v>139</v>
      </c>
      <c r="B12" s="19" t="s">
        <v>140</v>
      </c>
      <c r="D12" s="24"/>
    </row>
    <row r="13" spans="1:4" ht="16">
      <c r="A13" s="20" t="s">
        <v>145</v>
      </c>
      <c r="B13" s="19" t="s">
        <v>146</v>
      </c>
      <c r="D13" s="24"/>
    </row>
    <row r="14" spans="1:4" ht="16">
      <c r="A14" s="20" t="s">
        <v>157</v>
      </c>
      <c r="B14" s="19" t="s">
        <v>158</v>
      </c>
      <c r="D14" s="24"/>
    </row>
    <row r="15" spans="1:4" ht="16">
      <c r="A15" s="20" t="s">
        <v>168</v>
      </c>
      <c r="B15" s="19" t="s">
        <v>169</v>
      </c>
      <c r="D15" s="24"/>
    </row>
    <row r="16" spans="1:4" ht="16">
      <c r="A16" s="20" t="s">
        <v>175</v>
      </c>
      <c r="B16" s="19" t="s">
        <v>176</v>
      </c>
      <c r="D16" s="24"/>
    </row>
    <row r="17" spans="1:5" ht="16">
      <c r="A17" s="26" t="s">
        <v>186</v>
      </c>
      <c r="B17" s="19" t="s">
        <v>604</v>
      </c>
      <c r="C17" s="17" t="s">
        <v>605</v>
      </c>
      <c r="D17" s="24"/>
    </row>
    <row r="18" spans="1:5" ht="16">
      <c r="A18" s="20" t="s">
        <v>198</v>
      </c>
      <c r="B18" s="19" t="s">
        <v>199</v>
      </c>
      <c r="D18" s="25"/>
    </row>
    <row r="19" spans="1:5" ht="16">
      <c r="A19" s="20" t="s">
        <v>208</v>
      </c>
      <c r="B19" s="19" t="s">
        <v>209</v>
      </c>
      <c r="D19" s="24"/>
    </row>
    <row r="20" spans="1:5" ht="16">
      <c r="A20" s="19" t="s">
        <v>508</v>
      </c>
      <c r="B20" s="19" t="s">
        <v>606</v>
      </c>
      <c r="D20" s="25"/>
    </row>
    <row r="21" spans="1:5" ht="16">
      <c r="A21" s="20" t="s">
        <v>216</v>
      </c>
      <c r="B21" s="19" t="s">
        <v>217</v>
      </c>
      <c r="D21" s="24"/>
    </row>
    <row r="22" spans="1:5" ht="16">
      <c r="A22" s="26" t="s">
        <v>228</v>
      </c>
      <c r="B22" s="19" t="s">
        <v>607</v>
      </c>
      <c r="C22" s="17" t="s">
        <v>608</v>
      </c>
      <c r="D22" s="24"/>
    </row>
    <row r="23" spans="1:5" ht="16">
      <c r="A23" s="20" t="s">
        <v>45</v>
      </c>
      <c r="B23" s="19" t="s">
        <v>46</v>
      </c>
      <c r="C23" s="28"/>
      <c r="D23" s="25"/>
    </row>
    <row r="24" spans="1:5" ht="16">
      <c r="A24" s="19" t="s">
        <v>450</v>
      </c>
      <c r="B24" s="19" t="s">
        <v>609</v>
      </c>
      <c r="D24" s="24"/>
    </row>
    <row r="25" spans="1:5">
      <c r="D25" s="24"/>
    </row>
    <row r="28" spans="1:5" ht="16">
      <c r="A28" s="19" t="s">
        <v>450</v>
      </c>
      <c r="B28" s="19" t="s">
        <v>609</v>
      </c>
    </row>
    <row r="29" spans="1:5" ht="16">
      <c r="A29" s="19" t="s">
        <v>508</v>
      </c>
      <c r="B29" s="19" t="s">
        <v>606</v>
      </c>
      <c r="C29" t="s">
        <v>375</v>
      </c>
      <c r="D29" t="s">
        <v>376</v>
      </c>
      <c r="E29" t="s">
        <v>610</v>
      </c>
    </row>
    <row r="30" spans="1:5">
      <c r="C30" t="s">
        <v>339</v>
      </c>
      <c r="D30" t="s">
        <v>340</v>
      </c>
      <c r="E30" t="s">
        <v>611</v>
      </c>
    </row>
    <row r="31" spans="1:5" ht="16">
      <c r="C31" s="20" t="s">
        <v>45</v>
      </c>
      <c r="D31" s="19" t="s">
        <v>46</v>
      </c>
      <c r="E31" t="s">
        <v>612</v>
      </c>
    </row>
  </sheetData>
  <hyperlinks>
    <hyperlink ref="C3" r:id="rId1" xr:uid="{CA36A915-61B9-4CC9-BD0A-4DD9491230EE}"/>
    <hyperlink ref="C11" r:id="rId2" xr:uid="{1370400E-3CAB-4D99-A09A-393ACBD87C29}"/>
    <hyperlink ref="C17" r:id="rId3" xr:uid="{E2E3526F-1B9C-4465-A8BB-21D9F56A2617}"/>
    <hyperlink ref="C22" r:id="rId4" xr:uid="{29A7DF66-377F-445C-B799-985B3114F3B5}"/>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D674F-1F30-4DA6-8EB9-601E3A60572E}">
  <dimension ref="A1:F292"/>
  <sheetViews>
    <sheetView workbookViewId="0">
      <selection activeCell="E2" sqref="E2:F107"/>
    </sheetView>
  </sheetViews>
  <sheetFormatPr baseColWidth="10" defaultColWidth="8.83203125" defaultRowHeight="15"/>
  <cols>
    <col min="1" max="1" width="20.1640625" bestFit="1" customWidth="1"/>
    <col min="2" max="2" width="47.5" bestFit="1" customWidth="1"/>
    <col min="5" max="5" width="43.83203125" customWidth="1"/>
    <col min="6" max="6" width="41.5" customWidth="1"/>
  </cols>
  <sheetData>
    <row r="1" spans="1:6">
      <c r="A1" s="27" t="s">
        <v>613</v>
      </c>
      <c r="B1" s="27" t="s">
        <v>515</v>
      </c>
      <c r="E1" s="27" t="s">
        <v>515</v>
      </c>
      <c r="F1" s="27" t="s">
        <v>614</v>
      </c>
    </row>
    <row r="2" spans="1:6">
      <c r="A2" t="s">
        <v>139</v>
      </c>
      <c r="B2" t="s">
        <v>574</v>
      </c>
      <c r="E2" t="s">
        <v>39</v>
      </c>
      <c r="F2">
        <f t="shared" ref="F2:F33" si="0">COUNTIF(B:B,E2)</f>
        <v>12</v>
      </c>
    </row>
    <row r="3" spans="1:6">
      <c r="A3" t="s">
        <v>139</v>
      </c>
      <c r="B3" t="s">
        <v>556</v>
      </c>
      <c r="E3" t="s">
        <v>385</v>
      </c>
      <c r="F3">
        <f t="shared" si="0"/>
        <v>11</v>
      </c>
    </row>
    <row r="4" spans="1:6">
      <c r="A4" t="s">
        <v>139</v>
      </c>
      <c r="B4" t="s">
        <v>385</v>
      </c>
      <c r="E4" t="s">
        <v>62</v>
      </c>
      <c r="F4">
        <f t="shared" si="0"/>
        <v>11</v>
      </c>
    </row>
    <row r="5" spans="1:6">
      <c r="A5" t="s">
        <v>139</v>
      </c>
      <c r="B5" s="35" t="s">
        <v>39</v>
      </c>
      <c r="E5" t="s">
        <v>520</v>
      </c>
      <c r="F5">
        <f t="shared" si="0"/>
        <v>10</v>
      </c>
    </row>
    <row r="6" spans="1:6">
      <c r="A6" t="s">
        <v>139</v>
      </c>
      <c r="B6" t="s">
        <v>481</v>
      </c>
      <c r="E6" t="s">
        <v>522</v>
      </c>
      <c r="F6">
        <f t="shared" si="0"/>
        <v>10</v>
      </c>
    </row>
    <row r="7" spans="1:6">
      <c r="A7" t="s">
        <v>139</v>
      </c>
      <c r="B7" t="s">
        <v>546</v>
      </c>
      <c r="E7" t="s">
        <v>26</v>
      </c>
      <c r="F7">
        <f t="shared" si="0"/>
        <v>9</v>
      </c>
    </row>
    <row r="8" spans="1:6">
      <c r="A8" t="s">
        <v>139</v>
      </c>
      <c r="B8" t="s">
        <v>520</v>
      </c>
      <c r="E8" t="s">
        <v>191</v>
      </c>
      <c r="F8">
        <f t="shared" si="0"/>
        <v>9</v>
      </c>
    </row>
    <row r="9" spans="1:6">
      <c r="A9" t="s">
        <v>139</v>
      </c>
      <c r="B9" t="s">
        <v>522</v>
      </c>
      <c r="E9" t="s">
        <v>524</v>
      </c>
      <c r="F9">
        <f t="shared" si="0"/>
        <v>8</v>
      </c>
    </row>
    <row r="10" spans="1:6">
      <c r="A10" t="s">
        <v>139</v>
      </c>
      <c r="B10" t="s">
        <v>534</v>
      </c>
      <c r="E10" t="s">
        <v>328</v>
      </c>
      <c r="F10">
        <f t="shared" si="0"/>
        <v>6</v>
      </c>
    </row>
    <row r="11" spans="1:6">
      <c r="A11" t="s">
        <v>139</v>
      </c>
      <c r="B11" t="s">
        <v>557</v>
      </c>
      <c r="E11" t="s">
        <v>532</v>
      </c>
      <c r="F11">
        <f t="shared" si="0"/>
        <v>6</v>
      </c>
    </row>
    <row r="12" spans="1:6">
      <c r="A12" t="s">
        <v>139</v>
      </c>
      <c r="B12" t="s">
        <v>524</v>
      </c>
      <c r="E12" t="s">
        <v>534</v>
      </c>
      <c r="F12">
        <f t="shared" si="0"/>
        <v>6</v>
      </c>
    </row>
    <row r="13" spans="1:6">
      <c r="A13" t="s">
        <v>139</v>
      </c>
      <c r="B13" t="s">
        <v>575</v>
      </c>
      <c r="E13" t="s">
        <v>173</v>
      </c>
      <c r="F13">
        <f t="shared" si="0"/>
        <v>6</v>
      </c>
    </row>
    <row r="14" spans="1:6">
      <c r="A14" t="s">
        <v>139</v>
      </c>
      <c r="B14" t="s">
        <v>26</v>
      </c>
      <c r="E14" t="s">
        <v>221</v>
      </c>
      <c r="F14">
        <f t="shared" si="0"/>
        <v>6</v>
      </c>
    </row>
    <row r="15" spans="1:6">
      <c r="A15" t="s">
        <v>139</v>
      </c>
      <c r="B15" t="s">
        <v>577</v>
      </c>
      <c r="E15" t="s">
        <v>530</v>
      </c>
      <c r="F15">
        <f t="shared" si="0"/>
        <v>6</v>
      </c>
    </row>
    <row r="16" spans="1:6">
      <c r="A16" t="s">
        <v>139</v>
      </c>
      <c r="B16" t="s">
        <v>221</v>
      </c>
      <c r="E16" t="s">
        <v>481</v>
      </c>
      <c r="F16">
        <f t="shared" si="0"/>
        <v>5</v>
      </c>
    </row>
    <row r="17" spans="1:6">
      <c r="A17" t="s">
        <v>139</v>
      </c>
      <c r="B17" t="s">
        <v>533</v>
      </c>
      <c r="E17" t="s">
        <v>334</v>
      </c>
      <c r="F17">
        <f t="shared" si="0"/>
        <v>5</v>
      </c>
    </row>
    <row r="18" spans="1:6">
      <c r="A18" t="s">
        <v>139</v>
      </c>
      <c r="B18" t="s">
        <v>191</v>
      </c>
      <c r="E18" t="s">
        <v>203</v>
      </c>
      <c r="F18">
        <f t="shared" si="0"/>
        <v>5</v>
      </c>
    </row>
    <row r="19" spans="1:6">
      <c r="A19" t="s">
        <v>139</v>
      </c>
      <c r="B19" t="s">
        <v>576</v>
      </c>
      <c r="E19" t="s">
        <v>124</v>
      </c>
      <c r="F19">
        <f t="shared" si="0"/>
        <v>5</v>
      </c>
    </row>
    <row r="20" spans="1:6">
      <c r="A20" t="s">
        <v>139</v>
      </c>
      <c r="B20" t="s">
        <v>62</v>
      </c>
      <c r="E20" t="s">
        <v>541</v>
      </c>
      <c r="F20">
        <f t="shared" si="0"/>
        <v>5</v>
      </c>
    </row>
    <row r="21" spans="1:6">
      <c r="A21" t="s">
        <v>99</v>
      </c>
      <c r="B21" t="s">
        <v>457</v>
      </c>
      <c r="E21" t="s">
        <v>523</v>
      </c>
      <c r="F21">
        <f t="shared" si="0"/>
        <v>5</v>
      </c>
    </row>
    <row r="22" spans="1:6">
      <c r="A22" t="s">
        <v>99</v>
      </c>
      <c r="B22" t="s">
        <v>385</v>
      </c>
      <c r="E22" t="s">
        <v>533</v>
      </c>
      <c r="F22">
        <f t="shared" si="0"/>
        <v>5</v>
      </c>
    </row>
    <row r="23" spans="1:6">
      <c r="A23" t="s">
        <v>99</v>
      </c>
      <c r="B23" s="35" t="s">
        <v>39</v>
      </c>
      <c r="E23" t="s">
        <v>430</v>
      </c>
      <c r="F23">
        <f t="shared" si="0"/>
        <v>5</v>
      </c>
    </row>
    <row r="24" spans="1:6">
      <c r="A24" t="s">
        <v>99</v>
      </c>
      <c r="B24" t="s">
        <v>567</v>
      </c>
      <c r="E24" t="s">
        <v>539</v>
      </c>
      <c r="F24">
        <f t="shared" si="0"/>
        <v>4</v>
      </c>
    </row>
    <row r="25" spans="1:6">
      <c r="A25" t="s">
        <v>99</v>
      </c>
      <c r="B25" t="s">
        <v>328</v>
      </c>
      <c r="E25" t="s">
        <v>546</v>
      </c>
      <c r="F25">
        <f t="shared" si="0"/>
        <v>4</v>
      </c>
    </row>
    <row r="26" spans="1:6">
      <c r="A26" t="s">
        <v>99</v>
      </c>
      <c r="B26" t="s">
        <v>532</v>
      </c>
      <c r="E26" t="s">
        <v>537</v>
      </c>
      <c r="F26">
        <f t="shared" si="0"/>
        <v>4</v>
      </c>
    </row>
    <row r="27" spans="1:6">
      <c r="A27" t="s">
        <v>99</v>
      </c>
      <c r="B27" t="s">
        <v>540</v>
      </c>
      <c r="E27" t="s">
        <v>519</v>
      </c>
      <c r="F27">
        <f t="shared" si="0"/>
        <v>4</v>
      </c>
    </row>
    <row r="28" spans="1:6">
      <c r="A28" t="s">
        <v>99</v>
      </c>
      <c r="B28" t="s">
        <v>203</v>
      </c>
      <c r="E28" t="s">
        <v>556</v>
      </c>
      <c r="F28">
        <f t="shared" si="0"/>
        <v>3</v>
      </c>
    </row>
    <row r="29" spans="1:6">
      <c r="A29" t="s">
        <v>99</v>
      </c>
      <c r="B29" t="s">
        <v>541</v>
      </c>
      <c r="E29" t="s">
        <v>378</v>
      </c>
      <c r="F29">
        <f t="shared" si="0"/>
        <v>3</v>
      </c>
    </row>
    <row r="30" spans="1:6">
      <c r="A30" t="s">
        <v>99</v>
      </c>
      <c r="B30" t="s">
        <v>520</v>
      </c>
      <c r="E30" t="s">
        <v>457</v>
      </c>
      <c r="F30">
        <f t="shared" si="0"/>
        <v>3</v>
      </c>
    </row>
    <row r="31" spans="1:6">
      <c r="A31" t="s">
        <v>99</v>
      </c>
      <c r="B31" t="s">
        <v>545</v>
      </c>
      <c r="E31" t="s">
        <v>547</v>
      </c>
      <c r="F31">
        <f t="shared" si="0"/>
        <v>3</v>
      </c>
    </row>
    <row r="32" spans="1:6">
      <c r="A32" t="s">
        <v>99</v>
      </c>
      <c r="B32" t="s">
        <v>569</v>
      </c>
      <c r="E32" t="s">
        <v>554</v>
      </c>
      <c r="F32">
        <f t="shared" si="0"/>
        <v>3</v>
      </c>
    </row>
    <row r="33" spans="1:6">
      <c r="A33" t="s">
        <v>99</v>
      </c>
      <c r="B33" t="s">
        <v>568</v>
      </c>
      <c r="E33" t="s">
        <v>543</v>
      </c>
      <c r="F33">
        <f t="shared" si="0"/>
        <v>3</v>
      </c>
    </row>
    <row r="34" spans="1:6">
      <c r="A34" t="s">
        <v>99</v>
      </c>
      <c r="B34" t="s">
        <v>531</v>
      </c>
      <c r="E34" t="s">
        <v>542</v>
      </c>
      <c r="F34">
        <f t="shared" ref="F34:F65" si="1">COUNTIF(B:B,E34)</f>
        <v>3</v>
      </c>
    </row>
    <row r="35" spans="1:6">
      <c r="A35" t="s">
        <v>99</v>
      </c>
      <c r="B35" t="s">
        <v>566</v>
      </c>
      <c r="E35" t="s">
        <v>545</v>
      </c>
      <c r="F35">
        <f t="shared" si="1"/>
        <v>3</v>
      </c>
    </row>
    <row r="36" spans="1:6">
      <c r="A36" t="s">
        <v>99</v>
      </c>
      <c r="B36" t="s">
        <v>530</v>
      </c>
      <c r="E36" t="s">
        <v>510</v>
      </c>
      <c r="F36">
        <f t="shared" si="1"/>
        <v>3</v>
      </c>
    </row>
    <row r="37" spans="1:6">
      <c r="A37" t="s">
        <v>99</v>
      </c>
      <c r="B37" t="s">
        <v>523</v>
      </c>
      <c r="E37" t="s">
        <v>518</v>
      </c>
      <c r="F37">
        <f t="shared" si="1"/>
        <v>3</v>
      </c>
    </row>
    <row r="38" spans="1:6">
      <c r="A38" t="s">
        <v>99</v>
      </c>
      <c r="B38" t="s">
        <v>544</v>
      </c>
      <c r="E38" t="s">
        <v>535</v>
      </c>
      <c r="F38">
        <f t="shared" si="1"/>
        <v>3</v>
      </c>
    </row>
    <row r="39" spans="1:6">
      <c r="A39" t="s">
        <v>99</v>
      </c>
      <c r="B39" t="s">
        <v>62</v>
      </c>
      <c r="E39" t="s">
        <v>544</v>
      </c>
      <c r="F39">
        <f t="shared" si="1"/>
        <v>3</v>
      </c>
    </row>
    <row r="40" spans="1:6">
      <c r="A40" t="s">
        <v>208</v>
      </c>
      <c r="B40" t="s">
        <v>555</v>
      </c>
      <c r="E40" t="s">
        <v>555</v>
      </c>
      <c r="F40">
        <f t="shared" si="1"/>
        <v>2</v>
      </c>
    </row>
    <row r="41" spans="1:6">
      <c r="A41" t="s">
        <v>208</v>
      </c>
      <c r="B41" t="s">
        <v>457</v>
      </c>
      <c r="E41" t="s">
        <v>561</v>
      </c>
      <c r="F41">
        <f t="shared" si="1"/>
        <v>2</v>
      </c>
    </row>
    <row r="42" spans="1:6">
      <c r="A42" t="s">
        <v>208</v>
      </c>
      <c r="B42" t="s">
        <v>385</v>
      </c>
      <c r="E42" t="s">
        <v>549</v>
      </c>
      <c r="F42">
        <f t="shared" si="1"/>
        <v>2</v>
      </c>
    </row>
    <row r="43" spans="1:6">
      <c r="A43" t="s">
        <v>208</v>
      </c>
      <c r="B43" t="s">
        <v>561</v>
      </c>
      <c r="E43" t="s">
        <v>593</v>
      </c>
      <c r="F43">
        <f t="shared" si="1"/>
        <v>2</v>
      </c>
    </row>
    <row r="44" spans="1:6">
      <c r="A44" t="s">
        <v>208</v>
      </c>
      <c r="B44" t="s">
        <v>593</v>
      </c>
      <c r="E44" t="s">
        <v>553</v>
      </c>
      <c r="F44">
        <f t="shared" si="1"/>
        <v>2</v>
      </c>
    </row>
    <row r="45" spans="1:6">
      <c r="A45" t="s">
        <v>208</v>
      </c>
      <c r="B45" s="35" t="s">
        <v>39</v>
      </c>
      <c r="E45" t="s">
        <v>540</v>
      </c>
      <c r="F45">
        <f t="shared" si="1"/>
        <v>2</v>
      </c>
    </row>
    <row r="46" spans="1:6">
      <c r="A46" t="s">
        <v>208</v>
      </c>
      <c r="B46" t="s">
        <v>539</v>
      </c>
      <c r="E46" t="s">
        <v>551</v>
      </c>
      <c r="F46">
        <f t="shared" si="1"/>
        <v>2</v>
      </c>
    </row>
    <row r="47" spans="1:6">
      <c r="A47" t="s">
        <v>208</v>
      </c>
      <c r="B47" t="s">
        <v>328</v>
      </c>
      <c r="E47" t="s">
        <v>559</v>
      </c>
      <c r="F47">
        <f t="shared" si="1"/>
        <v>2</v>
      </c>
    </row>
    <row r="48" spans="1:6">
      <c r="A48" t="s">
        <v>208</v>
      </c>
      <c r="B48" t="s">
        <v>591</v>
      </c>
      <c r="E48" t="s">
        <v>527</v>
      </c>
      <c r="F48">
        <f t="shared" si="1"/>
        <v>2</v>
      </c>
    </row>
    <row r="49" spans="1:6">
      <c r="A49" t="s">
        <v>208</v>
      </c>
      <c r="B49" t="s">
        <v>594</v>
      </c>
      <c r="E49" t="s">
        <v>558</v>
      </c>
      <c r="F49">
        <f t="shared" si="1"/>
        <v>2</v>
      </c>
    </row>
    <row r="50" spans="1:6">
      <c r="A50" t="s">
        <v>208</v>
      </c>
      <c r="B50" t="s">
        <v>481</v>
      </c>
      <c r="E50" t="s">
        <v>557</v>
      </c>
      <c r="F50">
        <f t="shared" si="1"/>
        <v>2</v>
      </c>
    </row>
    <row r="51" spans="1:6">
      <c r="A51" t="s">
        <v>208</v>
      </c>
      <c r="B51" t="s">
        <v>334</v>
      </c>
      <c r="E51" t="s">
        <v>552</v>
      </c>
      <c r="F51">
        <f t="shared" si="1"/>
        <v>2</v>
      </c>
    </row>
    <row r="52" spans="1:6">
      <c r="A52" t="s">
        <v>208</v>
      </c>
      <c r="B52" t="s">
        <v>537</v>
      </c>
      <c r="E52" t="s">
        <v>531</v>
      </c>
      <c r="F52">
        <f t="shared" si="1"/>
        <v>2</v>
      </c>
    </row>
    <row r="53" spans="1:6">
      <c r="A53" t="s">
        <v>208</v>
      </c>
      <c r="B53" t="s">
        <v>532</v>
      </c>
      <c r="E53" t="s">
        <v>526</v>
      </c>
      <c r="F53">
        <f t="shared" si="1"/>
        <v>2</v>
      </c>
    </row>
    <row r="54" spans="1:6">
      <c r="A54" t="s">
        <v>208</v>
      </c>
      <c r="B54" t="s">
        <v>547</v>
      </c>
      <c r="E54" t="s">
        <v>560</v>
      </c>
      <c r="F54">
        <f t="shared" si="1"/>
        <v>2</v>
      </c>
    </row>
    <row r="55" spans="1:6">
      <c r="A55" t="s">
        <v>208</v>
      </c>
      <c r="B55" t="s">
        <v>551</v>
      </c>
      <c r="E55" t="s">
        <v>574</v>
      </c>
      <c r="F55">
        <f t="shared" si="1"/>
        <v>1</v>
      </c>
    </row>
    <row r="56" spans="1:6">
      <c r="A56" t="s">
        <v>208</v>
      </c>
      <c r="B56" t="s">
        <v>520</v>
      </c>
      <c r="E56" t="s">
        <v>536</v>
      </c>
      <c r="F56">
        <f t="shared" si="1"/>
        <v>1</v>
      </c>
    </row>
    <row r="57" spans="1:6">
      <c r="A57" t="s">
        <v>208</v>
      </c>
      <c r="B57" t="s">
        <v>543</v>
      </c>
      <c r="E57" t="s">
        <v>615</v>
      </c>
      <c r="F57">
        <f t="shared" si="1"/>
        <v>1</v>
      </c>
    </row>
    <row r="58" spans="1:6">
      <c r="A58" t="s">
        <v>208</v>
      </c>
      <c r="B58" t="s">
        <v>559</v>
      </c>
      <c r="E58" t="s">
        <v>587</v>
      </c>
      <c r="F58">
        <f t="shared" si="1"/>
        <v>1</v>
      </c>
    </row>
    <row r="59" spans="1:6">
      <c r="A59" t="s">
        <v>208</v>
      </c>
      <c r="B59" t="s">
        <v>522</v>
      </c>
      <c r="E59" t="s">
        <v>616</v>
      </c>
      <c r="F59">
        <f t="shared" si="1"/>
        <v>1</v>
      </c>
    </row>
    <row r="60" spans="1:6">
      <c r="A60" t="s">
        <v>208</v>
      </c>
      <c r="B60" t="s">
        <v>542</v>
      </c>
      <c r="E60" t="s">
        <v>596</v>
      </c>
      <c r="F60">
        <f t="shared" si="1"/>
        <v>1</v>
      </c>
    </row>
    <row r="61" spans="1:6">
      <c r="A61" t="s">
        <v>208</v>
      </c>
      <c r="B61" t="s">
        <v>534</v>
      </c>
      <c r="E61" t="s">
        <v>565</v>
      </c>
      <c r="F61">
        <f t="shared" si="1"/>
        <v>1</v>
      </c>
    </row>
    <row r="62" spans="1:6">
      <c r="A62" t="s">
        <v>208</v>
      </c>
      <c r="B62" t="s">
        <v>545</v>
      </c>
      <c r="E62" t="s">
        <v>570</v>
      </c>
      <c r="F62">
        <f t="shared" si="1"/>
        <v>1</v>
      </c>
    </row>
    <row r="63" spans="1:6">
      <c r="A63" t="s">
        <v>208</v>
      </c>
      <c r="B63" t="s">
        <v>558</v>
      </c>
      <c r="E63" t="s">
        <v>567</v>
      </c>
      <c r="F63">
        <f t="shared" si="1"/>
        <v>1</v>
      </c>
    </row>
    <row r="64" spans="1:6">
      <c r="A64" t="s">
        <v>208</v>
      </c>
      <c r="B64" t="s">
        <v>590</v>
      </c>
      <c r="E64" t="s">
        <v>581</v>
      </c>
      <c r="F64">
        <f t="shared" si="1"/>
        <v>1</v>
      </c>
    </row>
    <row r="65" spans="1:6">
      <c r="A65" t="s">
        <v>208</v>
      </c>
      <c r="B65" t="s">
        <v>524</v>
      </c>
      <c r="E65" t="s">
        <v>591</v>
      </c>
      <c r="F65">
        <f t="shared" si="1"/>
        <v>1</v>
      </c>
    </row>
    <row r="66" spans="1:6">
      <c r="A66" t="s">
        <v>208</v>
      </c>
      <c r="B66" t="s">
        <v>173</v>
      </c>
      <c r="E66" t="s">
        <v>594</v>
      </c>
      <c r="F66">
        <f t="shared" ref="F66:F97" si="2">COUNTIF(B:B,E66)</f>
        <v>1</v>
      </c>
    </row>
    <row r="67" spans="1:6">
      <c r="A67" t="s">
        <v>208</v>
      </c>
      <c r="B67" t="s">
        <v>592</v>
      </c>
      <c r="E67" t="s">
        <v>617</v>
      </c>
      <c r="F67">
        <f t="shared" si="2"/>
        <v>1</v>
      </c>
    </row>
    <row r="68" spans="1:6">
      <c r="A68" t="s">
        <v>208</v>
      </c>
      <c r="B68" t="s">
        <v>26</v>
      </c>
      <c r="E68" t="s">
        <v>563</v>
      </c>
      <c r="F68">
        <f t="shared" si="2"/>
        <v>1</v>
      </c>
    </row>
    <row r="69" spans="1:6">
      <c r="A69" t="s">
        <v>208</v>
      </c>
      <c r="B69" t="s">
        <v>552</v>
      </c>
      <c r="E69" t="s">
        <v>538</v>
      </c>
      <c r="F69">
        <f t="shared" si="2"/>
        <v>1</v>
      </c>
    </row>
    <row r="70" spans="1:6">
      <c r="A70" t="s">
        <v>208</v>
      </c>
      <c r="B70" t="s">
        <v>589</v>
      </c>
      <c r="E70" t="s">
        <v>618</v>
      </c>
      <c r="F70">
        <f t="shared" si="2"/>
        <v>1</v>
      </c>
    </row>
    <row r="71" spans="1:6">
      <c r="A71" t="s">
        <v>208</v>
      </c>
      <c r="B71" t="s">
        <v>530</v>
      </c>
      <c r="E71" t="s">
        <v>586</v>
      </c>
      <c r="F71">
        <f t="shared" si="2"/>
        <v>1</v>
      </c>
    </row>
    <row r="72" spans="1:6">
      <c r="A72" t="s">
        <v>208</v>
      </c>
      <c r="B72" t="s">
        <v>523</v>
      </c>
      <c r="E72" t="s">
        <v>580</v>
      </c>
      <c r="F72">
        <f t="shared" si="2"/>
        <v>1</v>
      </c>
    </row>
    <row r="73" spans="1:6">
      <c r="A73" t="s">
        <v>208</v>
      </c>
      <c r="B73" t="s">
        <v>533</v>
      </c>
      <c r="E73" t="s">
        <v>595</v>
      </c>
      <c r="F73">
        <f t="shared" si="2"/>
        <v>1</v>
      </c>
    </row>
    <row r="74" spans="1:6">
      <c r="A74" t="s">
        <v>208</v>
      </c>
      <c r="B74" t="s">
        <v>191</v>
      </c>
      <c r="E74" t="s">
        <v>619</v>
      </c>
      <c r="F74">
        <f t="shared" si="2"/>
        <v>1</v>
      </c>
    </row>
    <row r="75" spans="1:6">
      <c r="A75" t="s">
        <v>208</v>
      </c>
      <c r="B75" t="s">
        <v>544</v>
      </c>
      <c r="E75" t="s">
        <v>582</v>
      </c>
      <c r="F75">
        <f t="shared" si="2"/>
        <v>1</v>
      </c>
    </row>
    <row r="76" spans="1:6">
      <c r="A76" t="s">
        <v>208</v>
      </c>
      <c r="B76" t="s">
        <v>62</v>
      </c>
      <c r="E76" t="s">
        <v>569</v>
      </c>
      <c r="F76">
        <f t="shared" si="2"/>
        <v>1</v>
      </c>
    </row>
    <row r="77" spans="1:6">
      <c r="A77" t="s">
        <v>45</v>
      </c>
      <c r="B77" t="s">
        <v>385</v>
      </c>
      <c r="E77" t="s">
        <v>528</v>
      </c>
      <c r="F77">
        <f t="shared" si="2"/>
        <v>1</v>
      </c>
    </row>
    <row r="78" spans="1:6">
      <c r="A78" t="s">
        <v>45</v>
      </c>
      <c r="B78" t="s">
        <v>549</v>
      </c>
      <c r="E78" t="s">
        <v>620</v>
      </c>
      <c r="F78">
        <f t="shared" si="2"/>
        <v>1</v>
      </c>
    </row>
    <row r="79" spans="1:6">
      <c r="A79" t="s">
        <v>45</v>
      </c>
      <c r="B79" s="35" t="s">
        <v>39</v>
      </c>
      <c r="E79" t="s">
        <v>572</v>
      </c>
      <c r="F79">
        <f t="shared" si="2"/>
        <v>1</v>
      </c>
    </row>
    <row r="80" spans="1:6">
      <c r="A80" t="s">
        <v>45</v>
      </c>
      <c r="B80" t="s">
        <v>539</v>
      </c>
      <c r="E80" t="s">
        <v>568</v>
      </c>
      <c r="F80">
        <f t="shared" si="2"/>
        <v>1</v>
      </c>
    </row>
    <row r="81" spans="1:6">
      <c r="A81" t="s">
        <v>45</v>
      </c>
      <c r="B81" t="s">
        <v>328</v>
      </c>
      <c r="E81" t="s">
        <v>621</v>
      </c>
      <c r="F81">
        <f t="shared" si="2"/>
        <v>1</v>
      </c>
    </row>
    <row r="82" spans="1:6">
      <c r="A82" t="s">
        <v>45</v>
      </c>
      <c r="B82" t="s">
        <v>537</v>
      </c>
      <c r="E82" t="s">
        <v>584</v>
      </c>
      <c r="F82">
        <f t="shared" si="2"/>
        <v>1</v>
      </c>
    </row>
    <row r="83" spans="1:6">
      <c r="A83" t="s">
        <v>45</v>
      </c>
      <c r="B83" t="s">
        <v>551</v>
      </c>
      <c r="E83" t="s">
        <v>590</v>
      </c>
      <c r="F83">
        <f t="shared" si="2"/>
        <v>1</v>
      </c>
    </row>
    <row r="84" spans="1:6">
      <c r="A84" t="s">
        <v>45</v>
      </c>
      <c r="B84" t="s">
        <v>543</v>
      </c>
      <c r="E84" t="s">
        <v>575</v>
      </c>
      <c r="F84">
        <f t="shared" si="2"/>
        <v>1</v>
      </c>
    </row>
    <row r="85" spans="1:6">
      <c r="A85" t="s">
        <v>45</v>
      </c>
      <c r="B85" t="s">
        <v>522</v>
      </c>
      <c r="E85" t="s">
        <v>583</v>
      </c>
      <c r="F85">
        <f t="shared" si="2"/>
        <v>1</v>
      </c>
    </row>
    <row r="86" spans="1:6">
      <c r="A86" t="s">
        <v>45</v>
      </c>
      <c r="B86" t="s">
        <v>510</v>
      </c>
      <c r="E86" t="s">
        <v>579</v>
      </c>
      <c r="F86">
        <f t="shared" si="2"/>
        <v>1</v>
      </c>
    </row>
    <row r="87" spans="1:6">
      <c r="A87" t="s">
        <v>45</v>
      </c>
      <c r="B87" t="s">
        <v>550</v>
      </c>
      <c r="E87" t="s">
        <v>592</v>
      </c>
      <c r="F87">
        <f t="shared" si="2"/>
        <v>1</v>
      </c>
    </row>
    <row r="88" spans="1:6">
      <c r="A88" t="s">
        <v>45</v>
      </c>
      <c r="B88" t="s">
        <v>523</v>
      </c>
      <c r="E88" t="s">
        <v>573</v>
      </c>
      <c r="F88">
        <f t="shared" si="2"/>
        <v>1</v>
      </c>
    </row>
    <row r="89" spans="1:6">
      <c r="A89" t="s">
        <v>45</v>
      </c>
      <c r="B89" t="s">
        <v>548</v>
      </c>
      <c r="E89" t="s">
        <v>622</v>
      </c>
      <c r="F89">
        <f t="shared" si="2"/>
        <v>1</v>
      </c>
    </row>
    <row r="90" spans="1:6">
      <c r="A90" t="s">
        <v>45</v>
      </c>
      <c r="B90" t="s">
        <v>430</v>
      </c>
      <c r="E90" t="s">
        <v>577</v>
      </c>
      <c r="F90">
        <f t="shared" si="2"/>
        <v>1</v>
      </c>
    </row>
    <row r="91" spans="1:6">
      <c r="A91" t="s">
        <v>216</v>
      </c>
      <c r="B91" t="s">
        <v>124</v>
      </c>
      <c r="E91" t="s">
        <v>585</v>
      </c>
      <c r="F91">
        <f t="shared" si="2"/>
        <v>1</v>
      </c>
    </row>
    <row r="92" spans="1:6">
      <c r="A92" t="s">
        <v>216</v>
      </c>
      <c r="B92" s="35" t="s">
        <v>221</v>
      </c>
      <c r="E92" t="s">
        <v>550</v>
      </c>
      <c r="F92">
        <f t="shared" si="2"/>
        <v>1</v>
      </c>
    </row>
    <row r="93" spans="1:6">
      <c r="A93" t="s">
        <v>131</v>
      </c>
      <c r="B93" s="35" t="s">
        <v>287</v>
      </c>
      <c r="E93" t="s">
        <v>521</v>
      </c>
      <c r="F93">
        <f t="shared" si="2"/>
        <v>1</v>
      </c>
    </row>
    <row r="94" spans="1:6">
      <c r="A94" t="s">
        <v>20</v>
      </c>
      <c r="B94" t="s">
        <v>518</v>
      </c>
      <c r="E94" t="s">
        <v>588</v>
      </c>
      <c r="F94">
        <f t="shared" si="2"/>
        <v>1</v>
      </c>
    </row>
    <row r="95" spans="1:6">
      <c r="A95" t="s">
        <v>20</v>
      </c>
      <c r="B95" s="35" t="s">
        <v>26</v>
      </c>
      <c r="E95" t="s">
        <v>562</v>
      </c>
      <c r="F95">
        <f t="shared" si="2"/>
        <v>1</v>
      </c>
    </row>
    <row r="96" spans="1:6">
      <c r="A96" t="s">
        <v>20</v>
      </c>
      <c r="B96" t="s">
        <v>521</v>
      </c>
      <c r="E96" t="s">
        <v>486</v>
      </c>
      <c r="F96">
        <f t="shared" si="2"/>
        <v>1</v>
      </c>
    </row>
    <row r="97" spans="1:6">
      <c r="A97" t="s">
        <v>20</v>
      </c>
      <c r="B97" t="s">
        <v>519</v>
      </c>
      <c r="E97" t="s">
        <v>589</v>
      </c>
      <c r="F97">
        <f t="shared" si="2"/>
        <v>1</v>
      </c>
    </row>
    <row r="98" spans="1:6">
      <c r="A98" t="s">
        <v>20</v>
      </c>
      <c r="B98" t="s">
        <v>430</v>
      </c>
      <c r="E98" t="s">
        <v>566</v>
      </c>
      <c r="F98">
        <f t="shared" ref="F98:F129" si="3">COUNTIF(B:B,E98)</f>
        <v>1</v>
      </c>
    </row>
    <row r="99" spans="1:6">
      <c r="A99" t="s">
        <v>92</v>
      </c>
      <c r="B99" t="s">
        <v>385</v>
      </c>
      <c r="E99" t="s">
        <v>578</v>
      </c>
      <c r="F99">
        <f t="shared" si="3"/>
        <v>1</v>
      </c>
    </row>
    <row r="100" spans="1:6">
      <c r="A100" t="s">
        <v>92</v>
      </c>
      <c r="B100" s="35" t="s">
        <v>39</v>
      </c>
      <c r="E100" t="s">
        <v>525</v>
      </c>
      <c r="F100">
        <f t="shared" si="3"/>
        <v>1</v>
      </c>
    </row>
    <row r="101" spans="1:6">
      <c r="A101" t="s">
        <v>92</v>
      </c>
      <c r="B101" t="s">
        <v>565</v>
      </c>
      <c r="E101" t="s">
        <v>564</v>
      </c>
      <c r="F101">
        <f t="shared" si="3"/>
        <v>1</v>
      </c>
    </row>
    <row r="102" spans="1:6">
      <c r="A102" t="s">
        <v>92</v>
      </c>
      <c r="B102" t="s">
        <v>537</v>
      </c>
      <c r="E102" t="s">
        <v>446</v>
      </c>
      <c r="F102">
        <f t="shared" si="3"/>
        <v>1</v>
      </c>
    </row>
    <row r="103" spans="1:6">
      <c r="A103" t="s">
        <v>92</v>
      </c>
      <c r="B103" t="s">
        <v>563</v>
      </c>
      <c r="E103" t="s">
        <v>623</v>
      </c>
      <c r="F103">
        <f t="shared" si="3"/>
        <v>1</v>
      </c>
    </row>
    <row r="104" spans="1:6">
      <c r="A104" t="s">
        <v>92</v>
      </c>
      <c r="B104" t="s">
        <v>520</v>
      </c>
      <c r="E104" t="s">
        <v>548</v>
      </c>
      <c r="F104">
        <f t="shared" si="3"/>
        <v>1</v>
      </c>
    </row>
    <row r="105" spans="1:6">
      <c r="A105" t="s">
        <v>92</v>
      </c>
      <c r="B105" t="s">
        <v>522</v>
      </c>
      <c r="E105" t="s">
        <v>287</v>
      </c>
      <c r="F105">
        <f t="shared" si="3"/>
        <v>1</v>
      </c>
    </row>
    <row r="106" spans="1:6">
      <c r="A106" t="s">
        <v>92</v>
      </c>
      <c r="B106" t="s">
        <v>534</v>
      </c>
      <c r="E106" t="s">
        <v>571</v>
      </c>
      <c r="F106">
        <f t="shared" si="3"/>
        <v>1</v>
      </c>
    </row>
    <row r="107" spans="1:6">
      <c r="A107" t="s">
        <v>92</v>
      </c>
      <c r="B107" t="s">
        <v>524</v>
      </c>
      <c r="E107" t="s">
        <v>576</v>
      </c>
      <c r="F107">
        <f t="shared" si="3"/>
        <v>1</v>
      </c>
    </row>
    <row r="108" spans="1:6">
      <c r="A108" t="s">
        <v>92</v>
      </c>
      <c r="B108" t="s">
        <v>26</v>
      </c>
    </row>
    <row r="109" spans="1:6">
      <c r="A109" t="s">
        <v>92</v>
      </c>
      <c r="B109" t="s">
        <v>552</v>
      </c>
    </row>
    <row r="110" spans="1:6">
      <c r="A110" t="s">
        <v>92</v>
      </c>
      <c r="B110" t="s">
        <v>221</v>
      </c>
    </row>
    <row r="111" spans="1:6">
      <c r="A111" t="s">
        <v>92</v>
      </c>
      <c r="B111" t="s">
        <v>530</v>
      </c>
    </row>
    <row r="112" spans="1:6">
      <c r="A112" t="s">
        <v>92</v>
      </c>
      <c r="B112" t="s">
        <v>564</v>
      </c>
    </row>
    <row r="113" spans="1:2">
      <c r="A113" t="s">
        <v>92</v>
      </c>
      <c r="B113" t="s">
        <v>533</v>
      </c>
    </row>
    <row r="114" spans="1:2">
      <c r="A114" t="s">
        <v>92</v>
      </c>
      <c r="B114" t="s">
        <v>519</v>
      </c>
    </row>
    <row r="115" spans="1:2">
      <c r="A115" t="s">
        <v>92</v>
      </c>
      <c r="B115" t="s">
        <v>535</v>
      </c>
    </row>
    <row r="116" spans="1:2">
      <c r="A116" t="s">
        <v>92</v>
      </c>
      <c r="B116" t="s">
        <v>191</v>
      </c>
    </row>
    <row r="117" spans="1:2">
      <c r="A117" t="s">
        <v>92</v>
      </c>
      <c r="B117" t="s">
        <v>430</v>
      </c>
    </row>
    <row r="118" spans="1:2">
      <c r="A118" t="s">
        <v>92</v>
      </c>
      <c r="B118" t="s">
        <v>62</v>
      </c>
    </row>
    <row r="119" spans="1:2">
      <c r="A119" t="s">
        <v>109</v>
      </c>
      <c r="B119" t="s">
        <v>555</v>
      </c>
    </row>
    <row r="120" spans="1:2">
      <c r="A120" t="s">
        <v>109</v>
      </c>
      <c r="B120" t="s">
        <v>378</v>
      </c>
    </row>
    <row r="121" spans="1:2">
      <c r="A121" t="s">
        <v>109</v>
      </c>
      <c r="B121" s="35" t="s">
        <v>39</v>
      </c>
    </row>
    <row r="122" spans="1:2">
      <c r="A122" t="s">
        <v>109</v>
      </c>
      <c r="B122" t="s">
        <v>570</v>
      </c>
    </row>
    <row r="123" spans="1:2">
      <c r="A123" t="s">
        <v>109</v>
      </c>
      <c r="B123" t="s">
        <v>553</v>
      </c>
    </row>
    <row r="124" spans="1:2">
      <c r="A124" t="s">
        <v>109</v>
      </c>
      <c r="B124" t="s">
        <v>481</v>
      </c>
    </row>
    <row r="125" spans="1:2">
      <c r="A125" t="s">
        <v>109</v>
      </c>
      <c r="B125" t="s">
        <v>546</v>
      </c>
    </row>
    <row r="126" spans="1:2">
      <c r="A126" t="s">
        <v>109</v>
      </c>
      <c r="B126" t="s">
        <v>532</v>
      </c>
    </row>
    <row r="127" spans="1:2">
      <c r="A127" t="s">
        <v>109</v>
      </c>
      <c r="B127" t="s">
        <v>547</v>
      </c>
    </row>
    <row r="128" spans="1:2">
      <c r="A128" t="s">
        <v>109</v>
      </c>
      <c r="B128" t="s">
        <v>541</v>
      </c>
    </row>
    <row r="129" spans="1:2">
      <c r="A129" t="s">
        <v>109</v>
      </c>
      <c r="B129" t="s">
        <v>554</v>
      </c>
    </row>
    <row r="130" spans="1:2">
      <c r="A130" t="s">
        <v>109</v>
      </c>
      <c r="B130" t="s">
        <v>520</v>
      </c>
    </row>
    <row r="131" spans="1:2">
      <c r="A131" t="s">
        <v>109</v>
      </c>
      <c r="B131" t="s">
        <v>522</v>
      </c>
    </row>
    <row r="132" spans="1:2">
      <c r="A132" t="s">
        <v>109</v>
      </c>
      <c r="B132" t="s">
        <v>534</v>
      </c>
    </row>
    <row r="133" spans="1:2">
      <c r="A133" t="s">
        <v>109</v>
      </c>
      <c r="B133" t="s">
        <v>545</v>
      </c>
    </row>
    <row r="134" spans="1:2">
      <c r="A134" t="s">
        <v>109</v>
      </c>
      <c r="B134" t="s">
        <v>518</v>
      </c>
    </row>
    <row r="135" spans="1:2">
      <c r="A135" t="s">
        <v>109</v>
      </c>
      <c r="B135" t="s">
        <v>527</v>
      </c>
    </row>
    <row r="136" spans="1:2">
      <c r="A136" t="s">
        <v>109</v>
      </c>
      <c r="B136" t="s">
        <v>572</v>
      </c>
    </row>
    <row r="137" spans="1:2">
      <c r="A137" t="s">
        <v>109</v>
      </c>
      <c r="B137" t="s">
        <v>524</v>
      </c>
    </row>
    <row r="138" spans="1:2">
      <c r="A138" t="s">
        <v>109</v>
      </c>
      <c r="B138" t="s">
        <v>173</v>
      </c>
    </row>
    <row r="139" spans="1:2">
      <c r="A139" t="s">
        <v>109</v>
      </c>
      <c r="B139" t="s">
        <v>573</v>
      </c>
    </row>
    <row r="140" spans="1:2">
      <c r="A140" t="s">
        <v>109</v>
      </c>
      <c r="B140" t="s">
        <v>26</v>
      </c>
    </row>
    <row r="141" spans="1:2">
      <c r="A141" t="s">
        <v>109</v>
      </c>
      <c r="B141" t="s">
        <v>530</v>
      </c>
    </row>
    <row r="142" spans="1:2">
      <c r="A142" t="s">
        <v>109</v>
      </c>
      <c r="B142" t="s">
        <v>571</v>
      </c>
    </row>
    <row r="143" spans="1:2">
      <c r="A143" t="s">
        <v>109</v>
      </c>
      <c r="B143" t="s">
        <v>533</v>
      </c>
    </row>
    <row r="144" spans="1:2">
      <c r="A144" t="s">
        <v>109</v>
      </c>
      <c r="B144" t="s">
        <v>62</v>
      </c>
    </row>
    <row r="145" spans="1:2">
      <c r="A145" t="s">
        <v>119</v>
      </c>
      <c r="B145" s="35" t="s">
        <v>124</v>
      </c>
    </row>
    <row r="146" spans="1:2">
      <c r="A146" t="s">
        <v>175</v>
      </c>
      <c r="B146" t="s">
        <v>556</v>
      </c>
    </row>
    <row r="147" spans="1:2">
      <c r="A147" t="s">
        <v>175</v>
      </c>
      <c r="B147" t="s">
        <v>385</v>
      </c>
    </row>
    <row r="148" spans="1:2">
      <c r="A148" t="s">
        <v>175</v>
      </c>
      <c r="B148" t="s">
        <v>587</v>
      </c>
    </row>
    <row r="149" spans="1:2">
      <c r="A149" t="s">
        <v>175</v>
      </c>
      <c r="B149" t="s">
        <v>561</v>
      </c>
    </row>
    <row r="150" spans="1:2">
      <c r="A150" t="s">
        <v>175</v>
      </c>
      <c r="B150" t="s">
        <v>549</v>
      </c>
    </row>
    <row r="151" spans="1:2">
      <c r="A151" t="s">
        <v>175</v>
      </c>
      <c r="B151" s="35" t="s">
        <v>39</v>
      </c>
    </row>
    <row r="152" spans="1:2">
      <c r="A152" t="s">
        <v>175</v>
      </c>
      <c r="B152" t="s">
        <v>539</v>
      </c>
    </row>
    <row r="153" spans="1:2">
      <c r="A153" t="s">
        <v>175</v>
      </c>
      <c r="B153" t="s">
        <v>328</v>
      </c>
    </row>
    <row r="154" spans="1:2">
      <c r="A154" t="s">
        <v>175</v>
      </c>
      <c r="B154" t="s">
        <v>581</v>
      </c>
    </row>
    <row r="155" spans="1:2">
      <c r="A155" t="s">
        <v>175</v>
      </c>
      <c r="B155" t="s">
        <v>481</v>
      </c>
    </row>
    <row r="156" spans="1:2">
      <c r="A156" t="s">
        <v>175</v>
      </c>
      <c r="B156" t="s">
        <v>546</v>
      </c>
    </row>
    <row r="157" spans="1:2">
      <c r="A157" t="s">
        <v>175</v>
      </c>
      <c r="B157" t="s">
        <v>537</v>
      </c>
    </row>
    <row r="158" spans="1:2">
      <c r="A158" t="s">
        <v>175</v>
      </c>
      <c r="B158" t="s">
        <v>532</v>
      </c>
    </row>
    <row r="159" spans="1:2">
      <c r="A159" t="s">
        <v>175</v>
      </c>
      <c r="B159" t="s">
        <v>124</v>
      </c>
    </row>
    <row r="160" spans="1:2">
      <c r="A160" t="s">
        <v>175</v>
      </c>
      <c r="B160" t="s">
        <v>541</v>
      </c>
    </row>
    <row r="161" spans="1:2">
      <c r="A161" t="s">
        <v>175</v>
      </c>
      <c r="B161" t="s">
        <v>586</v>
      </c>
    </row>
    <row r="162" spans="1:2">
      <c r="A162" t="s">
        <v>175</v>
      </c>
      <c r="B162" t="s">
        <v>580</v>
      </c>
    </row>
    <row r="163" spans="1:2">
      <c r="A163" t="s">
        <v>175</v>
      </c>
      <c r="B163" t="s">
        <v>554</v>
      </c>
    </row>
    <row r="164" spans="1:2">
      <c r="A164" t="s">
        <v>175</v>
      </c>
      <c r="B164" t="s">
        <v>520</v>
      </c>
    </row>
    <row r="165" spans="1:2">
      <c r="A165" t="s">
        <v>175</v>
      </c>
      <c r="B165" t="s">
        <v>543</v>
      </c>
    </row>
    <row r="166" spans="1:2">
      <c r="A166" t="s">
        <v>175</v>
      </c>
      <c r="B166" t="s">
        <v>559</v>
      </c>
    </row>
    <row r="167" spans="1:2">
      <c r="A167" t="s">
        <v>175</v>
      </c>
      <c r="B167" t="s">
        <v>522</v>
      </c>
    </row>
    <row r="168" spans="1:2">
      <c r="A168" t="s">
        <v>175</v>
      </c>
      <c r="B168" t="s">
        <v>534</v>
      </c>
    </row>
    <row r="169" spans="1:2">
      <c r="A169" t="s">
        <v>175</v>
      </c>
      <c r="B169" t="s">
        <v>582</v>
      </c>
    </row>
    <row r="170" spans="1:2">
      <c r="A170" t="s">
        <v>175</v>
      </c>
      <c r="B170" t="s">
        <v>557</v>
      </c>
    </row>
    <row r="171" spans="1:2">
      <c r="A171" t="s">
        <v>175</v>
      </c>
      <c r="B171" t="s">
        <v>584</v>
      </c>
    </row>
    <row r="172" spans="1:2">
      <c r="A172" t="s">
        <v>175</v>
      </c>
      <c r="B172" t="s">
        <v>524</v>
      </c>
    </row>
    <row r="173" spans="1:2">
      <c r="A173" t="s">
        <v>175</v>
      </c>
      <c r="B173" t="s">
        <v>173</v>
      </c>
    </row>
    <row r="174" spans="1:2">
      <c r="A174" t="s">
        <v>175</v>
      </c>
      <c r="B174" t="s">
        <v>583</v>
      </c>
    </row>
    <row r="175" spans="1:2">
      <c r="A175" t="s">
        <v>175</v>
      </c>
      <c r="B175" t="s">
        <v>579</v>
      </c>
    </row>
    <row r="176" spans="1:2">
      <c r="A176" t="s">
        <v>175</v>
      </c>
      <c r="B176" t="s">
        <v>26</v>
      </c>
    </row>
    <row r="177" spans="1:2">
      <c r="A177" t="s">
        <v>175</v>
      </c>
      <c r="B177" t="s">
        <v>585</v>
      </c>
    </row>
    <row r="178" spans="1:2">
      <c r="A178" t="s">
        <v>175</v>
      </c>
      <c r="B178" t="s">
        <v>486</v>
      </c>
    </row>
    <row r="179" spans="1:2">
      <c r="A179" t="s">
        <v>175</v>
      </c>
      <c r="B179" t="s">
        <v>560</v>
      </c>
    </row>
    <row r="180" spans="1:2">
      <c r="A180" t="s">
        <v>175</v>
      </c>
      <c r="B180" t="s">
        <v>535</v>
      </c>
    </row>
    <row r="181" spans="1:2">
      <c r="A181" t="s">
        <v>175</v>
      </c>
      <c r="B181" t="s">
        <v>191</v>
      </c>
    </row>
    <row r="182" spans="1:2">
      <c r="A182" t="s">
        <v>175</v>
      </c>
      <c r="B182" t="s">
        <v>430</v>
      </c>
    </row>
    <row r="183" spans="1:2">
      <c r="A183" t="s">
        <v>175</v>
      </c>
      <c r="B183" t="s">
        <v>544</v>
      </c>
    </row>
    <row r="184" spans="1:2">
      <c r="A184" t="s">
        <v>175</v>
      </c>
      <c r="B184" t="s">
        <v>62</v>
      </c>
    </row>
    <row r="185" spans="1:2">
      <c r="A185" t="s">
        <v>168</v>
      </c>
      <c r="B185" s="35" t="s">
        <v>328</v>
      </c>
    </row>
    <row r="186" spans="1:2">
      <c r="A186" t="s">
        <v>168</v>
      </c>
      <c r="B186" t="s">
        <v>547</v>
      </c>
    </row>
    <row r="187" spans="1:2">
      <c r="A187" t="s">
        <v>168</v>
      </c>
      <c r="B187" t="s">
        <v>173</v>
      </c>
    </row>
    <row r="188" spans="1:2">
      <c r="A188" t="s">
        <v>198</v>
      </c>
      <c r="B188" s="35" t="s">
        <v>334</v>
      </c>
    </row>
    <row r="189" spans="1:2">
      <c r="A189" t="s">
        <v>198</v>
      </c>
      <c r="B189" t="s">
        <v>203</v>
      </c>
    </row>
    <row r="190" spans="1:2">
      <c r="A190" t="s">
        <v>339</v>
      </c>
      <c r="B190" t="s">
        <v>556</v>
      </c>
    </row>
    <row r="191" spans="1:2">
      <c r="A191" t="s">
        <v>339</v>
      </c>
      <c r="B191" t="s">
        <v>385</v>
      </c>
    </row>
    <row r="192" spans="1:2">
      <c r="A192" t="s">
        <v>339</v>
      </c>
      <c r="B192" s="35" t="s">
        <v>39</v>
      </c>
    </row>
    <row r="193" spans="1:2">
      <c r="A193" t="s">
        <v>339</v>
      </c>
      <c r="B193" t="s">
        <v>328</v>
      </c>
    </row>
    <row r="194" spans="1:2">
      <c r="A194" t="s">
        <v>339</v>
      </c>
      <c r="B194" t="s">
        <v>334</v>
      </c>
    </row>
    <row r="195" spans="1:2">
      <c r="A195" t="s">
        <v>339</v>
      </c>
      <c r="B195" t="s">
        <v>546</v>
      </c>
    </row>
    <row r="196" spans="1:2">
      <c r="A196" t="s">
        <v>339</v>
      </c>
      <c r="B196" t="s">
        <v>532</v>
      </c>
    </row>
    <row r="197" spans="1:2">
      <c r="A197" t="s">
        <v>339</v>
      </c>
      <c r="B197" t="s">
        <v>617</v>
      </c>
    </row>
    <row r="198" spans="1:2">
      <c r="A198" t="s">
        <v>339</v>
      </c>
      <c r="B198" t="s">
        <v>541</v>
      </c>
    </row>
    <row r="199" spans="1:2">
      <c r="A199" t="s">
        <v>339</v>
      </c>
      <c r="B199" t="s">
        <v>618</v>
      </c>
    </row>
    <row r="200" spans="1:2">
      <c r="A200" t="s">
        <v>339</v>
      </c>
      <c r="B200" t="s">
        <v>554</v>
      </c>
    </row>
    <row r="201" spans="1:2">
      <c r="A201" t="s">
        <v>339</v>
      </c>
      <c r="B201" t="s">
        <v>520</v>
      </c>
    </row>
    <row r="202" spans="1:2">
      <c r="A202" t="s">
        <v>339</v>
      </c>
      <c r="B202" t="s">
        <v>619</v>
      </c>
    </row>
    <row r="203" spans="1:2">
      <c r="A203" t="s">
        <v>339</v>
      </c>
      <c r="B203" t="s">
        <v>522</v>
      </c>
    </row>
    <row r="204" spans="1:2">
      <c r="A204" t="s">
        <v>339</v>
      </c>
      <c r="B204" t="s">
        <v>534</v>
      </c>
    </row>
    <row r="205" spans="1:2">
      <c r="A205" t="s">
        <v>339</v>
      </c>
      <c r="B205" t="s">
        <v>620</v>
      </c>
    </row>
    <row r="206" spans="1:2">
      <c r="A206" t="s">
        <v>339</v>
      </c>
      <c r="B206" t="s">
        <v>524</v>
      </c>
    </row>
    <row r="207" spans="1:2">
      <c r="A207" t="s">
        <v>339</v>
      </c>
      <c r="B207" t="s">
        <v>26</v>
      </c>
    </row>
    <row r="208" spans="1:2">
      <c r="A208" t="s">
        <v>339</v>
      </c>
      <c r="B208" t="s">
        <v>623</v>
      </c>
    </row>
    <row r="209" spans="1:2">
      <c r="A209" t="s">
        <v>339</v>
      </c>
      <c r="B209" t="s">
        <v>519</v>
      </c>
    </row>
    <row r="210" spans="1:2">
      <c r="A210" t="s">
        <v>339</v>
      </c>
      <c r="B210" t="s">
        <v>430</v>
      </c>
    </row>
    <row r="211" spans="1:2">
      <c r="A211" t="s">
        <v>339</v>
      </c>
      <c r="B211" t="s">
        <v>62</v>
      </c>
    </row>
    <row r="212" spans="1:2">
      <c r="A212" t="s">
        <v>186</v>
      </c>
      <c r="B212" t="s">
        <v>457</v>
      </c>
    </row>
    <row r="213" spans="1:2">
      <c r="A213" t="s">
        <v>186</v>
      </c>
      <c r="B213" t="s">
        <v>553</v>
      </c>
    </row>
    <row r="214" spans="1:2">
      <c r="A214" t="s">
        <v>186</v>
      </c>
      <c r="B214" t="s">
        <v>334</v>
      </c>
    </row>
    <row r="215" spans="1:2">
      <c r="A215" t="s">
        <v>186</v>
      </c>
      <c r="B215" t="s">
        <v>203</v>
      </c>
    </row>
    <row r="216" spans="1:2">
      <c r="A216" t="s">
        <v>186</v>
      </c>
      <c r="B216" t="s">
        <v>588</v>
      </c>
    </row>
    <row r="217" spans="1:2">
      <c r="A217" t="s">
        <v>186</v>
      </c>
      <c r="B217" s="35" t="s">
        <v>191</v>
      </c>
    </row>
    <row r="218" spans="1:2">
      <c r="A218" t="s">
        <v>157</v>
      </c>
      <c r="B218" s="35" t="s">
        <v>124</v>
      </c>
    </row>
    <row r="219" spans="1:2">
      <c r="A219" t="s">
        <v>82</v>
      </c>
      <c r="B219" t="s">
        <v>385</v>
      </c>
    </row>
    <row r="220" spans="1:2">
      <c r="A220" t="s">
        <v>82</v>
      </c>
      <c r="B220" s="35" t="s">
        <v>39</v>
      </c>
    </row>
    <row r="221" spans="1:2">
      <c r="A221" t="s">
        <v>82</v>
      </c>
      <c r="B221" t="s">
        <v>520</v>
      </c>
    </row>
    <row r="222" spans="1:2">
      <c r="A222" t="s">
        <v>82</v>
      </c>
      <c r="B222" t="s">
        <v>522</v>
      </c>
    </row>
    <row r="223" spans="1:2">
      <c r="A223" t="s">
        <v>82</v>
      </c>
      <c r="B223" t="s">
        <v>524</v>
      </c>
    </row>
    <row r="224" spans="1:2">
      <c r="A224" t="s">
        <v>82</v>
      </c>
      <c r="B224" t="s">
        <v>221</v>
      </c>
    </row>
    <row r="225" spans="1:2">
      <c r="A225" t="s">
        <v>82</v>
      </c>
      <c r="B225" t="s">
        <v>530</v>
      </c>
    </row>
    <row r="226" spans="1:2">
      <c r="A226" t="s">
        <v>82</v>
      </c>
      <c r="B226" t="s">
        <v>446</v>
      </c>
    </row>
    <row r="227" spans="1:2">
      <c r="A227" t="s">
        <v>82</v>
      </c>
      <c r="B227" t="s">
        <v>533</v>
      </c>
    </row>
    <row r="228" spans="1:2">
      <c r="A228" t="s">
        <v>82</v>
      </c>
      <c r="B228" t="s">
        <v>191</v>
      </c>
    </row>
    <row r="229" spans="1:2">
      <c r="A229" t="s">
        <v>82</v>
      </c>
      <c r="B229" t="s">
        <v>62</v>
      </c>
    </row>
    <row r="230" spans="1:2">
      <c r="A230" t="s">
        <v>228</v>
      </c>
      <c r="B230" t="s">
        <v>596</v>
      </c>
    </row>
    <row r="231" spans="1:2">
      <c r="A231" t="s">
        <v>228</v>
      </c>
      <c r="B231" t="s">
        <v>520</v>
      </c>
    </row>
    <row r="232" spans="1:2">
      <c r="A232" t="s">
        <v>228</v>
      </c>
      <c r="B232" t="s">
        <v>595</v>
      </c>
    </row>
    <row r="233" spans="1:2">
      <c r="A233" t="s">
        <v>228</v>
      </c>
      <c r="B233" t="s">
        <v>522</v>
      </c>
    </row>
    <row r="234" spans="1:2">
      <c r="A234" t="s">
        <v>228</v>
      </c>
      <c r="B234" t="s">
        <v>510</v>
      </c>
    </row>
    <row r="235" spans="1:2">
      <c r="A235" t="s">
        <v>228</v>
      </c>
      <c r="B235" t="s">
        <v>173</v>
      </c>
    </row>
    <row r="236" spans="1:2">
      <c r="A236" t="s">
        <v>228</v>
      </c>
      <c r="B236" t="s">
        <v>530</v>
      </c>
    </row>
    <row r="237" spans="1:2">
      <c r="A237" t="s">
        <v>228</v>
      </c>
      <c r="B237" t="s">
        <v>526</v>
      </c>
    </row>
    <row r="238" spans="1:2">
      <c r="A238" t="s">
        <v>228</v>
      </c>
      <c r="B238" t="s">
        <v>560</v>
      </c>
    </row>
    <row r="239" spans="1:2">
      <c r="A239" t="s">
        <v>228</v>
      </c>
      <c r="B239" s="35" t="s">
        <v>62</v>
      </c>
    </row>
    <row r="240" spans="1:2">
      <c r="A240" t="s">
        <v>145</v>
      </c>
      <c r="B240" s="35" t="s">
        <v>39</v>
      </c>
    </row>
    <row r="241" spans="1:2">
      <c r="A241" t="s">
        <v>145</v>
      </c>
      <c r="B241" t="s">
        <v>539</v>
      </c>
    </row>
    <row r="242" spans="1:2">
      <c r="A242" t="s">
        <v>145</v>
      </c>
      <c r="B242" t="s">
        <v>481</v>
      </c>
    </row>
    <row r="243" spans="1:2">
      <c r="A243" t="s">
        <v>145</v>
      </c>
      <c r="B243" t="s">
        <v>558</v>
      </c>
    </row>
    <row r="244" spans="1:2">
      <c r="A244" t="s">
        <v>145</v>
      </c>
      <c r="B244" t="s">
        <v>578</v>
      </c>
    </row>
    <row r="245" spans="1:2">
      <c r="A245" t="s">
        <v>145</v>
      </c>
      <c r="B245" t="s">
        <v>523</v>
      </c>
    </row>
    <row r="246" spans="1:2">
      <c r="A246" t="s">
        <v>375</v>
      </c>
      <c r="B246" s="35" t="s">
        <v>378</v>
      </c>
    </row>
    <row r="247" spans="1:2">
      <c r="A247" t="s">
        <v>375</v>
      </c>
      <c r="B247" t="s">
        <v>615</v>
      </c>
    </row>
    <row r="248" spans="1:2">
      <c r="A248" t="s">
        <v>375</v>
      </c>
      <c r="B248" t="s">
        <v>593</v>
      </c>
    </row>
    <row r="249" spans="1:2">
      <c r="A249" t="s">
        <v>375</v>
      </c>
      <c r="B249" t="s">
        <v>616</v>
      </c>
    </row>
    <row r="250" spans="1:2">
      <c r="A250" t="s">
        <v>375</v>
      </c>
      <c r="B250" t="s">
        <v>542</v>
      </c>
    </row>
    <row r="251" spans="1:2">
      <c r="A251" t="s">
        <v>375</v>
      </c>
      <c r="B251" t="s">
        <v>510</v>
      </c>
    </row>
    <row r="252" spans="1:2">
      <c r="A252" t="s">
        <v>375</v>
      </c>
      <c r="B252" t="s">
        <v>621</v>
      </c>
    </row>
    <row r="253" spans="1:2">
      <c r="A253" t="s">
        <v>375</v>
      </c>
      <c r="B253" t="s">
        <v>622</v>
      </c>
    </row>
    <row r="254" spans="1:2">
      <c r="A254" t="s">
        <v>56</v>
      </c>
      <c r="B254" t="s">
        <v>378</v>
      </c>
    </row>
    <row r="255" spans="1:2">
      <c r="A255" t="s">
        <v>56</v>
      </c>
      <c r="B255" s="35" t="s">
        <v>385</v>
      </c>
    </row>
    <row r="256" spans="1:2">
      <c r="A256" t="s">
        <v>56</v>
      </c>
      <c r="B256" t="s">
        <v>203</v>
      </c>
    </row>
    <row r="257" spans="1:2">
      <c r="A257" t="s">
        <v>56</v>
      </c>
      <c r="B257" t="s">
        <v>541</v>
      </c>
    </row>
    <row r="258" spans="1:2">
      <c r="A258" t="s">
        <v>56</v>
      </c>
      <c r="B258" t="s">
        <v>173</v>
      </c>
    </row>
    <row r="259" spans="1:2">
      <c r="A259" t="s">
        <v>56</v>
      </c>
      <c r="B259" t="s">
        <v>26</v>
      </c>
    </row>
    <row r="260" spans="1:2">
      <c r="A260" t="s">
        <v>56</v>
      </c>
      <c r="B260" t="s">
        <v>221</v>
      </c>
    </row>
    <row r="261" spans="1:2">
      <c r="A261" t="s">
        <v>56</v>
      </c>
      <c r="B261" t="s">
        <v>191</v>
      </c>
    </row>
    <row r="262" spans="1:2">
      <c r="A262" t="s">
        <v>56</v>
      </c>
      <c r="B262" t="s">
        <v>62</v>
      </c>
    </row>
    <row r="263" spans="1:2">
      <c r="A263" t="s">
        <v>33</v>
      </c>
      <c r="B263" t="s">
        <v>385</v>
      </c>
    </row>
    <row r="264" spans="1:2">
      <c r="A264" t="s">
        <v>33</v>
      </c>
      <c r="B264" t="s">
        <v>536</v>
      </c>
    </row>
    <row r="265" spans="1:2">
      <c r="A265" t="s">
        <v>33</v>
      </c>
      <c r="B265" s="35" t="s">
        <v>39</v>
      </c>
    </row>
    <row r="266" spans="1:2">
      <c r="A266" t="s">
        <v>33</v>
      </c>
      <c r="B266" t="s">
        <v>334</v>
      </c>
    </row>
    <row r="267" spans="1:2">
      <c r="A267" t="s">
        <v>33</v>
      </c>
      <c r="B267" t="s">
        <v>540</v>
      </c>
    </row>
    <row r="268" spans="1:2">
      <c r="A268" t="s">
        <v>33</v>
      </c>
      <c r="B268" t="s">
        <v>203</v>
      </c>
    </row>
    <row r="269" spans="1:2">
      <c r="A269" t="s">
        <v>33</v>
      </c>
      <c r="B269" t="s">
        <v>124</v>
      </c>
    </row>
    <row r="270" spans="1:2">
      <c r="A270" t="s">
        <v>33</v>
      </c>
      <c r="B270" t="s">
        <v>538</v>
      </c>
    </row>
    <row r="271" spans="1:2">
      <c r="A271" t="s">
        <v>33</v>
      </c>
      <c r="B271" t="s">
        <v>520</v>
      </c>
    </row>
    <row r="272" spans="1:2">
      <c r="A272" t="s">
        <v>33</v>
      </c>
      <c r="B272" t="s">
        <v>522</v>
      </c>
    </row>
    <row r="273" spans="1:2">
      <c r="A273" t="s">
        <v>33</v>
      </c>
      <c r="B273" t="s">
        <v>542</v>
      </c>
    </row>
    <row r="274" spans="1:2">
      <c r="A274" t="s">
        <v>33</v>
      </c>
      <c r="B274" t="s">
        <v>528</v>
      </c>
    </row>
    <row r="275" spans="1:2">
      <c r="A275" t="s">
        <v>33</v>
      </c>
      <c r="B275" t="s">
        <v>518</v>
      </c>
    </row>
    <row r="276" spans="1:2">
      <c r="A276" t="s">
        <v>33</v>
      </c>
      <c r="B276" t="s">
        <v>527</v>
      </c>
    </row>
    <row r="277" spans="1:2">
      <c r="A277" t="s">
        <v>33</v>
      </c>
      <c r="B277" t="s">
        <v>524</v>
      </c>
    </row>
    <row r="278" spans="1:2">
      <c r="A278" t="s">
        <v>33</v>
      </c>
      <c r="B278" t="s">
        <v>26</v>
      </c>
    </row>
    <row r="279" spans="1:2">
      <c r="A279" t="s">
        <v>33</v>
      </c>
      <c r="B279" t="s">
        <v>221</v>
      </c>
    </row>
    <row r="280" spans="1:2">
      <c r="A280" t="s">
        <v>33</v>
      </c>
      <c r="B280" t="s">
        <v>531</v>
      </c>
    </row>
    <row r="281" spans="1:2">
      <c r="A281" t="s">
        <v>33</v>
      </c>
      <c r="B281" t="s">
        <v>523</v>
      </c>
    </row>
    <row r="282" spans="1:2">
      <c r="A282" t="s">
        <v>33</v>
      </c>
      <c r="B282" t="s">
        <v>525</v>
      </c>
    </row>
    <row r="283" spans="1:2">
      <c r="A283" t="s">
        <v>33</v>
      </c>
      <c r="B283" t="s">
        <v>526</v>
      </c>
    </row>
    <row r="284" spans="1:2">
      <c r="A284" t="s">
        <v>33</v>
      </c>
      <c r="B284" t="s">
        <v>519</v>
      </c>
    </row>
    <row r="285" spans="1:2">
      <c r="A285" t="s">
        <v>33</v>
      </c>
      <c r="B285" t="s">
        <v>535</v>
      </c>
    </row>
    <row r="286" spans="1:2">
      <c r="A286" t="s">
        <v>33</v>
      </c>
      <c r="B286" t="s">
        <v>191</v>
      </c>
    </row>
    <row r="287" spans="1:2">
      <c r="A287" t="s">
        <v>33</v>
      </c>
      <c r="B287" t="s">
        <v>62</v>
      </c>
    </row>
    <row r="288" spans="1:2">
      <c r="A288" t="s">
        <v>69</v>
      </c>
      <c r="B288" t="s">
        <v>385</v>
      </c>
    </row>
    <row r="289" spans="1:2">
      <c r="A289" t="s">
        <v>69</v>
      </c>
      <c r="B289" s="35" t="s">
        <v>39</v>
      </c>
    </row>
    <row r="290" spans="1:2">
      <c r="A290" t="s">
        <v>69</v>
      </c>
      <c r="B290" t="s">
        <v>532</v>
      </c>
    </row>
    <row r="291" spans="1:2">
      <c r="A291" t="s">
        <v>69</v>
      </c>
      <c r="B291" t="s">
        <v>562</v>
      </c>
    </row>
    <row r="292" spans="1:2">
      <c r="A292" t="s">
        <v>69</v>
      </c>
      <c r="B292" t="s">
        <v>191</v>
      </c>
    </row>
  </sheetData>
  <autoFilter ref="A1:V292" xr:uid="{FC6D674F-1F30-4DA6-8EB9-601E3A60572E}"/>
  <sortState xmlns:xlrd2="http://schemas.microsoft.com/office/spreadsheetml/2017/richdata2" ref="E2:F107">
    <sortCondition descending="1" ref="F2:F107"/>
    <sortCondition ref="E2:E10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8EDE7-28DF-4B21-85C8-B3EC6F4D2837}">
  <dimension ref="B1:E16"/>
  <sheetViews>
    <sheetView workbookViewId="0">
      <selection activeCell="C23" sqref="C23"/>
    </sheetView>
  </sheetViews>
  <sheetFormatPr baseColWidth="10" defaultColWidth="8.83203125" defaultRowHeight="15"/>
  <sheetData>
    <row r="1" spans="2:5">
      <c r="D1" s="17" t="s">
        <v>624</v>
      </c>
    </row>
    <row r="4" spans="2:5">
      <c r="D4" s="14" t="s">
        <v>18</v>
      </c>
      <c r="E4" s="13" t="s">
        <v>625</v>
      </c>
    </row>
    <row r="8" spans="2:5">
      <c r="D8" s="17" t="s">
        <v>626</v>
      </c>
    </row>
    <row r="10" spans="2:5">
      <c r="B10" t="s">
        <v>627</v>
      </c>
      <c r="D10" s="17" t="s">
        <v>628</v>
      </c>
    </row>
    <row r="13" spans="2:5">
      <c r="B13" t="s">
        <v>629</v>
      </c>
      <c r="D13" s="17" t="s">
        <v>630</v>
      </c>
    </row>
    <row r="16" spans="2:5">
      <c r="D16" s="17" t="s">
        <v>597</v>
      </c>
    </row>
  </sheetData>
  <hyperlinks>
    <hyperlink ref="D1" r:id="rId1" xr:uid="{EB7AD5FF-8BF3-4D92-8758-7DE3A71754D9}"/>
    <hyperlink ref="D8" r:id="rId2" xr:uid="{C7BD839B-4BB2-4D56-AAA0-463981838C43}"/>
    <hyperlink ref="D10" r:id="rId3" xr:uid="{57A2F67D-39BB-491D-89CA-E8498BC4E841}"/>
    <hyperlink ref="D13" r:id="rId4" xr:uid="{0C2EF780-982A-453E-ACCB-367966985B05}"/>
    <hyperlink ref="D16" r:id="rId5" xr:uid="{272F2824-51D2-4E43-8C24-70EEFBF9CE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Mussels (2)</vt:lpstr>
      <vt:lpstr>Mussels</vt:lpstr>
      <vt:lpstr>Sheet5</vt:lpstr>
      <vt:lpstr>Reference</vt:lpstr>
      <vt:lpstr>check names</vt:lpstr>
      <vt:lpstr>Mussel + host</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Nicholas Robert Gunner</cp:lastModifiedBy>
  <cp:revision/>
  <dcterms:created xsi:type="dcterms:W3CDTF">2025-06-06T13:00:00Z</dcterms:created>
  <dcterms:modified xsi:type="dcterms:W3CDTF">2025-09-16T13:49:50Z</dcterms:modified>
  <cp:category/>
  <cp:contentStatus/>
</cp:coreProperties>
</file>