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Николай\Desktop\Питон_нейронка\"/>
    </mc:Choice>
  </mc:AlternateContent>
  <xr:revisionPtr revIDLastSave="0" documentId="13_ncr:1_{9036A0D0-C22E-4455-AC1F-E60D30BE1883}" xr6:coauthVersionLast="37" xr6:coauthVersionMax="37" xr10:uidLastSave="{00000000-0000-0000-0000-000000000000}"/>
  <bookViews>
    <workbookView xWindow="240" yWindow="108" windowWidth="14808" windowHeight="8016" activeTab="1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Лист1!$A$1:$H$48</definedName>
    <definedName name="_xlnm._FilterDatabase" localSheetId="1" hidden="1">Лист2!$O$1:$AL$48</definedName>
    <definedName name="_xlnm._FilterDatabase" localSheetId="2" hidden="1">Лист3!$B$2:$E$49</definedName>
  </definedNames>
  <calcPr calcId="179021"/>
</workbook>
</file>

<file path=xl/calcChain.xml><?xml version="1.0" encoding="utf-8"?>
<calcChain xmlns="http://schemas.openxmlformats.org/spreadsheetml/2006/main">
  <c r="L49" i="2" l="1"/>
  <c r="J49" i="2"/>
  <c r="H49" i="2"/>
  <c r="G49" i="2"/>
  <c r="F49" i="2"/>
  <c r="E49" i="2"/>
  <c r="D49" i="2"/>
  <c r="C49" i="2"/>
  <c r="N48" i="2" l="1"/>
  <c r="N47" i="2"/>
  <c r="N11" i="2"/>
  <c r="N17" i="2"/>
  <c r="N27" i="2"/>
  <c r="N3" i="2"/>
  <c r="N9" i="2"/>
  <c r="N15" i="2"/>
  <c r="N25" i="2"/>
  <c r="N7" i="2"/>
  <c r="N21" i="2"/>
  <c r="N8" i="2"/>
  <c r="N14" i="2"/>
  <c r="N18" i="2"/>
  <c r="N22" i="2"/>
  <c r="N26" i="2"/>
  <c r="N30" i="2"/>
  <c r="N32" i="2"/>
  <c r="N34" i="2"/>
  <c r="N36" i="2"/>
  <c r="N38" i="2"/>
  <c r="N40" i="2"/>
  <c r="N42" i="2"/>
  <c r="N44" i="2"/>
  <c r="N46" i="2"/>
  <c r="N4" i="2"/>
  <c r="N10" i="2"/>
  <c r="N16" i="2"/>
  <c r="N24" i="2"/>
  <c r="N2" i="2"/>
  <c r="N6" i="2"/>
  <c r="N12" i="2"/>
  <c r="N20" i="2"/>
  <c r="N28" i="2"/>
  <c r="N5" i="2"/>
  <c r="N13" i="2"/>
  <c r="N19" i="2"/>
  <c r="N23" i="2"/>
  <c r="N29" i="2"/>
  <c r="N31" i="2"/>
  <c r="N33" i="2"/>
  <c r="N35" i="2"/>
  <c r="N37" i="2"/>
  <c r="N39" i="2"/>
  <c r="N41" i="2"/>
  <c r="N43" i="2"/>
  <c r="N45" i="2"/>
  <c r="N49" i="2" l="1"/>
</calcChain>
</file>

<file path=xl/sharedStrings.xml><?xml version="1.0" encoding="utf-8"?>
<sst xmlns="http://schemas.openxmlformats.org/spreadsheetml/2006/main" count="724" uniqueCount="97">
  <si>
    <t>x1</t>
  </si>
  <si>
    <t>x2</t>
  </si>
  <si>
    <t>x3</t>
  </si>
  <si>
    <t>x4</t>
  </si>
  <si>
    <t>x5</t>
  </si>
  <si>
    <t>x6</t>
  </si>
  <si>
    <t>G_1:1</t>
  </si>
  <si>
    <t>G_2:2</t>
  </si>
  <si>
    <t>---</t>
  </si>
  <si>
    <t>Classification of Cases (Лаба 2)</t>
  </si>
  <si>
    <t>Squared Mahalanobis Distances from Group Centroids (Лаба 2)</t>
  </si>
  <si>
    <t>Posterior Probabilities (Лаба 2)</t>
  </si>
  <si>
    <t>Рез</t>
  </si>
  <si>
    <t>Абдулинский</t>
  </si>
  <si>
    <t>Адамовский</t>
  </si>
  <si>
    <t>Акбулакский</t>
  </si>
  <si>
    <t>Александровский</t>
  </si>
  <si>
    <t>Асекеевский</t>
  </si>
  <si>
    <t>Беляевский</t>
  </si>
  <si>
    <t>Бугурусланский</t>
  </si>
  <si>
    <t>Бузулукский</t>
  </si>
  <si>
    <t>Гайский</t>
  </si>
  <si>
    <t>Грачевский</t>
  </si>
  <si>
    <t>Домбаровский</t>
  </si>
  <si>
    <t>Илекский</t>
  </si>
  <si>
    <t>Кваркенский</t>
  </si>
  <si>
    <t>Красногвардейский</t>
  </si>
  <si>
    <t>Кувандыкский</t>
  </si>
  <si>
    <t>Курманаевский</t>
  </si>
  <si>
    <t>Матвеевский</t>
  </si>
  <si>
    <t>Новоорский</t>
  </si>
  <si>
    <t>Новосергиевский</t>
  </si>
  <si>
    <t>Октябрьский</t>
  </si>
  <si>
    <t>Оренбургский</t>
  </si>
  <si>
    <t>Первомайский</t>
  </si>
  <si>
    <t>Переволоцкий</t>
  </si>
  <si>
    <t>Пономаревский</t>
  </si>
  <si>
    <t>Сакмарский</t>
  </si>
  <si>
    <t>Саракташский</t>
  </si>
  <si>
    <t>Светлинский</t>
  </si>
  <si>
    <t>Северный</t>
  </si>
  <si>
    <t>Соль-Илецкий</t>
  </si>
  <si>
    <t>Сорочинский</t>
  </si>
  <si>
    <t>Ташлинский</t>
  </si>
  <si>
    <t>Тоцкий</t>
  </si>
  <si>
    <t>Тюльганский</t>
  </si>
  <si>
    <t>Шарлыкский</t>
  </si>
  <si>
    <t>Ясненский</t>
  </si>
  <si>
    <t>г.Абдулино</t>
  </si>
  <si>
    <t>г.Бугуруслан</t>
  </si>
  <si>
    <t>г.Бузулук</t>
  </si>
  <si>
    <t>г.Гай</t>
  </si>
  <si>
    <t>г.Кувандык</t>
  </si>
  <si>
    <t>г.Медногорск</t>
  </si>
  <si>
    <t>г.Новотроицк</t>
  </si>
  <si>
    <t>г.Оренбург</t>
  </si>
  <si>
    <t>г.Орск</t>
  </si>
  <si>
    <t>г.Соль-Илецк</t>
  </si>
  <si>
    <t>г.Сорочинск</t>
  </si>
  <si>
    <t>г.Ясный</t>
  </si>
  <si>
    <t>G_3:3</t>
  </si>
  <si>
    <t>класс</t>
  </si>
  <si>
    <t>Дискриминантный</t>
  </si>
  <si>
    <t>Пошаговый</t>
  </si>
  <si>
    <t>К-means</t>
  </si>
  <si>
    <t>Расстояния</t>
  </si>
  <si>
    <t>X6</t>
  </si>
  <si>
    <t>X16</t>
  </si>
  <si>
    <t>X26</t>
  </si>
  <si>
    <t>X31</t>
  </si>
  <si>
    <t>X39</t>
  </si>
  <si>
    <t>K-means</t>
  </si>
  <si>
    <t>Distances K-means</t>
  </si>
  <si>
    <t>Ward</t>
  </si>
  <si>
    <t>Distances Ward</t>
  </si>
  <si>
    <t>CL</t>
  </si>
  <si>
    <t>Distances CL</t>
  </si>
  <si>
    <t>Q(s)</t>
  </si>
  <si>
    <t>Объект</t>
  </si>
  <si>
    <t>Обучающая выборка</t>
  </si>
  <si>
    <t>Squared Mahalanobis Distances from Group Centroids Питон</t>
  </si>
  <si>
    <t>Posterior Probabilities (Лаба 2) Питон</t>
  </si>
  <si>
    <t>МГК: фактор 1</t>
  </si>
  <si>
    <t>МГК: фактор 2</t>
  </si>
  <si>
    <t>МГК: фактор 3</t>
  </si>
  <si>
    <t>Питон: фактор 1</t>
  </si>
  <si>
    <t>Питон: фактор 2</t>
  </si>
  <si>
    <t>Питон: фактор 3</t>
  </si>
  <si>
    <t>ФА: Factor1</t>
  </si>
  <si>
    <t>ФА: Factor2</t>
  </si>
  <si>
    <t>Питон: Factor1</t>
  </si>
  <si>
    <t>Питон: Factor2</t>
  </si>
  <si>
    <t>Нейросеть: классификация (Питон)</t>
  </si>
  <si>
    <t>(1, 1)</t>
  </si>
  <si>
    <t>(3, 1)</t>
  </si>
  <si>
    <t>(2, 1)</t>
  </si>
  <si>
    <t>Кохонен (кластеризация) Статистика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</si>
</sst>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"/>
    <numFmt numFmtId="166" formatCode="0.00000"/>
    <numFmt numFmtId="167" formatCode="0.00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Arial"/>
      <charset val="204"/>
    </font>
    <font>
      <sz val="10"/>
      <color indexed="8"/>
      <name val="Arial"/>
      <charset val="204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indexed="8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0"/>
      <color indexed="8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FF3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5" fillId="0" borderId="0"/>
    <xf numFmtId="0" fontId="5" fillId="0" borderId="0"/>
    <xf numFmtId="0" fontId="8" fillId="0" borderId="0"/>
    <xf numFmtId="0" fontId="11" fillId="0" borderId="0"/>
    <xf numFmtId="0" fontId="5" fillId="0" borderId="0"/>
    <xf numFmtId="0" fontId="13" fillId="0" borderId="0"/>
    <xf numFmtId="0" fontId="5" fillId="0" borderId="0"/>
    <xf numFmtId="0" fontId="8" fillId="0" borderId="0"/>
  </cellStyleXfs>
  <cellXfs count="140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0" fontId="3" fillId="2" borderId="0" xfId="0" applyFont="1" applyFill="1" applyBorder="1"/>
    <xf numFmtId="0" fontId="3" fillId="0" borderId="0" xfId="0" applyFont="1" applyBorder="1"/>
    <xf numFmtId="1" fontId="0" fillId="0" borderId="0" xfId="0" applyNumberFormat="1"/>
    <xf numFmtId="0" fontId="0" fillId="0" borderId="4" xfId="0" applyBorder="1"/>
    <xf numFmtId="0" fontId="0" fillId="0" borderId="1" xfId="0" applyBorder="1"/>
    <xf numFmtId="0" fontId="0" fillId="0" borderId="2" xfId="0" applyBorder="1"/>
    <xf numFmtId="0" fontId="0" fillId="3" borderId="7" xfId="0" applyFill="1" applyBorder="1"/>
    <xf numFmtId="0" fontId="0" fillId="3" borderId="1" xfId="0" applyFill="1" applyBorder="1"/>
    <xf numFmtId="0" fontId="7" fillId="0" borderId="0" xfId="0" applyFont="1" applyFill="1"/>
    <xf numFmtId="0" fontId="0" fillId="0" borderId="0" xfId="0" applyFont="1" applyFill="1"/>
    <xf numFmtId="2" fontId="6" fillId="0" borderId="0" xfId="2" applyNumberFormat="1" applyFont="1" applyAlignment="1">
      <alignment horizontal="right" vertical="center"/>
    </xf>
    <xf numFmtId="2" fontId="6" fillId="0" borderId="0" xfId="2" applyNumberFormat="1" applyFont="1" applyFill="1" applyAlignment="1">
      <alignment horizontal="right" vertical="center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7" fillId="0" borderId="6" xfId="0" applyFont="1" applyFill="1" applyBorder="1"/>
    <xf numFmtId="0" fontId="0" fillId="0" borderId="7" xfId="0" applyFont="1" applyFill="1" applyBorder="1"/>
    <xf numFmtId="0" fontId="7" fillId="0" borderId="7" xfId="0" applyFont="1" applyFill="1" applyBorder="1"/>
    <xf numFmtId="0" fontId="0" fillId="0" borderId="8" xfId="0" applyFont="1" applyFill="1" applyBorder="1"/>
    <xf numFmtId="0" fontId="0" fillId="3" borderId="7" xfId="0" applyFont="1" applyFill="1" applyBorder="1"/>
    <xf numFmtId="0" fontId="0" fillId="0" borderId="1" xfId="0" applyFill="1" applyBorder="1"/>
    <xf numFmtId="0" fontId="0" fillId="0" borderId="0" xfId="0" applyFill="1"/>
    <xf numFmtId="0" fontId="0" fillId="4" borderId="11" xfId="0" applyFill="1" applyBorder="1"/>
    <xf numFmtId="1" fontId="9" fillId="0" borderId="4" xfId="3" applyNumberFormat="1" applyFont="1" applyBorder="1" applyAlignment="1">
      <alignment horizontal="right" vertical="center"/>
    </xf>
    <xf numFmtId="1" fontId="9" fillId="0" borderId="1" xfId="3" applyNumberFormat="1" applyFont="1" applyBorder="1" applyAlignment="1">
      <alignment horizontal="right" vertical="center"/>
    </xf>
    <xf numFmtId="0" fontId="0" fillId="0" borderId="3" xfId="0" applyBorder="1"/>
    <xf numFmtId="164" fontId="9" fillId="0" borderId="5" xfId="3" applyNumberFormat="1" applyFont="1" applyBorder="1" applyAlignment="1">
      <alignment horizontal="right" vertical="center"/>
    </xf>
    <xf numFmtId="164" fontId="9" fillId="0" borderId="0" xfId="3" applyNumberFormat="1" applyFont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1" fontId="9" fillId="0" borderId="5" xfId="3" applyNumberFormat="1" applyFont="1" applyBorder="1" applyAlignment="1">
      <alignment horizontal="right" vertical="center"/>
    </xf>
    <xf numFmtId="1" fontId="9" fillId="0" borderId="0" xfId="3" applyNumberFormat="1" applyFont="1" applyBorder="1" applyAlignment="1">
      <alignment horizontal="right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6" fillId="0" borderId="6" xfId="1" applyNumberFormat="1" applyFont="1" applyFill="1" applyBorder="1" applyAlignment="1">
      <alignment horizontal="right" vertical="center"/>
    </xf>
    <xf numFmtId="1" fontId="0" fillId="0" borderId="7" xfId="0" applyNumberFormat="1" applyBorder="1"/>
    <xf numFmtId="2" fontId="9" fillId="0" borderId="5" xfId="3" applyNumberFormat="1" applyFont="1" applyBorder="1" applyAlignment="1">
      <alignment horizontal="right" vertical="center"/>
    </xf>
    <xf numFmtId="2" fontId="9" fillId="0" borderId="0" xfId="3" applyNumberFormat="1" applyFont="1" applyBorder="1" applyAlignment="1">
      <alignment horizontal="right" vertical="center"/>
    </xf>
    <xf numFmtId="2" fontId="0" fillId="0" borderId="0" xfId="0" applyNumberFormat="1" applyBorder="1"/>
    <xf numFmtId="2" fontId="0" fillId="0" borderId="3" xfId="0" applyNumberFormat="1" applyBorder="1"/>
    <xf numFmtId="0" fontId="0" fillId="4" borderId="9" xfId="0" applyFill="1" applyBorder="1"/>
    <xf numFmtId="0" fontId="0" fillId="4" borderId="10" xfId="0" applyFill="1" applyBorder="1"/>
    <xf numFmtId="0" fontId="2" fillId="0" borderId="0" xfId="0" applyFont="1" applyBorder="1"/>
    <xf numFmtId="2" fontId="15" fillId="0" borderId="0" xfId="2" applyNumberFormat="1" applyFont="1" applyAlignment="1">
      <alignment horizontal="right" vertical="center"/>
    </xf>
    <xf numFmtId="2" fontId="12" fillId="2" borderId="5" xfId="5" applyNumberFormat="1" applyFont="1" applyFill="1" applyBorder="1" applyAlignment="1">
      <alignment horizontal="right" vertical="center"/>
    </xf>
    <xf numFmtId="2" fontId="2" fillId="0" borderId="0" xfId="0" applyNumberFormat="1" applyFont="1"/>
    <xf numFmtId="2" fontId="15" fillId="0" borderId="0" xfId="2" applyNumberFormat="1" applyFont="1" applyBorder="1" applyAlignment="1">
      <alignment horizontal="right" vertical="center"/>
    </xf>
    <xf numFmtId="2" fontId="15" fillId="2" borderId="0" xfId="2" applyNumberFormat="1" applyFont="1" applyFill="1" applyBorder="1" applyAlignment="1">
      <alignment horizontal="right" vertical="center"/>
    </xf>
    <xf numFmtId="2" fontId="15" fillId="0" borderId="0" xfId="2" applyNumberFormat="1" applyFont="1" applyFill="1" applyBorder="1" applyAlignment="1">
      <alignment horizontal="right" vertical="center"/>
    </xf>
    <xf numFmtId="2" fontId="15" fillId="0" borderId="0" xfId="2" applyNumberFormat="1" applyFont="1" applyFill="1" applyAlignment="1">
      <alignment horizontal="right" vertical="center"/>
    </xf>
    <xf numFmtId="0" fontId="2" fillId="9" borderId="19" xfId="0" applyFont="1" applyFill="1" applyBorder="1"/>
    <xf numFmtId="2" fontId="10" fillId="9" borderId="9" xfId="0" applyNumberFormat="1" applyFont="1" applyFill="1" applyBorder="1"/>
    <xf numFmtId="2" fontId="10" fillId="9" borderId="10" xfId="0" applyNumberFormat="1" applyFont="1" applyFill="1" applyBorder="1"/>
    <xf numFmtId="0" fontId="10" fillId="9" borderId="10" xfId="0" applyFont="1" applyFill="1" applyBorder="1"/>
    <xf numFmtId="2" fontId="10" fillId="9" borderId="11" xfId="0" applyNumberFormat="1" applyFont="1" applyFill="1" applyBorder="1"/>
    <xf numFmtId="2" fontId="14" fillId="0" borderId="0" xfId="6" applyNumberFormat="1" applyFont="1" applyAlignment="1">
      <alignment horizontal="right"/>
    </xf>
    <xf numFmtId="2" fontId="14" fillId="0" borderId="0" xfId="6" applyNumberFormat="1" applyFont="1" applyAlignment="1">
      <alignment horizontal="right" wrapText="1"/>
    </xf>
    <xf numFmtId="2" fontId="14" fillId="0" borderId="16" xfId="6" applyNumberFormat="1" applyFont="1" applyBorder="1" applyAlignment="1">
      <alignment horizontal="right"/>
    </xf>
    <xf numFmtId="2" fontId="14" fillId="0" borderId="16" xfId="6" applyNumberFormat="1" applyFont="1" applyBorder="1" applyAlignment="1">
      <alignment horizontal="right" wrapText="1"/>
    </xf>
    <xf numFmtId="2" fontId="14" fillId="0" borderId="17" xfId="6" applyNumberFormat="1" applyFont="1" applyBorder="1" applyAlignment="1">
      <alignment horizontal="right" wrapText="1"/>
    </xf>
    <xf numFmtId="2" fontId="14" fillId="0" borderId="18" xfId="6" applyNumberFormat="1" applyFont="1" applyBorder="1" applyAlignment="1">
      <alignment horizontal="right" wrapText="1"/>
    </xf>
    <xf numFmtId="1" fontId="9" fillId="0" borderId="12" xfId="3" applyNumberFormat="1" applyFont="1" applyBorder="1" applyAlignment="1">
      <alignment horizontal="right" vertical="center"/>
    </xf>
    <xf numFmtId="1" fontId="9" fillId="0" borderId="20" xfId="3" applyNumberFormat="1" applyFont="1" applyBorder="1" applyAlignment="1">
      <alignment horizontal="right" vertical="center"/>
    </xf>
    <xf numFmtId="0" fontId="0" fillId="0" borderId="20" xfId="0" applyBorder="1" applyAlignment="1">
      <alignment horizontal="right"/>
    </xf>
    <xf numFmtId="0" fontId="0" fillId="0" borderId="21" xfId="0" applyBorder="1" applyAlignment="1">
      <alignment horizontal="right"/>
    </xf>
    <xf numFmtId="165" fontId="9" fillId="0" borderId="5" xfId="3" applyNumberFormat="1" applyFont="1" applyBorder="1" applyAlignment="1">
      <alignment horizontal="right" vertical="center"/>
    </xf>
    <xf numFmtId="165" fontId="9" fillId="0" borderId="0" xfId="3" applyNumberFormat="1" applyFont="1" applyBorder="1" applyAlignment="1">
      <alignment horizontal="right" vertical="center"/>
    </xf>
    <xf numFmtId="165" fontId="0" fillId="0" borderId="0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0" fontId="1" fillId="0" borderId="0" xfId="0" applyFont="1" applyBorder="1" applyAlignment="1">
      <alignment wrapText="1"/>
    </xf>
    <xf numFmtId="0" fontId="12" fillId="10" borderId="13" xfId="4" applyFont="1" applyFill="1" applyBorder="1" applyAlignment="1" applyProtection="1">
      <alignment wrapText="1"/>
    </xf>
    <xf numFmtId="0" fontId="12" fillId="10" borderId="14" xfId="4" applyFont="1" applyFill="1" applyBorder="1" applyAlignment="1" applyProtection="1">
      <alignment wrapText="1"/>
    </xf>
    <xf numFmtId="0" fontId="12" fillId="10" borderId="15" xfId="4" applyFont="1" applyFill="1" applyBorder="1" applyAlignment="1" applyProtection="1">
      <alignment wrapText="1"/>
    </xf>
    <xf numFmtId="0" fontId="2" fillId="6" borderId="3" xfId="0" applyFont="1" applyFill="1" applyBorder="1" applyAlignment="1">
      <alignment wrapText="1"/>
    </xf>
    <xf numFmtId="0" fontId="2" fillId="7" borderId="2" xfId="0" applyFont="1" applyFill="1" applyBorder="1" applyAlignment="1">
      <alignment wrapText="1"/>
    </xf>
    <xf numFmtId="0" fontId="2" fillId="7" borderId="3" xfId="0" applyFont="1" applyFill="1" applyBorder="1" applyAlignment="1">
      <alignment wrapText="1"/>
    </xf>
    <xf numFmtId="0" fontId="2" fillId="8" borderId="2" xfId="0" applyFont="1" applyFill="1" applyBorder="1" applyAlignment="1">
      <alignment wrapText="1"/>
    </xf>
    <xf numFmtId="0" fontId="2" fillId="8" borderId="3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0" fillId="4" borderId="0" xfId="0" applyFill="1" applyAlignment="1">
      <alignment wrapText="1"/>
    </xf>
    <xf numFmtId="0" fontId="0" fillId="4" borderId="11" xfId="0" applyFill="1" applyBorder="1" applyAlignment="1">
      <alignment wrapText="1"/>
    </xf>
    <xf numFmtId="0" fontId="0" fillId="5" borderId="11" xfId="0" applyFill="1" applyBorder="1" applyAlignment="1">
      <alignment horizontal="left" wrapText="1"/>
    </xf>
    <xf numFmtId="1" fontId="0" fillId="5" borderId="11" xfId="0" applyNumberFormat="1" applyFill="1" applyBorder="1" applyAlignment="1">
      <alignment wrapText="1"/>
    </xf>
    <xf numFmtId="0" fontId="0" fillId="0" borderId="19" xfId="0" applyBorder="1" applyAlignment="1">
      <alignment horizontal="center" wrapText="1"/>
    </xf>
    <xf numFmtId="0" fontId="0" fillId="11" borderId="11" xfId="0" applyFill="1" applyBorder="1" applyAlignment="1">
      <alignment horizontal="left" wrapText="1"/>
    </xf>
    <xf numFmtId="1" fontId="0" fillId="11" borderId="11" xfId="0" applyNumberFormat="1" applyFill="1" applyBorder="1" applyAlignment="1">
      <alignment wrapText="1"/>
    </xf>
    <xf numFmtId="166" fontId="6" fillId="0" borderId="1" xfId="7" applyNumberFormat="1" applyFont="1" applyBorder="1" applyAlignment="1">
      <alignment horizontal="right" vertical="center"/>
    </xf>
    <xf numFmtId="166" fontId="6" fillId="0" borderId="0" xfId="7" applyNumberFormat="1" applyFont="1" applyBorder="1" applyAlignment="1">
      <alignment horizontal="right" vertical="center"/>
    </xf>
    <xf numFmtId="166" fontId="6" fillId="0" borderId="20" xfId="7" applyNumberFormat="1" applyFont="1" applyBorder="1" applyAlignment="1">
      <alignment horizontal="right" vertical="center"/>
    </xf>
    <xf numFmtId="166" fontId="6" fillId="0" borderId="2" xfId="7" applyNumberFormat="1" applyFont="1" applyBorder="1" applyAlignment="1">
      <alignment horizontal="right" vertical="center"/>
    </xf>
    <xf numFmtId="166" fontId="6" fillId="0" borderId="3" xfId="7" applyNumberFormat="1" applyFont="1" applyBorder="1" applyAlignment="1">
      <alignment horizontal="right" vertical="center"/>
    </xf>
    <xf numFmtId="166" fontId="6" fillId="0" borderId="21" xfId="7" applyNumberFormat="1" applyFont="1" applyBorder="1" applyAlignment="1">
      <alignment horizontal="right" vertical="center"/>
    </xf>
    <xf numFmtId="166" fontId="9" fillId="0" borderId="1" xfId="8" applyNumberFormat="1" applyFont="1" applyBorder="1" applyAlignment="1">
      <alignment horizontal="right" vertical="center"/>
    </xf>
    <xf numFmtId="166" fontId="9" fillId="0" borderId="0" xfId="8" applyNumberFormat="1" applyFont="1" applyBorder="1" applyAlignment="1">
      <alignment horizontal="right" vertical="center"/>
    </xf>
    <xf numFmtId="166" fontId="9" fillId="0" borderId="20" xfId="8" applyNumberFormat="1" applyFont="1" applyBorder="1" applyAlignment="1">
      <alignment horizontal="right" vertical="center"/>
    </xf>
    <xf numFmtId="166" fontId="9" fillId="0" borderId="2" xfId="8" applyNumberFormat="1" applyFont="1" applyBorder="1" applyAlignment="1">
      <alignment horizontal="right" vertical="center"/>
    </xf>
    <xf numFmtId="166" fontId="9" fillId="0" borderId="3" xfId="8" applyNumberFormat="1" applyFont="1" applyBorder="1" applyAlignment="1">
      <alignment horizontal="right" vertical="center"/>
    </xf>
    <xf numFmtId="166" fontId="9" fillId="0" borderId="21" xfId="8" applyNumberFormat="1" applyFont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1" fontId="6" fillId="0" borderId="12" xfId="1" applyNumberFormat="1" applyFont="1" applyFill="1" applyBorder="1" applyAlignment="1">
      <alignment horizontal="right" vertical="center"/>
    </xf>
    <xf numFmtId="1" fontId="0" fillId="0" borderId="20" xfId="0" applyNumberFormat="1" applyBorder="1"/>
    <xf numFmtId="167" fontId="9" fillId="0" borderId="1" xfId="8" applyNumberFormat="1" applyFont="1" applyBorder="1" applyAlignment="1">
      <alignment horizontal="right" vertical="center"/>
    </xf>
    <xf numFmtId="167" fontId="9" fillId="0" borderId="0" xfId="8" applyNumberFormat="1" applyFont="1" applyBorder="1" applyAlignment="1">
      <alignment horizontal="right" vertical="center"/>
    </xf>
    <xf numFmtId="167" fontId="9" fillId="0" borderId="2" xfId="8" applyNumberFormat="1" applyFont="1" applyBorder="1" applyAlignment="1">
      <alignment horizontal="right" vertical="center"/>
    </xf>
    <xf numFmtId="167" fontId="9" fillId="0" borderId="3" xfId="8" applyNumberFormat="1" applyFont="1" applyBorder="1" applyAlignment="1">
      <alignment horizontal="right" vertical="center"/>
    </xf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11" xfId="0" applyFill="1" applyBorder="1" applyAlignment="1">
      <alignment horizontal="center" wrapText="1"/>
    </xf>
    <xf numFmtId="0" fontId="0" fillId="12" borderId="9" xfId="0" applyFill="1" applyBorder="1" applyAlignment="1">
      <alignment horizontal="center" wrapText="1"/>
    </xf>
    <xf numFmtId="0" fontId="0" fillId="12" borderId="10" xfId="0" applyFill="1" applyBorder="1" applyAlignment="1">
      <alignment horizontal="center" wrapText="1"/>
    </xf>
    <xf numFmtId="0" fontId="0" fillId="12" borderId="11" xfId="0" applyFill="1" applyBorder="1" applyAlignment="1">
      <alignment horizontal="center" wrapText="1"/>
    </xf>
    <xf numFmtId="0" fontId="0" fillId="13" borderId="19" xfId="0" applyFill="1" applyBorder="1" applyAlignment="1">
      <alignment horizontal="center" wrapText="1"/>
    </xf>
    <xf numFmtId="0" fontId="0" fillId="14" borderId="9" xfId="0" applyFill="1" applyBorder="1" applyAlignment="1">
      <alignment horizontal="center" wrapText="1"/>
    </xf>
    <xf numFmtId="0" fontId="0" fillId="14" borderId="10" xfId="0" applyFill="1" applyBorder="1" applyAlignment="1">
      <alignment horizontal="center" wrapText="1"/>
    </xf>
    <xf numFmtId="0" fontId="0" fillId="14" borderId="11" xfId="0" applyFill="1" applyBorder="1" applyAlignment="1">
      <alignment horizontal="center" wrapText="1"/>
    </xf>
    <xf numFmtId="0" fontId="16" fillId="0" borderId="22" xfId="0" applyFont="1" applyBorder="1" applyAlignment="1">
      <alignment horizontal="center" vertical="top"/>
    </xf>
    <xf numFmtId="0" fontId="0" fillId="11" borderId="9" xfId="0" applyFill="1" applyBorder="1" applyAlignment="1">
      <alignment horizontal="left" wrapText="1"/>
    </xf>
    <xf numFmtId="0" fontId="0" fillId="11" borderId="10" xfId="0" applyFill="1" applyBorder="1" applyAlignment="1">
      <alignment horizontal="left" wrapText="1"/>
    </xf>
    <xf numFmtId="0" fontId="0" fillId="11" borderId="11" xfId="0" applyFill="1" applyBorder="1" applyAlignment="1">
      <alignment horizontal="left" wrapText="1"/>
    </xf>
    <xf numFmtId="0" fontId="0" fillId="11" borderId="9" xfId="0" applyFill="1" applyBorder="1" applyAlignment="1">
      <alignment horizontal="center" wrapText="1"/>
    </xf>
    <xf numFmtId="0" fontId="0" fillId="11" borderId="10" xfId="0" applyFill="1" applyBorder="1" applyAlignment="1">
      <alignment horizontal="center" wrapText="1"/>
    </xf>
    <xf numFmtId="0" fontId="0" fillId="4" borderId="9" xfId="0" applyFill="1" applyBorder="1" applyAlignment="1">
      <alignment horizontal="center" wrapText="1"/>
    </xf>
    <xf numFmtId="0" fontId="0" fillId="4" borderId="10" xfId="0" applyFill="1" applyBorder="1" applyAlignment="1">
      <alignment horizontal="center" wrapText="1"/>
    </xf>
    <xf numFmtId="0" fontId="0" fillId="4" borderId="11" xfId="0" applyFill="1" applyBorder="1" applyAlignment="1">
      <alignment horizontal="center" wrapText="1"/>
    </xf>
    <xf numFmtId="0" fontId="0" fillId="4" borderId="9" xfId="0" applyFill="1" applyBorder="1" applyAlignment="1">
      <alignment horizontal="left" wrapText="1"/>
    </xf>
    <xf numFmtId="0" fontId="0" fillId="4" borderId="10" xfId="0" applyFill="1" applyBorder="1" applyAlignment="1">
      <alignment horizontal="left" wrapText="1"/>
    </xf>
    <xf numFmtId="0" fontId="0" fillId="5" borderId="9" xfId="0" applyFill="1" applyBorder="1" applyAlignment="1">
      <alignment horizontal="left" wrapText="1"/>
    </xf>
    <xf numFmtId="0" fontId="0" fillId="5" borderId="10" xfId="0" applyFill="1" applyBorder="1" applyAlignment="1">
      <alignment horizontal="left" wrapText="1"/>
    </xf>
    <xf numFmtId="0" fontId="0" fillId="5" borderId="9" xfId="0" applyFill="1" applyBorder="1" applyAlignment="1">
      <alignment horizontal="center" wrapText="1"/>
    </xf>
    <xf numFmtId="0" fontId="0" fillId="5" borderId="10" xfId="0" applyFill="1" applyBorder="1" applyAlignment="1">
      <alignment horizontal="center" wrapText="1"/>
    </xf>
    <xf numFmtId="0" fontId="0" fillId="0" borderId="5" xfId="0" applyBorder="1"/>
    <xf numFmtId="0" fontId="0" fillId="0" borderId="12" xfId="0" applyBorder="1"/>
  </cellXfs>
  <cellStyles count="9">
    <cellStyle name="Обычный" xfId="0" builtinId="0"/>
    <cellStyle name="Обычный_Лист2" xfId="1" xr:uid="{8F377BB3-3C29-4186-87EF-F6D9A6CDFBEB}"/>
    <cellStyle name="Обычный_Лист2_1" xfId="3" xr:uid="{5F6AFDAF-D427-4C92-BCDB-06196EE01D27}"/>
    <cellStyle name="Обычный_Лист3" xfId="7" xr:uid="{219FF18B-7FAC-4637-BA6F-38BFA1C01F31}"/>
    <cellStyle name="Обычный_Лист3_1" xfId="8" xr:uid="{DE13695E-543A-432C-A872-FCFAEA19158F}"/>
    <cellStyle name="Обычный_Нормированные значения" xfId="4" xr:uid="{DCFC9207-470B-4078-84B5-24E965A459EF}"/>
    <cellStyle name="Обычный_Нормированные значения_2" xfId="6" xr:uid="{E870A1D2-4569-4680-9B9E-391DED4480B9}"/>
    <cellStyle name="Обычный_Сводная таблица" xfId="5" xr:uid="{CFECAA26-03EA-4235-A197-41A7D24930BD}"/>
    <cellStyle name="Обычный_Сводная таблица_2" xfId="2" xr:uid="{C5F9E0E7-FD5D-430A-B91E-EA640C392DF8}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0" tint="-0.34998626667073579"/>
        </patternFill>
      </fill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indexed="64"/>
          <bgColor theme="0" tint="-0.34998626667073579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0"/>
        <color indexed="8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rgb="FFFF00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indexed="64"/>
          <bgColor theme="0" tint="-0.34998626667073579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indexed="64"/>
          <bgColor theme="0" tint="-0.34998626667073579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0"/>
        <color indexed="8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rgb="FFFF00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indexed="64"/>
          <bgColor theme="0" tint="-0.34998626667073579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indexed="64"/>
          <bgColor theme="0" tint="-0.34998626667073579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indexed="64"/>
          <bgColor theme="0" tint="-0.34998626667073579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0" tint="-0.34998626667073579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sz val="12"/>
        <color indexed="8"/>
        <name val="Times New Roman"/>
        <family val="1"/>
        <charset val="204"/>
        <scheme val="none"/>
      </font>
      <numFmt numFmtId="2" formatCode="0.00"/>
      <alignment horizontal="right" vertical="bottom" textRotation="0" wrapText="1" indent="0" justifyLastLine="0" shrinkToFit="0" readingOrder="0"/>
      <border diagonalUp="0" diagonalDown="0">
        <left/>
        <right style="medium">
          <color indexed="8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0" tint="-0.34998626667073579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sz val="12"/>
        <color indexed="8"/>
        <name val="Times New Roman"/>
        <family val="1"/>
        <charset val="204"/>
        <scheme val="none"/>
      </font>
      <numFmt numFmtId="2" formatCode="0.00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0" tint="-0.34998626667073579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sz val="12"/>
        <color indexed="8"/>
        <name val="Times New Roman"/>
        <family val="1"/>
        <charset val="204"/>
        <scheme val="none"/>
      </font>
      <numFmt numFmtId="2" formatCode="0.00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0" tint="-0.34998626667073579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sz val="12"/>
        <color indexed="8"/>
        <name val="Times New Roman"/>
        <family val="1"/>
        <charset val="204"/>
        <scheme val="none"/>
      </font>
      <numFmt numFmtId="2" formatCode="0.00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0" tint="-0.3499862666707357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sz val="12"/>
        <color indexed="8"/>
        <name val="Times New Roman"/>
        <family val="1"/>
        <charset val="204"/>
        <scheme val="none"/>
      </font>
      <numFmt numFmtId="2" formatCode="0.00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4"/>
          <bgColor theme="0" tint="-0.34998626667073579"/>
        </patternFill>
      </fill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charset val="204"/>
        <scheme val="minor"/>
      </font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charset val="204"/>
        <scheme val="minor"/>
      </font>
      <alignment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99FF33"/>
      <color rgb="FFCC66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F72CD4-0E62-4C28-9F48-91592A4199CE}" name="Таблица1" displayName="Таблица1" ref="B1:N49" totalsRowCount="1" headerRowDxfId="28" dataDxfId="27" totalsRowDxfId="26">
  <autoFilter ref="B1:N48" xr:uid="{0BA4762A-5F8A-4F21-8D0B-27EC990F9B97}"/>
  <tableColumns count="13">
    <tableColumn id="1" xr3:uid="{914921CD-35D9-4E3E-A222-9A9B15A2A375}" name="Объект" dataDxfId="25" totalsRowDxfId="24"/>
    <tableColumn id="2" xr3:uid="{101965A9-2761-499B-976D-1353C3BDB7E0}" name="X6" totalsRowFunction="average" dataDxfId="23" totalsRowDxfId="22"/>
    <tableColumn id="3" xr3:uid="{EFB5B856-4398-4461-A57B-F6514DB71475}" name="X16" totalsRowFunction="average" dataDxfId="21" totalsRowDxfId="20"/>
    <tableColumn id="4" xr3:uid="{FEF8B7E5-5195-447F-B78C-0DD3DD654A09}" name="X26" totalsRowFunction="average" dataDxfId="19" totalsRowDxfId="18"/>
    <tableColumn id="5" xr3:uid="{67A24A0A-55CC-4591-AFD7-09BFEDCCA76D}" name="X31" totalsRowFunction="average" dataDxfId="17" totalsRowDxfId="16"/>
    <tableColumn id="6" xr3:uid="{8B86F0DA-E16C-474F-AF65-99814260F240}" name="X39" totalsRowFunction="average" dataDxfId="15" totalsRowDxfId="14"/>
    <tableColumn id="8" xr3:uid="{CADAE568-A21D-4003-A6E7-8719D120C14D}" name="K-means" totalsRowFunction="count" dataDxfId="13" totalsRowDxfId="12"/>
    <tableColumn id="9" xr3:uid="{D85F558D-DE1A-4086-ADBA-A4D8F94BA849}" name="Distances K-means" dataDxfId="11" totalsRowDxfId="10"/>
    <tableColumn id="11" xr3:uid="{1853F7D4-8B33-4ECC-93AF-B53F487999C1}" name="Ward" totalsRowFunction="count" dataDxfId="9" totalsRowDxfId="8"/>
    <tableColumn id="14" xr3:uid="{771B6C10-2CA3-459B-A521-D44DAF97C5F6}" name="Distances Ward" dataDxfId="7" totalsRowDxfId="6"/>
    <tableColumn id="12" xr3:uid="{2746746E-AA54-47BF-B256-D08245EEF8EA}" name="CL" totalsRowFunction="count" dataDxfId="5" totalsRowDxfId="4"/>
    <tableColumn id="13" xr3:uid="{E2EC37D3-F0FB-44D2-8769-71ECB2D0AFE8}" name="Distances CL" dataDxfId="3" totalsRowDxfId="2"/>
    <tableColumn id="7" xr3:uid="{B53B9F80-DEAF-43F8-8BEC-126006CD5D04}" name="Q(s)" totalsRowFunction="sum" dataDxfId="1" totalsRowDxfId="0">
      <calculatedColumnFormula>(Таблица1[[#This Row],[X6]]-Таблица1[[#Totals],[X6]])^2+(Таблица1[[#This Row],[X16]]-Таблица1[[#Totals],[X16]])^2+(Таблица1[[#This Row],[X26]]-Таблица1[[#Totals],[X26]])^2+(Таблица1[[#This Row],[X31]]-Таблица1[[#Totals],[X31]])^2+(Таблица1[[#This Row],[X39]]-Таблица1[[#Totals],[X39]])^2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4"/>
  <sheetViews>
    <sheetView topLeftCell="A37" zoomScale="80" zoomScaleNormal="80" workbookViewId="0">
      <selection activeCell="G39" sqref="G39"/>
    </sheetView>
  </sheetViews>
  <sheetFormatPr defaultColWidth="9.109375" defaultRowHeight="14.4" x14ac:dyDescent="0.3"/>
  <cols>
    <col min="1" max="1" width="19.109375" style="2" bestFit="1" customWidth="1"/>
    <col min="2" max="2" width="5.44140625" style="2" bestFit="1" customWidth="1"/>
    <col min="3" max="3" width="6.5546875" style="2" bestFit="1" customWidth="1"/>
    <col min="4" max="4" width="5.44140625" style="2" bestFit="1" customWidth="1"/>
    <col min="5" max="5" width="7.6640625" style="2" bestFit="1" customWidth="1"/>
    <col min="6" max="6" width="6" style="2" bestFit="1" customWidth="1"/>
    <col min="7" max="7" width="7.21875" style="2" customWidth="1"/>
    <col min="8" max="9" width="9.109375" style="2"/>
    <col min="10" max="10" width="19.5546875" style="2" bestFit="1" customWidth="1"/>
    <col min="11" max="16384" width="9.109375" style="2"/>
  </cols>
  <sheetData>
    <row r="1" spans="1:8" x14ac:dyDescent="0.3"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65</v>
      </c>
    </row>
    <row r="2" spans="1:8" x14ac:dyDescent="0.3">
      <c r="A2" s="4" t="s">
        <v>13</v>
      </c>
      <c r="B2">
        <v>20.8</v>
      </c>
      <c r="C2">
        <v>58.5</v>
      </c>
      <c r="D2">
        <v>69</v>
      </c>
      <c r="E2">
        <v>15626</v>
      </c>
      <c r="F2">
        <v>0.1</v>
      </c>
      <c r="G2" s="12"/>
      <c r="H2" s="14">
        <v>0.66400000000000003</v>
      </c>
    </row>
    <row r="3" spans="1:8" x14ac:dyDescent="0.3">
      <c r="A3" s="5" t="s">
        <v>14</v>
      </c>
      <c r="B3">
        <v>12.4</v>
      </c>
      <c r="C3">
        <v>93</v>
      </c>
      <c r="D3">
        <v>180</v>
      </c>
      <c r="E3">
        <v>23410</v>
      </c>
      <c r="F3">
        <v>1.4</v>
      </c>
      <c r="G3" s="13">
        <v>3</v>
      </c>
      <c r="H3" s="14">
        <v>0.34387139999999999</v>
      </c>
    </row>
    <row r="4" spans="1:8" x14ac:dyDescent="0.3">
      <c r="A4" s="4" t="s">
        <v>15</v>
      </c>
      <c r="B4">
        <v>11.9</v>
      </c>
      <c r="C4">
        <v>39.799999999999997</v>
      </c>
      <c r="D4">
        <v>224</v>
      </c>
      <c r="E4">
        <v>9855</v>
      </c>
      <c r="F4">
        <v>0.7</v>
      </c>
      <c r="G4" s="13"/>
      <c r="H4" s="14">
        <v>0.63428870000000004</v>
      </c>
    </row>
    <row r="5" spans="1:8" x14ac:dyDescent="0.3">
      <c r="A5" s="5" t="s">
        <v>16</v>
      </c>
      <c r="B5">
        <v>13.6</v>
      </c>
      <c r="C5">
        <v>55</v>
      </c>
      <c r="D5">
        <v>116</v>
      </c>
      <c r="E5">
        <v>4881</v>
      </c>
      <c r="F5">
        <v>0.2</v>
      </c>
      <c r="G5" s="13">
        <v>3</v>
      </c>
      <c r="H5" s="14">
        <v>0.42247119999999999</v>
      </c>
    </row>
    <row r="6" spans="1:8" x14ac:dyDescent="0.3">
      <c r="A6" s="4" t="s">
        <v>17</v>
      </c>
      <c r="B6">
        <v>17.2</v>
      </c>
      <c r="C6">
        <v>63.5</v>
      </c>
      <c r="D6">
        <v>172</v>
      </c>
      <c r="E6">
        <v>15466</v>
      </c>
      <c r="F6">
        <v>5.3</v>
      </c>
      <c r="G6" s="12">
        <v>1</v>
      </c>
      <c r="H6" s="14">
        <v>0.17030419999999999</v>
      </c>
    </row>
    <row r="7" spans="1:8" x14ac:dyDescent="0.3">
      <c r="A7" s="5" t="s">
        <v>18</v>
      </c>
      <c r="B7">
        <v>14.7</v>
      </c>
      <c r="C7">
        <v>50.8</v>
      </c>
      <c r="D7">
        <v>163</v>
      </c>
      <c r="E7">
        <v>12186</v>
      </c>
      <c r="F7">
        <v>0.1</v>
      </c>
      <c r="G7" s="13"/>
      <c r="H7" s="14">
        <v>0.52464489999999997</v>
      </c>
    </row>
    <row r="8" spans="1:8" x14ac:dyDescent="0.3">
      <c r="A8" s="4" t="s">
        <v>19</v>
      </c>
      <c r="B8">
        <v>19.399999999999999</v>
      </c>
      <c r="C8">
        <v>62</v>
      </c>
      <c r="D8">
        <v>104</v>
      </c>
      <c r="E8">
        <v>7621</v>
      </c>
      <c r="F8">
        <v>2.1</v>
      </c>
      <c r="G8" s="12"/>
      <c r="H8" s="14">
        <v>0.42114089999999998</v>
      </c>
    </row>
    <row r="9" spans="1:8" x14ac:dyDescent="0.3">
      <c r="A9" s="5" t="s">
        <v>20</v>
      </c>
      <c r="B9">
        <v>18.600000000000001</v>
      </c>
      <c r="C9">
        <v>43.4</v>
      </c>
      <c r="D9">
        <v>142</v>
      </c>
      <c r="E9">
        <v>9143</v>
      </c>
      <c r="F9">
        <v>6.2</v>
      </c>
      <c r="G9" s="12"/>
      <c r="H9" s="14">
        <v>0.52117100000000005</v>
      </c>
    </row>
    <row r="10" spans="1:8" x14ac:dyDescent="0.3">
      <c r="A10" s="4" t="s">
        <v>21</v>
      </c>
      <c r="B10">
        <v>17.7</v>
      </c>
      <c r="C10">
        <v>75.3</v>
      </c>
      <c r="D10">
        <v>77</v>
      </c>
      <c r="E10">
        <v>28919</v>
      </c>
      <c r="F10">
        <v>0.2</v>
      </c>
      <c r="G10" s="12">
        <v>1</v>
      </c>
      <c r="H10" s="14">
        <v>0.23794299999999999</v>
      </c>
    </row>
    <row r="11" spans="1:8" x14ac:dyDescent="0.3">
      <c r="A11" s="5" t="s">
        <v>22</v>
      </c>
      <c r="B11">
        <v>15.2</v>
      </c>
      <c r="C11">
        <v>70.400000000000006</v>
      </c>
      <c r="D11">
        <v>61</v>
      </c>
      <c r="E11">
        <v>14864</v>
      </c>
      <c r="F11">
        <v>22.2</v>
      </c>
      <c r="G11" s="12"/>
      <c r="H11" s="14">
        <v>0.4359499</v>
      </c>
    </row>
    <row r="12" spans="1:8" x14ac:dyDescent="0.3">
      <c r="A12" s="4" t="s">
        <v>23</v>
      </c>
      <c r="B12">
        <v>11.7</v>
      </c>
      <c r="C12">
        <v>51.4</v>
      </c>
      <c r="D12">
        <v>69</v>
      </c>
      <c r="E12">
        <v>7589</v>
      </c>
      <c r="F12">
        <v>7.9</v>
      </c>
      <c r="G12" s="13">
        <v>3</v>
      </c>
      <c r="H12" s="14">
        <v>0.48666130000000002</v>
      </c>
    </row>
    <row r="13" spans="1:8" x14ac:dyDescent="0.3">
      <c r="A13" s="5" t="s">
        <v>24</v>
      </c>
      <c r="B13">
        <v>15.9</v>
      </c>
      <c r="C13">
        <v>80.599999999999994</v>
      </c>
      <c r="D13">
        <v>187</v>
      </c>
      <c r="E13">
        <v>13617</v>
      </c>
      <c r="F13">
        <v>0</v>
      </c>
      <c r="G13" s="12">
        <v>1</v>
      </c>
      <c r="H13" s="14">
        <v>0.32549289999999997</v>
      </c>
    </row>
    <row r="14" spans="1:8" x14ac:dyDescent="0.3">
      <c r="A14" s="4" t="s">
        <v>25</v>
      </c>
      <c r="B14">
        <v>16.7</v>
      </c>
      <c r="C14">
        <v>105.3</v>
      </c>
      <c r="D14">
        <v>219</v>
      </c>
      <c r="E14">
        <v>13341</v>
      </c>
      <c r="F14">
        <v>5.9</v>
      </c>
      <c r="G14" s="12"/>
      <c r="H14" s="14">
        <v>0.56018939999999995</v>
      </c>
    </row>
    <row r="15" spans="1:8" x14ac:dyDescent="0.3">
      <c r="A15" s="5" t="s">
        <v>26</v>
      </c>
      <c r="B15">
        <v>13</v>
      </c>
      <c r="C15">
        <v>58.2</v>
      </c>
      <c r="D15">
        <v>122</v>
      </c>
      <c r="E15">
        <v>15138</v>
      </c>
      <c r="F15">
        <v>74.400000000000006</v>
      </c>
      <c r="G15" s="13"/>
      <c r="H15" s="14">
        <v>0.96083960000000002</v>
      </c>
    </row>
    <row r="16" spans="1:8" x14ac:dyDescent="0.3">
      <c r="A16" s="4" t="s">
        <v>27</v>
      </c>
      <c r="B16">
        <v>15.9</v>
      </c>
      <c r="C16">
        <v>53.2</v>
      </c>
      <c r="D16">
        <v>105</v>
      </c>
      <c r="E16">
        <v>17342</v>
      </c>
      <c r="F16">
        <v>5.8</v>
      </c>
      <c r="G16" s="12">
        <v>1</v>
      </c>
      <c r="H16" s="14">
        <v>0.40311770000000002</v>
      </c>
    </row>
    <row r="17" spans="1:8" x14ac:dyDescent="0.3">
      <c r="A17" s="5" t="s">
        <v>28</v>
      </c>
      <c r="B17">
        <v>18.2</v>
      </c>
      <c r="C17">
        <v>45.8</v>
      </c>
      <c r="D17">
        <v>115</v>
      </c>
      <c r="E17">
        <v>9813</v>
      </c>
      <c r="F17">
        <v>22.8</v>
      </c>
      <c r="G17" s="12"/>
      <c r="H17" s="14">
        <v>0.49847900000000001</v>
      </c>
    </row>
    <row r="18" spans="1:8" x14ac:dyDescent="0.3">
      <c r="A18" s="4" t="s">
        <v>29</v>
      </c>
      <c r="B18">
        <v>17.5</v>
      </c>
      <c r="C18">
        <v>38.299999999999997</v>
      </c>
      <c r="D18">
        <v>128</v>
      </c>
      <c r="E18">
        <v>6909</v>
      </c>
      <c r="F18">
        <v>1.5</v>
      </c>
      <c r="G18" s="12"/>
      <c r="H18" s="14">
        <v>0.56746719999999995</v>
      </c>
    </row>
    <row r="19" spans="1:8" x14ac:dyDescent="0.3">
      <c r="A19" s="5" t="s">
        <v>30</v>
      </c>
      <c r="B19">
        <v>16</v>
      </c>
      <c r="C19">
        <v>48.9</v>
      </c>
      <c r="D19">
        <v>72</v>
      </c>
      <c r="E19">
        <v>54648</v>
      </c>
      <c r="F19">
        <v>8.4</v>
      </c>
      <c r="G19" s="12"/>
      <c r="H19" s="14">
        <v>0.63318490000000005</v>
      </c>
    </row>
    <row r="20" spans="1:8" x14ac:dyDescent="0.3">
      <c r="A20" s="4" t="s">
        <v>31</v>
      </c>
      <c r="B20">
        <v>19</v>
      </c>
      <c r="C20">
        <v>81.2</v>
      </c>
      <c r="D20">
        <v>102</v>
      </c>
      <c r="E20">
        <v>13043</v>
      </c>
      <c r="F20">
        <v>38.4</v>
      </c>
      <c r="G20" s="12"/>
      <c r="H20" s="14">
        <v>0.53449360000000001</v>
      </c>
    </row>
    <row r="21" spans="1:8" x14ac:dyDescent="0.3">
      <c r="A21" s="5" t="s">
        <v>32</v>
      </c>
      <c r="B21">
        <v>15.3</v>
      </c>
      <c r="C21">
        <v>73.3</v>
      </c>
      <c r="D21">
        <v>137</v>
      </c>
      <c r="E21">
        <v>15905</v>
      </c>
      <c r="F21">
        <v>4.3</v>
      </c>
      <c r="G21" s="12">
        <v>1</v>
      </c>
      <c r="H21" s="14">
        <v>0.35969950000000001</v>
      </c>
    </row>
    <row r="22" spans="1:8" x14ac:dyDescent="0.3">
      <c r="A22" s="4" t="s">
        <v>33</v>
      </c>
      <c r="B22">
        <v>11.4</v>
      </c>
      <c r="C22">
        <v>76.2</v>
      </c>
      <c r="D22">
        <v>165</v>
      </c>
      <c r="E22">
        <v>86533</v>
      </c>
      <c r="F22">
        <v>8.1</v>
      </c>
      <c r="G22" s="13"/>
      <c r="H22" s="14">
        <v>0.77126870000000003</v>
      </c>
    </row>
    <row r="23" spans="1:8" x14ac:dyDescent="0.3">
      <c r="A23" s="5" t="s">
        <v>34</v>
      </c>
      <c r="B23">
        <v>11.8</v>
      </c>
      <c r="C23">
        <v>97.4</v>
      </c>
      <c r="D23">
        <v>196</v>
      </c>
      <c r="E23">
        <v>16027</v>
      </c>
      <c r="F23">
        <v>17.100000000000001</v>
      </c>
      <c r="G23" s="13">
        <v>3</v>
      </c>
      <c r="H23" s="14">
        <v>0.43709989999999999</v>
      </c>
    </row>
    <row r="24" spans="1:8" x14ac:dyDescent="0.3">
      <c r="A24" s="4" t="s">
        <v>35</v>
      </c>
      <c r="B24">
        <v>13</v>
      </c>
      <c r="C24">
        <v>58.3</v>
      </c>
      <c r="D24">
        <v>170</v>
      </c>
      <c r="E24">
        <v>7208</v>
      </c>
      <c r="F24">
        <v>93.9</v>
      </c>
      <c r="G24" s="13"/>
      <c r="H24" s="14">
        <v>1.242319</v>
      </c>
    </row>
    <row r="25" spans="1:8" x14ac:dyDescent="0.3">
      <c r="A25" s="5" t="s">
        <v>36</v>
      </c>
      <c r="B25">
        <v>17.5</v>
      </c>
      <c r="C25">
        <v>64.400000000000006</v>
      </c>
      <c r="D25">
        <v>206</v>
      </c>
      <c r="E25">
        <v>10831</v>
      </c>
      <c r="F25">
        <v>11</v>
      </c>
      <c r="G25" s="12">
        <v>1</v>
      </c>
      <c r="H25" s="14">
        <v>0.1928829</v>
      </c>
    </row>
    <row r="26" spans="1:8" x14ac:dyDescent="0.3">
      <c r="A26" s="4" t="s">
        <v>37</v>
      </c>
      <c r="B26">
        <v>13.7</v>
      </c>
      <c r="C26">
        <v>86.9</v>
      </c>
      <c r="D26">
        <v>107</v>
      </c>
      <c r="E26">
        <v>34435</v>
      </c>
      <c r="F26">
        <v>2.5</v>
      </c>
      <c r="G26" s="13">
        <v>3</v>
      </c>
      <c r="H26" s="14">
        <v>0.31042360000000002</v>
      </c>
    </row>
    <row r="27" spans="1:8" x14ac:dyDescent="0.3">
      <c r="A27" s="5" t="s">
        <v>38</v>
      </c>
      <c r="B27">
        <v>15.9</v>
      </c>
      <c r="C27">
        <v>88.4</v>
      </c>
      <c r="D27">
        <v>75</v>
      </c>
      <c r="E27">
        <v>17738</v>
      </c>
      <c r="F27">
        <v>7.6</v>
      </c>
      <c r="G27" s="12">
        <v>1</v>
      </c>
      <c r="H27" s="14">
        <v>0.37293670000000001</v>
      </c>
    </row>
    <row r="28" spans="1:8" x14ac:dyDescent="0.3">
      <c r="A28" s="4" t="s">
        <v>39</v>
      </c>
      <c r="B28">
        <v>14.2</v>
      </c>
      <c r="C28">
        <v>33.1</v>
      </c>
      <c r="D28">
        <v>131</v>
      </c>
      <c r="E28">
        <v>6122</v>
      </c>
      <c r="F28">
        <v>0.6</v>
      </c>
      <c r="G28" s="13"/>
      <c r="H28" s="14">
        <v>0.73861010000000005</v>
      </c>
    </row>
    <row r="29" spans="1:8" x14ac:dyDescent="0.3">
      <c r="A29" s="5" t="s">
        <v>40</v>
      </c>
      <c r="B29">
        <v>19.600000000000001</v>
      </c>
      <c r="C29">
        <v>98</v>
      </c>
      <c r="D29">
        <v>37</v>
      </c>
      <c r="E29">
        <v>10028</v>
      </c>
      <c r="F29">
        <v>5.2</v>
      </c>
      <c r="G29" s="12"/>
      <c r="H29" s="14">
        <v>0.5983368</v>
      </c>
    </row>
    <row r="30" spans="1:8" x14ac:dyDescent="0.3">
      <c r="A30" s="4" t="s">
        <v>41</v>
      </c>
      <c r="B30">
        <v>14.6</v>
      </c>
      <c r="C30">
        <v>57.9</v>
      </c>
      <c r="D30">
        <v>93</v>
      </c>
      <c r="E30">
        <v>4463</v>
      </c>
      <c r="F30">
        <v>0</v>
      </c>
      <c r="G30" s="13">
        <v>3</v>
      </c>
      <c r="H30" s="14">
        <v>0.47948400000000002</v>
      </c>
    </row>
    <row r="31" spans="1:8" x14ac:dyDescent="0.3">
      <c r="A31" s="5" t="s">
        <v>42</v>
      </c>
      <c r="B31">
        <v>19</v>
      </c>
      <c r="C31">
        <v>98.9</v>
      </c>
      <c r="D31">
        <v>94</v>
      </c>
      <c r="E31">
        <v>7992</v>
      </c>
      <c r="F31">
        <v>13.6</v>
      </c>
      <c r="G31" s="12"/>
      <c r="H31" s="14">
        <v>0.52732009999999996</v>
      </c>
    </row>
    <row r="32" spans="1:8" x14ac:dyDescent="0.3">
      <c r="A32" s="4" t="s">
        <v>43</v>
      </c>
      <c r="B32">
        <v>12.5</v>
      </c>
      <c r="C32">
        <v>71.8</v>
      </c>
      <c r="D32">
        <v>104</v>
      </c>
      <c r="E32">
        <v>20077</v>
      </c>
      <c r="F32">
        <v>7.6</v>
      </c>
      <c r="G32" s="13">
        <v>3</v>
      </c>
      <c r="H32" s="14">
        <v>0.13808860000000001</v>
      </c>
    </row>
    <row r="33" spans="1:8" x14ac:dyDescent="0.3">
      <c r="A33" s="5" t="s">
        <v>44</v>
      </c>
      <c r="B33">
        <v>10.6</v>
      </c>
      <c r="C33">
        <v>31.1</v>
      </c>
      <c r="D33">
        <v>214</v>
      </c>
      <c r="E33">
        <v>6730</v>
      </c>
      <c r="F33">
        <v>1.4</v>
      </c>
      <c r="G33" s="13"/>
      <c r="H33" s="14">
        <v>0.84458569999999999</v>
      </c>
    </row>
    <row r="34" spans="1:8" x14ac:dyDescent="0.3">
      <c r="A34" s="4" t="s">
        <v>45</v>
      </c>
      <c r="B34">
        <v>14.2</v>
      </c>
      <c r="C34">
        <v>111</v>
      </c>
      <c r="D34">
        <v>172</v>
      </c>
      <c r="E34">
        <v>9785</v>
      </c>
      <c r="F34">
        <v>0.1</v>
      </c>
      <c r="G34" s="13"/>
      <c r="H34" s="14">
        <v>0.65696580000000004</v>
      </c>
    </row>
    <row r="35" spans="1:8" x14ac:dyDescent="0.3">
      <c r="A35" s="5" t="s">
        <v>46</v>
      </c>
      <c r="B35">
        <v>16.2</v>
      </c>
      <c r="C35">
        <v>65.7</v>
      </c>
      <c r="D35">
        <v>129</v>
      </c>
      <c r="E35">
        <v>14754</v>
      </c>
      <c r="F35">
        <v>3.3</v>
      </c>
      <c r="G35" s="12">
        <v>1</v>
      </c>
      <c r="H35" s="14">
        <v>0.2408199</v>
      </c>
    </row>
    <row r="36" spans="1:8" x14ac:dyDescent="0.3">
      <c r="A36" s="4" t="s">
        <v>47</v>
      </c>
      <c r="B36">
        <v>14.4</v>
      </c>
      <c r="C36">
        <v>87.4</v>
      </c>
      <c r="D36">
        <v>62</v>
      </c>
      <c r="E36">
        <v>16464</v>
      </c>
      <c r="F36">
        <v>1</v>
      </c>
      <c r="G36" s="13">
        <v>3</v>
      </c>
      <c r="H36" s="14">
        <v>0.39558880000000002</v>
      </c>
    </row>
    <row r="37" spans="1:8" x14ac:dyDescent="0.3">
      <c r="A37" s="5" t="s">
        <v>48</v>
      </c>
      <c r="B37">
        <v>16.899999999999999</v>
      </c>
      <c r="C37">
        <v>99.5</v>
      </c>
      <c r="D37">
        <v>162</v>
      </c>
      <c r="E37">
        <v>7473</v>
      </c>
      <c r="F37">
        <v>0.2</v>
      </c>
      <c r="G37" s="12"/>
      <c r="H37" s="14">
        <v>0.46965519999999999</v>
      </c>
    </row>
    <row r="38" spans="1:8" x14ac:dyDescent="0.3">
      <c r="A38" s="4" t="s">
        <v>49</v>
      </c>
      <c r="B38">
        <v>15.5</v>
      </c>
      <c r="C38">
        <v>75.2</v>
      </c>
      <c r="D38">
        <v>244</v>
      </c>
      <c r="E38">
        <v>31121</v>
      </c>
      <c r="F38">
        <v>0.3</v>
      </c>
      <c r="G38" s="12"/>
      <c r="H38" s="14">
        <v>0.43439529999999998</v>
      </c>
    </row>
    <row r="39" spans="1:8" x14ac:dyDescent="0.3">
      <c r="A39" s="5" t="s">
        <v>50</v>
      </c>
      <c r="B39">
        <v>14.7</v>
      </c>
      <c r="C39">
        <v>143.9</v>
      </c>
      <c r="D39">
        <v>332</v>
      </c>
      <c r="E39">
        <v>244895</v>
      </c>
      <c r="F39">
        <v>4.3</v>
      </c>
      <c r="G39" s="13"/>
      <c r="H39" s="14">
        <v>2.0700750000000001</v>
      </c>
    </row>
    <row r="40" spans="1:8" x14ac:dyDescent="0.3">
      <c r="A40" s="4" t="s">
        <v>51</v>
      </c>
      <c r="B40">
        <v>14.6</v>
      </c>
      <c r="C40">
        <v>103.4</v>
      </c>
      <c r="D40">
        <v>176</v>
      </c>
      <c r="E40">
        <v>107950</v>
      </c>
      <c r="F40">
        <v>1.2</v>
      </c>
      <c r="G40" s="13"/>
      <c r="H40" s="14">
        <v>1.112946</v>
      </c>
    </row>
    <row r="41" spans="1:8" x14ac:dyDescent="0.3">
      <c r="A41" s="5" t="s">
        <v>52</v>
      </c>
      <c r="B41">
        <v>16.600000000000001</v>
      </c>
      <c r="C41">
        <v>111.7</v>
      </c>
      <c r="D41">
        <v>245</v>
      </c>
      <c r="E41">
        <v>7844</v>
      </c>
      <c r="F41">
        <v>1.1000000000000001</v>
      </c>
      <c r="G41" s="12"/>
      <c r="H41" s="14">
        <v>0.68603899999999995</v>
      </c>
    </row>
    <row r="42" spans="1:8" x14ac:dyDescent="0.3">
      <c r="A42" s="4" t="s">
        <v>53</v>
      </c>
      <c r="B42">
        <v>18.100000000000001</v>
      </c>
      <c r="C42">
        <v>65.400000000000006</v>
      </c>
      <c r="D42">
        <v>210</v>
      </c>
      <c r="E42">
        <v>12107</v>
      </c>
      <c r="F42">
        <v>47.8</v>
      </c>
      <c r="G42" s="12"/>
      <c r="H42" s="14">
        <v>0.6027439</v>
      </c>
    </row>
    <row r="43" spans="1:8" x14ac:dyDescent="0.3">
      <c r="A43" s="5" t="s">
        <v>54</v>
      </c>
      <c r="B43">
        <v>16.5</v>
      </c>
      <c r="C43">
        <v>123.5</v>
      </c>
      <c r="D43">
        <v>190</v>
      </c>
      <c r="E43">
        <v>101680</v>
      </c>
      <c r="F43">
        <v>87.3</v>
      </c>
      <c r="G43" s="13">
        <v>2</v>
      </c>
      <c r="H43" s="14">
        <v>1.0864389999999999</v>
      </c>
    </row>
    <row r="44" spans="1:8" x14ac:dyDescent="0.3">
      <c r="A44" s="4" t="s">
        <v>55</v>
      </c>
      <c r="B44">
        <v>12.6</v>
      </c>
      <c r="C44">
        <v>143.9</v>
      </c>
      <c r="D44">
        <v>1627</v>
      </c>
      <c r="E44">
        <v>47374</v>
      </c>
      <c r="F44">
        <v>54.5</v>
      </c>
      <c r="G44" s="13"/>
      <c r="H44" s="14">
        <v>1.74749</v>
      </c>
    </row>
    <row r="45" spans="1:8" x14ac:dyDescent="0.3">
      <c r="A45" s="5" t="s">
        <v>56</v>
      </c>
      <c r="B45">
        <v>16.7</v>
      </c>
      <c r="C45">
        <v>104.6</v>
      </c>
      <c r="D45">
        <v>945</v>
      </c>
      <c r="E45">
        <v>17891</v>
      </c>
      <c r="F45">
        <v>155.9</v>
      </c>
      <c r="G45" s="13">
        <v>2</v>
      </c>
      <c r="H45" s="14">
        <v>1.610533</v>
      </c>
    </row>
    <row r="46" spans="1:8" x14ac:dyDescent="0.3">
      <c r="A46" s="4" t="s">
        <v>57</v>
      </c>
      <c r="B46">
        <v>11.8</v>
      </c>
      <c r="C46">
        <v>107.9</v>
      </c>
      <c r="D46">
        <v>227</v>
      </c>
      <c r="E46">
        <v>23894</v>
      </c>
      <c r="F46">
        <v>0.3</v>
      </c>
      <c r="G46" s="13"/>
      <c r="H46" s="14">
        <v>0.6051472</v>
      </c>
    </row>
    <row r="47" spans="1:8" x14ac:dyDescent="0.3">
      <c r="A47" s="5" t="s">
        <v>58</v>
      </c>
      <c r="B47">
        <v>14.7</v>
      </c>
      <c r="C47">
        <v>109.5</v>
      </c>
      <c r="D47">
        <v>221</v>
      </c>
      <c r="E47">
        <v>17885</v>
      </c>
      <c r="F47">
        <v>1.2</v>
      </c>
      <c r="G47" s="13"/>
      <c r="H47" s="14">
        <v>0.66385050000000001</v>
      </c>
    </row>
    <row r="48" spans="1:8" x14ac:dyDescent="0.3">
      <c r="A48" s="4" t="s">
        <v>59</v>
      </c>
      <c r="B48">
        <v>10.3</v>
      </c>
      <c r="C48">
        <v>112.4</v>
      </c>
      <c r="D48">
        <v>144</v>
      </c>
      <c r="E48">
        <v>13982</v>
      </c>
      <c r="F48">
        <v>3.1</v>
      </c>
      <c r="G48" s="13"/>
      <c r="H48" s="14">
        <v>0.77387490000000003</v>
      </c>
    </row>
    <row r="49" spans="2:8" ht="18" x14ac:dyDescent="0.3">
      <c r="B49" s="1"/>
      <c r="C49" s="1"/>
      <c r="D49" s="1"/>
      <c r="E49" s="1"/>
      <c r="F49" s="1"/>
    </row>
    <row r="50" spans="2:8" ht="18" x14ac:dyDescent="0.3">
      <c r="B50" s="1"/>
      <c r="C50" s="1"/>
      <c r="D50" s="1"/>
      <c r="E50" s="1"/>
      <c r="F50"/>
      <c r="G50" s="3">
        <v>1</v>
      </c>
      <c r="H50" s="15">
        <v>0.4</v>
      </c>
    </row>
    <row r="51" spans="2:8" ht="18" x14ac:dyDescent="0.3">
      <c r="B51" s="1"/>
      <c r="C51" s="1"/>
      <c r="D51" s="1"/>
      <c r="E51" s="1"/>
      <c r="F51"/>
      <c r="G51" s="3">
        <v>2</v>
      </c>
      <c r="H51" s="15">
        <v>1.61</v>
      </c>
    </row>
    <row r="52" spans="2:8" ht="18" x14ac:dyDescent="0.3">
      <c r="B52" s="1"/>
      <c r="C52" s="1"/>
      <c r="D52" s="1"/>
      <c r="E52" s="1"/>
      <c r="F52"/>
      <c r="G52" s="3">
        <v>3</v>
      </c>
      <c r="H52" s="15">
        <v>0.5</v>
      </c>
    </row>
    <row r="53" spans="2:8" ht="18" x14ac:dyDescent="0.3">
      <c r="B53" s="1"/>
      <c r="C53" s="1"/>
      <c r="D53" s="1"/>
      <c r="E53" s="1"/>
      <c r="F53"/>
      <c r="G53"/>
      <c r="H53"/>
    </row>
    <row r="54" spans="2:8" ht="18" x14ac:dyDescent="0.3">
      <c r="B54" s="1"/>
      <c r="C54" s="1"/>
      <c r="D54" s="1"/>
      <c r="E54" s="1"/>
      <c r="F54" s="1"/>
    </row>
  </sheetData>
  <autoFilter ref="A1:L48" xr:uid="{7CE21ABE-C28B-440B-8804-D39D15ED63AE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77"/>
  <sheetViews>
    <sheetView tabSelected="1" topLeftCell="AK28" zoomScale="70" zoomScaleNormal="70" workbookViewId="0">
      <selection activeCell="BG51" sqref="BG51"/>
    </sheetView>
  </sheetViews>
  <sheetFormatPr defaultRowHeight="14.4" x14ac:dyDescent="0.3"/>
  <cols>
    <col min="1" max="1" width="7" customWidth="1"/>
    <col min="2" max="2" width="18.5546875" bestFit="1" customWidth="1"/>
    <col min="3" max="3" width="5.77734375" bestFit="1" customWidth="1"/>
    <col min="4" max="7" width="6.77734375" bestFit="1" customWidth="1"/>
    <col min="8" max="8" width="11.21875" bestFit="1" customWidth="1"/>
    <col min="9" max="9" width="20.109375" bestFit="1" customWidth="1"/>
    <col min="10" max="10" width="8.44140625" bestFit="1" customWidth="1"/>
    <col min="11" max="11" width="17.21875" bestFit="1" customWidth="1"/>
    <col min="12" max="12" width="5.6640625" bestFit="1" customWidth="1"/>
    <col min="13" max="13" width="14.33203125" bestFit="1" customWidth="1"/>
    <col min="14" max="14" width="7.33203125" bestFit="1" customWidth="1"/>
    <col min="15" max="15" width="16.88671875" bestFit="1" customWidth="1"/>
    <col min="16" max="16" width="24.33203125" customWidth="1"/>
    <col min="17" max="19" width="5.88671875" bestFit="1" customWidth="1"/>
    <col min="20" max="20" width="4" bestFit="1" customWidth="1"/>
    <col min="21" max="21" width="22.21875" customWidth="1"/>
    <col min="22" max="22" width="6.44140625" bestFit="1" customWidth="1"/>
    <col min="23" max="23" width="6.6640625" bestFit="1" customWidth="1"/>
    <col min="24" max="24" width="6.44140625" bestFit="1" customWidth="1"/>
    <col min="25" max="25" width="4" style="6" bestFit="1" customWidth="1"/>
    <col min="26" max="26" width="20.109375" customWidth="1"/>
    <col min="27" max="27" width="9" customWidth="1"/>
    <col min="28" max="29" width="4.5546875" bestFit="1" customWidth="1"/>
    <col min="30" max="30" width="4" bestFit="1" customWidth="1"/>
    <col min="31" max="31" width="23.6640625" customWidth="1"/>
    <col min="32" max="32" width="7.5546875" bestFit="1" customWidth="1"/>
    <col min="33" max="33" width="8.5546875" bestFit="1" customWidth="1"/>
    <col min="34" max="34" width="7.5546875" bestFit="1" customWidth="1"/>
    <col min="35" max="35" width="5.6640625" bestFit="1" customWidth="1"/>
    <col min="36" max="36" width="38.44140625" customWidth="1"/>
    <col min="37" max="39" width="4.5546875" bestFit="1" customWidth="1"/>
    <col min="40" max="40" width="5.6640625" bestFit="1" customWidth="1"/>
    <col min="57" max="57" width="11.88671875" customWidth="1"/>
    <col min="58" max="58" width="11.77734375" customWidth="1"/>
    <col min="61" max="62" width="17.77734375" customWidth="1"/>
  </cols>
  <sheetData>
    <row r="1" spans="1:64" ht="40.200000000000003" customHeight="1" thickBot="1" x14ac:dyDescent="0.35">
      <c r="A1" s="25"/>
      <c r="B1" s="76" t="s">
        <v>78</v>
      </c>
      <c r="C1" s="77" t="s">
        <v>66</v>
      </c>
      <c r="D1" s="78" t="s">
        <v>67</v>
      </c>
      <c r="E1" s="78" t="s">
        <v>68</v>
      </c>
      <c r="F1" s="78" t="s">
        <v>69</v>
      </c>
      <c r="G1" s="79" t="s">
        <v>70</v>
      </c>
      <c r="H1" s="80" t="s">
        <v>71</v>
      </c>
      <c r="I1" s="80" t="s">
        <v>72</v>
      </c>
      <c r="J1" s="81" t="s">
        <v>73</v>
      </c>
      <c r="K1" s="82" t="s">
        <v>74</v>
      </c>
      <c r="L1" s="83" t="s">
        <v>75</v>
      </c>
      <c r="M1" s="84" t="s">
        <v>76</v>
      </c>
      <c r="N1" s="85" t="s">
        <v>77</v>
      </c>
      <c r="O1" s="90" t="s">
        <v>79</v>
      </c>
      <c r="P1" s="129" t="s">
        <v>9</v>
      </c>
      <c r="Q1" s="130"/>
      <c r="R1" s="130"/>
      <c r="S1" s="131"/>
      <c r="T1" s="86" t="s">
        <v>12</v>
      </c>
      <c r="U1" s="132" t="s">
        <v>10</v>
      </c>
      <c r="V1" s="133"/>
      <c r="W1" s="133"/>
      <c r="X1" s="133"/>
      <c r="Y1" s="87" t="s">
        <v>12</v>
      </c>
      <c r="Z1" s="132" t="s">
        <v>11</v>
      </c>
      <c r="AA1" s="133"/>
      <c r="AB1" s="133"/>
      <c r="AC1" s="133"/>
      <c r="AD1" s="87" t="s">
        <v>12</v>
      </c>
      <c r="AE1" s="134" t="s">
        <v>10</v>
      </c>
      <c r="AF1" s="135"/>
      <c r="AG1" s="135"/>
      <c r="AH1" s="135"/>
      <c r="AI1" s="88" t="s">
        <v>61</v>
      </c>
      <c r="AJ1" s="136" t="s">
        <v>11</v>
      </c>
      <c r="AK1" s="137"/>
      <c r="AL1" s="137"/>
      <c r="AM1" s="137"/>
      <c r="AN1" s="89" t="s">
        <v>61</v>
      </c>
      <c r="AO1" s="124" t="s">
        <v>80</v>
      </c>
      <c r="AP1" s="125"/>
      <c r="AQ1" s="125"/>
      <c r="AR1" s="126"/>
      <c r="AS1" s="91" t="s">
        <v>61</v>
      </c>
      <c r="AT1" s="127" t="s">
        <v>81</v>
      </c>
      <c r="AU1" s="128"/>
      <c r="AV1" s="128"/>
      <c r="AW1" s="128"/>
      <c r="AX1" s="92" t="s">
        <v>61</v>
      </c>
      <c r="AY1" s="113" t="s">
        <v>82</v>
      </c>
      <c r="AZ1" s="114" t="s">
        <v>83</v>
      </c>
      <c r="BA1" s="115" t="s">
        <v>84</v>
      </c>
      <c r="BB1" s="113" t="s">
        <v>85</v>
      </c>
      <c r="BC1" s="114" t="s">
        <v>86</v>
      </c>
      <c r="BD1" s="115" t="s">
        <v>87</v>
      </c>
      <c r="BE1" s="116" t="s">
        <v>88</v>
      </c>
      <c r="BF1" s="117" t="s">
        <v>89</v>
      </c>
      <c r="BG1" s="117" t="s">
        <v>90</v>
      </c>
      <c r="BH1" s="118" t="s">
        <v>91</v>
      </c>
      <c r="BI1" s="119" t="s">
        <v>92</v>
      </c>
      <c r="BJ1" s="120" t="s">
        <v>96</v>
      </c>
      <c r="BK1" s="121" t="s">
        <v>96</v>
      </c>
      <c r="BL1" s="122" t="s">
        <v>96</v>
      </c>
    </row>
    <row r="2" spans="1:64" ht="15.6" x14ac:dyDescent="0.3">
      <c r="A2">
        <v>1</v>
      </c>
      <c r="B2" s="49" t="s">
        <v>13</v>
      </c>
      <c r="C2" s="62">
        <v>2.1344385316932399</v>
      </c>
      <c r="D2" s="62">
        <v>-0.70485500318802641</v>
      </c>
      <c r="E2" s="63">
        <v>-0.50984231508608235</v>
      </c>
      <c r="F2" s="63">
        <v>-0.25497888274877639</v>
      </c>
      <c r="G2" s="64">
        <v>-0.50693775631382065</v>
      </c>
      <c r="H2" s="12">
        <v>1</v>
      </c>
      <c r="I2" s="14">
        <v>0.66400000000000003</v>
      </c>
      <c r="J2" s="12">
        <v>1</v>
      </c>
      <c r="K2" s="50">
        <v>4.1482130000000002</v>
      </c>
      <c r="L2" s="12">
        <v>1</v>
      </c>
      <c r="M2" s="51">
        <v>0</v>
      </c>
      <c r="N2" s="52">
        <f>(Таблица1[[#This Row],[X6]]-Таблица1[[#Totals],[X6]])^2+(Таблица1[[#This Row],[X16]]-Таблица1[[#Totals],[X16]])^2+(Таблица1[[#This Row],[X26]]-Таблица1[[#Totals],[X26]])^2+(Таблица1[[#This Row],[X31]]-Таблица1[[#Totals],[X31]])^2+(Таблица1[[#This Row],[X39]]-Таблица1[[#Totals],[X39]])^2</f>
        <v>5.6345877267726285</v>
      </c>
      <c r="O2" s="19"/>
      <c r="P2" s="27" t="s">
        <v>8</v>
      </c>
      <c r="Q2" s="36"/>
      <c r="R2" s="36" t="s">
        <v>60</v>
      </c>
      <c r="S2" s="68" t="s">
        <v>7</v>
      </c>
      <c r="T2" s="38">
        <v>1</v>
      </c>
      <c r="U2" s="27" t="s">
        <v>8</v>
      </c>
      <c r="V2" s="72">
        <v>21.85612535274171</v>
      </c>
      <c r="W2" s="72">
        <v>546.51193663119716</v>
      </c>
      <c r="X2" s="72">
        <v>66.413019807890507</v>
      </c>
      <c r="Y2" s="38">
        <v>1</v>
      </c>
      <c r="Z2" s="27" t="s">
        <v>8</v>
      </c>
      <c r="AA2" s="43">
        <v>0.9999999997888489</v>
      </c>
      <c r="AB2" s="43">
        <v>0</v>
      </c>
      <c r="AC2" s="43">
        <v>2.1115107829577089E-10</v>
      </c>
      <c r="AD2" s="38">
        <v>1</v>
      </c>
      <c r="AE2" s="27" t="s">
        <v>8</v>
      </c>
      <c r="AF2" s="30">
        <v>19.695719763289123</v>
      </c>
      <c r="AG2" s="30">
        <v>449.5795993708</v>
      </c>
      <c r="AH2" s="30">
        <v>63.591169567805053</v>
      </c>
      <c r="AI2" s="41">
        <v>1</v>
      </c>
      <c r="AJ2" s="27" t="s">
        <v>8</v>
      </c>
      <c r="AK2" s="43">
        <v>0.99999999970608333</v>
      </c>
      <c r="AL2" s="43">
        <v>0</v>
      </c>
      <c r="AM2" s="43">
        <v>2.9391664695326878E-10</v>
      </c>
      <c r="AN2" s="41">
        <v>1</v>
      </c>
      <c r="AO2" s="27" t="s">
        <v>8</v>
      </c>
      <c r="AP2" s="2">
        <v>19.695719763289119</v>
      </c>
      <c r="AQ2" s="2">
        <v>449.57959937079937</v>
      </c>
      <c r="AR2" s="105">
        <v>63.591169567805018</v>
      </c>
      <c r="AS2" s="107">
        <v>1</v>
      </c>
      <c r="AT2" s="27" t="s">
        <v>8</v>
      </c>
      <c r="AU2" s="45">
        <v>0.9999992968503798</v>
      </c>
      <c r="AV2" s="45">
        <v>2.6832768850721211E-91</v>
      </c>
      <c r="AW2" s="45">
        <v>7.0314962019706115E-7</v>
      </c>
      <c r="AX2" s="105">
        <v>1</v>
      </c>
      <c r="AY2" s="93">
        <v>-0.97151251346380163</v>
      </c>
      <c r="AZ2" s="94">
        <v>0.54413947788016415</v>
      </c>
      <c r="BA2" s="95">
        <v>1.7933025874393131</v>
      </c>
      <c r="BB2" s="99">
        <v>0.30906970962498981</v>
      </c>
      <c r="BC2" s="100">
        <v>0.53860720540066687</v>
      </c>
      <c r="BD2" s="101">
        <v>-2.017482762802151</v>
      </c>
      <c r="BE2" s="109">
        <v>-0.43178985006398807</v>
      </c>
      <c r="BF2" s="110">
        <v>-0.55555802658260167</v>
      </c>
      <c r="BG2" s="2">
        <v>0.94674372761452674</v>
      </c>
      <c r="BH2" s="105">
        <v>0.55060192636086724</v>
      </c>
      <c r="BI2" s="38">
        <v>1</v>
      </c>
      <c r="BJ2" s="7" t="s">
        <v>93</v>
      </c>
      <c r="BK2" s="138">
        <v>3</v>
      </c>
      <c r="BL2" s="139">
        <v>0.39401396770398306</v>
      </c>
    </row>
    <row r="3" spans="1:64" ht="15.6" x14ac:dyDescent="0.3">
      <c r="A3">
        <v>2</v>
      </c>
      <c r="B3" s="49" t="s">
        <v>14</v>
      </c>
      <c r="C3" s="62">
        <v>-1.1153737795774545</v>
      </c>
      <c r="D3" s="62">
        <v>0.5296690707689673</v>
      </c>
      <c r="E3" s="63">
        <v>-6.6460525153744981E-2</v>
      </c>
      <c r="F3" s="63">
        <v>-5.9897324464136377E-2</v>
      </c>
      <c r="G3" s="64">
        <v>-0.46470446355301559</v>
      </c>
      <c r="H3" s="13">
        <v>3</v>
      </c>
      <c r="I3" s="14">
        <v>0.34387139999999999</v>
      </c>
      <c r="J3" s="13">
        <v>3</v>
      </c>
      <c r="K3" s="50">
        <v>1.420105</v>
      </c>
      <c r="L3" s="13">
        <v>3</v>
      </c>
      <c r="M3" s="53">
        <v>1.2241919999999999</v>
      </c>
      <c r="N3" s="52">
        <f>(Таблица1[[#This Row],[X6]]-Таблица1[[#Totals],[X6]])^2+(Таблица1[[#This Row],[X16]]-Таблица1[[#Totals],[X16]])^2+(Таблица1[[#This Row],[X26]]-Таблица1[[#Totals],[X26]])^2+(Таблица1[[#This Row],[X31]]-Таблица1[[#Totals],[X31]])^2+(Таблица1[[#This Row],[X39]]-Таблица1[[#Totals],[X39]])^2</f>
        <v>1.7485629220259271</v>
      </c>
      <c r="O3" s="20">
        <v>3</v>
      </c>
      <c r="P3" s="28" t="s">
        <v>60</v>
      </c>
      <c r="Q3" s="37" t="s">
        <v>60</v>
      </c>
      <c r="R3" s="37" t="s">
        <v>6</v>
      </c>
      <c r="S3" s="69" t="s">
        <v>7</v>
      </c>
      <c r="T3" s="39">
        <v>3</v>
      </c>
      <c r="U3" s="28" t="s">
        <v>60</v>
      </c>
      <c r="V3" s="73">
        <v>24.232745548943917</v>
      </c>
      <c r="W3" s="73">
        <v>688.07985018367833</v>
      </c>
      <c r="X3" s="73">
        <v>5.6352565865859585</v>
      </c>
      <c r="Y3" s="39">
        <v>3</v>
      </c>
      <c r="Z3" s="28" t="s">
        <v>60</v>
      </c>
      <c r="AA3" s="44">
        <v>9.1530709771189196E-5</v>
      </c>
      <c r="AB3" s="44">
        <v>0</v>
      </c>
      <c r="AC3" s="44">
        <v>0.99990846929022881</v>
      </c>
      <c r="AD3" s="39">
        <v>3</v>
      </c>
      <c r="AE3" s="28" t="s">
        <v>60</v>
      </c>
      <c r="AF3" s="31">
        <v>18.012818292657357</v>
      </c>
      <c r="AG3" s="31">
        <v>513.17608035376713</v>
      </c>
      <c r="AH3" s="31">
        <v>0.66448942793945065</v>
      </c>
      <c r="AI3" s="42">
        <v>3</v>
      </c>
      <c r="AJ3" s="28" t="s">
        <v>60</v>
      </c>
      <c r="AK3" s="44">
        <v>1.7091651048352656E-4</v>
      </c>
      <c r="AL3" s="44">
        <v>0</v>
      </c>
      <c r="AM3" s="44">
        <v>0.99982908348951649</v>
      </c>
      <c r="AN3" s="42">
        <v>3</v>
      </c>
      <c r="AO3" s="28" t="s">
        <v>60</v>
      </c>
      <c r="AP3" s="2">
        <v>18.01281829265735</v>
      </c>
      <c r="AQ3" s="2">
        <v>513.17608035376645</v>
      </c>
      <c r="AR3" s="105">
        <v>0.66448942793945165</v>
      </c>
      <c r="AS3" s="108">
        <v>3</v>
      </c>
      <c r="AT3" s="28" t="s">
        <v>60</v>
      </c>
      <c r="AU3" s="45">
        <v>9.057177119666647E-2</v>
      </c>
      <c r="AV3" s="45">
        <v>7.5349972388480822E-110</v>
      </c>
      <c r="AW3" s="45">
        <v>0.90942822880333352</v>
      </c>
      <c r="AX3" s="105">
        <v>3</v>
      </c>
      <c r="AY3" s="93">
        <v>0.1708729398767751</v>
      </c>
      <c r="AZ3" s="94">
        <v>-0.75437549606713339</v>
      </c>
      <c r="BA3" s="95">
        <v>-0.87148414490112958</v>
      </c>
      <c r="BB3" s="99">
        <v>-0.24012764445556067</v>
      </c>
      <c r="BC3" s="100">
        <v>0.2931932230778439</v>
      </c>
      <c r="BD3" s="101">
        <v>1.1018806712943869</v>
      </c>
      <c r="BE3" s="109">
        <v>-0.15350392781463371</v>
      </c>
      <c r="BF3" s="110">
        <v>0.34841162137873877</v>
      </c>
      <c r="BG3" s="2">
        <v>-0.84929647596562274</v>
      </c>
      <c r="BH3" s="105">
        <v>0.5244985832553406</v>
      </c>
      <c r="BI3" s="39">
        <v>3</v>
      </c>
      <c r="BJ3" s="8" t="s">
        <v>94</v>
      </c>
      <c r="BK3" s="2">
        <v>2</v>
      </c>
      <c r="BL3" s="105">
        <v>0.25505459550843446</v>
      </c>
    </row>
    <row r="4" spans="1:64" ht="15.6" x14ac:dyDescent="0.3">
      <c r="A4">
        <v>3</v>
      </c>
      <c r="B4" s="49" t="s">
        <v>15</v>
      </c>
      <c r="C4" s="62">
        <v>-1.3088149885816625</v>
      </c>
      <c r="D4" s="62">
        <v>-1.3740028345792086</v>
      </c>
      <c r="E4" s="63">
        <v>0.10929441860321756</v>
      </c>
      <c r="F4" s="63">
        <v>-0.39961090649757613</v>
      </c>
      <c r="G4" s="64">
        <v>-0.48744546734729527</v>
      </c>
      <c r="H4" s="13">
        <v>3</v>
      </c>
      <c r="I4" s="14">
        <v>0.63428870000000004</v>
      </c>
      <c r="J4" s="13">
        <v>3</v>
      </c>
      <c r="K4" s="50">
        <v>1.428787</v>
      </c>
      <c r="L4" s="13">
        <v>1</v>
      </c>
      <c r="M4" s="54">
        <v>1.3429169999999999</v>
      </c>
      <c r="N4" s="52">
        <f>(Таблица1[[#This Row],[X6]]-Таблица1[[#Totals],[X6]])^2+(Таблица1[[#This Row],[X16]]-Таблица1[[#Totals],[X16]])^2+(Таблица1[[#This Row],[X26]]-Таблица1[[#Totals],[X26]])^2+(Таблица1[[#This Row],[X31]]-Таблица1[[#Totals],[X31]])^2+(Таблица1[[#This Row],[X39]]-Таблица1[[#Totals],[X39]])^2</f>
        <v>4.0101176939347702</v>
      </c>
      <c r="O4" s="20"/>
      <c r="P4" s="28" t="s">
        <v>8</v>
      </c>
      <c r="Q4" s="37" t="s">
        <v>60</v>
      </c>
      <c r="R4" s="37" t="s">
        <v>6</v>
      </c>
      <c r="S4" s="69" t="s">
        <v>7</v>
      </c>
      <c r="T4" s="39">
        <v>3</v>
      </c>
      <c r="U4" s="28" t="s">
        <v>8</v>
      </c>
      <c r="V4" s="73">
        <v>47.992202440640959</v>
      </c>
      <c r="W4" s="73">
        <v>740.4092795108503</v>
      </c>
      <c r="X4" s="73">
        <v>24.616441594840602</v>
      </c>
      <c r="Y4" s="39">
        <v>3</v>
      </c>
      <c r="Z4" s="28" t="s">
        <v>8</v>
      </c>
      <c r="AA4" s="44">
        <v>8.394877850461188E-6</v>
      </c>
      <c r="AB4" s="44">
        <v>0</v>
      </c>
      <c r="AC4" s="44">
        <v>0.99999160512214957</v>
      </c>
      <c r="AD4" s="39">
        <v>3</v>
      </c>
      <c r="AE4" s="28" t="s">
        <v>8</v>
      </c>
      <c r="AF4" s="31">
        <v>28.148808912444654</v>
      </c>
      <c r="AG4" s="31">
        <v>592.62207840131748</v>
      </c>
      <c r="AH4" s="31">
        <v>3.8664282721690886</v>
      </c>
      <c r="AI4" s="42">
        <v>3</v>
      </c>
      <c r="AJ4" s="28" t="s">
        <v>8</v>
      </c>
      <c r="AK4" s="44">
        <v>5.3351388074075201E-6</v>
      </c>
      <c r="AL4" s="44">
        <v>0</v>
      </c>
      <c r="AM4" s="44">
        <v>0.99999466486119259</v>
      </c>
      <c r="AN4" s="42">
        <v>3</v>
      </c>
      <c r="AO4" s="28" t="s">
        <v>8</v>
      </c>
      <c r="AP4" s="2">
        <v>28.148808912444629</v>
      </c>
      <c r="AQ4" s="2">
        <v>592.6220784013168</v>
      </c>
      <c r="AR4" s="105">
        <v>3.8664282721690881</v>
      </c>
      <c r="AS4" s="108">
        <v>3</v>
      </c>
      <c r="AT4" s="28" t="s">
        <v>8</v>
      </c>
      <c r="AU4" s="45">
        <v>0.344915436581749</v>
      </c>
      <c r="AV4" s="45">
        <v>4.858878742033254E-124</v>
      </c>
      <c r="AW4" s="45">
        <v>0.65508456341825094</v>
      </c>
      <c r="AX4" s="105">
        <v>3</v>
      </c>
      <c r="AY4" s="93">
        <v>-0.60800917434057733</v>
      </c>
      <c r="AZ4" s="94">
        <v>-0.14823000825871235</v>
      </c>
      <c r="BA4" s="95">
        <v>-1.6727985537358989</v>
      </c>
      <c r="BB4" s="99">
        <v>0.97851894821932273</v>
      </c>
      <c r="BC4" s="100">
        <v>0.29912072544942192</v>
      </c>
      <c r="BD4" s="101">
        <v>1.4638749100910118</v>
      </c>
      <c r="BE4" s="109">
        <v>-0.21858858021941269</v>
      </c>
      <c r="BF4" s="110">
        <v>-0.57208757534913457</v>
      </c>
      <c r="BG4" s="2">
        <v>1.111063302302203</v>
      </c>
      <c r="BH4" s="105">
        <v>0.10358724662611</v>
      </c>
      <c r="BI4" s="39">
        <v>3</v>
      </c>
      <c r="BJ4" s="8" t="s">
        <v>94</v>
      </c>
      <c r="BK4" s="2">
        <v>2</v>
      </c>
      <c r="BL4" s="105">
        <v>0.30289223610358562</v>
      </c>
    </row>
    <row r="5" spans="1:64" ht="15.6" x14ac:dyDescent="0.3">
      <c r="A5">
        <v>4</v>
      </c>
      <c r="B5" s="49" t="s">
        <v>16</v>
      </c>
      <c r="C5" s="62">
        <v>-0.65111487796735568</v>
      </c>
      <c r="D5" s="62">
        <v>-0.83009657590830122</v>
      </c>
      <c r="E5" s="63">
        <v>-0.32210407970932686</v>
      </c>
      <c r="F5" s="63">
        <v>-0.52426862372622463</v>
      </c>
      <c r="G5" s="64">
        <v>-0.50368904148606641</v>
      </c>
      <c r="H5" s="13">
        <v>3</v>
      </c>
      <c r="I5" s="14">
        <v>0.42247119999999999</v>
      </c>
      <c r="J5" s="13">
        <v>3</v>
      </c>
      <c r="K5" s="50">
        <v>0.74270590000000003</v>
      </c>
      <c r="L5" s="13">
        <v>3</v>
      </c>
      <c r="M5" s="53">
        <v>1.242918</v>
      </c>
      <c r="N5" s="52">
        <f>(Таблица1[[#This Row],[X6]]-Таблица1[[#Totals],[X6]])^2+(Таблица1[[#This Row],[X16]]-Таблица1[[#Totals],[X16]])^2+(Таблица1[[#This Row],[X26]]-Таблица1[[#Totals],[X26]])^2+(Таблица1[[#This Row],[X31]]-Таблица1[[#Totals],[X31]])^2+(Таблица1[[#This Row],[X39]]-Таблица1[[#Totals],[X39]])^2</f>
        <v>1.7453221881474643</v>
      </c>
      <c r="O5" s="20">
        <v>3</v>
      </c>
      <c r="P5" s="28" t="s">
        <v>60</v>
      </c>
      <c r="Q5" s="37" t="s">
        <v>60</v>
      </c>
      <c r="R5" s="37" t="s">
        <v>6</v>
      </c>
      <c r="S5" s="69" t="s">
        <v>7</v>
      </c>
      <c r="T5" s="39">
        <v>3</v>
      </c>
      <c r="U5" s="28" t="s">
        <v>60</v>
      </c>
      <c r="V5" s="73">
        <v>16.035668400593263</v>
      </c>
      <c r="W5" s="73">
        <v>706.71133980573461</v>
      </c>
      <c r="X5" s="73">
        <v>3.4233650994450144</v>
      </c>
      <c r="Y5" s="39">
        <v>3</v>
      </c>
      <c r="Z5" s="28" t="s">
        <v>60</v>
      </c>
      <c r="AA5" s="44">
        <v>1.8217184312797775E-3</v>
      </c>
      <c r="AB5" s="44">
        <v>0</v>
      </c>
      <c r="AC5" s="44">
        <v>0.99817828156872024</v>
      </c>
      <c r="AD5" s="39">
        <v>3</v>
      </c>
      <c r="AE5" s="28" t="s">
        <v>60</v>
      </c>
      <c r="AF5" s="31">
        <v>15.802551488544454</v>
      </c>
      <c r="AG5" s="31">
        <v>583.22295280276307</v>
      </c>
      <c r="AH5" s="31">
        <v>3.1024969415419967</v>
      </c>
      <c r="AI5" s="42">
        <v>3</v>
      </c>
      <c r="AJ5" s="28" t="s">
        <v>60</v>
      </c>
      <c r="AK5" s="44">
        <v>1.7436538576844391E-3</v>
      </c>
      <c r="AL5" s="44">
        <v>0</v>
      </c>
      <c r="AM5" s="44">
        <v>0.99825634614231562</v>
      </c>
      <c r="AN5" s="42">
        <v>3</v>
      </c>
      <c r="AO5" s="28" t="s">
        <v>60</v>
      </c>
      <c r="AP5" s="2">
        <v>15.802551488544429</v>
      </c>
      <c r="AQ5" s="2">
        <v>583.22295280276217</v>
      </c>
      <c r="AR5" s="105">
        <v>3.1024969415419932</v>
      </c>
      <c r="AS5" s="108">
        <v>3</v>
      </c>
      <c r="AT5" s="28" t="s">
        <v>60</v>
      </c>
      <c r="AU5" s="45">
        <v>0.48588519718479528</v>
      </c>
      <c r="AV5" s="45">
        <v>1.349879879734936E-123</v>
      </c>
      <c r="AW5" s="45">
        <v>0.51411480281520472</v>
      </c>
      <c r="AX5" s="105">
        <v>3</v>
      </c>
      <c r="AY5" s="93">
        <v>-0.68545663444793936</v>
      </c>
      <c r="AZ5" s="94">
        <v>-0.13619404358122997</v>
      </c>
      <c r="BA5" s="95">
        <v>-0.89248061292189784</v>
      </c>
      <c r="BB5" s="99">
        <v>0.73716279927691186</v>
      </c>
      <c r="BC5" s="100">
        <v>0.45129941930406892</v>
      </c>
      <c r="BD5" s="101">
        <v>0.7333765070924938</v>
      </c>
      <c r="BE5" s="109">
        <v>-0.36640462154043729</v>
      </c>
      <c r="BF5" s="110">
        <v>-0.45791494889375739</v>
      </c>
      <c r="BG5" s="2">
        <v>0.77402000536794446</v>
      </c>
      <c r="BH5" s="105">
        <v>0.47536455807355132</v>
      </c>
      <c r="BI5" s="39">
        <v>3</v>
      </c>
      <c r="BJ5" s="8" t="s">
        <v>94</v>
      </c>
      <c r="BK5" s="2">
        <v>2</v>
      </c>
      <c r="BL5" s="105">
        <v>0.17397521675486333</v>
      </c>
    </row>
    <row r="6" spans="1:64" ht="15.6" x14ac:dyDescent="0.3">
      <c r="A6">
        <v>5</v>
      </c>
      <c r="B6" s="49" t="s">
        <v>17</v>
      </c>
      <c r="C6" s="62">
        <v>0.7416618268629418</v>
      </c>
      <c r="D6" s="62">
        <v>-0.52593847073049116</v>
      </c>
      <c r="E6" s="63">
        <v>-9.8415969473192727E-2</v>
      </c>
      <c r="F6" s="63">
        <v>-0.25898878117189333</v>
      </c>
      <c r="G6" s="64">
        <v>-0.33800458527060034</v>
      </c>
      <c r="H6" s="12">
        <v>1</v>
      </c>
      <c r="I6" s="14">
        <v>0.17030419999999999</v>
      </c>
      <c r="J6" s="12">
        <v>1</v>
      </c>
      <c r="K6" s="50">
        <v>0.98311139999999997</v>
      </c>
      <c r="L6" s="12">
        <v>1</v>
      </c>
      <c r="M6" s="55">
        <v>1.5560080000000001</v>
      </c>
      <c r="N6" s="52">
        <f>(Таблица1[[#This Row],[X6]]-Таблица1[[#Totals],[X6]])^2+(Таблица1[[#This Row],[X16]]-Таблица1[[#Totals],[X16]])^2+(Таблица1[[#This Row],[X26]]-Таблица1[[#Totals],[X26]])^2+(Таблица1[[#This Row],[X31]]-Таблица1[[#Totals],[X31]])^2+(Таблица1[[#This Row],[X39]]-Таблица1[[#Totals],[X39]])^2</f>
        <v>1.0176815319042056</v>
      </c>
      <c r="O6" s="21">
        <v>1</v>
      </c>
      <c r="P6" s="32" t="s">
        <v>6</v>
      </c>
      <c r="Q6" s="33" t="s">
        <v>6</v>
      </c>
      <c r="R6" s="33" t="s">
        <v>60</v>
      </c>
      <c r="S6" s="70" t="s">
        <v>7</v>
      </c>
      <c r="T6" s="39">
        <v>1</v>
      </c>
      <c r="U6" s="32" t="s">
        <v>6</v>
      </c>
      <c r="V6" s="74">
        <v>1.331515516221321</v>
      </c>
      <c r="W6" s="74">
        <v>562.11763945399764</v>
      </c>
      <c r="X6" s="74">
        <v>20.065525671882646</v>
      </c>
      <c r="Y6" s="39">
        <v>1</v>
      </c>
      <c r="Z6" s="8" t="s">
        <v>6</v>
      </c>
      <c r="AA6" s="45">
        <v>0.99991450824105232</v>
      </c>
      <c r="AB6" s="45">
        <v>0</v>
      </c>
      <c r="AC6" s="45">
        <v>8.5491758947649774E-5</v>
      </c>
      <c r="AD6" s="39">
        <v>1</v>
      </c>
      <c r="AE6" s="8" t="s">
        <v>6</v>
      </c>
      <c r="AF6" s="2">
        <v>0.61408569774113564</v>
      </c>
      <c r="AG6" s="2">
        <v>445.16400475304607</v>
      </c>
      <c r="AH6" s="2">
        <v>18.934853902447955</v>
      </c>
      <c r="AI6" s="39">
        <v>1</v>
      </c>
      <c r="AJ6" s="8" t="s">
        <v>6</v>
      </c>
      <c r="AK6" s="45">
        <v>0.99989488853709108</v>
      </c>
      <c r="AL6" s="45">
        <v>0</v>
      </c>
      <c r="AM6" s="45">
        <v>1.0511146290888691E-4</v>
      </c>
      <c r="AN6" s="39">
        <v>1</v>
      </c>
      <c r="AO6" s="8" t="s">
        <v>6</v>
      </c>
      <c r="AP6" s="2">
        <v>0.61408569774113653</v>
      </c>
      <c r="AQ6" s="2">
        <v>445.1640047530455</v>
      </c>
      <c r="AR6" s="105">
        <v>18.934853902447941</v>
      </c>
      <c r="AS6" s="105">
        <v>1</v>
      </c>
      <c r="AT6" s="8" t="s">
        <v>6</v>
      </c>
      <c r="AU6" s="45">
        <v>0.99797103667717002</v>
      </c>
      <c r="AV6" s="45">
        <v>1.4176475970577499E-96</v>
      </c>
      <c r="AW6" s="45">
        <v>2.0289633228299801E-3</v>
      </c>
      <c r="AX6" s="105">
        <v>1</v>
      </c>
      <c r="AY6" s="93">
        <v>-0.51602470321372307</v>
      </c>
      <c r="AZ6" s="94">
        <v>0.27163630247702047</v>
      </c>
      <c r="BA6" s="95">
        <v>0.48812836933172288</v>
      </c>
      <c r="BB6" s="99">
        <v>0.33347532994300766</v>
      </c>
      <c r="BC6" s="100">
        <v>0.23482177508701477</v>
      </c>
      <c r="BD6" s="101">
        <v>-0.64186448597895762</v>
      </c>
      <c r="BE6" s="109">
        <v>-0.18060617955561578</v>
      </c>
      <c r="BF6" s="110">
        <v>-0.35448078794696802</v>
      </c>
      <c r="BG6" s="2">
        <v>0.66124258140693626</v>
      </c>
      <c r="BH6" s="105">
        <v>0.15676878968863039</v>
      </c>
      <c r="BI6" s="39">
        <v>1</v>
      </c>
      <c r="BJ6" s="8" t="s">
        <v>93</v>
      </c>
      <c r="BK6" s="2">
        <v>3</v>
      </c>
      <c r="BL6" s="105">
        <v>0.18414982570711674</v>
      </c>
    </row>
    <row r="7" spans="1:64" ht="15.6" x14ac:dyDescent="0.3">
      <c r="A7">
        <v>6</v>
      </c>
      <c r="B7" s="49" t="s">
        <v>18</v>
      </c>
      <c r="C7" s="62">
        <v>-0.22554421815809819</v>
      </c>
      <c r="D7" s="62">
        <v>-0.98038646317263101</v>
      </c>
      <c r="E7" s="63">
        <v>-0.13436584433257143</v>
      </c>
      <c r="F7" s="63">
        <v>-0.34119169884579098</v>
      </c>
      <c r="G7" s="64">
        <v>-0.50693775631382065</v>
      </c>
      <c r="H7" s="13">
        <v>3</v>
      </c>
      <c r="I7" s="14">
        <v>0.52464489999999997</v>
      </c>
      <c r="J7" s="13">
        <v>3</v>
      </c>
      <c r="K7" s="50">
        <v>1.3471610000000001</v>
      </c>
      <c r="L7" s="13">
        <v>3</v>
      </c>
      <c r="M7" s="53">
        <v>1.3955770000000001</v>
      </c>
      <c r="N7" s="52">
        <f>(Таблица1[[#This Row],[X6]]-Таблица1[[#Totals],[X6]])^2+(Таблица1[[#This Row],[X16]]-Таблица1[[#Totals],[X16]])^2+(Таблица1[[#This Row],[X26]]-Таблица1[[#Totals],[X26]])^2+(Таблица1[[#This Row],[X31]]-Таблица1[[#Totals],[X31]])^2+(Таблица1[[#This Row],[X39]]-Таблица1[[#Totals],[X39]])^2</f>
        <v>1.4034796557776603</v>
      </c>
      <c r="O7" s="20"/>
      <c r="P7" s="28" t="s">
        <v>8</v>
      </c>
      <c r="Q7" s="37" t="s">
        <v>60</v>
      </c>
      <c r="R7" s="37" t="s">
        <v>6</v>
      </c>
      <c r="S7" s="69" t="s">
        <v>7</v>
      </c>
      <c r="T7" s="39">
        <v>3</v>
      </c>
      <c r="U7" s="28" t="s">
        <v>8</v>
      </c>
      <c r="V7" s="73">
        <v>10.753042541963758</v>
      </c>
      <c r="W7" s="73">
        <v>654.88138101900665</v>
      </c>
      <c r="X7" s="73">
        <v>8.4728436642812657</v>
      </c>
      <c r="Y7" s="39">
        <v>3</v>
      </c>
      <c r="Z7" s="28" t="s">
        <v>8</v>
      </c>
      <c r="AA7" s="44">
        <v>0.24230210437316466</v>
      </c>
      <c r="AB7" s="44">
        <v>0</v>
      </c>
      <c r="AC7" s="44">
        <v>0.75769789562683543</v>
      </c>
      <c r="AD7" s="39">
        <v>3</v>
      </c>
      <c r="AE7" s="28" t="s">
        <v>8</v>
      </c>
      <c r="AF7" s="31">
        <v>5.8638836743863143</v>
      </c>
      <c r="AG7" s="31">
        <v>528.28305890407307</v>
      </c>
      <c r="AH7" s="31">
        <v>3.0158745681072703</v>
      </c>
      <c r="AI7" s="42">
        <v>3</v>
      </c>
      <c r="AJ7" s="28" t="s">
        <v>8</v>
      </c>
      <c r="AK7" s="44">
        <v>0.19403456351999238</v>
      </c>
      <c r="AL7" s="44">
        <v>0</v>
      </c>
      <c r="AM7" s="44">
        <v>0.80596543648000774</v>
      </c>
      <c r="AN7" s="42">
        <v>3</v>
      </c>
      <c r="AO7" s="28" t="s">
        <v>8</v>
      </c>
      <c r="AP7" s="2">
        <v>5.8638836743863072</v>
      </c>
      <c r="AQ7" s="2">
        <v>528.2830589040725</v>
      </c>
      <c r="AR7" s="105">
        <v>3.0158745681072672</v>
      </c>
      <c r="AS7" s="108">
        <v>3</v>
      </c>
      <c r="AT7" s="28" t="s">
        <v>8</v>
      </c>
      <c r="AU7" s="45">
        <v>0.48563321305160639</v>
      </c>
      <c r="AV7" s="45">
        <v>5.9653384147369443E-114</v>
      </c>
      <c r="AW7" s="45">
        <v>0.51436678694839344</v>
      </c>
      <c r="AX7" s="105">
        <v>3</v>
      </c>
      <c r="AY7" s="93">
        <v>-0.66845171149428517</v>
      </c>
      <c r="AZ7" s="94">
        <v>-3.1883971385152643E-3</v>
      </c>
      <c r="BA7" s="95">
        <v>-0.52187224500651896</v>
      </c>
      <c r="BB7" s="99">
        <v>0.66283622806662623</v>
      </c>
      <c r="BC7" s="100">
        <v>0.39644913353381972</v>
      </c>
      <c r="BD7" s="101">
        <v>0.3502352293342112</v>
      </c>
      <c r="BE7" s="109">
        <v>-0.29869750579436671</v>
      </c>
      <c r="BF7" s="110">
        <v>-0.48396642333163731</v>
      </c>
      <c r="BG7" s="2">
        <v>0.87139114227919345</v>
      </c>
      <c r="BH7" s="105">
        <v>0.32087719695504568</v>
      </c>
      <c r="BI7" s="39">
        <v>3</v>
      </c>
      <c r="BJ7" s="8" t="s">
        <v>94</v>
      </c>
      <c r="BK7" s="2">
        <v>2</v>
      </c>
      <c r="BL7" s="105">
        <v>0.25459433747601229</v>
      </c>
    </row>
    <row r="8" spans="1:64" ht="15.6" x14ac:dyDescent="0.3">
      <c r="A8">
        <v>7</v>
      </c>
      <c r="B8" s="49" t="s">
        <v>19</v>
      </c>
      <c r="C8" s="62">
        <v>1.5928031464814567</v>
      </c>
      <c r="D8" s="62">
        <v>-0.57961343046775171</v>
      </c>
      <c r="E8" s="63">
        <v>-0.37003724618849848</v>
      </c>
      <c r="F8" s="63">
        <v>-0.45559911323034669</v>
      </c>
      <c r="G8" s="64">
        <v>-0.44196345975873597</v>
      </c>
      <c r="H8" s="12">
        <v>1</v>
      </c>
      <c r="I8" s="14">
        <v>0.42114089999999998</v>
      </c>
      <c r="J8" s="12">
        <v>1</v>
      </c>
      <c r="K8" s="50">
        <v>1.705832</v>
      </c>
      <c r="L8" s="12">
        <v>1</v>
      </c>
      <c r="M8" s="55">
        <v>2.3363510000000001</v>
      </c>
      <c r="N8" s="52">
        <f>(Таблица1[[#This Row],[X6]]-Таблица1[[#Totals],[X6]])^2+(Таблица1[[#This Row],[X16]]-Таблица1[[#Totals],[X16]])^2+(Таблица1[[#This Row],[X26]]-Таблица1[[#Totals],[X26]])^2+(Таблица1[[#This Row],[X31]]-Таблица1[[#Totals],[X31]])^2+(Таблица1[[#This Row],[X39]]-Таблица1[[#Totals],[X39]])^2</f>
        <v>3.4128034075247817</v>
      </c>
      <c r="O8" s="21"/>
      <c r="P8" s="32" t="s">
        <v>8</v>
      </c>
      <c r="Q8" s="33" t="s">
        <v>6</v>
      </c>
      <c r="R8" s="33" t="s">
        <v>60</v>
      </c>
      <c r="S8" s="70" t="s">
        <v>7</v>
      </c>
      <c r="T8" s="39">
        <v>1</v>
      </c>
      <c r="U8" s="32" t="s">
        <v>8</v>
      </c>
      <c r="V8" s="74">
        <v>11.344228048375324</v>
      </c>
      <c r="W8" s="74">
        <v>591.70487720969834</v>
      </c>
      <c r="X8" s="74">
        <v>43.629910466792786</v>
      </c>
      <c r="Y8" s="39">
        <v>1</v>
      </c>
      <c r="Z8" s="8" t="s">
        <v>8</v>
      </c>
      <c r="AA8" s="45">
        <v>0.99999990244419923</v>
      </c>
      <c r="AB8" s="45">
        <v>0</v>
      </c>
      <c r="AC8" s="45">
        <v>9.7555800799114089E-8</v>
      </c>
      <c r="AD8" s="39">
        <v>1</v>
      </c>
      <c r="AE8" s="8" t="s">
        <v>8</v>
      </c>
      <c r="AF8" s="2">
        <v>9.3281659960639285</v>
      </c>
      <c r="AG8" s="2">
        <v>479.42299130210114</v>
      </c>
      <c r="AH8" s="2">
        <v>41.543678345920632</v>
      </c>
      <c r="AI8" s="39">
        <v>1</v>
      </c>
      <c r="AJ8" s="8" t="s">
        <v>8</v>
      </c>
      <c r="AK8" s="45">
        <v>0.99999989896069896</v>
      </c>
      <c r="AL8" s="45">
        <v>0</v>
      </c>
      <c r="AM8" s="45">
        <v>1.0103930110232297E-7</v>
      </c>
      <c r="AN8" s="39">
        <v>1</v>
      </c>
      <c r="AO8" s="8" t="s">
        <v>8</v>
      </c>
      <c r="AP8" s="2">
        <v>9.3281659960639303</v>
      </c>
      <c r="AQ8" s="2">
        <v>479.42299130210051</v>
      </c>
      <c r="AR8" s="105">
        <v>41.543678345920597</v>
      </c>
      <c r="AS8" s="105">
        <v>1</v>
      </c>
      <c r="AT8" s="8" t="s">
        <v>8</v>
      </c>
      <c r="AU8" s="45">
        <v>0.99983165259189744</v>
      </c>
      <c r="AV8" s="45">
        <v>3.4668484053441211E-100</v>
      </c>
      <c r="AW8" s="45">
        <v>1.6834740810252831E-4</v>
      </c>
      <c r="AX8" s="105">
        <v>1</v>
      </c>
      <c r="AY8" s="93">
        <v>-0.83954579964297837</v>
      </c>
      <c r="AZ8" s="94">
        <v>0.52173353966144675</v>
      </c>
      <c r="BA8" s="95">
        <v>1.2416933224147251</v>
      </c>
      <c r="BB8" s="99">
        <v>0.4177799711140458</v>
      </c>
      <c r="BC8" s="100">
        <v>0.38703864300477686</v>
      </c>
      <c r="BD8" s="101">
        <v>-1.4813866232662287</v>
      </c>
      <c r="BE8" s="109">
        <v>-0.32635691250629717</v>
      </c>
      <c r="BF8" s="110">
        <v>-0.5243971072739767</v>
      </c>
      <c r="BG8" s="2">
        <v>0.94255745819333892</v>
      </c>
      <c r="BH8" s="105">
        <v>0.3532309175538938</v>
      </c>
      <c r="BI8" s="39">
        <v>1</v>
      </c>
      <c r="BJ8" s="8" t="s">
        <v>93</v>
      </c>
      <c r="BK8" s="2">
        <v>3</v>
      </c>
      <c r="BL8" s="105">
        <v>0.2675535916378452</v>
      </c>
    </row>
    <row r="9" spans="1:64" ht="15.6" x14ac:dyDescent="0.3">
      <c r="A9">
        <v>8</v>
      </c>
      <c r="B9" s="49" t="s">
        <v>20</v>
      </c>
      <c r="C9" s="62">
        <v>1.283297212074725</v>
      </c>
      <c r="D9" s="62">
        <v>-1.2451829312097831</v>
      </c>
      <c r="E9" s="63">
        <v>-0.21824888567112175</v>
      </c>
      <c r="F9" s="63">
        <v>-0.41745495448044662</v>
      </c>
      <c r="G9" s="64">
        <v>-0.3087661518208123</v>
      </c>
      <c r="H9" s="12">
        <v>1</v>
      </c>
      <c r="I9" s="14">
        <v>0.52117100000000005</v>
      </c>
      <c r="J9" s="12">
        <v>1</v>
      </c>
      <c r="K9" s="50">
        <v>1.5467420000000001</v>
      </c>
      <c r="L9" s="12">
        <v>1</v>
      </c>
      <c r="M9" s="55">
        <v>1.9318569999999999</v>
      </c>
      <c r="N9" s="52">
        <f>(Таблица1[[#This Row],[X6]]-Таблица1[[#Totals],[X6]])^2+(Таблица1[[#This Row],[X16]]-Таблица1[[#Totals],[X16]])^2+(Таблица1[[#This Row],[X26]]-Таблица1[[#Totals],[X26]])^2+(Таблица1[[#This Row],[X31]]-Таблица1[[#Totals],[X31]])^2+(Таблица1[[#This Row],[X39]]-Таблица1[[#Totals],[X39]])^2</f>
        <v>3.5145700183221398</v>
      </c>
      <c r="O9" s="21"/>
      <c r="P9" s="28" t="s">
        <v>8</v>
      </c>
      <c r="Q9" s="37" t="s">
        <v>6</v>
      </c>
      <c r="R9" s="37" t="s">
        <v>60</v>
      </c>
      <c r="S9" s="69" t="s">
        <v>7</v>
      </c>
      <c r="T9" s="39">
        <v>1</v>
      </c>
      <c r="U9" s="28" t="s">
        <v>8</v>
      </c>
      <c r="V9" s="73">
        <v>7.9540359224116104</v>
      </c>
      <c r="W9" s="73">
        <v>540.75216500452348</v>
      </c>
      <c r="X9" s="73">
        <v>37.153936904463023</v>
      </c>
      <c r="Y9" s="39">
        <v>1</v>
      </c>
      <c r="Z9" s="28" t="s">
        <v>8</v>
      </c>
      <c r="AA9" s="44">
        <v>0.99999954362497745</v>
      </c>
      <c r="AB9" s="44">
        <v>0</v>
      </c>
      <c r="AC9" s="44">
        <v>4.5637502262240734E-7</v>
      </c>
      <c r="AD9" s="39">
        <v>1</v>
      </c>
      <c r="AE9" s="28" t="s">
        <v>8</v>
      </c>
      <c r="AF9" s="31">
        <v>4.9271149678287109</v>
      </c>
      <c r="AG9" s="31">
        <v>453.50504863346271</v>
      </c>
      <c r="AH9" s="31">
        <v>32.706857074706122</v>
      </c>
      <c r="AI9" s="42">
        <v>1</v>
      </c>
      <c r="AJ9" s="28" t="s">
        <v>8</v>
      </c>
      <c r="AK9" s="44">
        <v>0.99999907166388946</v>
      </c>
      <c r="AL9" s="44">
        <v>0</v>
      </c>
      <c r="AM9" s="44">
        <v>9.2833611042612807E-7</v>
      </c>
      <c r="AN9" s="42">
        <v>1</v>
      </c>
      <c r="AO9" s="28" t="s">
        <v>8</v>
      </c>
      <c r="AP9" s="2">
        <v>4.9271149678287109</v>
      </c>
      <c r="AQ9" s="2">
        <v>453.50504863346208</v>
      </c>
      <c r="AR9" s="105">
        <v>32.706857074706093</v>
      </c>
      <c r="AS9" s="108">
        <v>1</v>
      </c>
      <c r="AT9" s="28" t="s">
        <v>8</v>
      </c>
      <c r="AU9" s="45">
        <v>0.99982452539958411</v>
      </c>
      <c r="AV9" s="45">
        <v>1.8495403095433E-96</v>
      </c>
      <c r="AW9" s="45">
        <v>1.7547460041589699E-4</v>
      </c>
      <c r="AX9" s="105">
        <v>1</v>
      </c>
      <c r="AY9" s="93">
        <v>-0.95861341726988258</v>
      </c>
      <c r="AZ9" s="94">
        <v>0.68400250139737662</v>
      </c>
      <c r="BA9" s="95">
        <v>0.76917950377527355</v>
      </c>
      <c r="BB9" s="99">
        <v>0.78206319044269101</v>
      </c>
      <c r="BC9" s="100">
        <v>0.29104483254406122</v>
      </c>
      <c r="BD9" s="101">
        <v>-1.1323013231113381</v>
      </c>
      <c r="BE9" s="109">
        <v>-0.27132138042709997</v>
      </c>
      <c r="BF9" s="110">
        <v>-0.77965409932731333</v>
      </c>
      <c r="BG9" s="2">
        <v>1.530189684607649</v>
      </c>
      <c r="BH9" s="105">
        <v>8.6690222346958334E-2</v>
      </c>
      <c r="BI9" s="39">
        <v>1</v>
      </c>
      <c r="BJ9" s="8" t="s">
        <v>93</v>
      </c>
      <c r="BK9" s="2">
        <v>3</v>
      </c>
      <c r="BL9" s="105">
        <v>0.36770120791585975</v>
      </c>
    </row>
    <row r="10" spans="1:64" ht="14.4" customHeight="1" x14ac:dyDescent="0.3">
      <c r="A10">
        <v>9</v>
      </c>
      <c r="B10" s="49" t="s">
        <v>21</v>
      </c>
      <c r="C10" s="62">
        <v>0.93510303586714971</v>
      </c>
      <c r="D10" s="62">
        <v>-0.10369545413070787</v>
      </c>
      <c r="E10" s="63">
        <v>-0.47788687076663461</v>
      </c>
      <c r="F10" s="63">
        <v>7.8168490616809375E-2</v>
      </c>
      <c r="G10" s="64">
        <v>-0.50368904148606641</v>
      </c>
      <c r="H10" s="12">
        <v>1</v>
      </c>
      <c r="I10" s="14">
        <v>0.23794299999999999</v>
      </c>
      <c r="J10" s="12">
        <v>1</v>
      </c>
      <c r="K10" s="50">
        <v>2.6274150000000001</v>
      </c>
      <c r="L10" s="12">
        <v>1</v>
      </c>
      <c r="M10" s="55">
        <v>2.7608820000000001</v>
      </c>
      <c r="N10" s="52">
        <f>(Таблица1[[#This Row],[X6]]-Таблица1[[#Totals],[X6]])^2+(Таблица1[[#This Row],[X16]]-Таблица1[[#Totals],[X16]])^2+(Таблица1[[#This Row],[X26]]-Таблица1[[#Totals],[X26]])^2+(Таблица1[[#This Row],[X31]]-Таблица1[[#Totals],[X31]])^2+(Таблица1[[#This Row],[X39]]-Таблица1[[#Totals],[X39]])^2</f>
        <v>1.3733592595849224</v>
      </c>
      <c r="O10" s="21">
        <v>1</v>
      </c>
      <c r="P10" s="32" t="s">
        <v>6</v>
      </c>
      <c r="Q10" s="33" t="s">
        <v>6</v>
      </c>
      <c r="R10" s="33" t="s">
        <v>60</v>
      </c>
      <c r="S10" s="70" t="s">
        <v>7</v>
      </c>
      <c r="T10" s="39">
        <v>1</v>
      </c>
      <c r="U10" s="32" t="s">
        <v>6</v>
      </c>
      <c r="V10" s="74">
        <v>2.9829878625601194</v>
      </c>
      <c r="W10" s="74">
        <v>526.17737607103493</v>
      </c>
      <c r="X10" s="74">
        <v>26.772495015794835</v>
      </c>
      <c r="Y10" s="39">
        <v>1</v>
      </c>
      <c r="Z10" s="8" t="s">
        <v>6</v>
      </c>
      <c r="AA10" s="45">
        <v>0.99999317392283327</v>
      </c>
      <c r="AB10" s="45">
        <v>0</v>
      </c>
      <c r="AC10" s="45">
        <v>6.8260771667411514E-6</v>
      </c>
      <c r="AD10" s="39">
        <v>1</v>
      </c>
      <c r="AE10" s="8" t="s">
        <v>6</v>
      </c>
      <c r="AF10" s="2">
        <v>2.8941202474558363</v>
      </c>
      <c r="AG10" s="2">
        <v>414.10271815393691</v>
      </c>
      <c r="AH10" s="2">
        <v>26.336671395374161</v>
      </c>
      <c r="AI10" s="39">
        <v>1</v>
      </c>
      <c r="AJ10" s="8" t="s">
        <v>6</v>
      </c>
      <c r="AK10" s="45">
        <v>0.9999918808386663</v>
      </c>
      <c r="AL10" s="45">
        <v>0</v>
      </c>
      <c r="AM10" s="45">
        <v>8.1191613336877234E-6</v>
      </c>
      <c r="AN10" s="39">
        <v>1</v>
      </c>
      <c r="AO10" s="8" t="s">
        <v>6</v>
      </c>
      <c r="AP10" s="2">
        <v>2.8941202474558381</v>
      </c>
      <c r="AQ10" s="2">
        <v>414.10271815393628</v>
      </c>
      <c r="AR10" s="105">
        <v>26.336671395374129</v>
      </c>
      <c r="AS10" s="105">
        <v>1</v>
      </c>
      <c r="AT10" s="8" t="s">
        <v>6</v>
      </c>
      <c r="AU10" s="45">
        <v>0.99991883608129661</v>
      </c>
      <c r="AV10" s="45">
        <v>1.273525234245085E-89</v>
      </c>
      <c r="AW10" s="45">
        <v>8.1163918703449248E-5</v>
      </c>
      <c r="AX10" s="105">
        <v>1</v>
      </c>
      <c r="AY10" s="93">
        <v>-0.47045036400081197</v>
      </c>
      <c r="AZ10" s="94">
        <v>-0.15147075165628909</v>
      </c>
      <c r="BA10" s="95">
        <v>0.95373868879856694</v>
      </c>
      <c r="BB10" s="99">
        <v>-0.13614274237487681</v>
      </c>
      <c r="BC10" s="100">
        <v>0.56479572669488987</v>
      </c>
      <c r="BD10" s="101">
        <v>-0.90352385741211505</v>
      </c>
      <c r="BE10" s="109">
        <v>-0.3999716701062288</v>
      </c>
      <c r="BF10" s="110">
        <v>-7.2655431558185629E-2</v>
      </c>
      <c r="BG10" s="2">
        <v>-8.3080453653532449E-2</v>
      </c>
      <c r="BH10" s="105">
        <v>0.77618395761461234</v>
      </c>
      <c r="BI10" s="39">
        <v>1</v>
      </c>
      <c r="BJ10" s="8" t="s">
        <v>93</v>
      </c>
      <c r="BK10" s="2">
        <v>3</v>
      </c>
      <c r="BL10" s="105">
        <v>0.14389344657713415</v>
      </c>
    </row>
    <row r="11" spans="1:64" ht="14.4" customHeight="1" x14ac:dyDescent="0.3">
      <c r="A11">
        <v>10</v>
      </c>
      <c r="B11" s="49" t="s">
        <v>22</v>
      </c>
      <c r="C11" s="62">
        <v>-3.2103009153890208E-2</v>
      </c>
      <c r="D11" s="62">
        <v>-0.27903365593909218</v>
      </c>
      <c r="E11" s="63">
        <v>-0.5417977594055301</v>
      </c>
      <c r="F11" s="63">
        <v>-0.27407602398887088</v>
      </c>
      <c r="G11" s="64">
        <v>0.21102822061986551</v>
      </c>
      <c r="H11" s="12">
        <v>1</v>
      </c>
      <c r="I11" s="14">
        <v>0.4359499</v>
      </c>
      <c r="J11" s="12">
        <v>1</v>
      </c>
      <c r="K11" s="50">
        <v>1.0919239999999999</v>
      </c>
      <c r="L11" s="12">
        <v>1</v>
      </c>
      <c r="M11" s="55">
        <v>1.6749099999999999</v>
      </c>
      <c r="N11" s="52">
        <f>(Таблица1[[#This Row],[X6]]-Таблица1[[#Totals],[X6]])^2+(Таблица1[[#This Row],[X16]]-Таблица1[[#Totals],[X16]])^2+(Таблица1[[#This Row],[X26]]-Таблица1[[#Totals],[X26]])^2+(Таблица1[[#This Row],[X31]]-Таблица1[[#Totals],[X31]])^2+(Таблица1[[#This Row],[X39]]-Таблица1[[#Totals],[X39]])^2</f>
        <v>0.49208577326385772</v>
      </c>
      <c r="O11" s="21"/>
      <c r="P11" s="32" t="s">
        <v>8</v>
      </c>
      <c r="Q11" s="33" t="s">
        <v>6</v>
      </c>
      <c r="R11" s="33" t="s">
        <v>60</v>
      </c>
      <c r="S11" s="70" t="s">
        <v>7</v>
      </c>
      <c r="T11" s="39">
        <v>1</v>
      </c>
      <c r="U11" s="32" t="s">
        <v>8</v>
      </c>
      <c r="V11" s="74">
        <v>22.777730126726784</v>
      </c>
      <c r="W11" s="74">
        <v>442.54923806930231</v>
      </c>
      <c r="X11" s="74">
        <v>32.760058982081837</v>
      </c>
      <c r="Y11" s="39">
        <v>1</v>
      </c>
      <c r="Z11" s="8" t="s">
        <v>8</v>
      </c>
      <c r="AA11" s="45">
        <v>0.99324815293039459</v>
      </c>
      <c r="AB11" s="45">
        <v>0</v>
      </c>
      <c r="AC11" s="45">
        <v>6.7518470696053962E-3</v>
      </c>
      <c r="AD11" s="39">
        <v>1</v>
      </c>
      <c r="AE11" s="8" t="s">
        <v>8</v>
      </c>
      <c r="AF11" s="2">
        <v>5.580661619612763</v>
      </c>
      <c r="AG11" s="2">
        <v>374.67520615611738</v>
      </c>
      <c r="AH11" s="2">
        <v>13.906010672083914</v>
      </c>
      <c r="AI11" s="39">
        <v>1</v>
      </c>
      <c r="AJ11" s="8" t="s">
        <v>8</v>
      </c>
      <c r="AK11" s="45">
        <v>0.9846727117218399</v>
      </c>
      <c r="AL11" s="45">
        <v>0</v>
      </c>
      <c r="AM11" s="45">
        <v>1.5327288278160194E-2</v>
      </c>
      <c r="AN11" s="39">
        <v>1</v>
      </c>
      <c r="AO11" s="8" t="s">
        <v>8</v>
      </c>
      <c r="AP11" s="2">
        <v>5.5806616196127603</v>
      </c>
      <c r="AQ11" s="2">
        <v>374.67520615611687</v>
      </c>
      <c r="AR11" s="105">
        <v>13.906010672083889</v>
      </c>
      <c r="AS11" s="105">
        <v>1</v>
      </c>
      <c r="AT11" s="8" t="s">
        <v>8</v>
      </c>
      <c r="AU11" s="45">
        <v>0.98422538358873357</v>
      </c>
      <c r="AV11" s="45">
        <v>1.8032962188493559E-81</v>
      </c>
      <c r="AW11" s="45">
        <v>1.5774616411266401E-2</v>
      </c>
      <c r="AX11" s="105">
        <v>1</v>
      </c>
      <c r="AY11" s="93">
        <v>-0.34813670766594113</v>
      </c>
      <c r="AZ11" s="94">
        <v>0.1638305747008193</v>
      </c>
      <c r="BA11" s="95">
        <v>-9.0422596993220195E-2</v>
      </c>
      <c r="BB11" s="99">
        <v>0.37574736135979936</v>
      </c>
      <c r="BC11" s="100">
        <v>0.11470600978366821</v>
      </c>
      <c r="BD11" s="101">
        <v>-4.32703389048123E-2</v>
      </c>
      <c r="BE11" s="109">
        <v>-0.18973954424502187</v>
      </c>
      <c r="BF11" s="110">
        <v>-0.26809112001909052</v>
      </c>
      <c r="BG11" s="2">
        <v>0.46808090298331839</v>
      </c>
      <c r="BH11" s="105">
        <v>0.22751685147554659</v>
      </c>
      <c r="BI11" s="39">
        <v>1</v>
      </c>
      <c r="BJ11" s="8" t="s">
        <v>94</v>
      </c>
      <c r="BK11" s="2">
        <v>2</v>
      </c>
      <c r="BL11" s="105">
        <v>0.23812636510265792</v>
      </c>
    </row>
    <row r="12" spans="1:64" ht="14.4" customHeight="1" x14ac:dyDescent="0.3">
      <c r="A12">
        <v>11</v>
      </c>
      <c r="B12" s="49" t="s">
        <v>23</v>
      </c>
      <c r="C12" s="62">
        <v>-1.3861914721833462</v>
      </c>
      <c r="D12" s="62">
        <v>-0.95891647927772672</v>
      </c>
      <c r="E12" s="63">
        <v>-0.50984231508608235</v>
      </c>
      <c r="F12" s="63">
        <v>-0.45640109291497005</v>
      </c>
      <c r="G12" s="64">
        <v>-0.25353799974899022</v>
      </c>
      <c r="H12" s="13">
        <v>3</v>
      </c>
      <c r="I12" s="14">
        <v>0.48666130000000002</v>
      </c>
      <c r="J12" s="13">
        <v>2</v>
      </c>
      <c r="K12" s="50">
        <v>1.6680919999999999</v>
      </c>
      <c r="L12" s="13">
        <v>3</v>
      </c>
      <c r="M12" s="55">
        <v>1.3718109999999999</v>
      </c>
      <c r="N12" s="52">
        <f>(Таблица1[[#This Row],[X6]]-Таблица1[[#Totals],[X6]])^2+(Таблица1[[#This Row],[X16]]-Таблица1[[#Totals],[X16]])^2+(Таблица1[[#This Row],[X26]]-Таблица1[[#Totals],[X26]])^2+(Таблица1[[#This Row],[X31]]-Таблица1[[#Totals],[X31]])^2+(Таблица1[[#This Row],[X39]]-Таблица1[[#Totals],[X39]])^2</f>
        <v>3.3735702729672572</v>
      </c>
      <c r="O12" s="20">
        <v>3</v>
      </c>
      <c r="P12" s="32" t="s">
        <v>60</v>
      </c>
      <c r="Q12" s="33" t="s">
        <v>60</v>
      </c>
      <c r="R12" s="33" t="s">
        <v>6</v>
      </c>
      <c r="S12" s="70" t="s">
        <v>7</v>
      </c>
      <c r="T12" s="39">
        <v>3</v>
      </c>
      <c r="U12" s="32" t="s">
        <v>60</v>
      </c>
      <c r="V12" s="74">
        <v>29.164152041787741</v>
      </c>
      <c r="W12" s="74">
        <v>647.29017925556263</v>
      </c>
      <c r="X12" s="74">
        <v>6.2838948683267644</v>
      </c>
      <c r="Y12" s="39">
        <v>3</v>
      </c>
      <c r="Z12" s="8" t="s">
        <v>60</v>
      </c>
      <c r="AA12" s="45">
        <v>1.0755004876870703E-5</v>
      </c>
      <c r="AB12" s="45">
        <v>0</v>
      </c>
      <c r="AC12" s="45">
        <v>0.99998924499512309</v>
      </c>
      <c r="AD12" s="39">
        <v>3</v>
      </c>
      <c r="AE12" s="8" t="s">
        <v>60</v>
      </c>
      <c r="AF12" s="2">
        <v>26.848425232072255</v>
      </c>
      <c r="AG12" s="2">
        <v>559.57054824519946</v>
      </c>
      <c r="AH12" s="2">
        <v>2.7873743902425492</v>
      </c>
      <c r="AI12" s="39">
        <v>3</v>
      </c>
      <c r="AJ12" s="8" t="s">
        <v>60</v>
      </c>
      <c r="AK12" s="45">
        <v>5.959455855972863E-6</v>
      </c>
      <c r="AL12" s="45">
        <v>0</v>
      </c>
      <c r="AM12" s="45">
        <v>0.99999404054414409</v>
      </c>
      <c r="AN12" s="39">
        <v>3</v>
      </c>
      <c r="AO12" s="8" t="s">
        <v>60</v>
      </c>
      <c r="AP12" s="2">
        <v>26.848425232072231</v>
      </c>
      <c r="AQ12" s="2">
        <v>559.57054824519867</v>
      </c>
      <c r="AR12" s="105">
        <v>2.787374390242551</v>
      </c>
      <c r="AS12" s="105">
        <v>3</v>
      </c>
      <c r="AT12" s="8" t="s">
        <v>60</v>
      </c>
      <c r="AU12" s="45">
        <v>0.14294663774161331</v>
      </c>
      <c r="AV12" s="45">
        <v>8.9787710858112428E-118</v>
      </c>
      <c r="AW12" s="45">
        <v>0.85705336225838669</v>
      </c>
      <c r="AX12" s="105">
        <v>3</v>
      </c>
      <c r="AY12" s="93">
        <v>-0.63140759153801229</v>
      </c>
      <c r="AZ12" s="94">
        <v>-0.28682971940648155</v>
      </c>
      <c r="BA12" s="95">
        <v>-1.5452030360886846</v>
      </c>
      <c r="BB12" s="99">
        <v>0.86086491579851587</v>
      </c>
      <c r="BC12" s="100">
        <v>0.43049817432289983</v>
      </c>
      <c r="BD12" s="101">
        <v>1.3936219630790081</v>
      </c>
      <c r="BE12" s="109">
        <v>-0.3931991840719769</v>
      </c>
      <c r="BF12" s="110">
        <v>-0.46400235698324199</v>
      </c>
      <c r="BG12" s="2">
        <v>0.77110480160135664</v>
      </c>
      <c r="BH12" s="105">
        <v>0.52662723547437651</v>
      </c>
      <c r="BI12" s="39">
        <v>3</v>
      </c>
      <c r="BJ12" s="8" t="s">
        <v>94</v>
      </c>
      <c r="BK12" s="2">
        <v>2</v>
      </c>
      <c r="BL12" s="105">
        <v>0.20317704631719413</v>
      </c>
    </row>
    <row r="13" spans="1:64" ht="14.4" customHeight="1" x14ac:dyDescent="0.3">
      <c r="A13">
        <v>12</v>
      </c>
      <c r="B13" s="49" t="s">
        <v>24</v>
      </c>
      <c r="C13" s="62">
        <v>0.23871468345200139</v>
      </c>
      <c r="D13" s="62">
        <v>8.5956070274279484E-2</v>
      </c>
      <c r="E13" s="63">
        <v>-3.8499511374228218E-2</v>
      </c>
      <c r="F13" s="63">
        <v>-0.30532816982403865</v>
      </c>
      <c r="G13" s="64">
        <v>-0.51018647114157489</v>
      </c>
      <c r="H13" s="12">
        <v>1</v>
      </c>
      <c r="I13" s="14">
        <v>0.32549289999999997</v>
      </c>
      <c r="J13" s="12">
        <v>1</v>
      </c>
      <c r="K13" s="50">
        <v>1.1304940000000001</v>
      </c>
      <c r="L13" s="12">
        <v>1</v>
      </c>
      <c r="M13" s="55">
        <v>1.23075</v>
      </c>
      <c r="N13" s="52">
        <f>(Таблица1[[#This Row],[X6]]-Таблица1[[#Totals],[X6]])^2+(Таблица1[[#This Row],[X16]]-Таблица1[[#Totals],[X16]])^2+(Таблица1[[#This Row],[X26]]-Таблица1[[#Totals],[X26]])^2+(Таблица1[[#This Row],[X31]]-Таблица1[[#Totals],[X31]])^2+(Таблица1[[#This Row],[X39]]-Таблица1[[#Totals],[X39]])^2</f>
        <v>0.41937088511263038</v>
      </c>
      <c r="O13" s="21">
        <v>1</v>
      </c>
      <c r="P13" s="32" t="s">
        <v>6</v>
      </c>
      <c r="Q13" s="33" t="s">
        <v>6</v>
      </c>
      <c r="R13" s="33" t="s">
        <v>60</v>
      </c>
      <c r="S13" s="70" t="s">
        <v>7</v>
      </c>
      <c r="T13" s="39">
        <v>1</v>
      </c>
      <c r="U13" s="32" t="s">
        <v>6</v>
      </c>
      <c r="V13" s="74">
        <v>5.5553248882664352</v>
      </c>
      <c r="W13" s="74">
        <v>667.98251288580832</v>
      </c>
      <c r="X13" s="74">
        <v>10.884774637236143</v>
      </c>
      <c r="Y13" s="39">
        <v>1</v>
      </c>
      <c r="Z13" s="8" t="s">
        <v>6</v>
      </c>
      <c r="AA13" s="45">
        <v>0.93491277084488034</v>
      </c>
      <c r="AB13" s="45">
        <v>0</v>
      </c>
      <c r="AC13" s="45">
        <v>6.5087229155119622E-2</v>
      </c>
      <c r="AD13" s="39">
        <v>1</v>
      </c>
      <c r="AE13" s="8" t="s">
        <v>6</v>
      </c>
      <c r="AF13" s="2">
        <v>1.665267330246645</v>
      </c>
      <c r="AG13" s="2">
        <v>503.22927179958691</v>
      </c>
      <c r="AH13" s="2">
        <v>8.1458672747862</v>
      </c>
      <c r="AI13" s="39">
        <v>1</v>
      </c>
      <c r="AJ13" s="8" t="s">
        <v>6</v>
      </c>
      <c r="AK13" s="45">
        <v>0.96232298723109777</v>
      </c>
      <c r="AL13" s="45">
        <v>0</v>
      </c>
      <c r="AM13" s="45">
        <v>3.7677012768902209E-2</v>
      </c>
      <c r="AN13" s="39">
        <v>1</v>
      </c>
      <c r="AO13" s="8" t="s">
        <v>6</v>
      </c>
      <c r="AP13" s="2">
        <v>1.6652673302466421</v>
      </c>
      <c r="AQ13" s="2">
        <v>503.22927179958629</v>
      </c>
      <c r="AR13" s="105">
        <v>8.1458672747861947</v>
      </c>
      <c r="AS13" s="105">
        <v>1</v>
      </c>
      <c r="AT13" s="8" t="s">
        <v>6</v>
      </c>
      <c r="AU13" s="45">
        <v>0.63728603946850249</v>
      </c>
      <c r="AV13" s="45">
        <v>6.307272616878529E-109</v>
      </c>
      <c r="AW13" s="45">
        <v>0.36271396053149763</v>
      </c>
      <c r="AX13" s="105">
        <v>1</v>
      </c>
      <c r="AY13" s="93">
        <v>-0.24755838147882817</v>
      </c>
      <c r="AZ13" s="94">
        <v>-9.8867698660791536E-2</v>
      </c>
      <c r="BA13" s="95">
        <v>0.16650087786752749</v>
      </c>
      <c r="BB13" s="99">
        <v>4.6607498378807982E-2</v>
      </c>
      <c r="BC13" s="100">
        <v>0.26483695525865253</v>
      </c>
      <c r="BD13" s="101">
        <v>-0.16270108983578258</v>
      </c>
      <c r="BE13" s="109">
        <v>-0.162147740561079</v>
      </c>
      <c r="BF13" s="110">
        <v>-4.0351730041803022E-2</v>
      </c>
      <c r="BG13" s="2">
        <v>-1.0008790466670159E-2</v>
      </c>
      <c r="BH13" s="105">
        <v>0.30810097044589169</v>
      </c>
      <c r="BI13" s="39">
        <v>1</v>
      </c>
      <c r="BJ13" s="8" t="s">
        <v>93</v>
      </c>
      <c r="BK13" s="2">
        <v>3</v>
      </c>
      <c r="BL13" s="105">
        <v>0.18032938774756688</v>
      </c>
    </row>
    <row r="14" spans="1:64" ht="14.4" customHeight="1" x14ac:dyDescent="0.3">
      <c r="A14">
        <v>13</v>
      </c>
      <c r="B14" s="49" t="s">
        <v>25</v>
      </c>
      <c r="C14" s="62">
        <v>0.54822061785873377</v>
      </c>
      <c r="D14" s="62">
        <v>0.96980374061450414</v>
      </c>
      <c r="E14" s="63">
        <v>8.9322265903562723E-2</v>
      </c>
      <c r="F14" s="63">
        <v>-0.31224524460391545</v>
      </c>
      <c r="G14" s="64">
        <v>-0.31851229630407496</v>
      </c>
      <c r="H14" s="12">
        <v>1</v>
      </c>
      <c r="I14" s="14">
        <v>0.56018939999999995</v>
      </c>
      <c r="J14" s="12">
        <v>1</v>
      </c>
      <c r="K14" s="50">
        <v>1.278162</v>
      </c>
      <c r="L14" s="12">
        <v>1</v>
      </c>
      <c r="M14" s="55">
        <v>1.0577859999999999</v>
      </c>
      <c r="N14" s="52">
        <f>(Таблица1[[#This Row],[X6]]-Таблица1[[#Totals],[X6]])^2+(Таблица1[[#This Row],[X16]]-Таблица1[[#Totals],[X16]])^2+(Таблица1[[#This Row],[X26]]-Таблица1[[#Totals],[X26]])^2+(Таблица1[[#This Row],[X31]]-Таблица1[[#Totals],[X31]])^2+(Таблица1[[#This Row],[X39]]-Таблица1[[#Totals],[X39]])^2</f>
        <v>1.447990784016097</v>
      </c>
      <c r="O14" s="21"/>
      <c r="P14" s="32" t="s">
        <v>8</v>
      </c>
      <c r="Q14" s="33" t="s">
        <v>6</v>
      </c>
      <c r="R14" s="33" t="s">
        <v>60</v>
      </c>
      <c r="S14" s="70" t="s">
        <v>7</v>
      </c>
      <c r="T14" s="39">
        <v>1</v>
      </c>
      <c r="U14" s="32" t="s">
        <v>8</v>
      </c>
      <c r="V14" s="74">
        <v>10.616156053556619</v>
      </c>
      <c r="W14" s="74">
        <v>646.45384725758527</v>
      </c>
      <c r="X14" s="74">
        <v>22.66965759384788</v>
      </c>
      <c r="Y14" s="39">
        <v>1</v>
      </c>
      <c r="Z14" s="8" t="s">
        <v>8</v>
      </c>
      <c r="AA14" s="45">
        <v>0.99759248741153561</v>
      </c>
      <c r="AB14" s="45">
        <v>0</v>
      </c>
      <c r="AC14" s="45">
        <v>2.4075125884643537E-3</v>
      </c>
      <c r="AD14" s="39">
        <v>1</v>
      </c>
      <c r="AE14" s="8" t="s">
        <v>8</v>
      </c>
      <c r="AF14" s="2">
        <v>0.11012616061297449</v>
      </c>
      <c r="AG14" s="2">
        <v>456.54515941130512</v>
      </c>
      <c r="AH14" s="2">
        <v>14.383827886161962</v>
      </c>
      <c r="AI14" s="39">
        <v>1</v>
      </c>
      <c r="AJ14" s="8" t="s">
        <v>8</v>
      </c>
      <c r="AK14" s="45">
        <v>0.99920537940740528</v>
      </c>
      <c r="AL14" s="45">
        <v>0</v>
      </c>
      <c r="AM14" s="45">
        <v>7.9462059259472156E-4</v>
      </c>
      <c r="AN14" s="39">
        <v>1</v>
      </c>
      <c r="AO14" s="8" t="s">
        <v>8</v>
      </c>
      <c r="AP14" s="2">
        <v>0.1101261606129748</v>
      </c>
      <c r="AQ14" s="2">
        <v>456.54515941130438</v>
      </c>
      <c r="AR14" s="105">
        <v>14.383827886161949</v>
      </c>
      <c r="AS14" s="105">
        <v>1</v>
      </c>
      <c r="AT14" s="8" t="s">
        <v>8</v>
      </c>
      <c r="AU14" s="45">
        <v>0.98798368565323735</v>
      </c>
      <c r="AV14" s="45">
        <v>2.9414878374470241E-99</v>
      </c>
      <c r="AW14" s="45">
        <v>1.201631434676266E-2</v>
      </c>
      <c r="AX14" s="105">
        <v>1</v>
      </c>
      <c r="AY14" s="93">
        <v>0.17501282664428944</v>
      </c>
      <c r="AZ14" s="94">
        <v>-5.3950024842041672E-2</v>
      </c>
      <c r="BA14" s="95">
        <v>0.64217645178910887</v>
      </c>
      <c r="BB14" s="99">
        <v>-0.40275122052703527</v>
      </c>
      <c r="BC14" s="100">
        <v>3.9302719760243299E-3</v>
      </c>
      <c r="BD14" s="101">
        <v>-0.53264124627098552</v>
      </c>
      <c r="BE14" s="109">
        <v>4.1482323052526346E-2</v>
      </c>
      <c r="BF14" s="110">
        <v>0.3036225550991376</v>
      </c>
      <c r="BG14" s="2">
        <v>-0.63456104335092789</v>
      </c>
      <c r="BH14" s="105">
        <v>9.780632948869028E-2</v>
      </c>
      <c r="BI14" s="39">
        <v>1</v>
      </c>
      <c r="BJ14" s="8" t="s">
        <v>93</v>
      </c>
      <c r="BK14" s="2">
        <v>3</v>
      </c>
      <c r="BL14" s="105">
        <v>0.22916097160330068</v>
      </c>
    </row>
    <row r="15" spans="1:64" ht="14.4" customHeight="1" x14ac:dyDescent="0.3">
      <c r="A15">
        <v>14</v>
      </c>
      <c r="B15" s="49" t="s">
        <v>26</v>
      </c>
      <c r="C15" s="62">
        <v>-0.88324432877240511</v>
      </c>
      <c r="D15" s="62">
        <v>-0.7155899951354785</v>
      </c>
      <c r="E15" s="63">
        <v>-0.29813749646974108</v>
      </c>
      <c r="F15" s="63">
        <v>-0.26720907293928309</v>
      </c>
      <c r="G15" s="64">
        <v>1.9068573607075767</v>
      </c>
      <c r="H15" s="13">
        <v>3</v>
      </c>
      <c r="I15" s="14">
        <v>0.96083960000000002</v>
      </c>
      <c r="J15" s="13">
        <v>3</v>
      </c>
      <c r="K15" s="50">
        <v>1.1605449999999999</v>
      </c>
      <c r="L15" s="13">
        <v>3</v>
      </c>
      <c r="M15" s="55">
        <v>1.288662</v>
      </c>
      <c r="N15" s="52">
        <f>(Таблица1[[#This Row],[X6]]-Таблица1[[#Totals],[X6]])^2+(Таблица1[[#This Row],[X16]]-Таблица1[[#Totals],[X16]])^2+(Таблица1[[#This Row],[X26]]-Таблица1[[#Totals],[X26]])^2+(Таблица1[[#This Row],[X31]]-Таблица1[[#Totals],[X31]])^2+(Таблица1[[#This Row],[X39]]-Таблица1[[#Totals],[X39]])^2</f>
        <v>5.0885812349935913</v>
      </c>
      <c r="O15" s="20"/>
      <c r="P15" s="32" t="s">
        <v>8</v>
      </c>
      <c r="Q15" s="33" t="s">
        <v>7</v>
      </c>
      <c r="R15" s="33" t="s">
        <v>6</v>
      </c>
      <c r="S15" s="70" t="s">
        <v>60</v>
      </c>
      <c r="T15" s="39">
        <v>2</v>
      </c>
      <c r="U15" s="32" t="s">
        <v>8</v>
      </c>
      <c r="V15" s="74">
        <v>217.86240012481738</v>
      </c>
      <c r="W15" s="74">
        <v>188.21372432102081</v>
      </c>
      <c r="X15" s="74">
        <v>232.06089154358637</v>
      </c>
      <c r="Y15" s="39">
        <v>2</v>
      </c>
      <c r="Z15" s="8" t="s">
        <v>8</v>
      </c>
      <c r="AA15" s="45">
        <v>1.4585832055271826E-6</v>
      </c>
      <c r="AB15" s="45">
        <v>0.99999854021240209</v>
      </c>
      <c r="AC15" s="45">
        <v>1.2043923031491197E-9</v>
      </c>
      <c r="AD15" s="39">
        <v>2</v>
      </c>
      <c r="AE15" s="8" t="s">
        <v>8</v>
      </c>
      <c r="AF15" s="2">
        <v>92.289569264029652</v>
      </c>
      <c r="AG15" s="2">
        <v>168.45737037296095</v>
      </c>
      <c r="AH15" s="2">
        <v>100.19679989285709</v>
      </c>
      <c r="AI15" s="39">
        <v>1</v>
      </c>
      <c r="AJ15" s="8" t="s">
        <v>8</v>
      </c>
      <c r="AK15" s="45">
        <v>0.98117592821936628</v>
      </c>
      <c r="AL15" s="45">
        <v>7.0804202154390695E-18</v>
      </c>
      <c r="AM15" s="45">
        <v>1.8824071780633687E-2</v>
      </c>
      <c r="AN15" s="39">
        <v>1</v>
      </c>
      <c r="AO15" s="8" t="s">
        <v>8</v>
      </c>
      <c r="AP15" s="2">
        <v>92.289569264029609</v>
      </c>
      <c r="AQ15" s="2">
        <v>168.4573703729607</v>
      </c>
      <c r="AR15" s="105">
        <v>100.196799892857</v>
      </c>
      <c r="AS15" s="105">
        <v>1</v>
      </c>
      <c r="AT15" s="8" t="s">
        <v>8</v>
      </c>
      <c r="AU15" s="45">
        <v>0.98117592817678678</v>
      </c>
      <c r="AV15" s="45">
        <v>7.0804202317748905E-18</v>
      </c>
      <c r="AW15" s="45">
        <v>1.8824071823213329E-2</v>
      </c>
      <c r="AX15" s="105">
        <v>1</v>
      </c>
      <c r="AY15" s="93">
        <v>0.16806807900853532</v>
      </c>
      <c r="AZ15" s="94">
        <v>1.0666733725640511</v>
      </c>
      <c r="BA15" s="95">
        <v>-1.0711774889729171</v>
      </c>
      <c r="BB15" s="99">
        <v>0.94833644817989149</v>
      </c>
      <c r="BC15" s="100">
        <v>-1.0149248487332718</v>
      </c>
      <c r="BD15" s="101">
        <v>0.61971421500430457</v>
      </c>
      <c r="BE15" s="109">
        <v>0.45546384901990355</v>
      </c>
      <c r="BF15" s="110">
        <v>-0.54373694201940803</v>
      </c>
      <c r="BG15" s="2">
        <v>1.455466605894743</v>
      </c>
      <c r="BH15" s="105">
        <v>-1.261140263010998</v>
      </c>
      <c r="BI15" s="39">
        <v>3</v>
      </c>
      <c r="BJ15" s="8" t="s">
        <v>94</v>
      </c>
      <c r="BK15" s="2">
        <v>1</v>
      </c>
      <c r="BL15" s="105">
        <v>0.38723553336493921</v>
      </c>
    </row>
    <row r="16" spans="1:64" ht="14.4" customHeight="1" x14ac:dyDescent="0.3">
      <c r="A16">
        <v>15</v>
      </c>
      <c r="B16" s="49" t="s">
        <v>27</v>
      </c>
      <c r="C16" s="62">
        <v>0.23871468345200139</v>
      </c>
      <c r="D16" s="62">
        <v>-0.89450652759301374</v>
      </c>
      <c r="E16" s="63">
        <v>-0.3660428156485675</v>
      </c>
      <c r="F16" s="63">
        <v>-0.211972722160847</v>
      </c>
      <c r="G16" s="64">
        <v>-0.32176101113182914</v>
      </c>
      <c r="H16" s="12">
        <v>1</v>
      </c>
      <c r="I16" s="14">
        <v>0.40311770000000002</v>
      </c>
      <c r="J16" s="12">
        <v>1</v>
      </c>
      <c r="K16" s="50">
        <v>2.7443040000000001</v>
      </c>
      <c r="L16" s="12">
        <v>1</v>
      </c>
      <c r="M16" s="55">
        <v>2.9807640000000002</v>
      </c>
      <c r="N16" s="52">
        <f>(Таблица1[[#This Row],[X6]]-Таблица1[[#Totals],[X6]])^2+(Таблица1[[#This Row],[X16]]-Таблица1[[#Totals],[X16]])^2+(Таблица1[[#This Row],[X26]]-Таблица1[[#Totals],[X26]])^2+(Таблица1[[#This Row],[X31]]-Таблица1[[#Totals],[X31]])^2+(Таблица1[[#This Row],[X39]]-Таблица1[[#Totals],[X39]])^2</f>
        <v>1.1395765541148881</v>
      </c>
      <c r="O16" s="21">
        <v>1</v>
      </c>
      <c r="P16" s="32" t="s">
        <v>6</v>
      </c>
      <c r="Q16" s="33" t="s">
        <v>6</v>
      </c>
      <c r="R16" s="33" t="s">
        <v>60</v>
      </c>
      <c r="S16" s="70" t="s">
        <v>7</v>
      </c>
      <c r="T16" s="39">
        <v>1</v>
      </c>
      <c r="U16" s="32" t="s">
        <v>6</v>
      </c>
      <c r="V16" s="74">
        <v>3.0766624169600831</v>
      </c>
      <c r="W16" s="74">
        <v>540.03169911713519</v>
      </c>
      <c r="X16" s="74">
        <v>13.506450950856092</v>
      </c>
      <c r="Y16" s="39">
        <v>1</v>
      </c>
      <c r="Z16" s="8" t="s">
        <v>6</v>
      </c>
      <c r="AA16" s="45">
        <v>0.99459437152846508</v>
      </c>
      <c r="AB16" s="45">
        <v>0</v>
      </c>
      <c r="AC16" s="45">
        <v>5.4056284715350246E-3</v>
      </c>
      <c r="AD16" s="39">
        <v>1</v>
      </c>
      <c r="AE16" s="8" t="s">
        <v>6</v>
      </c>
      <c r="AF16" s="2">
        <v>0.31395841886974829</v>
      </c>
      <c r="AG16" s="2">
        <v>450.23120244602694</v>
      </c>
      <c r="AH16" s="2">
        <v>9.3947454056769768</v>
      </c>
      <c r="AI16" s="39">
        <v>1</v>
      </c>
      <c r="AJ16" s="8" t="s">
        <v>6</v>
      </c>
      <c r="AK16" s="45">
        <v>0.98944342284709985</v>
      </c>
      <c r="AL16" s="45">
        <v>0</v>
      </c>
      <c r="AM16" s="45">
        <v>1.0556577152900098E-2</v>
      </c>
      <c r="AN16" s="39">
        <v>1</v>
      </c>
      <c r="AO16" s="8" t="s">
        <v>6</v>
      </c>
      <c r="AP16" s="2">
        <v>0.31395841886974718</v>
      </c>
      <c r="AQ16" s="2">
        <v>450.23120244602649</v>
      </c>
      <c r="AR16" s="105">
        <v>9.3947454056769626</v>
      </c>
      <c r="AS16" s="105">
        <v>1</v>
      </c>
      <c r="AT16" s="8" t="s">
        <v>6</v>
      </c>
      <c r="AU16" s="45">
        <v>0.95867560557739684</v>
      </c>
      <c r="AV16" s="45">
        <v>2.005412482447624E-98</v>
      </c>
      <c r="AW16" s="45">
        <v>4.1324394422603078E-2</v>
      </c>
      <c r="AX16" s="105">
        <v>1</v>
      </c>
      <c r="AY16" s="93">
        <v>-0.69248015726989554</v>
      </c>
      <c r="AZ16" s="94">
        <v>0.10213657292122311</v>
      </c>
      <c r="BA16" s="95">
        <v>8.4197916286539443E-4</v>
      </c>
      <c r="BB16" s="99">
        <v>0.54112368379163456</v>
      </c>
      <c r="BC16" s="100">
        <v>0.41047867439485669</v>
      </c>
      <c r="BD16" s="101">
        <v>-0.1692742549130109</v>
      </c>
      <c r="BE16" s="109">
        <v>-0.3408519538949325</v>
      </c>
      <c r="BF16" s="110">
        <v>-0.47266436398598288</v>
      </c>
      <c r="BG16" s="2">
        <v>0.82145014039437558</v>
      </c>
      <c r="BH16" s="105">
        <v>0.41409960044598959</v>
      </c>
      <c r="BI16" s="39">
        <v>1</v>
      </c>
      <c r="BJ16" s="8" t="s">
        <v>93</v>
      </c>
      <c r="BK16" s="2">
        <v>2</v>
      </c>
      <c r="BL16" s="105">
        <v>0.31553595721090716</v>
      </c>
    </row>
    <row r="17" spans="1:64" ht="14.4" customHeight="1" x14ac:dyDescent="0.3">
      <c r="A17">
        <v>16</v>
      </c>
      <c r="B17" s="49" t="s">
        <v>28</v>
      </c>
      <c r="C17" s="62">
        <v>1.1285442448713578</v>
      </c>
      <c r="D17" s="62">
        <v>-1.1593029956301664</v>
      </c>
      <c r="E17" s="63">
        <v>-0.32609851024925784</v>
      </c>
      <c r="F17" s="63">
        <v>-0.40066350483364432</v>
      </c>
      <c r="G17" s="64">
        <v>0.23052050958639098</v>
      </c>
      <c r="H17" s="12">
        <v>1</v>
      </c>
      <c r="I17" s="14">
        <v>0.49847900000000001</v>
      </c>
      <c r="J17" s="12">
        <v>1</v>
      </c>
      <c r="K17" s="50">
        <v>2.3397939999999999</v>
      </c>
      <c r="L17" s="12">
        <v>1</v>
      </c>
      <c r="M17" s="55">
        <v>2.7702019999999998</v>
      </c>
      <c r="N17" s="52">
        <f>(Таблица1[[#This Row],[X6]]-Таблица1[[#Totals],[X6]])^2+(Таблица1[[#This Row],[X16]]-Таблица1[[#Totals],[X16]])^2+(Таблица1[[#This Row],[X26]]-Таблица1[[#Totals],[X26]])^2+(Таблица1[[#This Row],[X31]]-Таблица1[[#Totals],[X31]])^2+(Таблица1[[#This Row],[X39]]-Таблица1[[#Totals],[X39]])^2</f>
        <v>2.9376067361416749</v>
      </c>
      <c r="O17" s="21"/>
      <c r="P17" s="28" t="s">
        <v>8</v>
      </c>
      <c r="Q17" s="37" t="s">
        <v>6</v>
      </c>
      <c r="R17" s="37" t="s">
        <v>60</v>
      </c>
      <c r="S17" s="69" t="s">
        <v>7</v>
      </c>
      <c r="T17" s="39">
        <v>1</v>
      </c>
      <c r="U17" s="28" t="s">
        <v>8</v>
      </c>
      <c r="V17" s="73">
        <v>27.106817271167287</v>
      </c>
      <c r="W17" s="73">
        <v>406.28097794006158</v>
      </c>
      <c r="X17" s="73">
        <v>59.852723255850997</v>
      </c>
      <c r="Y17" s="39">
        <v>1</v>
      </c>
      <c r="Z17" s="28" t="s">
        <v>8</v>
      </c>
      <c r="AA17" s="44">
        <v>0.99999992249730063</v>
      </c>
      <c r="AB17" s="44">
        <v>0</v>
      </c>
      <c r="AC17" s="44">
        <v>7.7502699429559136E-8</v>
      </c>
      <c r="AD17" s="39">
        <v>1</v>
      </c>
      <c r="AE17" s="28" t="s">
        <v>8</v>
      </c>
      <c r="AF17" s="31">
        <v>9.3777553053694156</v>
      </c>
      <c r="AG17" s="31">
        <v>358.46652890441339</v>
      </c>
      <c r="AH17" s="31">
        <v>39.410469199039284</v>
      </c>
      <c r="AI17" s="42">
        <v>1</v>
      </c>
      <c r="AJ17" s="28" t="s">
        <v>8</v>
      </c>
      <c r="AK17" s="44">
        <v>0.9999996990606983</v>
      </c>
      <c r="AL17" s="44">
        <v>0</v>
      </c>
      <c r="AM17" s="44">
        <v>3.0093930177228033E-7</v>
      </c>
      <c r="AN17" s="42">
        <v>1</v>
      </c>
      <c r="AO17" s="28" t="s">
        <v>8</v>
      </c>
      <c r="AP17" s="2">
        <v>9.377755305369412</v>
      </c>
      <c r="AQ17" s="2">
        <v>358.466528904413</v>
      </c>
      <c r="AR17" s="105">
        <v>39.410469199039227</v>
      </c>
      <c r="AS17" s="108">
        <v>1</v>
      </c>
      <c r="AT17" s="28" t="s">
        <v>8</v>
      </c>
      <c r="AU17" s="45">
        <v>0.9999993276552388</v>
      </c>
      <c r="AV17" s="45">
        <v>8.7778695280435288E-77</v>
      </c>
      <c r="AW17" s="45">
        <v>6.723447611862139E-7</v>
      </c>
      <c r="AX17" s="105">
        <v>1</v>
      </c>
      <c r="AY17" s="93">
        <v>-0.78873559916648628</v>
      </c>
      <c r="AZ17" s="94">
        <v>0.89294178942116986</v>
      </c>
      <c r="BA17" s="95">
        <v>0.65968151058266611</v>
      </c>
      <c r="BB17" s="99">
        <v>0.83417577645391561</v>
      </c>
      <c r="BC17" s="100">
        <v>1.0572338152071037E-2</v>
      </c>
      <c r="BD17" s="101">
        <v>-1.0764142231201388</v>
      </c>
      <c r="BE17" s="109">
        <v>-0.13427940226428958</v>
      </c>
      <c r="BF17" s="110">
        <v>-0.78467320585929601</v>
      </c>
      <c r="BG17" s="2">
        <v>1.62363415660759</v>
      </c>
      <c r="BH17" s="105">
        <v>-0.19726698349170479</v>
      </c>
      <c r="BI17" s="39">
        <v>1</v>
      </c>
      <c r="BJ17" s="8" t="s">
        <v>93</v>
      </c>
      <c r="BK17" s="2">
        <v>1</v>
      </c>
      <c r="BL17" s="105">
        <v>0.34742174126338859</v>
      </c>
    </row>
    <row r="18" spans="1:64" ht="14.4" customHeight="1" x14ac:dyDescent="0.3">
      <c r="A18">
        <v>17</v>
      </c>
      <c r="B18" s="49" t="s">
        <v>29</v>
      </c>
      <c r="C18" s="62">
        <v>0.85772655226546679</v>
      </c>
      <c r="D18" s="62">
        <v>-1.4276777943164694</v>
      </c>
      <c r="E18" s="63">
        <v>-0.27417091323015524</v>
      </c>
      <c r="F18" s="63">
        <v>-0.47344316121321711</v>
      </c>
      <c r="G18" s="64">
        <v>-0.46145574872526135</v>
      </c>
      <c r="H18" s="12">
        <v>1</v>
      </c>
      <c r="I18" s="14">
        <v>0.56746719999999995</v>
      </c>
      <c r="J18" s="12">
        <v>1</v>
      </c>
      <c r="K18" s="50">
        <v>1.7266030000000001</v>
      </c>
      <c r="L18" s="12">
        <v>1</v>
      </c>
      <c r="M18" s="55">
        <v>1.709273</v>
      </c>
      <c r="N18" s="52">
        <f>(Таблица1[[#This Row],[X6]]-Таблица1[[#Totals],[X6]])^2+(Таблица1[[#This Row],[X16]]-Таблица1[[#Totals],[X16]])^2+(Таблица1[[#This Row],[X26]]-Таблица1[[#Totals],[X26]])^2+(Таблица1[[#This Row],[X31]]-Таблица1[[#Totals],[X31]])^2+(Таблица1[[#This Row],[X39]]-Таблица1[[#Totals],[X39]])^2</f>
        <v>3.2862182474381569</v>
      </c>
      <c r="O18" s="21"/>
      <c r="P18" s="32" t="s">
        <v>8</v>
      </c>
      <c r="Q18" s="33" t="s">
        <v>6</v>
      </c>
      <c r="R18" s="33" t="s">
        <v>60</v>
      </c>
      <c r="S18" s="70" t="s">
        <v>7</v>
      </c>
      <c r="T18" s="39">
        <v>1</v>
      </c>
      <c r="U18" s="32" t="s">
        <v>8</v>
      </c>
      <c r="V18" s="74">
        <v>5.549916999877782</v>
      </c>
      <c r="W18" s="74">
        <v>599.44729498867048</v>
      </c>
      <c r="X18" s="74">
        <v>24.358476060999429</v>
      </c>
      <c r="Y18" s="39">
        <v>1</v>
      </c>
      <c r="Z18" s="8" t="s">
        <v>8</v>
      </c>
      <c r="AA18" s="45">
        <v>0.99991763598255956</v>
      </c>
      <c r="AB18" s="45">
        <v>0</v>
      </c>
      <c r="AC18" s="45">
        <v>8.2364017440414699E-5</v>
      </c>
      <c r="AD18" s="39">
        <v>1</v>
      </c>
      <c r="AE18" s="8" t="s">
        <v>8</v>
      </c>
      <c r="AF18" s="2">
        <v>2.6592115714088944</v>
      </c>
      <c r="AG18" s="2">
        <v>503.6961589751885</v>
      </c>
      <c r="AH18" s="2">
        <v>20.208282106623304</v>
      </c>
      <c r="AI18" s="39">
        <v>1</v>
      </c>
      <c r="AJ18" s="8" t="s">
        <v>8</v>
      </c>
      <c r="AK18" s="45">
        <v>0.99984540316224657</v>
      </c>
      <c r="AL18" s="45">
        <v>0</v>
      </c>
      <c r="AM18" s="45">
        <v>1.5459683775344936E-4</v>
      </c>
      <c r="AN18" s="39">
        <v>1</v>
      </c>
      <c r="AO18" s="8" t="s">
        <v>8</v>
      </c>
      <c r="AP18" s="2">
        <v>2.659211571408894</v>
      </c>
      <c r="AQ18" s="2">
        <v>503.69615897518793</v>
      </c>
      <c r="AR18" s="105">
        <v>20.20828210662329</v>
      </c>
      <c r="AS18" s="105">
        <v>1</v>
      </c>
      <c r="AT18" s="8" t="s">
        <v>8</v>
      </c>
      <c r="AU18" s="45">
        <v>0.9501529056483784</v>
      </c>
      <c r="AV18" s="45">
        <v>1.3516294696891619E-107</v>
      </c>
      <c r="AW18" s="45">
        <v>4.9847094351621588E-2</v>
      </c>
      <c r="AX18" s="105">
        <v>1</v>
      </c>
      <c r="AY18" s="93">
        <v>-1.063283378101451</v>
      </c>
      <c r="AZ18" s="94">
        <v>0.51080339501376637</v>
      </c>
      <c r="BA18" s="95">
        <v>0.33296953351624131</v>
      </c>
      <c r="BB18" s="99">
        <v>0.91799180016462856</v>
      </c>
      <c r="BC18" s="100">
        <v>0.426294458966959</v>
      </c>
      <c r="BD18" s="101">
        <v>-0.69132080095930815</v>
      </c>
      <c r="BE18" s="109">
        <v>-0.3661009029557698</v>
      </c>
      <c r="BF18" s="110">
        <v>-0.83025176468031281</v>
      </c>
      <c r="BG18" s="2">
        <v>1.583014215749216</v>
      </c>
      <c r="BH18" s="105">
        <v>0.25051682882208798</v>
      </c>
      <c r="BI18" s="39">
        <v>1</v>
      </c>
      <c r="BJ18" s="8" t="s">
        <v>93</v>
      </c>
      <c r="BK18" s="2">
        <v>3</v>
      </c>
      <c r="BL18" s="105">
        <v>0.40362915131130456</v>
      </c>
    </row>
    <row r="19" spans="1:64" ht="14.4" customHeight="1" x14ac:dyDescent="0.3">
      <c r="A19">
        <v>18</v>
      </c>
      <c r="B19" s="49" t="s">
        <v>30</v>
      </c>
      <c r="C19" s="62">
        <v>0.27740292525284288</v>
      </c>
      <c r="D19" s="62">
        <v>-1.0483747455064942</v>
      </c>
      <c r="E19" s="63">
        <v>-0.49785902346628941</v>
      </c>
      <c r="F19" s="63">
        <v>0.72298521891916068</v>
      </c>
      <c r="G19" s="64">
        <v>-0.23729442561021905</v>
      </c>
      <c r="H19" s="12">
        <v>1</v>
      </c>
      <c r="I19" s="14">
        <v>0.63318490000000005</v>
      </c>
      <c r="J19" s="12">
        <v>1</v>
      </c>
      <c r="K19" s="50">
        <v>2.527679</v>
      </c>
      <c r="L19" s="12">
        <v>1</v>
      </c>
      <c r="M19" s="55">
        <v>2.968718</v>
      </c>
      <c r="N19" s="52">
        <f>(Таблица1[[#This Row],[X6]]-Таблица1[[#Totals],[X6]])^2+(Таблица1[[#This Row],[X16]]-Таблица1[[#Totals],[X16]])^2+(Таблица1[[#This Row],[X26]]-Таблица1[[#Totals],[X26]])^2+(Таблица1[[#This Row],[X31]]-Таблица1[[#Totals],[X31]])^2+(Таблица1[[#This Row],[X39]]-Таблица1[[#Totals],[X39]])^2</f>
        <v>2.0029218684027188</v>
      </c>
      <c r="O19" s="21"/>
      <c r="P19" s="32" t="s">
        <v>8</v>
      </c>
      <c r="Q19" s="33" t="s">
        <v>6</v>
      </c>
      <c r="R19" s="33" t="s">
        <v>60</v>
      </c>
      <c r="S19" s="70" t="s">
        <v>7</v>
      </c>
      <c r="T19" s="39">
        <v>1</v>
      </c>
      <c r="U19" s="32" t="s">
        <v>8</v>
      </c>
      <c r="V19" s="74">
        <v>55.494556738236973</v>
      </c>
      <c r="W19" s="74">
        <v>362.59824463162221</v>
      </c>
      <c r="X19" s="74">
        <v>78.124075596316217</v>
      </c>
      <c r="Y19" s="39">
        <v>1</v>
      </c>
      <c r="Z19" s="8" t="s">
        <v>8</v>
      </c>
      <c r="AA19" s="45">
        <v>0.99998780850061275</v>
      </c>
      <c r="AB19" s="45">
        <v>0</v>
      </c>
      <c r="AC19" s="45">
        <v>1.2191499387332015E-5</v>
      </c>
      <c r="AD19" s="39">
        <v>1</v>
      </c>
      <c r="AE19" s="8" t="s">
        <v>8</v>
      </c>
      <c r="AF19" s="2">
        <v>21.18607548365172</v>
      </c>
      <c r="AG19" s="2">
        <v>292.46735900311211</v>
      </c>
      <c r="AH19" s="2">
        <v>39.936523923037768</v>
      </c>
      <c r="AI19" s="39">
        <v>1</v>
      </c>
      <c r="AJ19" s="8" t="s">
        <v>8</v>
      </c>
      <c r="AK19" s="45">
        <v>0.9999152079708381</v>
      </c>
      <c r="AL19" s="45">
        <v>0</v>
      </c>
      <c r="AM19" s="45">
        <v>8.4792029161846627E-5</v>
      </c>
      <c r="AN19" s="39">
        <v>1</v>
      </c>
      <c r="AO19" s="8" t="s">
        <v>8</v>
      </c>
      <c r="AP19" s="2">
        <v>21.186075483651688</v>
      </c>
      <c r="AQ19" s="2">
        <v>292.46735900311171</v>
      </c>
      <c r="AR19" s="105">
        <v>39.936523923037718</v>
      </c>
      <c r="AS19" s="105">
        <v>1</v>
      </c>
      <c r="AT19" s="8" t="s">
        <v>8</v>
      </c>
      <c r="AU19" s="45">
        <v>0.99991509486028785</v>
      </c>
      <c r="AV19" s="45">
        <v>3.0938549301308238E-60</v>
      </c>
      <c r="AW19" s="45">
        <v>8.4905139712196064E-5</v>
      </c>
      <c r="AX19" s="105">
        <v>1</v>
      </c>
      <c r="AY19" s="93">
        <v>-0.51006295549264824</v>
      </c>
      <c r="AZ19" s="94">
        <v>-0.32217214523062687</v>
      </c>
      <c r="BA19" s="95">
        <v>0.31065021806168802</v>
      </c>
      <c r="BB19" s="99">
        <v>3.6425511514536303E-2</v>
      </c>
      <c r="BC19" s="100">
        <v>0.62468137910748478</v>
      </c>
      <c r="BD19" s="101">
        <v>-0.26250528455147237</v>
      </c>
      <c r="BE19" s="109">
        <v>-0.44705276256687099</v>
      </c>
      <c r="BF19" s="110">
        <v>-0.2294132711449369</v>
      </c>
      <c r="BG19" s="2">
        <v>0.22908048228091979</v>
      </c>
      <c r="BH19" s="105">
        <v>0.77829850954410995</v>
      </c>
      <c r="BI19" s="39">
        <v>1</v>
      </c>
      <c r="BJ19" s="8" t="s">
        <v>94</v>
      </c>
      <c r="BK19" s="2">
        <v>2</v>
      </c>
      <c r="BL19" s="105">
        <v>0.37982803270097626</v>
      </c>
    </row>
    <row r="20" spans="1:64" ht="14.4" customHeight="1" x14ac:dyDescent="0.3">
      <c r="A20">
        <v>19</v>
      </c>
      <c r="B20" s="49" t="s">
        <v>31</v>
      </c>
      <c r="C20" s="62">
        <v>1.4380501792780909</v>
      </c>
      <c r="D20" s="62">
        <v>0.10742605416918402</v>
      </c>
      <c r="E20" s="63">
        <v>-0.37802610726836039</v>
      </c>
      <c r="F20" s="63">
        <v>-0.31971368041697079</v>
      </c>
      <c r="G20" s="64">
        <v>0.73732002271605168</v>
      </c>
      <c r="H20" s="12">
        <v>1</v>
      </c>
      <c r="I20" s="14">
        <v>0.53449360000000001</v>
      </c>
      <c r="J20" s="12">
        <v>1</v>
      </c>
      <c r="K20" s="50">
        <v>1.966102</v>
      </c>
      <c r="L20" s="12">
        <v>1</v>
      </c>
      <c r="M20" s="55">
        <v>2.859464</v>
      </c>
      <c r="N20" s="52">
        <f>(Таблица1[[#This Row],[X6]]-Таблица1[[#Totals],[X6]])^2+(Таблица1[[#This Row],[X16]]-Таблица1[[#Totals],[X16]])^2+(Таблица1[[#This Row],[X26]]-Таблица1[[#Totals],[X26]])^2+(Таблица1[[#This Row],[X31]]-Таблица1[[#Totals],[X31]])^2+(Таблица1[[#This Row],[X39]]-Таблица1[[#Totals],[X39]])^2</f>
        <v>2.8682900663563426</v>
      </c>
      <c r="O20" s="21"/>
      <c r="P20" s="32" t="s">
        <v>8</v>
      </c>
      <c r="Q20" s="33" t="s">
        <v>6</v>
      </c>
      <c r="R20" s="33" t="s">
        <v>60</v>
      </c>
      <c r="S20" s="70" t="s">
        <v>7</v>
      </c>
      <c r="T20" s="39">
        <v>1</v>
      </c>
      <c r="U20" s="32" t="s">
        <v>8</v>
      </c>
      <c r="V20" s="74">
        <v>81.544770809316518</v>
      </c>
      <c r="W20" s="74">
        <v>329.4114676765609</v>
      </c>
      <c r="X20" s="74">
        <v>125.2496724714247</v>
      </c>
      <c r="Y20" s="39">
        <v>1</v>
      </c>
      <c r="Z20" s="8" t="s">
        <v>8</v>
      </c>
      <c r="AA20" s="45">
        <v>0.99999999967670339</v>
      </c>
      <c r="AB20" s="45">
        <v>0</v>
      </c>
      <c r="AC20" s="45">
        <v>3.2329663763921685E-10</v>
      </c>
      <c r="AD20" s="39">
        <v>1</v>
      </c>
      <c r="AE20" s="8" t="s">
        <v>8</v>
      </c>
      <c r="AF20" s="2">
        <v>34.521669887054777</v>
      </c>
      <c r="AG20" s="2">
        <v>263.89336398002433</v>
      </c>
      <c r="AH20" s="2">
        <v>76.103723854453975</v>
      </c>
      <c r="AI20" s="39">
        <v>1</v>
      </c>
      <c r="AJ20" s="8" t="s">
        <v>8</v>
      </c>
      <c r="AK20" s="45">
        <v>0.9999999990655164</v>
      </c>
      <c r="AL20" s="45">
        <v>0</v>
      </c>
      <c r="AM20" s="45">
        <v>9.3448365050374657E-10</v>
      </c>
      <c r="AN20" s="39">
        <v>1</v>
      </c>
      <c r="AO20" s="8" t="s">
        <v>8</v>
      </c>
      <c r="AP20" s="2">
        <v>34.521669887054763</v>
      </c>
      <c r="AQ20" s="2">
        <v>263.89336398002388</v>
      </c>
      <c r="AR20" s="105">
        <v>76.103723854453889</v>
      </c>
      <c r="AS20" s="105">
        <v>1</v>
      </c>
      <c r="AT20" s="8" t="s">
        <v>8</v>
      </c>
      <c r="AU20" s="45">
        <v>0.99999999904610315</v>
      </c>
      <c r="AV20" s="45">
        <v>3.9759341542066712E-51</v>
      </c>
      <c r="AW20" s="45">
        <v>9.5389683383058856E-10</v>
      </c>
      <c r="AX20" s="105">
        <v>1</v>
      </c>
      <c r="AY20" s="93">
        <v>-0.16802677820412082</v>
      </c>
      <c r="AZ20" s="94">
        <v>0.93502503207174836</v>
      </c>
      <c r="BA20" s="95">
        <v>1.2850729494991735</v>
      </c>
      <c r="BB20" s="99">
        <v>0.18796868040364575</v>
      </c>
      <c r="BC20" s="100">
        <v>-0.36586480376942443</v>
      </c>
      <c r="BD20" s="101">
        <v>-1.5442564602031006</v>
      </c>
      <c r="BE20" s="109">
        <v>0.1183309948611852</v>
      </c>
      <c r="BF20" s="110">
        <v>-0.28548026235263529</v>
      </c>
      <c r="BG20" s="2">
        <v>0.69140839595398984</v>
      </c>
      <c r="BH20" s="105">
        <v>-0.41449651199091941</v>
      </c>
      <c r="BI20" s="39">
        <v>1</v>
      </c>
      <c r="BJ20" s="8" t="s">
        <v>93</v>
      </c>
      <c r="BK20" s="2">
        <v>1</v>
      </c>
      <c r="BL20" s="105">
        <v>0.22942345869652817</v>
      </c>
    </row>
    <row r="21" spans="1:64" ht="15.6" x14ac:dyDescent="0.3">
      <c r="A21">
        <v>20</v>
      </c>
      <c r="B21" s="49" t="s">
        <v>32</v>
      </c>
      <c r="C21" s="62">
        <v>6.5852326469519424E-3</v>
      </c>
      <c r="D21" s="62">
        <v>-0.175262067113722</v>
      </c>
      <c r="E21" s="63">
        <v>-0.23822103837077657</v>
      </c>
      <c r="F21" s="63">
        <v>-0.24798662237346619</v>
      </c>
      <c r="G21" s="64">
        <v>-0.37049173354814269</v>
      </c>
      <c r="H21" s="12">
        <v>1</v>
      </c>
      <c r="I21" s="14">
        <v>0.35969950000000001</v>
      </c>
      <c r="J21" s="12">
        <v>1</v>
      </c>
      <c r="K21" s="50">
        <v>0.76527210000000001</v>
      </c>
      <c r="L21" s="12">
        <v>1</v>
      </c>
      <c r="M21" s="55">
        <v>1.000105</v>
      </c>
      <c r="N21" s="52">
        <f>(Таблица1[[#This Row],[X6]]-Таблица1[[#Totals],[X6]])^2+(Таблица1[[#This Row],[X16]]-Таблица1[[#Totals],[X16]])^2+(Таблица1[[#This Row],[X26]]-Таблица1[[#Totals],[X26]])^2+(Таблица1[[#This Row],[X31]]-Таблица1[[#Totals],[X31]])^2+(Таблица1[[#This Row],[X39]]-Таблица1[[#Totals],[X39]])^2</f>
        <v>0.28627091008414829</v>
      </c>
      <c r="O21" s="21">
        <v>1</v>
      </c>
      <c r="P21" s="32" t="s">
        <v>6</v>
      </c>
      <c r="Q21" s="33" t="s">
        <v>6</v>
      </c>
      <c r="R21" s="33" t="s">
        <v>60</v>
      </c>
      <c r="S21" s="70" t="s">
        <v>7</v>
      </c>
      <c r="T21" s="39">
        <v>1</v>
      </c>
      <c r="U21" s="32" t="s">
        <v>6</v>
      </c>
      <c r="V21" s="74">
        <v>1.7193611218923859</v>
      </c>
      <c r="W21" s="74">
        <v>600.80376736541939</v>
      </c>
      <c r="X21" s="74">
        <v>5.386419344952265</v>
      </c>
      <c r="Y21" s="39">
        <v>1</v>
      </c>
      <c r="Z21" s="8" t="s">
        <v>6</v>
      </c>
      <c r="AA21" s="45">
        <v>0.86218160792761056</v>
      </c>
      <c r="AB21" s="45">
        <v>0</v>
      </c>
      <c r="AC21" s="45">
        <v>0.1378183920723895</v>
      </c>
      <c r="AD21" s="39">
        <v>1</v>
      </c>
      <c r="AE21" s="8" t="s">
        <v>6</v>
      </c>
      <c r="AF21" s="2">
        <v>1.5954463119358859</v>
      </c>
      <c r="AG21" s="2">
        <v>474.5568387946393</v>
      </c>
      <c r="AH21" s="2">
        <v>5.3766342026106297</v>
      </c>
      <c r="AI21" s="39">
        <v>1</v>
      </c>
      <c r="AJ21" s="8" t="s">
        <v>6</v>
      </c>
      <c r="AK21" s="45">
        <v>0.86882323699683861</v>
      </c>
      <c r="AL21" s="45">
        <v>0</v>
      </c>
      <c r="AM21" s="45">
        <v>0.13117676300316145</v>
      </c>
      <c r="AN21" s="39">
        <v>1</v>
      </c>
      <c r="AO21" s="8" t="s">
        <v>6</v>
      </c>
      <c r="AP21" s="2">
        <v>1.595446311935883</v>
      </c>
      <c r="AQ21" s="2">
        <v>474.55683879463879</v>
      </c>
      <c r="AR21" s="105">
        <v>5.3766342026106244</v>
      </c>
      <c r="AS21" s="105">
        <v>1</v>
      </c>
      <c r="AT21" s="8" t="s">
        <v>6</v>
      </c>
      <c r="AU21" s="45">
        <v>0.69174139285042102</v>
      </c>
      <c r="AV21" s="45">
        <v>1.5516115996964829E-103</v>
      </c>
      <c r="AW21" s="45">
        <v>0.30825860714957892</v>
      </c>
      <c r="AX21" s="105">
        <v>1</v>
      </c>
      <c r="AY21" s="93">
        <v>-0.34784682496398328</v>
      </c>
      <c r="AZ21" s="94">
        <v>-0.11777616356522545</v>
      </c>
      <c r="BA21" s="95">
        <v>-6.0213339994164249E-2</v>
      </c>
      <c r="BB21" s="99">
        <v>0.19232305449439108</v>
      </c>
      <c r="BC21" s="100">
        <v>0.31700159570792563</v>
      </c>
      <c r="BD21" s="101">
        <v>3.1876569506394739E-2</v>
      </c>
      <c r="BE21" s="109">
        <v>-0.23700725726779276</v>
      </c>
      <c r="BF21" s="110">
        <v>-0.13994415648952724</v>
      </c>
      <c r="BG21" s="2">
        <v>0.1612429648151788</v>
      </c>
      <c r="BH21" s="105">
        <v>0.40158661406309393</v>
      </c>
      <c r="BI21" s="39">
        <v>1</v>
      </c>
      <c r="BJ21" s="8" t="s">
        <v>93</v>
      </c>
      <c r="BK21" s="2">
        <v>2</v>
      </c>
      <c r="BL21" s="105">
        <v>0.23751170552910231</v>
      </c>
    </row>
    <row r="22" spans="1:64" ht="14.4" customHeight="1" x14ac:dyDescent="0.3">
      <c r="A22">
        <v>21</v>
      </c>
      <c r="B22" s="49" t="s">
        <v>33</v>
      </c>
      <c r="C22" s="62">
        <v>-1.5022561975858706</v>
      </c>
      <c r="D22" s="62">
        <v>-7.1490478288351297E-2</v>
      </c>
      <c r="E22" s="63">
        <v>-0.12637698325270949</v>
      </c>
      <c r="F22" s="63">
        <v>1.522082789050937</v>
      </c>
      <c r="G22" s="64">
        <v>-0.24704057009348176</v>
      </c>
      <c r="H22" s="13">
        <v>3</v>
      </c>
      <c r="I22" s="14">
        <v>0.77126870000000003</v>
      </c>
      <c r="J22" s="13">
        <v>3</v>
      </c>
      <c r="K22" s="50">
        <v>1.3103279999999999</v>
      </c>
      <c r="L22" s="13">
        <v>3</v>
      </c>
      <c r="M22" s="55">
        <v>1.623858</v>
      </c>
      <c r="N22" s="52">
        <f>(Таблица1[[#This Row],[X6]]-Таблица1[[#Totals],[X6]])^2+(Таблица1[[#This Row],[X16]]-Таблица1[[#Totals],[X16]])^2+(Таблица1[[#This Row],[X26]]-Таблица1[[#Totals],[X26]])^2+(Таблица1[[#This Row],[X31]]-Таблица1[[#Totals],[X31]])^2+(Таблица1[[#This Row],[X39]]-Таблица1[[#Totals],[X39]])^2</f>
        <v>4.6556207735643031</v>
      </c>
      <c r="O22" s="20"/>
      <c r="P22" s="32" t="s">
        <v>8</v>
      </c>
      <c r="Q22" s="33" t="s">
        <v>60</v>
      </c>
      <c r="R22" s="33" t="s">
        <v>6</v>
      </c>
      <c r="S22" s="70" t="s">
        <v>7</v>
      </c>
      <c r="T22" s="39">
        <v>3</v>
      </c>
      <c r="U22" s="32" t="s">
        <v>8</v>
      </c>
      <c r="V22" s="74">
        <v>152.6014488765895</v>
      </c>
      <c r="W22" s="74">
        <v>421.48145510601688</v>
      </c>
      <c r="X22" s="74">
        <v>147.13104179064715</v>
      </c>
      <c r="Y22" s="39">
        <v>3</v>
      </c>
      <c r="Z22" s="8" t="s">
        <v>8</v>
      </c>
      <c r="AA22" s="45">
        <v>6.0927758060377257E-2</v>
      </c>
      <c r="AB22" s="45">
        <v>0</v>
      </c>
      <c r="AC22" s="45">
        <v>0.93907224193962269</v>
      </c>
      <c r="AD22" s="39">
        <v>3</v>
      </c>
      <c r="AE22" s="8" t="s">
        <v>8</v>
      </c>
      <c r="AF22" s="2">
        <v>74.129830975573455</v>
      </c>
      <c r="AG22" s="2">
        <v>267.82551160072882</v>
      </c>
      <c r="AH22" s="2">
        <v>65.036924741013095</v>
      </c>
      <c r="AI22" s="39">
        <v>3</v>
      </c>
      <c r="AJ22" s="8" t="s">
        <v>8</v>
      </c>
      <c r="AK22" s="45">
        <v>1.0493470914718198E-2</v>
      </c>
      <c r="AL22" s="45">
        <v>0</v>
      </c>
      <c r="AM22" s="45">
        <v>0.98950652908528169</v>
      </c>
      <c r="AN22" s="39">
        <v>3</v>
      </c>
      <c r="AO22" s="8" t="s">
        <v>8</v>
      </c>
      <c r="AP22" s="2">
        <v>74.129830975573384</v>
      </c>
      <c r="AQ22" s="2">
        <v>267.82551160072848</v>
      </c>
      <c r="AR22" s="105">
        <v>65.036924741013024</v>
      </c>
      <c r="AS22" s="105">
        <v>3</v>
      </c>
      <c r="AT22" s="8" t="s">
        <v>8</v>
      </c>
      <c r="AU22" s="45">
        <v>1.04935065865656E-2</v>
      </c>
      <c r="AV22" s="45">
        <v>2.2823278624503281E-45</v>
      </c>
      <c r="AW22" s="45">
        <v>0.98950649341343433</v>
      </c>
      <c r="AX22" s="105">
        <v>3</v>
      </c>
      <c r="AY22" s="93">
        <v>0.48498036488958635</v>
      </c>
      <c r="AZ22" s="94">
        <v>-1.4457238019362295</v>
      </c>
      <c r="BA22" s="95">
        <v>-0.87895354204750209</v>
      </c>
      <c r="BB22" s="99">
        <v>-0.87570283643984181</v>
      </c>
      <c r="BC22" s="100">
        <v>0.56038874817529938</v>
      </c>
      <c r="BD22" s="101">
        <v>1.4202082903789039</v>
      </c>
      <c r="BE22" s="109">
        <v>-0.26455393643469188</v>
      </c>
      <c r="BF22" s="110">
        <v>0.65158791880958833</v>
      </c>
      <c r="BG22" s="2">
        <v>-1.57475980207502</v>
      </c>
      <c r="BH22" s="105">
        <v>0.93472588491097941</v>
      </c>
      <c r="BI22" s="39">
        <v>3</v>
      </c>
      <c r="BJ22" s="8" t="s">
        <v>94</v>
      </c>
      <c r="BK22" s="2">
        <v>2</v>
      </c>
      <c r="BL22" s="105">
        <v>0.33129126748792637</v>
      </c>
    </row>
    <row r="23" spans="1:64" ht="14.4" customHeight="1" x14ac:dyDescent="0.3">
      <c r="A23">
        <v>22</v>
      </c>
      <c r="B23" s="49" t="s">
        <v>34</v>
      </c>
      <c r="C23" s="62">
        <v>-1.3475032303825041</v>
      </c>
      <c r="D23" s="62">
        <v>0.68711561933159859</v>
      </c>
      <c r="E23" s="63">
        <v>-2.5496365148495173E-3</v>
      </c>
      <c r="F23" s="63">
        <v>-0.2449290748258395</v>
      </c>
      <c r="G23" s="64">
        <v>4.5343764404399529E-2</v>
      </c>
      <c r="H23" s="13">
        <v>3</v>
      </c>
      <c r="I23" s="14">
        <v>0.43709989999999999</v>
      </c>
      <c r="J23" s="13">
        <v>1</v>
      </c>
      <c r="K23" s="50">
        <v>0.78126799999999996</v>
      </c>
      <c r="L23" s="13">
        <v>3</v>
      </c>
      <c r="M23" s="55">
        <v>1.068217</v>
      </c>
      <c r="N23" s="52">
        <f>(Таблица1[[#This Row],[X6]]-Таблица1[[#Totals],[X6]])^2+(Таблица1[[#This Row],[X16]]-Таблица1[[#Totals],[X16]])^2+(Таблица1[[#This Row],[X26]]-Таблица1[[#Totals],[X26]])^2+(Таблица1[[#This Row],[X31]]-Таблица1[[#Totals],[X31]])^2+(Таблица1[[#This Row],[X39]]-Таблица1[[#Totals],[X39]])^2</f>
        <v>2.3499456395324914</v>
      </c>
      <c r="O23" s="20">
        <v>3</v>
      </c>
      <c r="P23" s="32" t="s">
        <v>60</v>
      </c>
      <c r="Q23" s="33" t="s">
        <v>60</v>
      </c>
      <c r="R23" s="33" t="s">
        <v>6</v>
      </c>
      <c r="S23" s="70" t="s">
        <v>7</v>
      </c>
      <c r="T23" s="39">
        <v>3</v>
      </c>
      <c r="U23" s="32" t="s">
        <v>60</v>
      </c>
      <c r="V23" s="74">
        <v>24.198679304422829</v>
      </c>
      <c r="W23" s="74">
        <v>599.59969462241861</v>
      </c>
      <c r="X23" s="74">
        <v>4.8588033398356618</v>
      </c>
      <c r="Y23" s="39">
        <v>3</v>
      </c>
      <c r="Z23" s="8" t="s">
        <v>60</v>
      </c>
      <c r="AA23" s="45">
        <v>6.3149783717710698E-5</v>
      </c>
      <c r="AB23" s="45">
        <v>0</v>
      </c>
      <c r="AC23" s="45">
        <v>0.9999368502162822</v>
      </c>
      <c r="AD23" s="39">
        <v>3</v>
      </c>
      <c r="AE23" s="8" t="s">
        <v>60</v>
      </c>
      <c r="AF23" s="2">
        <v>22.38735256350914</v>
      </c>
      <c r="AG23" s="2">
        <v>460.96852242806119</v>
      </c>
      <c r="AH23" s="2">
        <v>3.754839443643212</v>
      </c>
      <c r="AI23" s="39">
        <v>3</v>
      </c>
      <c r="AJ23" s="8" t="s">
        <v>60</v>
      </c>
      <c r="AK23" s="45">
        <v>8.9941913109858814E-5</v>
      </c>
      <c r="AL23" s="45">
        <v>0</v>
      </c>
      <c r="AM23" s="45">
        <v>0.99991005808689015</v>
      </c>
      <c r="AN23" s="39">
        <v>3</v>
      </c>
      <c r="AO23" s="8" t="s">
        <v>60</v>
      </c>
      <c r="AP23" s="2">
        <v>22.387352563509118</v>
      </c>
      <c r="AQ23" s="2">
        <v>460.96852242806068</v>
      </c>
      <c r="AR23" s="105">
        <v>3.754839443643212</v>
      </c>
      <c r="AS23" s="105">
        <v>3</v>
      </c>
      <c r="AT23" s="8" t="s">
        <v>60</v>
      </c>
      <c r="AU23" s="45">
        <v>3.6438326567713882E-3</v>
      </c>
      <c r="AV23" s="45">
        <v>5.301021818203289E-99</v>
      </c>
      <c r="AW23" s="45">
        <v>0.99635616734322863</v>
      </c>
      <c r="AX23" s="105">
        <v>3</v>
      </c>
      <c r="AY23" s="93">
        <v>0.37997131209218044</v>
      </c>
      <c r="AZ23" s="94">
        <v>-0.44973486159262993</v>
      </c>
      <c r="BA23" s="95">
        <v>-1.1274979644456378</v>
      </c>
      <c r="BB23" s="99">
        <v>-0.10010999043377167</v>
      </c>
      <c r="BC23" s="100">
        <v>-0.10204631894872346</v>
      </c>
      <c r="BD23" s="101">
        <v>1.263904997291418</v>
      </c>
      <c r="BE23" s="109">
        <v>7.2727440482782069E-2</v>
      </c>
      <c r="BF23" s="110">
        <v>0.32276617561392629</v>
      </c>
      <c r="BG23" s="2">
        <v>-0.65732667783776044</v>
      </c>
      <c r="BH23" s="105">
        <v>4.528264739480431E-2</v>
      </c>
      <c r="BI23" s="39">
        <v>3</v>
      </c>
      <c r="BJ23" s="8" t="s">
        <v>94</v>
      </c>
      <c r="BK23" s="2">
        <v>2</v>
      </c>
      <c r="BL23" s="105">
        <v>0.29427181190741292</v>
      </c>
    </row>
    <row r="24" spans="1:64" ht="14.4" customHeight="1" x14ac:dyDescent="0.3">
      <c r="A24">
        <v>23</v>
      </c>
      <c r="B24" s="49" t="s">
        <v>35</v>
      </c>
      <c r="C24" s="62">
        <v>-0.88324432877240511</v>
      </c>
      <c r="D24" s="62">
        <v>-0.71201166448632791</v>
      </c>
      <c r="E24" s="63">
        <v>-0.10640483055305466</v>
      </c>
      <c r="F24" s="63">
        <v>-0.46594966353501732</v>
      </c>
      <c r="G24" s="64">
        <v>2.5403567521196528</v>
      </c>
      <c r="H24" s="13">
        <v>3</v>
      </c>
      <c r="I24" s="14">
        <v>1.242319</v>
      </c>
      <c r="J24" s="13">
        <v>3</v>
      </c>
      <c r="K24" s="50">
        <v>1.77328</v>
      </c>
      <c r="L24" s="13">
        <v>3</v>
      </c>
      <c r="M24" s="55">
        <v>2.464261</v>
      </c>
      <c r="N24" s="52">
        <f>(Таблица1[[#This Row],[X6]]-Таблица1[[#Totals],[X6]])^2+(Таблица1[[#This Row],[X16]]-Таблица1[[#Totals],[X16]])^2+(Таблица1[[#This Row],[X26]]-Таблица1[[#Totals],[X26]])^2+(Таблица1[[#This Row],[X31]]-Таблица1[[#Totals],[X31]])^2+(Таблица1[[#This Row],[X39]]-Таблица1[[#Totals],[X39]])^2</f>
        <v>7.9689246596265386</v>
      </c>
      <c r="O24" s="20"/>
      <c r="P24" s="32" t="s">
        <v>8</v>
      </c>
      <c r="Q24" s="33" t="s">
        <v>7</v>
      </c>
      <c r="R24" s="33" t="s">
        <v>6</v>
      </c>
      <c r="S24" s="70" t="s">
        <v>60</v>
      </c>
      <c r="T24" s="39">
        <v>2</v>
      </c>
      <c r="U24" s="32" t="s">
        <v>8</v>
      </c>
      <c r="V24" s="74">
        <v>319.19921055551015</v>
      </c>
      <c r="W24" s="74">
        <v>162.59813111258219</v>
      </c>
      <c r="X24" s="74">
        <v>338.6565885160494</v>
      </c>
      <c r="Y24" s="39">
        <v>2</v>
      </c>
      <c r="Z24" s="8" t="s">
        <v>8</v>
      </c>
      <c r="AA24" s="45">
        <v>0</v>
      </c>
      <c r="AB24" s="45">
        <v>1</v>
      </c>
      <c r="AC24" s="45">
        <v>0</v>
      </c>
      <c r="AD24" s="39">
        <v>2</v>
      </c>
      <c r="AE24" s="8" t="s">
        <v>8</v>
      </c>
      <c r="AF24" s="2">
        <v>133.98951574396759</v>
      </c>
      <c r="AG24" s="2">
        <v>125.02817544776136</v>
      </c>
      <c r="AH24" s="2">
        <v>146.1905491431865</v>
      </c>
      <c r="AI24" s="39">
        <v>2</v>
      </c>
      <c r="AJ24" s="8" t="s">
        <v>8</v>
      </c>
      <c r="AK24" s="45">
        <v>4.3335634991254209E-2</v>
      </c>
      <c r="AL24" s="45">
        <v>0.95656721912013332</v>
      </c>
      <c r="AM24" s="45">
        <v>9.7145888612432083E-5</v>
      </c>
      <c r="AN24" s="39">
        <v>2</v>
      </c>
      <c r="AO24" s="8" t="s">
        <v>8</v>
      </c>
      <c r="AP24" s="2">
        <v>133.9895157439675</v>
      </c>
      <c r="AQ24" s="2">
        <v>125.0281754477612</v>
      </c>
      <c r="AR24" s="105">
        <v>146.19054914318639</v>
      </c>
      <c r="AS24" s="105">
        <v>2</v>
      </c>
      <c r="AT24" s="8" t="s">
        <v>8</v>
      </c>
      <c r="AU24" s="45">
        <v>4.3335635038335131E-2</v>
      </c>
      <c r="AV24" s="45">
        <v>0.95656721907294173</v>
      </c>
      <c r="AW24" s="45">
        <v>9.7145888723205223E-5</v>
      </c>
      <c r="AX24" s="105">
        <v>2</v>
      </c>
      <c r="AY24" s="93">
        <v>0.37001711878283089</v>
      </c>
      <c r="AZ24" s="94">
        <v>1.6018295078329876</v>
      </c>
      <c r="BA24" s="95">
        <v>-1.1874125443971084</v>
      </c>
      <c r="BB24" s="99">
        <v>1.179555667141027</v>
      </c>
      <c r="BC24" s="100">
        <v>-1.5484460028895204</v>
      </c>
      <c r="BD24" s="101">
        <v>0.56893092304724135</v>
      </c>
      <c r="BE24" s="109">
        <v>0.7744968864916626</v>
      </c>
      <c r="BF24" s="110">
        <v>-0.66638188268113396</v>
      </c>
      <c r="BG24" s="2">
        <v>1.9140395668475041</v>
      </c>
      <c r="BH24" s="105">
        <v>-1.9890127737767429</v>
      </c>
      <c r="BI24" s="39">
        <v>3</v>
      </c>
      <c r="BJ24" s="8" t="s">
        <v>94</v>
      </c>
      <c r="BK24" s="2">
        <v>1</v>
      </c>
      <c r="BL24" s="105">
        <v>0.51426121235747113</v>
      </c>
    </row>
    <row r="25" spans="1:64" ht="15.6" x14ac:dyDescent="0.3">
      <c r="A25">
        <v>24</v>
      </c>
      <c r="B25" s="49" t="s">
        <v>36</v>
      </c>
      <c r="C25" s="62">
        <v>0.85772655226546679</v>
      </c>
      <c r="D25" s="62">
        <v>-0.49373349488813456</v>
      </c>
      <c r="E25" s="63">
        <v>3.739466888446015E-2</v>
      </c>
      <c r="F25" s="63">
        <v>-0.37515052611656269</v>
      </c>
      <c r="G25" s="64">
        <v>-0.15282784008860892</v>
      </c>
      <c r="H25" s="12">
        <v>1</v>
      </c>
      <c r="I25" s="14">
        <v>0.1928829</v>
      </c>
      <c r="J25" s="12">
        <v>1</v>
      </c>
      <c r="K25" s="50">
        <v>0.84559680000000004</v>
      </c>
      <c r="L25" s="12">
        <v>1</v>
      </c>
      <c r="M25" s="55">
        <v>1.1744650000000001</v>
      </c>
      <c r="N25" s="52">
        <f>(Таблица1[[#This Row],[X6]]-Таблица1[[#Totals],[X6]])^2+(Таблица1[[#This Row],[X16]]-Таблица1[[#Totals],[X16]])^2+(Таблица1[[#This Row],[X26]]-Таблица1[[#Totals],[X26]])^2+(Таблица1[[#This Row],[X31]]-Таблица1[[#Totals],[X31]])^2+(Таблица1[[#This Row],[X39]]-Таблица1[[#Totals],[X39]])^2</f>
        <v>1.1449602296483177</v>
      </c>
      <c r="O25" s="21">
        <v>1</v>
      </c>
      <c r="P25" s="32" t="s">
        <v>6</v>
      </c>
      <c r="Q25" s="33" t="s">
        <v>6</v>
      </c>
      <c r="R25" s="33" t="s">
        <v>60</v>
      </c>
      <c r="S25" s="70" t="s">
        <v>7</v>
      </c>
      <c r="T25" s="39">
        <v>1</v>
      </c>
      <c r="U25" s="32" t="s">
        <v>6</v>
      </c>
      <c r="V25" s="74">
        <v>1.9069009511870865</v>
      </c>
      <c r="W25" s="74">
        <v>538.9166004310714</v>
      </c>
      <c r="X25" s="74">
        <v>23.702571091215173</v>
      </c>
      <c r="Y25" s="39">
        <v>1</v>
      </c>
      <c r="Z25" s="8" t="s">
        <v>6</v>
      </c>
      <c r="AA25" s="45">
        <v>0.99998150210411108</v>
      </c>
      <c r="AB25" s="45">
        <v>0</v>
      </c>
      <c r="AC25" s="45">
        <v>1.8497895888946408E-5</v>
      </c>
      <c r="AD25" s="39">
        <v>1</v>
      </c>
      <c r="AE25" s="8" t="s">
        <v>6</v>
      </c>
      <c r="AF25" s="2">
        <v>1.6617563626222147</v>
      </c>
      <c r="AG25" s="2">
        <v>427.53548721585355</v>
      </c>
      <c r="AH25" s="2">
        <v>22.995808401672413</v>
      </c>
      <c r="AI25" s="39">
        <v>1</v>
      </c>
      <c r="AJ25" s="8" t="s">
        <v>6</v>
      </c>
      <c r="AK25" s="45">
        <v>0.99997669981645554</v>
      </c>
      <c r="AL25" s="45">
        <v>0</v>
      </c>
      <c r="AM25" s="45">
        <v>2.330018354443468E-5</v>
      </c>
      <c r="AN25" s="39">
        <v>1</v>
      </c>
      <c r="AO25" s="8" t="s">
        <v>6</v>
      </c>
      <c r="AP25" s="2">
        <v>1.6617563626222169</v>
      </c>
      <c r="AQ25" s="2">
        <v>427.5354872158531</v>
      </c>
      <c r="AR25" s="105">
        <v>22.995808401672399</v>
      </c>
      <c r="AS25" s="105">
        <v>1</v>
      </c>
      <c r="AT25" s="8" t="s">
        <v>6</v>
      </c>
      <c r="AU25" s="45">
        <v>0.99968050892608828</v>
      </c>
      <c r="AV25" s="45">
        <v>1.14248979124122E-92</v>
      </c>
      <c r="AW25" s="45">
        <v>3.1949107391161943E-4</v>
      </c>
      <c r="AX25" s="105">
        <v>1</v>
      </c>
      <c r="AY25" s="93">
        <v>-0.44364498997889618</v>
      </c>
      <c r="AZ25" s="94">
        <v>0.51208300272291962</v>
      </c>
      <c r="BA25" s="95">
        <v>0.53458306321768534</v>
      </c>
      <c r="BB25" s="99">
        <v>0.41183920686182063</v>
      </c>
      <c r="BC25" s="100">
        <v>2.1390054578626458E-2</v>
      </c>
      <c r="BD25" s="101">
        <v>-0.75812918658158179</v>
      </c>
      <c r="BE25" s="109">
        <v>-4.2090233252509483E-2</v>
      </c>
      <c r="BF25" s="110">
        <v>-0.40255394823515628</v>
      </c>
      <c r="BG25" s="2">
        <v>0.84909931073882428</v>
      </c>
      <c r="BH25" s="105">
        <v>-0.15613763538378861</v>
      </c>
      <c r="BI25" s="39">
        <v>1</v>
      </c>
      <c r="BJ25" s="8" t="s">
        <v>93</v>
      </c>
      <c r="BK25" s="2">
        <v>3</v>
      </c>
      <c r="BL25" s="105">
        <v>0.17885542058509199</v>
      </c>
    </row>
    <row r="26" spans="1:64" ht="15.6" x14ac:dyDescent="0.3">
      <c r="A26">
        <v>25</v>
      </c>
      <c r="B26" s="49" t="s">
        <v>37</v>
      </c>
      <c r="C26" s="62">
        <v>-0.61242663616651416</v>
      </c>
      <c r="D26" s="62">
        <v>0.31139090117077439</v>
      </c>
      <c r="E26" s="63">
        <v>-0.35805395456870559</v>
      </c>
      <c r="F26" s="63">
        <v>0.21640973875376648</v>
      </c>
      <c r="G26" s="64">
        <v>-0.42896860044771901</v>
      </c>
      <c r="H26" s="13">
        <v>3</v>
      </c>
      <c r="I26" s="14">
        <v>0.31042360000000002</v>
      </c>
      <c r="J26" s="13">
        <v>3</v>
      </c>
      <c r="K26" s="50">
        <v>1.0272829999999999</v>
      </c>
      <c r="L26" s="13">
        <v>3</v>
      </c>
      <c r="M26" s="55">
        <v>0.79404560000000002</v>
      </c>
      <c r="N26" s="52">
        <f>(Таблица1[[#This Row],[X6]]-Таблица1[[#Totals],[X6]])^2+(Таблица1[[#This Row],[X16]]-Таблица1[[#Totals],[X16]])^2+(Таблица1[[#This Row],[X26]]-Таблица1[[#Totals],[X26]])^2+(Таблица1[[#This Row],[X31]]-Таблица1[[#Totals],[X31]])^2+(Таблица1[[#This Row],[X39]]-Таблица1[[#Totals],[X39]])^2</f>
        <v>0.83108054759801586</v>
      </c>
      <c r="O26" s="20">
        <v>3</v>
      </c>
      <c r="P26" s="32" t="s">
        <v>60</v>
      </c>
      <c r="Q26" s="33" t="s">
        <v>60</v>
      </c>
      <c r="R26" s="33" t="s">
        <v>6</v>
      </c>
      <c r="S26" s="70" t="s">
        <v>7</v>
      </c>
      <c r="T26" s="39">
        <v>3</v>
      </c>
      <c r="U26" s="32" t="s">
        <v>60</v>
      </c>
      <c r="V26" s="74">
        <v>10.145859061568217</v>
      </c>
      <c r="W26" s="74">
        <v>563.54183532692525</v>
      </c>
      <c r="X26" s="74">
        <v>5.3546195763029356</v>
      </c>
      <c r="Y26" s="39">
        <v>3</v>
      </c>
      <c r="Z26" s="8" t="s">
        <v>60</v>
      </c>
      <c r="AA26" s="45">
        <v>8.3507323445811604E-2</v>
      </c>
      <c r="AB26" s="45">
        <v>0</v>
      </c>
      <c r="AC26" s="45">
        <v>0.91649267655418831</v>
      </c>
      <c r="AD26" s="39">
        <v>3</v>
      </c>
      <c r="AE26" s="8" t="s">
        <v>60</v>
      </c>
      <c r="AF26" s="2">
        <v>9.0289095665442751</v>
      </c>
      <c r="AG26" s="2">
        <v>433.19676835136954</v>
      </c>
      <c r="AH26" s="2">
        <v>4.2200461587082296</v>
      </c>
      <c r="AI26" s="39">
        <v>3</v>
      </c>
      <c r="AJ26" s="8" t="s">
        <v>60</v>
      </c>
      <c r="AK26" s="45">
        <v>8.2835380576509479E-2</v>
      </c>
      <c r="AL26" s="45">
        <v>0</v>
      </c>
      <c r="AM26" s="45">
        <v>0.91716461942349059</v>
      </c>
      <c r="AN26" s="39">
        <v>3</v>
      </c>
      <c r="AO26" s="8" t="s">
        <v>60</v>
      </c>
      <c r="AP26" s="2">
        <v>9.028909566544268</v>
      </c>
      <c r="AQ26" s="2">
        <v>433.19676835136892</v>
      </c>
      <c r="AR26" s="105">
        <v>4.2200461587082234</v>
      </c>
      <c r="AS26" s="105">
        <v>3</v>
      </c>
      <c r="AT26" s="8" t="s">
        <v>60</v>
      </c>
      <c r="AU26" s="45">
        <v>0.1077968515964171</v>
      </c>
      <c r="AV26" s="45">
        <v>2.180111473728709E-94</v>
      </c>
      <c r="AW26" s="45">
        <v>0.89220314840358295</v>
      </c>
      <c r="AX26" s="105">
        <v>3</v>
      </c>
      <c r="AY26" s="93">
        <v>-3.6882676714595775E-3</v>
      </c>
      <c r="AZ26" s="94">
        <v>-0.74656835744013383</v>
      </c>
      <c r="BA26" s="95">
        <v>-0.3297075989972576</v>
      </c>
      <c r="BB26" s="99">
        <v>-0.3244425540108532</v>
      </c>
      <c r="BC26" s="100">
        <v>0.48336746957794208</v>
      </c>
      <c r="BD26" s="101">
        <v>0.57199469839024208</v>
      </c>
      <c r="BE26" s="109">
        <v>-0.30935811113529943</v>
      </c>
      <c r="BF26" s="110">
        <v>0.28770047062313941</v>
      </c>
      <c r="BG26" s="2">
        <v>-0.81128870181527568</v>
      </c>
      <c r="BH26" s="105">
        <v>0.80743717075563404</v>
      </c>
      <c r="BI26" s="39">
        <v>3</v>
      </c>
      <c r="BJ26" s="8" t="s">
        <v>94</v>
      </c>
      <c r="BK26" s="2">
        <v>2</v>
      </c>
      <c r="BL26" s="105">
        <v>0.21721739871098755</v>
      </c>
    </row>
    <row r="27" spans="1:64" ht="14.4" customHeight="1" x14ac:dyDescent="0.3">
      <c r="A27">
        <v>26</v>
      </c>
      <c r="B27" s="49" t="s">
        <v>38</v>
      </c>
      <c r="C27" s="62">
        <v>0.23871468345200139</v>
      </c>
      <c r="D27" s="62">
        <v>0.365065860908035</v>
      </c>
      <c r="E27" s="63">
        <v>-0.48587573184649652</v>
      </c>
      <c r="F27" s="63">
        <v>-0.20204822356363253</v>
      </c>
      <c r="G27" s="64">
        <v>-0.26328414423225294</v>
      </c>
      <c r="H27" s="12">
        <v>1</v>
      </c>
      <c r="I27" s="14">
        <v>0.37293670000000001</v>
      </c>
      <c r="J27" s="12">
        <v>1</v>
      </c>
      <c r="K27" s="50">
        <v>0.70458589999999999</v>
      </c>
      <c r="L27" s="12">
        <v>1</v>
      </c>
      <c r="M27" s="55">
        <v>1.0381389999999999</v>
      </c>
      <c r="N27" s="52">
        <f>(Таблица1[[#This Row],[X6]]-Таблица1[[#Totals],[X6]])^2+(Таблица1[[#This Row],[X16]]-Таблица1[[#Totals],[X16]])^2+(Таблица1[[#This Row],[X26]]-Таблица1[[#Totals],[X26]])^2+(Таблица1[[#This Row],[X31]]-Таблица1[[#Totals],[X31]])^2+(Таблица1[[#This Row],[X39]]-Таблица1[[#Totals],[X39]])^2</f>
        <v>0.53647503494281201</v>
      </c>
      <c r="O27" s="21">
        <v>1</v>
      </c>
      <c r="P27" s="32" t="s">
        <v>6</v>
      </c>
      <c r="Q27" s="33" t="s">
        <v>6</v>
      </c>
      <c r="R27" s="33" t="s">
        <v>60</v>
      </c>
      <c r="S27" s="70" t="s">
        <v>7</v>
      </c>
      <c r="T27" s="39">
        <v>1</v>
      </c>
      <c r="U27" s="32" t="s">
        <v>6</v>
      </c>
      <c r="V27" s="74">
        <v>6.6465257859040614</v>
      </c>
      <c r="W27" s="74">
        <v>561.00355457319756</v>
      </c>
      <c r="X27" s="74">
        <v>15.944591061521514</v>
      </c>
      <c r="Y27" s="39">
        <v>1</v>
      </c>
      <c r="Z27" s="8" t="s">
        <v>6</v>
      </c>
      <c r="AA27" s="45">
        <v>0.99051987695394239</v>
      </c>
      <c r="AB27" s="45">
        <v>0</v>
      </c>
      <c r="AC27" s="45">
        <v>9.4801230460575519E-3</v>
      </c>
      <c r="AD27" s="39">
        <v>1</v>
      </c>
      <c r="AE27" s="8" t="s">
        <v>6</v>
      </c>
      <c r="AF27" s="2">
        <v>0.43506706804340595</v>
      </c>
      <c r="AG27" s="2">
        <v>437.61295920444326</v>
      </c>
      <c r="AH27" s="2">
        <v>10.157518836583641</v>
      </c>
      <c r="AI27" s="39">
        <v>1</v>
      </c>
      <c r="AJ27" s="8" t="s">
        <v>6</v>
      </c>
      <c r="AK27" s="45">
        <v>0.99231847408772023</v>
      </c>
      <c r="AL27" s="45">
        <v>0</v>
      </c>
      <c r="AM27" s="45">
        <v>7.6815259122798045E-3</v>
      </c>
      <c r="AN27" s="39">
        <v>1</v>
      </c>
      <c r="AO27" s="8" t="s">
        <v>6</v>
      </c>
      <c r="AP27" s="2">
        <v>0.43506706804340489</v>
      </c>
      <c r="AQ27" s="2">
        <v>437.6129592044428</v>
      </c>
      <c r="AR27" s="105">
        <v>10.15751883658363</v>
      </c>
      <c r="AS27" s="105">
        <v>1</v>
      </c>
      <c r="AT27" s="8" t="s">
        <v>6</v>
      </c>
      <c r="AU27" s="45">
        <v>0.97903114125089163</v>
      </c>
      <c r="AV27" s="45">
        <v>8.0310644688361394E-96</v>
      </c>
      <c r="AW27" s="45">
        <v>2.0968858749108331E-2</v>
      </c>
      <c r="AX27" s="105">
        <v>1</v>
      </c>
      <c r="AY27" s="93">
        <v>-0.21435599653771609</v>
      </c>
      <c r="AZ27" s="94">
        <v>-0.20441656130485999</v>
      </c>
      <c r="BA27" s="95">
        <v>0.34692177946300073</v>
      </c>
      <c r="BB27" s="99">
        <v>-0.11055120646558106</v>
      </c>
      <c r="BC27" s="100">
        <v>0.34073522463789541</v>
      </c>
      <c r="BD27" s="101">
        <v>-0.28243102218616745</v>
      </c>
      <c r="BE27" s="109">
        <v>-0.27225373627791938</v>
      </c>
      <c r="BF27" s="110">
        <v>6.6827768854863953E-2</v>
      </c>
      <c r="BG27" s="2">
        <v>-0.30914809877246752</v>
      </c>
      <c r="BH27" s="105">
        <v>0.59836174147926746</v>
      </c>
      <c r="BI27" s="39">
        <v>1</v>
      </c>
      <c r="BJ27" s="8" t="s">
        <v>93</v>
      </c>
      <c r="BK27" s="2">
        <v>3</v>
      </c>
      <c r="BL27" s="105">
        <v>0.18612856812197873</v>
      </c>
    </row>
    <row r="28" spans="1:64" ht="14.4" customHeight="1" x14ac:dyDescent="0.3">
      <c r="A28">
        <v>27</v>
      </c>
      <c r="B28" s="49" t="s">
        <v>39</v>
      </c>
      <c r="C28" s="62">
        <v>-0.41898542716230619</v>
      </c>
      <c r="D28" s="62">
        <v>-1.6137509880723058</v>
      </c>
      <c r="E28" s="63">
        <v>-0.26218762161036235</v>
      </c>
      <c r="F28" s="63">
        <v>-0.49316684908192365</v>
      </c>
      <c r="G28" s="64">
        <v>-0.49069418217504951</v>
      </c>
      <c r="H28" s="13">
        <v>3</v>
      </c>
      <c r="I28" s="14">
        <v>0.73861010000000005</v>
      </c>
      <c r="J28" s="13">
        <v>3</v>
      </c>
      <c r="K28" s="50">
        <v>1.1405730000000001</v>
      </c>
      <c r="L28" s="13">
        <v>3</v>
      </c>
      <c r="M28" s="55">
        <v>1.2600750000000001</v>
      </c>
      <c r="N28" s="52">
        <f>(Таблица1[[#This Row],[X6]]-Таблица1[[#Totals],[X6]])^2+(Таблица1[[#This Row],[X16]]-Таблица1[[#Totals],[X16]])^2+(Таблица1[[#This Row],[X26]]-Таблица1[[#Totals],[X26]])^2+(Таблица1[[#This Row],[X31]]-Таблица1[[#Totals],[X31]])^2+(Таблица1[[#This Row],[X39]]-Таблица1[[#Totals],[X39]])^2</f>
        <v>3.3324777100582548</v>
      </c>
      <c r="O28" s="20"/>
      <c r="P28" s="28" t="s">
        <v>8</v>
      </c>
      <c r="Q28" s="37" t="s">
        <v>60</v>
      </c>
      <c r="R28" s="37" t="s">
        <v>6</v>
      </c>
      <c r="S28" s="69" t="s">
        <v>7</v>
      </c>
      <c r="T28" s="39">
        <v>3</v>
      </c>
      <c r="U28" s="28" t="s">
        <v>8</v>
      </c>
      <c r="V28" s="73">
        <v>17.309718371160901</v>
      </c>
      <c r="W28" s="73">
        <v>665.94726740632234</v>
      </c>
      <c r="X28" s="73">
        <v>10.934244990754941</v>
      </c>
      <c r="Y28" s="39">
        <v>3</v>
      </c>
      <c r="Z28" s="28" t="s">
        <v>8</v>
      </c>
      <c r="AA28" s="44">
        <v>3.9629829854351949E-2</v>
      </c>
      <c r="AB28" s="44">
        <v>0</v>
      </c>
      <c r="AC28" s="44">
        <v>0.96037017014564807</v>
      </c>
      <c r="AD28" s="39">
        <v>3</v>
      </c>
      <c r="AE28" s="28" t="s">
        <v>8</v>
      </c>
      <c r="AF28" s="31">
        <v>10.814369186014019</v>
      </c>
      <c r="AG28" s="31">
        <v>562.77672235282876</v>
      </c>
      <c r="AH28" s="31">
        <v>3.0317891872158289</v>
      </c>
      <c r="AI28" s="42">
        <v>3</v>
      </c>
      <c r="AJ28" s="28" t="s">
        <v>8</v>
      </c>
      <c r="AK28" s="44">
        <v>2.0010396500862854E-2</v>
      </c>
      <c r="AL28" s="44">
        <v>0</v>
      </c>
      <c r="AM28" s="44">
        <v>0.97998960349913711</v>
      </c>
      <c r="AN28" s="42">
        <v>3</v>
      </c>
      <c r="AO28" s="28" t="s">
        <v>8</v>
      </c>
      <c r="AP28" s="2">
        <v>10.814369186014</v>
      </c>
      <c r="AQ28" s="2">
        <v>562.77672235282796</v>
      </c>
      <c r="AR28" s="105">
        <v>3.0317891872158258</v>
      </c>
      <c r="AS28" s="108">
        <v>3</v>
      </c>
      <c r="AT28" s="28" t="s">
        <v>8</v>
      </c>
      <c r="AU28" s="45">
        <v>0.48897839123980591</v>
      </c>
      <c r="AV28" s="45">
        <v>3.8577334190855803E-120</v>
      </c>
      <c r="AW28" s="45">
        <v>0.51102160876019409</v>
      </c>
      <c r="AX28" s="105">
        <v>3</v>
      </c>
      <c r="AY28" s="93">
        <v>-0.99187155111370684</v>
      </c>
      <c r="AZ28" s="94">
        <v>0.13581453221856965</v>
      </c>
      <c r="BA28" s="95">
        <v>-0.88370544785975169</v>
      </c>
      <c r="BB28" s="99">
        <v>1.1114970598699208</v>
      </c>
      <c r="BC28" s="100">
        <v>0.47431104459114576</v>
      </c>
      <c r="BD28" s="101">
        <v>0.56814909885244191</v>
      </c>
      <c r="BE28" s="109">
        <v>-0.39900075377404043</v>
      </c>
      <c r="BF28" s="110">
        <v>-0.80605649418875658</v>
      </c>
      <c r="BG28" s="2">
        <v>1.5106399765536971</v>
      </c>
      <c r="BH28" s="105">
        <v>0.33253182901013001</v>
      </c>
      <c r="BI28" s="39">
        <v>3</v>
      </c>
      <c r="BJ28" s="8" t="s">
        <v>94</v>
      </c>
      <c r="BK28" s="2">
        <v>2</v>
      </c>
      <c r="BL28" s="105">
        <v>0.34854147665344987</v>
      </c>
    </row>
    <row r="29" spans="1:64" ht="14.4" customHeight="1" x14ac:dyDescent="0.3">
      <c r="A29">
        <v>28</v>
      </c>
      <c r="B29" s="49" t="s">
        <v>40</v>
      </c>
      <c r="C29" s="62">
        <v>1.6701796300831409</v>
      </c>
      <c r="D29" s="62">
        <v>0.70858560322650266</v>
      </c>
      <c r="E29" s="63">
        <v>-0.63766409236387323</v>
      </c>
      <c r="F29" s="63">
        <v>-0.39527520382758091</v>
      </c>
      <c r="G29" s="64">
        <v>-0.34125330009835464</v>
      </c>
      <c r="H29" s="12">
        <v>1</v>
      </c>
      <c r="I29" s="14">
        <v>0.5983368</v>
      </c>
      <c r="J29" s="12">
        <v>1</v>
      </c>
      <c r="K29" s="50">
        <v>1.0612680000000001</v>
      </c>
      <c r="L29" s="12">
        <v>1</v>
      </c>
      <c r="M29" s="55">
        <v>1.039337</v>
      </c>
      <c r="N29" s="52">
        <f>(Таблица1[[#This Row],[X6]]-Таблица1[[#Totals],[X6]])^2+(Таблица1[[#This Row],[X16]]-Таблица1[[#Totals],[X16]])^2+(Таблица1[[#This Row],[X26]]-Таблица1[[#Totals],[X26]])^2+(Таблица1[[#This Row],[X31]]-Таблица1[[#Totals],[X31]])^2+(Таблица1[[#This Row],[X39]]-Таблица1[[#Totals],[X39]])^2</f>
        <v>3.970905350123719</v>
      </c>
      <c r="O29" s="21"/>
      <c r="P29" s="28" t="s">
        <v>8</v>
      </c>
      <c r="Q29" s="37" t="s">
        <v>6</v>
      </c>
      <c r="R29" s="37" t="s">
        <v>60</v>
      </c>
      <c r="S29" s="69" t="s">
        <v>7</v>
      </c>
      <c r="T29" s="39">
        <v>1</v>
      </c>
      <c r="U29" s="28" t="s">
        <v>8</v>
      </c>
      <c r="V29" s="73">
        <v>39.166930429667765</v>
      </c>
      <c r="W29" s="73">
        <v>603.92953177681409</v>
      </c>
      <c r="X29" s="73">
        <v>72.950527755308229</v>
      </c>
      <c r="Y29" s="39">
        <v>1</v>
      </c>
      <c r="Z29" s="28" t="s">
        <v>8</v>
      </c>
      <c r="AA29" s="44">
        <v>0.99999995386983254</v>
      </c>
      <c r="AB29" s="44">
        <v>0</v>
      </c>
      <c r="AC29" s="44">
        <v>4.6130167471868364E-8</v>
      </c>
      <c r="AD29" s="39">
        <v>1</v>
      </c>
      <c r="AE29" s="28" t="s">
        <v>8</v>
      </c>
      <c r="AF29" s="31">
        <v>10.429498883844708</v>
      </c>
      <c r="AG29" s="31">
        <v>448.5737368511405</v>
      </c>
      <c r="AH29" s="31">
        <v>45.633291847207396</v>
      </c>
      <c r="AI29" s="42">
        <v>1</v>
      </c>
      <c r="AJ29" s="28" t="s">
        <v>8</v>
      </c>
      <c r="AK29" s="44">
        <v>0.99999997732258872</v>
      </c>
      <c r="AL29" s="44">
        <v>0</v>
      </c>
      <c r="AM29" s="44">
        <v>2.2677411310300863E-8</v>
      </c>
      <c r="AN29" s="42">
        <v>1</v>
      </c>
      <c r="AO29" s="28" t="s">
        <v>8</v>
      </c>
      <c r="AP29" s="2">
        <v>10.42949888384471</v>
      </c>
      <c r="AQ29" s="2">
        <v>448.57373685113993</v>
      </c>
      <c r="AR29" s="105">
        <v>45.633291847207367</v>
      </c>
      <c r="AS29" s="108">
        <v>1</v>
      </c>
      <c r="AT29" s="28" t="s">
        <v>8</v>
      </c>
      <c r="AU29" s="45">
        <v>0.99998754088449626</v>
      </c>
      <c r="AV29" s="45">
        <v>9.9089291109112244E-94</v>
      </c>
      <c r="AW29" s="45">
        <v>1.245911550373209E-5</v>
      </c>
      <c r="AX29" s="105">
        <v>1</v>
      </c>
      <c r="AY29" s="93">
        <v>-0.39193742968110379</v>
      </c>
      <c r="AZ29" s="94">
        <v>0.18888440768325629</v>
      </c>
      <c r="BA29" s="95">
        <v>1.7077725197064539</v>
      </c>
      <c r="BB29" s="99">
        <v>-0.27527869973359992</v>
      </c>
      <c r="BC29" s="100">
        <v>0.37348336289592943</v>
      </c>
      <c r="BD29" s="101">
        <v>-1.7001503058342649</v>
      </c>
      <c r="BE29" s="109">
        <v>-0.31304397640161691</v>
      </c>
      <c r="BF29" s="110">
        <v>2.6001395847640975E-2</v>
      </c>
      <c r="BG29" s="2">
        <v>-0.24503106991580589</v>
      </c>
      <c r="BH29" s="105">
        <v>0.65739524762113299</v>
      </c>
      <c r="BI29" s="39">
        <v>1</v>
      </c>
      <c r="BJ29" s="8" t="s">
        <v>93</v>
      </c>
      <c r="BK29" s="2">
        <v>3</v>
      </c>
      <c r="BL29" s="105">
        <v>0.26633007669804093</v>
      </c>
    </row>
    <row r="30" spans="1:64" ht="15.6" x14ac:dyDescent="0.3">
      <c r="A30">
        <v>29</v>
      </c>
      <c r="B30" s="49" t="s">
        <v>41</v>
      </c>
      <c r="C30" s="63">
        <v>-0.26423245995893968</v>
      </c>
      <c r="D30" s="63">
        <v>-0.7263249870829307</v>
      </c>
      <c r="E30" s="63">
        <v>-0.41397598212773912</v>
      </c>
      <c r="F30" s="63">
        <v>-0.53474448335661762</v>
      </c>
      <c r="G30" s="64">
        <v>-0.51018647114157489</v>
      </c>
      <c r="H30" s="13">
        <v>3</v>
      </c>
      <c r="I30" s="14">
        <v>0.47948400000000002</v>
      </c>
      <c r="J30" s="13">
        <v>1</v>
      </c>
      <c r="K30" s="50">
        <v>2.5342340000000001</v>
      </c>
      <c r="L30" s="13">
        <v>3</v>
      </c>
      <c r="M30" s="55">
        <v>2.5005259999999998</v>
      </c>
      <c r="N30" s="52">
        <f>(Таблица1[[#This Row],[X6]]-Таблица1[[#Totals],[X6]])^2+(Таблица1[[#This Row],[X16]]-Таблица1[[#Totals],[X16]])^2+(Таблица1[[#This Row],[X26]]-Таблица1[[#Totals],[X26]])^2+(Таблица1[[#This Row],[X31]]-Таблица1[[#Totals],[X31]])^2+(Таблица1[[#This Row],[X39]]-Таблица1[[#Totals],[X39]])^2</f>
        <v>1.3149847913518267</v>
      </c>
      <c r="O30" s="20">
        <v>3</v>
      </c>
      <c r="P30" s="28" t="s">
        <v>60</v>
      </c>
      <c r="Q30" s="37" t="s">
        <v>60</v>
      </c>
      <c r="R30" s="37" t="s">
        <v>6</v>
      </c>
      <c r="S30" s="69" t="s">
        <v>7</v>
      </c>
      <c r="T30" s="39">
        <v>3</v>
      </c>
      <c r="U30" s="28" t="s">
        <v>60</v>
      </c>
      <c r="V30" s="73">
        <v>10.067238277966373</v>
      </c>
      <c r="W30" s="73">
        <v>688.23227214075939</v>
      </c>
      <c r="X30" s="73">
        <v>4.7199101072301106</v>
      </c>
      <c r="Y30" s="39">
        <v>3</v>
      </c>
      <c r="Z30" s="28" t="s">
        <v>60</v>
      </c>
      <c r="AA30" s="44">
        <v>6.4545380485682577E-2</v>
      </c>
      <c r="AB30" s="44">
        <v>0</v>
      </c>
      <c r="AC30" s="44">
        <v>0.93545461951431741</v>
      </c>
      <c r="AD30" s="39">
        <v>3</v>
      </c>
      <c r="AE30" s="28" t="s">
        <v>60</v>
      </c>
      <c r="AF30" s="31">
        <v>9.856348985249495</v>
      </c>
      <c r="AG30" s="31">
        <v>567.58130582283331</v>
      </c>
      <c r="AH30" s="31">
        <v>4.5438815515056969</v>
      </c>
      <c r="AI30" s="42">
        <v>3</v>
      </c>
      <c r="AJ30" s="28" t="s">
        <v>60</v>
      </c>
      <c r="AK30" s="44">
        <v>6.5605835635605056E-2</v>
      </c>
      <c r="AL30" s="44">
        <v>0</v>
      </c>
      <c r="AM30" s="44">
        <v>0.93439416436439493</v>
      </c>
      <c r="AN30" s="42">
        <v>3</v>
      </c>
      <c r="AO30" s="28" t="s">
        <v>60</v>
      </c>
      <c r="AP30" s="2">
        <v>9.856348985249479</v>
      </c>
      <c r="AQ30" s="2">
        <v>567.58130582283252</v>
      </c>
      <c r="AR30" s="105">
        <v>4.5438815515056934</v>
      </c>
      <c r="AS30" s="108">
        <v>3</v>
      </c>
      <c r="AT30" s="28" t="s">
        <v>60</v>
      </c>
      <c r="AU30" s="45">
        <v>0.49555590001223998</v>
      </c>
      <c r="AV30" s="45">
        <v>5.0930760701696672E-121</v>
      </c>
      <c r="AW30" s="45">
        <v>0.50444409998775985</v>
      </c>
      <c r="AX30" s="105">
        <v>3</v>
      </c>
      <c r="AY30" s="93">
        <v>-0.73299826825212333</v>
      </c>
      <c r="AZ30" s="94">
        <v>-6.0504636353535535E-2</v>
      </c>
      <c r="BA30" s="95">
        <v>-0.49972800492107017</v>
      </c>
      <c r="BB30" s="99">
        <v>0.66401799630825065</v>
      </c>
      <c r="BC30" s="100">
        <v>0.48480797142045773</v>
      </c>
      <c r="BD30" s="101">
        <v>0.33869851285359298</v>
      </c>
      <c r="BE30" s="109">
        <v>-0.3982148111679692</v>
      </c>
      <c r="BF30" s="110">
        <v>-0.45385871187810267</v>
      </c>
      <c r="BG30" s="2">
        <v>0.74604923714002302</v>
      </c>
      <c r="BH30" s="105">
        <v>0.54301782825622724</v>
      </c>
      <c r="BI30" s="39">
        <v>3</v>
      </c>
      <c r="BJ30" s="8" t="s">
        <v>94</v>
      </c>
      <c r="BK30" s="2">
        <v>2</v>
      </c>
      <c r="BL30" s="105">
        <v>0.2214015111635107</v>
      </c>
    </row>
    <row r="31" spans="1:64" ht="15.6" x14ac:dyDescent="0.3">
      <c r="A31">
        <v>30</v>
      </c>
      <c r="B31" s="49" t="s">
        <v>42</v>
      </c>
      <c r="C31" s="63">
        <v>1.4380501792780909</v>
      </c>
      <c r="D31" s="63">
        <v>0.74079057906885915</v>
      </c>
      <c r="E31" s="63">
        <v>-0.40998155158780814</v>
      </c>
      <c r="F31" s="63">
        <v>-0.44630116126174424</v>
      </c>
      <c r="G31" s="64">
        <v>-6.8361254566998791E-2</v>
      </c>
      <c r="H31" s="12">
        <v>1</v>
      </c>
      <c r="I31" s="14">
        <v>0.52732009999999996</v>
      </c>
      <c r="J31" s="12">
        <v>1</v>
      </c>
      <c r="K31" s="50">
        <v>1.7446330000000001</v>
      </c>
      <c r="L31" s="12">
        <v>1</v>
      </c>
      <c r="M31" s="55">
        <v>1.75078</v>
      </c>
      <c r="N31" s="52">
        <f>(Таблица1[[#This Row],[X6]]-Таблица1[[#Totals],[X6]])^2+(Таблица1[[#This Row],[X16]]-Таблица1[[#Totals],[X16]])^2+(Таблица1[[#This Row],[X26]]-Таблица1[[#Totals],[X26]])^2+(Таблица1[[#This Row],[X31]]-Таблица1[[#Totals],[X31]])^2+(Таблица1[[#This Row],[X39]]-Таблица1[[#Totals],[X39]])^2</f>
        <v>2.9887018604708269</v>
      </c>
      <c r="O31" s="21"/>
      <c r="P31" s="32" t="s">
        <v>8</v>
      </c>
      <c r="Q31" s="33" t="s">
        <v>6</v>
      </c>
      <c r="R31" s="33" t="s">
        <v>60</v>
      </c>
      <c r="S31" s="70" t="s">
        <v>7</v>
      </c>
      <c r="T31" s="39">
        <v>1</v>
      </c>
      <c r="U31" s="32" t="s">
        <v>8</v>
      </c>
      <c r="V31" s="74">
        <v>34.781554547293041</v>
      </c>
      <c r="W31" s="74">
        <v>556.21253926576139</v>
      </c>
      <c r="X31" s="74">
        <v>66.508188235084248</v>
      </c>
      <c r="Y31" s="39">
        <v>1</v>
      </c>
      <c r="Z31" s="8" t="s">
        <v>8</v>
      </c>
      <c r="AA31" s="45">
        <v>0.99999987098239551</v>
      </c>
      <c r="AB31" s="45">
        <v>0</v>
      </c>
      <c r="AC31" s="45">
        <v>1.290176044987512E-7</v>
      </c>
      <c r="AD31" s="39">
        <v>1</v>
      </c>
      <c r="AE31" s="8" t="s">
        <v>8</v>
      </c>
      <c r="AF31" s="2">
        <v>8.320533547106173</v>
      </c>
      <c r="AG31" s="2">
        <v>411.45960075939098</v>
      </c>
      <c r="AH31" s="2">
        <v>41.149950821526751</v>
      </c>
      <c r="AI31" s="39">
        <v>1</v>
      </c>
      <c r="AJ31" s="8" t="s">
        <v>8</v>
      </c>
      <c r="AK31" s="45">
        <v>0.99999992566684193</v>
      </c>
      <c r="AL31" s="45">
        <v>0</v>
      </c>
      <c r="AM31" s="45">
        <v>7.4333158100953991E-8</v>
      </c>
      <c r="AN31" s="39">
        <v>1</v>
      </c>
      <c r="AO31" s="8" t="s">
        <v>8</v>
      </c>
      <c r="AP31" s="2">
        <v>8.320533547106173</v>
      </c>
      <c r="AQ31" s="2">
        <v>411.45960075939053</v>
      </c>
      <c r="AR31" s="105">
        <v>41.149950821526723</v>
      </c>
      <c r="AS31" s="105">
        <v>1</v>
      </c>
      <c r="AT31" s="8" t="s">
        <v>8</v>
      </c>
      <c r="AU31" s="45">
        <v>0.99999648568686239</v>
      </c>
      <c r="AV31" s="45">
        <v>3.4045771255513249E-87</v>
      </c>
      <c r="AW31" s="45">
        <v>3.5143131375571161E-6</v>
      </c>
      <c r="AX31" s="105">
        <v>1</v>
      </c>
      <c r="AY31" s="93">
        <v>-0.19537818502566595</v>
      </c>
      <c r="AZ31" s="94">
        <v>0.36136141389472315</v>
      </c>
      <c r="BA31" s="95">
        <v>1.4378270812128997</v>
      </c>
      <c r="BB31" s="99">
        <v>-0.20168443428640884</v>
      </c>
      <c r="BC31" s="100">
        <v>7.8169153220655166E-2</v>
      </c>
      <c r="BD31" s="101">
        <v>-1.4796331959497473</v>
      </c>
      <c r="BE31" s="109">
        <v>-0.10946047803955786</v>
      </c>
      <c r="BF31" s="110">
        <v>2.6739827029974308E-2</v>
      </c>
      <c r="BG31" s="2">
        <v>-0.12401486155586409</v>
      </c>
      <c r="BH31" s="105">
        <v>0.24049585804979859</v>
      </c>
      <c r="BI31" s="39">
        <v>1</v>
      </c>
      <c r="BJ31" s="8" t="s">
        <v>93</v>
      </c>
      <c r="BK31" s="2">
        <v>3</v>
      </c>
      <c r="BL31" s="105">
        <v>0.20515408773592339</v>
      </c>
    </row>
    <row r="32" spans="1:64" ht="14.4" customHeight="1" x14ac:dyDescent="0.3">
      <c r="A32">
        <v>31</v>
      </c>
      <c r="B32" s="49" t="s">
        <v>43</v>
      </c>
      <c r="C32" s="63">
        <v>-1.0766855377766131</v>
      </c>
      <c r="D32" s="63">
        <v>-0.22893702685098258</v>
      </c>
      <c r="E32" s="63">
        <v>-0.37003724618849848</v>
      </c>
      <c r="F32" s="63">
        <v>-0.1434285209906915</v>
      </c>
      <c r="G32" s="65">
        <v>-0.26328414423225294</v>
      </c>
      <c r="H32" s="13">
        <v>3</v>
      </c>
      <c r="I32" s="14">
        <v>0.13808860000000001</v>
      </c>
      <c r="J32" s="13">
        <v>3</v>
      </c>
      <c r="K32" s="50">
        <v>1.021922</v>
      </c>
      <c r="L32" s="13">
        <v>3</v>
      </c>
      <c r="M32" s="55">
        <v>0.97764379999999995</v>
      </c>
      <c r="N32" s="52">
        <f>(Таблица1[[#This Row],[X6]]-Таблица1[[#Totals],[X6]])^2+(Таблица1[[#This Row],[X16]]-Таблица1[[#Totals],[X16]])^2+(Таблица1[[#This Row],[X26]]-Таблица1[[#Totals],[X26]])^2+(Таблица1[[#This Row],[X31]]-Таблица1[[#Totals],[X31]])^2+(Таблица1[[#This Row],[X39]]-Таблица1[[#Totals],[X39]])^2</f>
        <v>1.4384817543251367</v>
      </c>
      <c r="O32" s="20">
        <v>3</v>
      </c>
      <c r="P32" s="32" t="s">
        <v>60</v>
      </c>
      <c r="Q32" s="33" t="s">
        <v>60</v>
      </c>
      <c r="R32" s="33" t="s">
        <v>6</v>
      </c>
      <c r="S32" s="70" t="s">
        <v>7</v>
      </c>
      <c r="T32" s="39">
        <v>3</v>
      </c>
      <c r="U32" s="32" t="s">
        <v>60</v>
      </c>
      <c r="V32" s="74">
        <v>16.523327206698493</v>
      </c>
      <c r="W32" s="74">
        <v>594.99527970310987</v>
      </c>
      <c r="X32" s="74">
        <v>1.6514290556272559</v>
      </c>
      <c r="Y32" s="39">
        <v>3</v>
      </c>
      <c r="Z32" s="8" t="s">
        <v>60</v>
      </c>
      <c r="AA32" s="45">
        <v>5.8932156600523342E-4</v>
      </c>
      <c r="AB32" s="45">
        <v>0</v>
      </c>
      <c r="AC32" s="45">
        <v>0.99941067843399478</v>
      </c>
      <c r="AD32" s="39">
        <v>3</v>
      </c>
      <c r="AE32" s="8" t="s">
        <v>60</v>
      </c>
      <c r="AF32" s="2">
        <v>16.229360377433014</v>
      </c>
      <c r="AG32" s="2">
        <v>486.56536931614079</v>
      </c>
      <c r="AH32" s="2">
        <v>0.82374393222168907</v>
      </c>
      <c r="AI32" s="39">
        <v>3</v>
      </c>
      <c r="AJ32" s="8" t="s">
        <v>60</v>
      </c>
      <c r="AK32" s="45">
        <v>4.513535152216256E-4</v>
      </c>
      <c r="AL32" s="45">
        <v>0</v>
      </c>
      <c r="AM32" s="45">
        <v>0.99954864648477837</v>
      </c>
      <c r="AN32" s="39">
        <v>3</v>
      </c>
      <c r="AO32" s="8" t="s">
        <v>60</v>
      </c>
      <c r="AP32" s="2">
        <v>16.229360377433</v>
      </c>
      <c r="AQ32" s="2">
        <v>486.56536931614022</v>
      </c>
      <c r="AR32" s="105">
        <v>0.82374393222168851</v>
      </c>
      <c r="AS32" s="105">
        <v>3</v>
      </c>
      <c r="AT32" s="8" t="s">
        <v>60</v>
      </c>
      <c r="AU32" s="45">
        <v>3.9830213670522273E-2</v>
      </c>
      <c r="AV32" s="45">
        <v>7.6593121668951884E-105</v>
      </c>
      <c r="AW32" s="45">
        <v>0.9601697863294778</v>
      </c>
      <c r="AX32" s="105">
        <v>3</v>
      </c>
      <c r="AY32" s="93">
        <v>-0.22868329780678837</v>
      </c>
      <c r="AZ32" s="94">
        <v>-0.48721158847986101</v>
      </c>
      <c r="BA32" s="95">
        <v>-1.0052852596486017</v>
      </c>
      <c r="BB32" s="99">
        <v>0.25094787628177634</v>
      </c>
      <c r="BC32" s="100">
        <v>0.36499147324861836</v>
      </c>
      <c r="BD32" s="101">
        <v>1.05075021948943</v>
      </c>
      <c r="BE32" s="109">
        <v>-0.28600770477415782</v>
      </c>
      <c r="BF32" s="110">
        <v>-5.2879379739100535E-2</v>
      </c>
      <c r="BG32" s="2">
        <v>-5.7397545373481573E-2</v>
      </c>
      <c r="BH32" s="105">
        <v>0.55446834369346765</v>
      </c>
      <c r="BI32" s="39">
        <v>3</v>
      </c>
      <c r="BJ32" s="8" t="s">
        <v>94</v>
      </c>
      <c r="BK32" s="2">
        <v>2</v>
      </c>
      <c r="BL32" s="105">
        <v>7.5879765220336681E-2</v>
      </c>
    </row>
    <row r="33" spans="1:64" ht="14.4" customHeight="1" x14ac:dyDescent="0.3">
      <c r="A33">
        <v>32</v>
      </c>
      <c r="B33" s="49" t="s">
        <v>44</v>
      </c>
      <c r="C33" s="63">
        <v>-1.8117621319926036</v>
      </c>
      <c r="D33" s="63">
        <v>-1.6853176010553199</v>
      </c>
      <c r="E33" s="63">
        <v>6.9350113203907882E-2</v>
      </c>
      <c r="F33" s="63">
        <v>-0.47792923507407925</v>
      </c>
      <c r="G33" s="65">
        <v>-0.46470446355301559</v>
      </c>
      <c r="H33" s="13">
        <v>3</v>
      </c>
      <c r="I33" s="14">
        <v>0.84458569999999999</v>
      </c>
      <c r="J33" s="13">
        <v>3</v>
      </c>
      <c r="K33" s="50">
        <v>3.0948319999999998</v>
      </c>
      <c r="L33" s="13">
        <v>3</v>
      </c>
      <c r="M33" s="53">
        <v>3.3791090000000001</v>
      </c>
      <c r="N33" s="52">
        <f>(Таблица1[[#This Row],[X6]]-Таблица1[[#Totals],[X6]])^2+(Таблица1[[#This Row],[X16]]-Таблица1[[#Totals],[X16]])^2+(Таблица1[[#This Row],[X26]]-Таблица1[[#Totals],[X26]])^2+(Таблица1[[#This Row],[X31]]-Таблица1[[#Totals],[X31]])^2+(Таблица1[[#This Row],[X39]]-Таблица1[[#Totals],[X39]])^2</f>
        <v>6.5719534697352282</v>
      </c>
      <c r="O33" s="20"/>
      <c r="P33" s="32" t="s">
        <v>8</v>
      </c>
      <c r="Q33" s="33" t="s">
        <v>60</v>
      </c>
      <c r="R33" s="33" t="s">
        <v>6</v>
      </c>
      <c r="S33" s="70" t="s">
        <v>7</v>
      </c>
      <c r="T33" s="39">
        <v>3</v>
      </c>
      <c r="U33" s="32" t="s">
        <v>8</v>
      </c>
      <c r="V33" s="74">
        <v>68.37150918477937</v>
      </c>
      <c r="W33" s="74">
        <v>776.29741416138438</v>
      </c>
      <c r="X33" s="74">
        <v>35.142745510483572</v>
      </c>
      <c r="Y33" s="39">
        <v>3</v>
      </c>
      <c r="Z33" s="8" t="s">
        <v>8</v>
      </c>
      <c r="AA33" s="45">
        <v>6.0878735253440414E-8</v>
      </c>
      <c r="AB33" s="45">
        <v>0</v>
      </c>
      <c r="AC33" s="45">
        <v>0.99999993912126484</v>
      </c>
      <c r="AD33" s="39">
        <v>3</v>
      </c>
      <c r="AE33" s="8" t="s">
        <v>8</v>
      </c>
      <c r="AF33" s="2">
        <v>45.59813853633208</v>
      </c>
      <c r="AG33" s="2">
        <v>635.8548487231858</v>
      </c>
      <c r="AH33" s="2">
        <v>11.049902638310625</v>
      </c>
      <c r="AI33" s="39">
        <v>1</v>
      </c>
      <c r="AJ33" s="8" t="s">
        <v>8</v>
      </c>
      <c r="AK33" s="45">
        <v>3.1473560886736525E-8</v>
      </c>
      <c r="AL33" s="45">
        <v>0</v>
      </c>
      <c r="AM33" s="45">
        <v>0.99999996852643913</v>
      </c>
      <c r="AN33" s="39">
        <v>1</v>
      </c>
      <c r="AO33" s="8" t="s">
        <v>8</v>
      </c>
      <c r="AP33" s="2">
        <v>45.598138536332037</v>
      </c>
      <c r="AQ33" s="2">
        <v>635.854848723185</v>
      </c>
      <c r="AR33" s="105">
        <v>11.04990263831062</v>
      </c>
      <c r="AS33" s="105">
        <v>1</v>
      </c>
      <c r="AT33" s="8" t="s">
        <v>8</v>
      </c>
      <c r="AU33" s="45">
        <v>0.24380513157803901</v>
      </c>
      <c r="AV33" s="45">
        <v>6.0450524132611763E-130</v>
      </c>
      <c r="AW33" s="45">
        <v>0.75619486842196104</v>
      </c>
      <c r="AX33" s="105">
        <v>3</v>
      </c>
      <c r="AY33" s="93">
        <v>-0.704821331167511</v>
      </c>
      <c r="AZ33" s="94">
        <v>-0.19535043729328014</v>
      </c>
      <c r="BA33" s="95">
        <v>-2.2276053573921062</v>
      </c>
      <c r="BB33" s="99">
        <v>1.2317443983918583</v>
      </c>
      <c r="BC33" s="100">
        <v>0.32386743782781552</v>
      </c>
      <c r="BD33" s="101">
        <v>1.9685213105898958</v>
      </c>
      <c r="BE33" s="109">
        <v>-0.25639760219995578</v>
      </c>
      <c r="BF33" s="110">
        <v>-0.69721324738365764</v>
      </c>
      <c r="BG33" s="2">
        <v>1.360095694797171</v>
      </c>
      <c r="BH33" s="105">
        <v>0.1057433701370023</v>
      </c>
      <c r="BI33" s="39">
        <v>3</v>
      </c>
      <c r="BJ33" s="8" t="s">
        <v>94</v>
      </c>
      <c r="BK33" s="2">
        <v>2</v>
      </c>
      <c r="BL33" s="105">
        <v>0.41466772839383953</v>
      </c>
    </row>
    <row r="34" spans="1:64" ht="15.6" x14ac:dyDescent="0.3">
      <c r="A34">
        <v>33</v>
      </c>
      <c r="B34" s="49" t="s">
        <v>45</v>
      </c>
      <c r="C34" s="63">
        <v>-0.41898542716230619</v>
      </c>
      <c r="D34" s="63">
        <v>1.1737685876160944</v>
      </c>
      <c r="E34" s="63">
        <v>-9.8415969473192727E-2</v>
      </c>
      <c r="F34" s="63">
        <v>-0.40136523705768984</v>
      </c>
      <c r="G34" s="65">
        <v>-0.50693775631382065</v>
      </c>
      <c r="H34" s="13">
        <v>3</v>
      </c>
      <c r="I34" s="14">
        <v>0.65696580000000004</v>
      </c>
      <c r="J34" s="13">
        <v>3</v>
      </c>
      <c r="K34" s="50">
        <v>1.623491</v>
      </c>
      <c r="L34" s="13">
        <v>3</v>
      </c>
      <c r="M34" s="55">
        <v>1.471282</v>
      </c>
      <c r="N34" s="52">
        <f>(Таблица1[[#This Row],[X6]]-Таблица1[[#Totals],[X6]])^2+(Таблица1[[#This Row],[X16]]-Таблица1[[#Totals],[X16]])^2+(Таблица1[[#This Row],[X26]]-Таблица1[[#Totals],[X26]])^2+(Таблица1[[#This Row],[X31]]-Таблица1[[#Totals],[X31]])^2+(Таблица1[[#This Row],[X39]]-Таблица1[[#Totals],[X39]])^2</f>
        <v>1.9810471307908755</v>
      </c>
      <c r="O34" s="20"/>
      <c r="P34" s="32" t="s">
        <v>8</v>
      </c>
      <c r="Q34" s="33" t="s">
        <v>60</v>
      </c>
      <c r="R34" s="33" t="s">
        <v>6</v>
      </c>
      <c r="S34" s="70" t="s">
        <v>7</v>
      </c>
      <c r="T34" s="39">
        <v>3</v>
      </c>
      <c r="U34" s="32" t="s">
        <v>8</v>
      </c>
      <c r="V34" s="74">
        <v>29.052444801709559</v>
      </c>
      <c r="W34" s="74">
        <v>768.65530063221195</v>
      </c>
      <c r="X34" s="74">
        <v>18.843485671885126</v>
      </c>
      <c r="Y34" s="39">
        <v>3</v>
      </c>
      <c r="Z34" s="8" t="s">
        <v>8</v>
      </c>
      <c r="AA34" s="45">
        <v>6.0328803242138173E-3</v>
      </c>
      <c r="AB34" s="45">
        <v>0</v>
      </c>
      <c r="AC34" s="45">
        <v>0.99396711967578621</v>
      </c>
      <c r="AD34" s="39">
        <v>3</v>
      </c>
      <c r="AE34" s="8" t="s">
        <v>8</v>
      </c>
      <c r="AF34" s="2">
        <v>9.390761045492571</v>
      </c>
      <c r="AG34" s="2">
        <v>548.56464288373559</v>
      </c>
      <c r="AH34" s="2">
        <v>2.2504805496771141</v>
      </c>
      <c r="AI34" s="39">
        <v>3</v>
      </c>
      <c r="AJ34" s="8" t="s">
        <v>8</v>
      </c>
      <c r="AK34" s="45">
        <v>2.7381075711091277E-2</v>
      </c>
      <c r="AL34" s="45">
        <v>0</v>
      </c>
      <c r="AM34" s="45">
        <v>0.97261892428890873</v>
      </c>
      <c r="AN34" s="39">
        <v>3</v>
      </c>
      <c r="AO34" s="8" t="s">
        <v>8</v>
      </c>
      <c r="AP34" s="2">
        <v>9.3907610454925585</v>
      </c>
      <c r="AQ34" s="2">
        <v>548.56464288373502</v>
      </c>
      <c r="AR34" s="105">
        <v>2.2504805496771119</v>
      </c>
      <c r="AS34" s="105">
        <v>3</v>
      </c>
      <c r="AT34" s="8" t="s">
        <v>8</v>
      </c>
      <c r="AU34" s="45">
        <v>0.48104683416333083</v>
      </c>
      <c r="AV34" s="45">
        <v>1.3305197642908821E-117</v>
      </c>
      <c r="AW34" s="45">
        <v>0.51895316583666917</v>
      </c>
      <c r="AX34" s="105">
        <v>3</v>
      </c>
      <c r="AY34" s="93">
        <v>0.21849647625013321</v>
      </c>
      <c r="AZ34" s="94">
        <v>-0.53878535243948811</v>
      </c>
      <c r="BA34" s="95">
        <v>-0.17240537500465924</v>
      </c>
      <c r="BB34" s="99">
        <v>-0.41258910599091092</v>
      </c>
      <c r="BC34" s="100">
        <v>0.20376512560977794</v>
      </c>
      <c r="BD34" s="101">
        <v>0.39497339488934902</v>
      </c>
      <c r="BE34" s="109">
        <v>-9.9026982340687505E-2</v>
      </c>
      <c r="BF34" s="110">
        <v>0.4519296395294447</v>
      </c>
      <c r="BG34" s="2">
        <v>-1.0413522413974241</v>
      </c>
      <c r="BH34" s="105">
        <v>0.47516103352274119</v>
      </c>
      <c r="BI34" s="39">
        <v>3</v>
      </c>
      <c r="BJ34" s="8" t="s">
        <v>93</v>
      </c>
      <c r="BK34" s="2">
        <v>2</v>
      </c>
      <c r="BL34" s="105">
        <v>0.41125401403145645</v>
      </c>
    </row>
    <row r="35" spans="1:64" ht="14.4" customHeight="1" x14ac:dyDescent="0.3">
      <c r="A35">
        <v>34</v>
      </c>
      <c r="B35" s="49" t="s">
        <v>46</v>
      </c>
      <c r="C35" s="63">
        <v>0.3547794088545258</v>
      </c>
      <c r="D35" s="63">
        <v>-0.44721519644917546</v>
      </c>
      <c r="E35" s="63">
        <v>-0.27017648269022432</v>
      </c>
      <c r="F35" s="63">
        <v>-0.27683282915476382</v>
      </c>
      <c r="G35" s="65">
        <v>-0.40297888182568509</v>
      </c>
      <c r="H35" s="12">
        <v>1</v>
      </c>
      <c r="I35" s="14">
        <v>0.2408199</v>
      </c>
      <c r="J35" s="12">
        <v>1</v>
      </c>
      <c r="K35" s="50">
        <v>2.09917</v>
      </c>
      <c r="L35" s="12">
        <v>1</v>
      </c>
      <c r="M35" s="55">
        <v>2.6947670000000001</v>
      </c>
      <c r="N35" s="52">
        <f>(Таблица1[[#This Row],[X6]]-Таблица1[[#Totals],[X6]])^2+(Таблица1[[#This Row],[X16]]-Таблица1[[#Totals],[X16]])^2+(Таблица1[[#This Row],[X26]]-Таблица1[[#Totals],[X26]])^2+(Таблица1[[#This Row],[X31]]-Таблица1[[#Totals],[X31]])^2+(Таблица1[[#This Row],[X39]]-Таблица1[[#Totals],[X39]])^2</f>
        <v>0.63789358717641254</v>
      </c>
      <c r="O35" s="21">
        <v>1</v>
      </c>
      <c r="P35" s="32" t="s">
        <v>6</v>
      </c>
      <c r="Q35" s="33" t="s">
        <v>6</v>
      </c>
      <c r="R35" s="33" t="s">
        <v>60</v>
      </c>
      <c r="S35" s="70" t="s">
        <v>7</v>
      </c>
      <c r="T35" s="39">
        <v>1</v>
      </c>
      <c r="U35" s="32" t="s">
        <v>6</v>
      </c>
      <c r="V35" s="74">
        <v>0.33512802959149685</v>
      </c>
      <c r="W35" s="74">
        <v>590.18656369500911</v>
      </c>
      <c r="X35" s="74">
        <v>10.562262703555186</v>
      </c>
      <c r="Y35" s="39">
        <v>1</v>
      </c>
      <c r="Z35" s="8" t="s">
        <v>6</v>
      </c>
      <c r="AA35" s="45">
        <v>0.99402137045337235</v>
      </c>
      <c r="AB35" s="45">
        <v>0</v>
      </c>
      <c r="AC35" s="45">
        <v>5.9786295466276061E-3</v>
      </c>
      <c r="AD35" s="39">
        <v>1</v>
      </c>
      <c r="AE35" s="8" t="s">
        <v>6</v>
      </c>
      <c r="AF35" s="2">
        <v>0.30262033685624812</v>
      </c>
      <c r="AG35" s="2">
        <v>472.91378612252839</v>
      </c>
      <c r="AH35" s="2">
        <v>10.311054502218317</v>
      </c>
      <c r="AI35" s="39">
        <v>1</v>
      </c>
      <c r="AJ35" s="8" t="s">
        <v>6</v>
      </c>
      <c r="AK35" s="45">
        <v>0.99333512623753617</v>
      </c>
      <c r="AL35" s="45">
        <v>0</v>
      </c>
      <c r="AM35" s="45">
        <v>6.6648737624638976E-3</v>
      </c>
      <c r="AN35" s="39">
        <v>1</v>
      </c>
      <c r="AO35" s="8" t="s">
        <v>6</v>
      </c>
      <c r="AP35" s="2">
        <v>0.30262033685624712</v>
      </c>
      <c r="AQ35" s="2">
        <v>472.91378612252788</v>
      </c>
      <c r="AR35" s="105">
        <v>10.311054502218299</v>
      </c>
      <c r="AS35" s="105">
        <v>1</v>
      </c>
      <c r="AT35" s="8" t="s">
        <v>6</v>
      </c>
      <c r="AU35" s="45">
        <v>0.91679987786137629</v>
      </c>
      <c r="AV35" s="45">
        <v>8.0084847699406876E-103</v>
      </c>
      <c r="AW35" s="45">
        <v>8.3200122138623739E-2</v>
      </c>
      <c r="AX35" s="105">
        <v>1</v>
      </c>
      <c r="AY35" s="93">
        <v>-0.53056396995869715</v>
      </c>
      <c r="AZ35" s="94">
        <v>4.6803766008853304E-2</v>
      </c>
      <c r="BA35" s="95">
        <v>0.1850052894970089</v>
      </c>
      <c r="BB35" s="99">
        <v>0.32402262650083696</v>
      </c>
      <c r="BC35" s="100">
        <v>0.36186754980922314</v>
      </c>
      <c r="BD35" s="101">
        <v>-0.2863160662334297</v>
      </c>
      <c r="BE35" s="109">
        <v>-0.28023083110048075</v>
      </c>
      <c r="BF35" s="110">
        <v>-0.29670608849582436</v>
      </c>
      <c r="BG35" s="2">
        <v>0.4757362105696491</v>
      </c>
      <c r="BH35" s="105">
        <v>0.39579082793033832</v>
      </c>
      <c r="BI35" s="39">
        <v>1</v>
      </c>
      <c r="BJ35" s="8" t="s">
        <v>93</v>
      </c>
      <c r="BK35" s="2">
        <v>2</v>
      </c>
      <c r="BL35" s="105">
        <v>0.2094061869146828</v>
      </c>
    </row>
    <row r="36" spans="1:64" ht="15.6" x14ac:dyDescent="0.3">
      <c r="A36">
        <v>35</v>
      </c>
      <c r="B36" s="49" t="s">
        <v>47</v>
      </c>
      <c r="C36" s="63">
        <v>-0.3416089435606226</v>
      </c>
      <c r="D36" s="63">
        <v>0.32928255441652793</v>
      </c>
      <c r="E36" s="63">
        <v>-0.53780332886559912</v>
      </c>
      <c r="F36" s="63">
        <v>-0.23397703975770132</v>
      </c>
      <c r="G36" s="65">
        <v>-0.47769932286403255</v>
      </c>
      <c r="H36" s="13">
        <v>3</v>
      </c>
      <c r="I36" s="14">
        <v>0.39558880000000002</v>
      </c>
      <c r="J36" s="13">
        <v>3</v>
      </c>
      <c r="K36" s="50">
        <v>2.9623940000000002</v>
      </c>
      <c r="L36" s="13">
        <v>3</v>
      </c>
      <c r="M36" s="55">
        <v>3.438698</v>
      </c>
      <c r="N36" s="52">
        <f>(Таблица1[[#This Row],[X6]]-Таблица1[[#Totals],[X6]])^2+(Таблица1[[#This Row],[X16]]-Таблица1[[#Totals],[X16]])^2+(Таблица1[[#This Row],[X26]]-Таблица1[[#Totals],[X26]])^2+(Таблица1[[#This Row],[X31]]-Таблица1[[#Totals],[X31]])^2+(Таблица1[[#This Row],[X39]]-Таблица1[[#Totals],[X39]])^2</f>
        <v>0.79729798970112997</v>
      </c>
      <c r="O36" s="20">
        <v>3</v>
      </c>
      <c r="P36" s="32" t="s">
        <v>60</v>
      </c>
      <c r="Q36" s="33" t="s">
        <v>60</v>
      </c>
      <c r="R36" s="33" t="s">
        <v>6</v>
      </c>
      <c r="S36" s="70" t="s">
        <v>7</v>
      </c>
      <c r="T36" s="39">
        <v>3</v>
      </c>
      <c r="U36" s="32" t="s">
        <v>60</v>
      </c>
      <c r="V36" s="74">
        <v>10.225200063916068</v>
      </c>
      <c r="W36" s="74">
        <v>649.3030881713363</v>
      </c>
      <c r="X36" s="74">
        <v>5.3949073681123476</v>
      </c>
      <c r="Y36" s="39">
        <v>3</v>
      </c>
      <c r="Z36" s="8" t="s">
        <v>60</v>
      </c>
      <c r="AA36" s="45">
        <v>8.2024979698841455E-2</v>
      </c>
      <c r="AB36" s="45">
        <v>0</v>
      </c>
      <c r="AC36" s="45">
        <v>0.91797502030115863</v>
      </c>
      <c r="AD36" s="39">
        <v>3</v>
      </c>
      <c r="AE36" s="8" t="s">
        <v>60</v>
      </c>
      <c r="AF36" s="2">
        <v>5.6872753292938842</v>
      </c>
      <c r="AG36" s="2">
        <v>507.89990047616783</v>
      </c>
      <c r="AH36" s="2">
        <v>1.7853378419018993</v>
      </c>
      <c r="AI36" s="39">
        <v>3</v>
      </c>
      <c r="AJ36" s="8" t="s">
        <v>60</v>
      </c>
      <c r="AK36" s="45">
        <v>0.12444776496373595</v>
      </c>
      <c r="AL36" s="45">
        <v>0</v>
      </c>
      <c r="AM36" s="45">
        <v>0.875552235036264</v>
      </c>
      <c r="AN36" s="39">
        <v>3</v>
      </c>
      <c r="AO36" s="8" t="s">
        <v>60</v>
      </c>
      <c r="AP36" s="2">
        <v>5.6872753292938771</v>
      </c>
      <c r="AQ36" s="2">
        <v>507.8999004761672</v>
      </c>
      <c r="AR36" s="105">
        <v>1.7853378419018959</v>
      </c>
      <c r="AS36" s="105">
        <v>3</v>
      </c>
      <c r="AT36" s="8" t="s">
        <v>60</v>
      </c>
      <c r="AU36" s="45">
        <v>0.44375711412921609</v>
      </c>
      <c r="AV36" s="45">
        <v>4.1551296410164999E-110</v>
      </c>
      <c r="AW36" s="45">
        <v>0.55624288587078397</v>
      </c>
      <c r="AX36" s="105">
        <v>3</v>
      </c>
      <c r="AY36" s="93">
        <v>-0.25010004667255359</v>
      </c>
      <c r="AZ36" s="94">
        <v>-0.51102335188398063</v>
      </c>
      <c r="BA36" s="95">
        <v>-0.18394551284043881</v>
      </c>
      <c r="BB36" s="99">
        <v>-6.6910579953416413E-2</v>
      </c>
      <c r="BC36" s="100">
        <v>0.5090065408721185</v>
      </c>
      <c r="BD36" s="101">
        <v>0.3065390135858439</v>
      </c>
      <c r="BE36" s="109">
        <v>-0.37710100345272624</v>
      </c>
      <c r="BF36" s="110">
        <v>0.10836437850305963</v>
      </c>
      <c r="BG36" s="2">
        <v>-0.46252679524639623</v>
      </c>
      <c r="BH36" s="105">
        <v>0.83831134127886731</v>
      </c>
      <c r="BI36" s="39">
        <v>3</v>
      </c>
      <c r="BJ36" s="8" t="s">
        <v>94</v>
      </c>
      <c r="BK36" s="2">
        <v>2</v>
      </c>
      <c r="BL36" s="105">
        <v>0.25576275915596758</v>
      </c>
    </row>
    <row r="37" spans="1:64" ht="14.4" customHeight="1" x14ac:dyDescent="0.3">
      <c r="A37">
        <v>36</v>
      </c>
      <c r="B37" s="49" t="s">
        <v>48</v>
      </c>
      <c r="C37" s="63">
        <v>0.62559710146041669</v>
      </c>
      <c r="D37" s="63">
        <v>0.76226056296376321</v>
      </c>
      <c r="E37" s="63">
        <v>-0.13836027487250238</v>
      </c>
      <c r="F37" s="63">
        <v>-0.45930826927172985</v>
      </c>
      <c r="G37" s="65">
        <v>-0.50368904148606641</v>
      </c>
      <c r="H37" s="12">
        <v>1</v>
      </c>
      <c r="I37" s="14">
        <v>0.46965519999999999</v>
      </c>
      <c r="J37" s="12">
        <v>2</v>
      </c>
      <c r="K37" s="56">
        <v>2.0225569999999999</v>
      </c>
      <c r="L37" s="12">
        <v>1</v>
      </c>
      <c r="M37" s="55">
        <v>2.5234749999999999</v>
      </c>
      <c r="N37" s="52">
        <f>(Таблица1[[#This Row],[X6]]-Таблица1[[#Totals],[X6]])^2+(Таблица1[[#This Row],[X16]]-Таблица1[[#Totals],[X16]])^2+(Таблица1[[#This Row],[X26]]-Таблица1[[#Totals],[X26]])^2+(Таблица1[[#This Row],[X31]]-Таблица1[[#Totals],[X31]])^2+(Таблица1[[#This Row],[X39]]-Таблица1[[#Totals],[X39]])^2</f>
        <v>1.4562232016028467</v>
      </c>
      <c r="O37" s="21"/>
      <c r="P37" s="32" t="s">
        <v>8</v>
      </c>
      <c r="Q37" s="33" t="s">
        <v>6</v>
      </c>
      <c r="R37" s="33" t="s">
        <v>60</v>
      </c>
      <c r="S37" s="70" t="s">
        <v>7</v>
      </c>
      <c r="T37" s="39">
        <v>1</v>
      </c>
      <c r="U37" s="32" t="s">
        <v>8</v>
      </c>
      <c r="V37" s="74">
        <v>16.778546852915852</v>
      </c>
      <c r="W37" s="74">
        <v>711.51496905029251</v>
      </c>
      <c r="X37" s="74">
        <v>27.062954918202951</v>
      </c>
      <c r="Y37" s="39">
        <v>1</v>
      </c>
      <c r="Z37" s="8" t="s">
        <v>8</v>
      </c>
      <c r="AA37" s="45">
        <v>0.99418916971129878</v>
      </c>
      <c r="AB37" s="45">
        <v>0</v>
      </c>
      <c r="AC37" s="45">
        <v>5.8108302887011545E-3</v>
      </c>
      <c r="AD37" s="39">
        <v>1</v>
      </c>
      <c r="AE37" s="8" t="s">
        <v>8</v>
      </c>
      <c r="AF37" s="2">
        <v>2.4911960975055529</v>
      </c>
      <c r="AG37" s="2">
        <v>516.6881384886367</v>
      </c>
      <c r="AH37" s="2">
        <v>15.237565593310451</v>
      </c>
      <c r="AI37" s="39">
        <v>1</v>
      </c>
      <c r="AJ37" s="8" t="s">
        <v>8</v>
      </c>
      <c r="AK37" s="45">
        <v>0.99829619280972304</v>
      </c>
      <c r="AL37" s="45">
        <v>0</v>
      </c>
      <c r="AM37" s="45">
        <v>1.7038071902769816E-3</v>
      </c>
      <c r="AN37" s="39">
        <v>1</v>
      </c>
      <c r="AO37" s="8" t="s">
        <v>8</v>
      </c>
      <c r="AP37" s="2">
        <v>2.4911960975055498</v>
      </c>
      <c r="AQ37" s="2">
        <v>516.68813848863601</v>
      </c>
      <c r="AR37" s="105">
        <v>15.237565593310441</v>
      </c>
      <c r="AS37" s="105">
        <v>1</v>
      </c>
      <c r="AT37" s="8" t="s">
        <v>8</v>
      </c>
      <c r="AU37" s="45">
        <v>0.76657113352990169</v>
      </c>
      <c r="AV37" s="45">
        <v>1.082564268559297E-110</v>
      </c>
      <c r="AW37" s="45">
        <v>0.23342886647009831</v>
      </c>
      <c r="AX37" s="105">
        <v>1</v>
      </c>
      <c r="AY37" s="93">
        <v>-0.10690854306385963</v>
      </c>
      <c r="AZ37" s="94">
        <v>-8.0104651685618394E-2</v>
      </c>
      <c r="BA37" s="95">
        <v>0.66204177573485656</v>
      </c>
      <c r="BB37" s="99">
        <v>-0.23126945417800493</v>
      </c>
      <c r="BC37" s="100">
        <v>0.22142754906203388</v>
      </c>
      <c r="BD37" s="101">
        <v>-0.59466779356247479</v>
      </c>
      <c r="BE37" s="109">
        <v>-0.13594107034638986</v>
      </c>
      <c r="BF37" s="110">
        <v>0.16076654952317196</v>
      </c>
      <c r="BG37" s="2">
        <v>-0.43110486782374718</v>
      </c>
      <c r="BH37" s="105">
        <v>0.37549308878593451</v>
      </c>
      <c r="BI37" s="39">
        <v>1</v>
      </c>
      <c r="BJ37" s="8" t="s">
        <v>93</v>
      </c>
      <c r="BK37" s="2">
        <v>3</v>
      </c>
      <c r="BL37" s="105">
        <v>0.173889869884122</v>
      </c>
    </row>
    <row r="38" spans="1:64" ht="15.6" x14ac:dyDescent="0.3">
      <c r="A38">
        <v>37</v>
      </c>
      <c r="B38" s="49" t="s">
        <v>49</v>
      </c>
      <c r="C38" s="63">
        <v>8.3961716248634868E-2</v>
      </c>
      <c r="D38" s="63">
        <v>-0.10727378477985837</v>
      </c>
      <c r="E38" s="63">
        <v>0.1891830294018369</v>
      </c>
      <c r="F38" s="63">
        <v>0.13335471766495652</v>
      </c>
      <c r="G38" s="65">
        <v>-0.50044032665831217</v>
      </c>
      <c r="H38" s="12">
        <v>1</v>
      </c>
      <c r="I38" s="14">
        <v>0.43439529999999998</v>
      </c>
      <c r="J38" s="12">
        <v>1</v>
      </c>
      <c r="K38" s="56">
        <v>1.2783100000000001</v>
      </c>
      <c r="L38" s="12">
        <v>1</v>
      </c>
      <c r="M38" s="55">
        <v>1.0706370000000001</v>
      </c>
      <c r="N38" s="52">
        <f>(Таблица1[[#This Row],[X6]]-Таблица1[[#Totals],[X6]])^2+(Таблица1[[#This Row],[X16]]-Таблица1[[#Totals],[X16]])^2+(Таблица1[[#This Row],[X26]]-Таблица1[[#Totals],[X26]])^2+(Таблица1[[#This Row],[X31]]-Таблица1[[#Totals],[X31]])^2+(Таблица1[[#This Row],[X39]]-Таблица1[[#Totals],[X39]])^2</f>
        <v>0.32257145457944641</v>
      </c>
      <c r="O38" s="21"/>
      <c r="P38" s="32" t="s">
        <v>8</v>
      </c>
      <c r="Q38" s="33" t="s">
        <v>6</v>
      </c>
      <c r="R38" s="33" t="s">
        <v>60</v>
      </c>
      <c r="S38" s="70" t="s">
        <v>7</v>
      </c>
      <c r="T38" s="39">
        <v>1</v>
      </c>
      <c r="U38" s="32" t="s">
        <v>8</v>
      </c>
      <c r="V38" s="74">
        <v>18.664759717856224</v>
      </c>
      <c r="W38" s="74">
        <v>601.3144594350515</v>
      </c>
      <c r="X38" s="74">
        <v>25.951124427861757</v>
      </c>
      <c r="Y38" s="39">
        <v>1</v>
      </c>
      <c r="Z38" s="8" t="s">
        <v>8</v>
      </c>
      <c r="AA38" s="45">
        <v>0.97449841673031967</v>
      </c>
      <c r="AB38" s="45">
        <v>0</v>
      </c>
      <c r="AC38" s="45">
        <v>2.5501583269680373E-2</v>
      </c>
      <c r="AD38" s="39">
        <v>1</v>
      </c>
      <c r="AE38" s="8" t="s">
        <v>8</v>
      </c>
      <c r="AF38" s="2">
        <v>1.7914279771836183</v>
      </c>
      <c r="AG38" s="2">
        <v>430.86321445208137</v>
      </c>
      <c r="AH38" s="2">
        <v>9.1552435526457945</v>
      </c>
      <c r="AI38" s="39">
        <v>1</v>
      </c>
      <c r="AJ38" s="8" t="s">
        <v>8</v>
      </c>
      <c r="AK38" s="45">
        <v>0.97544331156546271</v>
      </c>
      <c r="AL38" s="45">
        <v>0</v>
      </c>
      <c r="AM38" s="45">
        <v>2.4556688434537271E-2</v>
      </c>
      <c r="AN38" s="39">
        <v>1</v>
      </c>
      <c r="AO38" s="8" t="s">
        <v>8</v>
      </c>
      <c r="AP38" s="2">
        <v>1.791427977183617</v>
      </c>
      <c r="AQ38" s="2">
        <v>430.86321445208068</v>
      </c>
      <c r="AR38" s="105">
        <v>9.1552435526457785</v>
      </c>
      <c r="AS38" s="105">
        <v>1</v>
      </c>
      <c r="AT38" s="8" t="s">
        <v>8</v>
      </c>
      <c r="AU38" s="45">
        <v>0.9600480173958319</v>
      </c>
      <c r="AV38" s="45">
        <v>2.7173305731977231E-94</v>
      </c>
      <c r="AW38" s="45">
        <v>3.9951982604168178E-2</v>
      </c>
      <c r="AX38" s="105">
        <v>1</v>
      </c>
      <c r="AY38" s="93">
        <v>-8.1166495502833919E-2</v>
      </c>
      <c r="AZ38" s="94">
        <v>-0.25768595054937471</v>
      </c>
      <c r="BA38" s="95">
        <v>6.9981342064737162E-2</v>
      </c>
      <c r="BB38" s="99">
        <v>-0.12788883524298919</v>
      </c>
      <c r="BC38" s="100">
        <v>0.24761876392172563</v>
      </c>
      <c r="BD38" s="101">
        <v>1.4725179591310193E-2</v>
      </c>
      <c r="BE38" s="109">
        <v>-9.7755237131864403E-2</v>
      </c>
      <c r="BF38" s="110">
        <v>5.5325267515644115E-2</v>
      </c>
      <c r="BG38" s="2">
        <v>-0.17905960899574899</v>
      </c>
      <c r="BH38" s="105">
        <v>0.2337146844684295</v>
      </c>
      <c r="BI38" s="39">
        <v>1</v>
      </c>
      <c r="BJ38" s="8" t="s">
        <v>93</v>
      </c>
      <c r="BK38" s="2">
        <v>2</v>
      </c>
      <c r="BL38" s="105">
        <v>0.25691833687627003</v>
      </c>
    </row>
    <row r="39" spans="1:64" ht="15.6" x14ac:dyDescent="0.3">
      <c r="A39">
        <v>38</v>
      </c>
      <c r="B39" s="49" t="s">
        <v>50</v>
      </c>
      <c r="C39" s="63">
        <v>-0.22554421815809819</v>
      </c>
      <c r="D39" s="63">
        <v>2.3510393711866771</v>
      </c>
      <c r="E39" s="63">
        <v>0.54069291691576193</v>
      </c>
      <c r="F39" s="63">
        <v>5.4909298770612347</v>
      </c>
      <c r="G39" s="65">
        <v>-0.37049173354814269</v>
      </c>
      <c r="H39" s="13">
        <v>2</v>
      </c>
      <c r="I39" s="14">
        <v>2.0700750000000001</v>
      </c>
      <c r="J39" s="13">
        <v>2</v>
      </c>
      <c r="K39" s="56">
        <v>1.0741799999999999</v>
      </c>
      <c r="L39" s="13">
        <v>1</v>
      </c>
      <c r="M39" s="55">
        <v>1.201703</v>
      </c>
      <c r="N39" s="52">
        <f>(Таблица1[[#This Row],[X6]]-Таблица1[[#Totals],[X6]])^2+(Таблица1[[#This Row],[X16]]-Таблица1[[#Totals],[X16]])^2+(Таблица1[[#This Row],[X26]]-Таблица1[[#Totals],[X26]])^2+(Таблица1[[#This Row],[X31]]-Таблица1[[#Totals],[X31]])^2+(Таблица1[[#This Row],[X39]]-Таблица1[[#Totals],[X39]])^2</f>
        <v>36.15818018904848</v>
      </c>
      <c r="O39" s="20"/>
      <c r="P39" s="32" t="s">
        <v>8</v>
      </c>
      <c r="Q39" s="33" t="s">
        <v>7</v>
      </c>
      <c r="R39" s="33" t="s">
        <v>6</v>
      </c>
      <c r="S39" s="70" t="s">
        <v>60</v>
      </c>
      <c r="T39" s="39">
        <v>2</v>
      </c>
      <c r="U39" s="32" t="s">
        <v>8</v>
      </c>
      <c r="V39" s="74">
        <v>1200.3372463640183</v>
      </c>
      <c r="W39" s="74">
        <v>766.27409457913325</v>
      </c>
      <c r="X39" s="74">
        <v>1256.663445229872</v>
      </c>
      <c r="Y39" s="39">
        <v>2</v>
      </c>
      <c r="Z39" s="8" t="s">
        <v>8</v>
      </c>
      <c r="AA39" s="45">
        <v>0</v>
      </c>
      <c r="AB39" s="45">
        <v>1</v>
      </c>
      <c r="AC39" s="45">
        <v>0</v>
      </c>
      <c r="AD39" s="39">
        <v>2</v>
      </c>
      <c r="AE39" s="8" t="s">
        <v>8</v>
      </c>
      <c r="AF39" s="2">
        <v>628.7744831855432</v>
      </c>
      <c r="AG39" s="2">
        <v>118.44823904970897</v>
      </c>
      <c r="AH39" s="2">
        <v>677.83153686236324</v>
      </c>
      <c r="AI39" s="39">
        <v>2</v>
      </c>
      <c r="AJ39" s="8" t="s">
        <v>8</v>
      </c>
      <c r="AK39" s="45">
        <v>0</v>
      </c>
      <c r="AL39" s="45">
        <v>1</v>
      </c>
      <c r="AM39" s="45">
        <v>0</v>
      </c>
      <c r="AN39" s="39">
        <v>2</v>
      </c>
      <c r="AO39" s="8" t="s">
        <v>8</v>
      </c>
      <c r="AP39" s="2">
        <v>628.77448318554252</v>
      </c>
      <c r="AQ39" s="2">
        <v>118.4482390497091</v>
      </c>
      <c r="AR39" s="105">
        <v>677.83153686236199</v>
      </c>
      <c r="AS39" s="105">
        <v>2</v>
      </c>
      <c r="AT39" s="8" t="s">
        <v>8</v>
      </c>
      <c r="AU39" s="45">
        <v>1.555591984546694E-19</v>
      </c>
      <c r="AV39" s="45">
        <v>1</v>
      </c>
      <c r="AW39" s="45">
        <v>3.4617192376899252E-30</v>
      </c>
      <c r="AX39" s="105">
        <v>2</v>
      </c>
      <c r="AY39" s="93">
        <v>2.7182817301146378</v>
      </c>
      <c r="AZ39" s="94">
        <v>-3.5434436673556626</v>
      </c>
      <c r="BA39" s="95">
        <v>2.0185628386732941</v>
      </c>
      <c r="BB39" s="99">
        <v>-4.821431371012193</v>
      </c>
      <c r="BC39" s="100">
        <v>0.87881542489663822</v>
      </c>
      <c r="BD39" s="101">
        <v>-3.3578345015182039E-2</v>
      </c>
      <c r="BE39" s="109">
        <v>-3.0278704682400903E-2</v>
      </c>
      <c r="BF39" s="110">
        <v>3.049203324526244</v>
      </c>
      <c r="BG39" s="2">
        <v>-6.6418906081623286</v>
      </c>
      <c r="BH39" s="105">
        <v>1.8983330405891949</v>
      </c>
      <c r="BI39" s="39">
        <v>2</v>
      </c>
      <c r="BJ39" s="8" t="s">
        <v>95</v>
      </c>
      <c r="BK39" s="2">
        <v>3</v>
      </c>
      <c r="BL39" s="105">
        <v>0.70528297221261982</v>
      </c>
    </row>
    <row r="40" spans="1:64" ht="15.6" x14ac:dyDescent="0.3">
      <c r="A40">
        <v>39</v>
      </c>
      <c r="B40" s="49" t="s">
        <v>51</v>
      </c>
      <c r="C40" s="63">
        <v>-0.26423245995893968</v>
      </c>
      <c r="D40" s="63">
        <v>0.90181545828064102</v>
      </c>
      <c r="E40" s="63">
        <v>-8.2438247313468854E-2</v>
      </c>
      <c r="F40" s="63">
        <v>2.0588327548502861</v>
      </c>
      <c r="G40" s="65">
        <v>-0.47120189320852407</v>
      </c>
      <c r="H40" s="13">
        <v>3</v>
      </c>
      <c r="I40" s="14">
        <v>1.112946</v>
      </c>
      <c r="J40" s="13">
        <v>3</v>
      </c>
      <c r="K40" s="56">
        <v>0.90287779999999995</v>
      </c>
      <c r="L40" s="13">
        <v>3</v>
      </c>
      <c r="M40" s="55">
        <v>0.55799010000000004</v>
      </c>
      <c r="N40" s="52">
        <f>(Таблица1[[#This Row],[X6]]-Таблица1[[#Totals],[X6]])^2+(Таблица1[[#This Row],[X16]]-Таблица1[[#Totals],[X16]])^2+(Таблица1[[#This Row],[X26]]-Таблица1[[#Totals],[X26]])^2+(Таблица1[[#This Row],[X31]]-Таблица1[[#Totals],[X31]])^2+(Таблица1[[#This Row],[X39]]-Таблица1[[#Totals],[X39]])^2</f>
        <v>5.3507095149177069</v>
      </c>
      <c r="O40" s="20"/>
      <c r="P40" s="32" t="s">
        <v>8</v>
      </c>
      <c r="Q40" s="33" t="s">
        <v>6</v>
      </c>
      <c r="R40" s="33" t="s">
        <v>60</v>
      </c>
      <c r="S40" s="70" t="s">
        <v>7</v>
      </c>
      <c r="T40" s="39">
        <v>1</v>
      </c>
      <c r="U40" s="32" t="s">
        <v>8</v>
      </c>
      <c r="V40" s="74">
        <v>172.07081776502491</v>
      </c>
      <c r="W40" s="74">
        <v>383.77925661284957</v>
      </c>
      <c r="X40" s="74">
        <v>192.26541601576449</v>
      </c>
      <c r="Y40" s="39">
        <v>1</v>
      </c>
      <c r="Z40" s="8" t="s">
        <v>8</v>
      </c>
      <c r="AA40" s="45">
        <v>0.99995881104067941</v>
      </c>
      <c r="AB40" s="45">
        <v>0</v>
      </c>
      <c r="AC40" s="45">
        <v>4.1188959320565605E-5</v>
      </c>
      <c r="AD40" s="39">
        <v>1</v>
      </c>
      <c r="AE40" s="8" t="s">
        <v>8</v>
      </c>
      <c r="AF40" s="2">
        <v>89.916913322870059</v>
      </c>
      <c r="AG40" s="2">
        <v>192.46449488600803</v>
      </c>
      <c r="AH40" s="2">
        <v>107.48082339916598</v>
      </c>
      <c r="AI40" s="39">
        <v>1</v>
      </c>
      <c r="AJ40" s="8" t="s">
        <v>8</v>
      </c>
      <c r="AK40" s="45">
        <v>0.99984654581493326</v>
      </c>
      <c r="AL40" s="45">
        <v>1.3488043457709457E-23</v>
      </c>
      <c r="AM40" s="45">
        <v>1.5345418506672534E-4</v>
      </c>
      <c r="AN40" s="39">
        <v>1</v>
      </c>
      <c r="AO40" s="8" t="s">
        <v>8</v>
      </c>
      <c r="AP40" s="2">
        <v>89.916913322869988</v>
      </c>
      <c r="AQ40" s="2">
        <v>192.4644948860078</v>
      </c>
      <c r="AR40" s="105">
        <v>107.4808233991659</v>
      </c>
      <c r="AS40" s="105">
        <v>1</v>
      </c>
      <c r="AT40" s="8" t="s">
        <v>8</v>
      </c>
      <c r="AU40" s="45">
        <v>0.99984654580158461</v>
      </c>
      <c r="AV40" s="45">
        <v>1.3488044631184191E-23</v>
      </c>
      <c r="AW40" s="45">
        <v>1.5345419841537609E-4</v>
      </c>
      <c r="AX40" s="105">
        <v>1</v>
      </c>
      <c r="AY40" s="93">
        <v>0.83852658020958459</v>
      </c>
      <c r="AZ40" s="94">
        <v>-1.6735345368735235</v>
      </c>
      <c r="BA40" s="95">
        <v>0.66227775027426383</v>
      </c>
      <c r="BB40" s="99">
        <v>-1.8561884541025275</v>
      </c>
      <c r="BC40" s="100">
        <v>0.68539361818924471</v>
      </c>
      <c r="BD40" s="101">
        <v>0.1650954309989186</v>
      </c>
      <c r="BE40" s="109">
        <v>-0.25913538530236624</v>
      </c>
      <c r="BF40" s="110">
        <v>1.1852697410104582</v>
      </c>
      <c r="BG40" s="2">
        <v>-2.7307902648840749</v>
      </c>
      <c r="BH40" s="105">
        <v>1.2450066636879691</v>
      </c>
      <c r="BI40" s="39">
        <v>2</v>
      </c>
      <c r="BJ40" s="8" t="s">
        <v>95</v>
      </c>
      <c r="BK40" s="2">
        <v>3</v>
      </c>
      <c r="BL40" s="105">
        <v>0.50892964256896001</v>
      </c>
    </row>
    <row r="41" spans="1:64" ht="15.6" x14ac:dyDescent="0.3">
      <c r="A41">
        <v>40</v>
      </c>
      <c r="B41" s="49" t="s">
        <v>52</v>
      </c>
      <c r="C41" s="63">
        <v>0.50953237605789303</v>
      </c>
      <c r="D41" s="63">
        <v>1.1988169021601496</v>
      </c>
      <c r="E41" s="63">
        <v>0.19317745994176785</v>
      </c>
      <c r="F41" s="63">
        <v>-0.45001031730312741</v>
      </c>
      <c r="G41" s="65">
        <v>-0.47445060803627831</v>
      </c>
      <c r="H41" s="12">
        <v>1</v>
      </c>
      <c r="I41" s="14">
        <v>0.68603899999999995</v>
      </c>
      <c r="J41" s="12">
        <v>1</v>
      </c>
      <c r="K41" s="56">
        <v>1.892757</v>
      </c>
      <c r="L41" s="12">
        <v>1</v>
      </c>
      <c r="M41" s="55">
        <v>2.510742</v>
      </c>
      <c r="N41" s="52">
        <f>(Таблица1[[#This Row],[X6]]-Таблица1[[#Totals],[X6]])^2+(Таблица1[[#This Row],[X16]]-Таблица1[[#Totals],[X16]])^2+(Таблица1[[#This Row],[X26]]-Таблица1[[#Totals],[X26]])^2+(Таблица1[[#This Row],[X31]]-Таблица1[[#Totals],[X31]])^2+(Таблица1[[#This Row],[X39]]-Таблица1[[#Totals],[X39]])^2</f>
        <v>2.1617154033308688</v>
      </c>
      <c r="O41" s="21"/>
      <c r="P41" s="32" t="s">
        <v>8</v>
      </c>
      <c r="Q41" s="33" t="s">
        <v>6</v>
      </c>
      <c r="R41" s="33" t="s">
        <v>60</v>
      </c>
      <c r="S41" s="70" t="s">
        <v>7</v>
      </c>
      <c r="T41" s="39">
        <v>1</v>
      </c>
      <c r="U41" s="32" t="s">
        <v>8</v>
      </c>
      <c r="V41" s="74">
        <v>24.221530347293761</v>
      </c>
      <c r="W41" s="74">
        <v>747.84679156523896</v>
      </c>
      <c r="X41" s="74">
        <v>31.72039416946896</v>
      </c>
      <c r="Y41" s="39">
        <v>1</v>
      </c>
      <c r="Z41" s="8" t="s">
        <v>8</v>
      </c>
      <c r="AA41" s="45">
        <v>0.97700987337223033</v>
      </c>
      <c r="AB41" s="45">
        <v>0</v>
      </c>
      <c r="AC41" s="45">
        <v>2.299012662776961E-2</v>
      </c>
      <c r="AD41" s="39">
        <v>1</v>
      </c>
      <c r="AE41" s="8" t="s">
        <v>8</v>
      </c>
      <c r="AF41" s="2">
        <v>2.0741030813644246</v>
      </c>
      <c r="AG41" s="2">
        <v>512.97154362479</v>
      </c>
      <c r="AH41" s="2">
        <v>12.916862593471981</v>
      </c>
      <c r="AI41" s="39">
        <v>1</v>
      </c>
      <c r="AJ41" s="8" t="s">
        <v>8</v>
      </c>
      <c r="AK41" s="45">
        <v>0.99559841710739216</v>
      </c>
      <c r="AL41" s="45">
        <v>0</v>
      </c>
      <c r="AM41" s="45">
        <v>4.4015828926078932E-3</v>
      </c>
      <c r="AN41" s="39">
        <v>1</v>
      </c>
      <c r="AO41" s="8" t="s">
        <v>8</v>
      </c>
      <c r="AP41" s="2">
        <v>2.0741030813644219</v>
      </c>
      <c r="AQ41" s="2">
        <v>512.97154362478921</v>
      </c>
      <c r="AR41" s="105">
        <v>12.91686259347197</v>
      </c>
      <c r="AS41" s="105">
        <v>1</v>
      </c>
      <c r="AT41" s="8" t="s">
        <v>8</v>
      </c>
      <c r="AU41" s="45">
        <v>0.72277293478944316</v>
      </c>
      <c r="AV41" s="45">
        <v>2.9071436606689377E-110</v>
      </c>
      <c r="AW41" s="45">
        <v>0.27722706521055679</v>
      </c>
      <c r="AX41" s="105">
        <v>1</v>
      </c>
      <c r="AY41" s="93">
        <v>0.2280454991854535</v>
      </c>
      <c r="AZ41" s="94">
        <v>-0.11177953031134424</v>
      </c>
      <c r="BA41" s="95">
        <v>0.60771118438790073</v>
      </c>
      <c r="BB41" s="99">
        <v>-0.46132458451247504</v>
      </c>
      <c r="BC41" s="100">
        <v>3.0154131525239602E-3</v>
      </c>
      <c r="BD41" s="101">
        <v>-0.47008811060632472</v>
      </c>
      <c r="BE41" s="109">
        <v>6.5083712545887851E-2</v>
      </c>
      <c r="BF41" s="110">
        <v>0.38004024324108027</v>
      </c>
      <c r="BG41" s="2">
        <v>-0.78634456553769372</v>
      </c>
      <c r="BH41" s="105">
        <v>9.5443251328108547E-2</v>
      </c>
      <c r="BI41" s="39">
        <v>1</v>
      </c>
      <c r="BJ41" s="8" t="s">
        <v>93</v>
      </c>
      <c r="BK41" s="2">
        <v>3</v>
      </c>
      <c r="BL41" s="105">
        <v>0.29692165740247328</v>
      </c>
    </row>
    <row r="42" spans="1:64" ht="14.4" customHeight="1" x14ac:dyDescent="0.3">
      <c r="A42">
        <v>41</v>
      </c>
      <c r="B42" s="49" t="s">
        <v>53</v>
      </c>
      <c r="C42" s="63">
        <v>1.0898560030705169</v>
      </c>
      <c r="D42" s="63">
        <v>-0.45795018839662749</v>
      </c>
      <c r="E42" s="63">
        <v>5.3372391044184023E-2</v>
      </c>
      <c r="F42" s="63">
        <v>-0.34317158619220495</v>
      </c>
      <c r="G42" s="65">
        <v>1.0426992165249498</v>
      </c>
      <c r="H42" s="12">
        <v>1</v>
      </c>
      <c r="I42" s="14">
        <v>0.6027439</v>
      </c>
      <c r="J42" s="12">
        <v>1</v>
      </c>
      <c r="K42" s="56">
        <v>1.3184210000000001</v>
      </c>
      <c r="L42" s="12">
        <v>1</v>
      </c>
      <c r="M42" s="55">
        <v>2.1434799999999998</v>
      </c>
      <c r="N42" s="52">
        <f>(Таблица1[[#This Row],[X6]]-Таблица1[[#Totals],[X6]])^2+(Таблица1[[#This Row],[X16]]-Таблица1[[#Totals],[X16]])^2+(Таблица1[[#This Row],[X26]]-Таблица1[[#Totals],[X26]])^2+(Таблица1[[#This Row],[X31]]-Таблица1[[#Totals],[X31]])^2+(Таблица1[[#This Row],[X39]]-Таблица1[[#Totals],[X39]])^2</f>
        <v>2.6053414883185404</v>
      </c>
      <c r="O42" s="21"/>
      <c r="P42" s="32" t="s">
        <v>8</v>
      </c>
      <c r="Q42" s="33" t="s">
        <v>6</v>
      </c>
      <c r="R42" s="33" t="s">
        <v>60</v>
      </c>
      <c r="S42" s="70" t="s">
        <v>7</v>
      </c>
      <c r="T42" s="39">
        <v>1</v>
      </c>
      <c r="U42" s="32" t="s">
        <v>8</v>
      </c>
      <c r="V42" s="74">
        <v>79.422225493065852</v>
      </c>
      <c r="W42" s="74">
        <v>265.17847264782796</v>
      </c>
      <c r="X42" s="74">
        <v>120.29165478475413</v>
      </c>
      <c r="Y42" s="39">
        <v>1</v>
      </c>
      <c r="Z42" s="8" t="s">
        <v>8</v>
      </c>
      <c r="AA42" s="45">
        <v>0.99999999866550737</v>
      </c>
      <c r="AB42" s="45">
        <v>0</v>
      </c>
      <c r="AC42" s="45">
        <v>1.3344926601438586E-9</v>
      </c>
      <c r="AD42" s="39">
        <v>1</v>
      </c>
      <c r="AE42" s="8" t="s">
        <v>8</v>
      </c>
      <c r="AF42" s="2">
        <v>42.356680966955402</v>
      </c>
      <c r="AG42" s="2">
        <v>229.6565076263183</v>
      </c>
      <c r="AH42" s="2">
        <v>79.850153356597801</v>
      </c>
      <c r="AI42" s="39">
        <v>1</v>
      </c>
      <c r="AJ42" s="8" t="s">
        <v>8</v>
      </c>
      <c r="AK42" s="45">
        <v>0.99999999278234841</v>
      </c>
      <c r="AL42" s="45">
        <v>0</v>
      </c>
      <c r="AM42" s="45">
        <v>7.2176515860717677E-9</v>
      </c>
      <c r="AN42" s="39">
        <v>1</v>
      </c>
      <c r="AO42" s="8" t="s">
        <v>8</v>
      </c>
      <c r="AP42" s="2">
        <v>42.356680966955373</v>
      </c>
      <c r="AQ42" s="2">
        <v>229.6565076263179</v>
      </c>
      <c r="AR42" s="105">
        <v>79.85015335659773</v>
      </c>
      <c r="AS42" s="105">
        <v>1</v>
      </c>
      <c r="AT42" s="8" t="s">
        <v>8</v>
      </c>
      <c r="AU42" s="45">
        <v>0.99999999277651064</v>
      </c>
      <c r="AV42" s="45">
        <v>5.3290591077197737E-42</v>
      </c>
      <c r="AW42" s="45">
        <v>7.2234893247304314E-9</v>
      </c>
      <c r="AX42" s="105">
        <v>1</v>
      </c>
      <c r="AY42" s="93">
        <v>-9.7885719963578033E-2</v>
      </c>
      <c r="AZ42" s="94">
        <v>1.2775159053784806</v>
      </c>
      <c r="BA42" s="95">
        <v>0.72594823675735654</v>
      </c>
      <c r="BB42" s="99">
        <v>0.56462893935045444</v>
      </c>
      <c r="BC42" s="100">
        <v>-0.73243620289111733</v>
      </c>
      <c r="BD42" s="101">
        <v>-1.1460195088484859</v>
      </c>
      <c r="BE42" s="109">
        <v>0.37571773170462136</v>
      </c>
      <c r="BF42" s="110">
        <v>-0.51724951359222082</v>
      </c>
      <c r="BG42" s="2">
        <v>1.349897260095489</v>
      </c>
      <c r="BH42" s="105">
        <v>-1.0817105363010511</v>
      </c>
      <c r="BI42" s="39">
        <v>1</v>
      </c>
      <c r="BJ42" s="8" t="s">
        <v>93</v>
      </c>
      <c r="BK42" s="2">
        <v>1</v>
      </c>
      <c r="BL42" s="105">
        <v>0.29716358798593839</v>
      </c>
    </row>
    <row r="43" spans="1:64" ht="14.4" customHeight="1" x14ac:dyDescent="0.3">
      <c r="A43">
        <v>42</v>
      </c>
      <c r="B43" s="49" t="s">
        <v>54</v>
      </c>
      <c r="C43" s="63">
        <v>0.47084413425705085</v>
      </c>
      <c r="D43" s="63">
        <v>1.6210599187599328</v>
      </c>
      <c r="E43" s="63">
        <v>-2.651621975443532E-2</v>
      </c>
      <c r="F43" s="63">
        <v>1.9016948603943904</v>
      </c>
      <c r="G43" s="65">
        <v>2.325941573487873</v>
      </c>
      <c r="H43" s="13">
        <v>2</v>
      </c>
      <c r="I43" s="14">
        <v>1.0864389999999999</v>
      </c>
      <c r="J43" s="13">
        <v>2</v>
      </c>
      <c r="K43" s="56">
        <v>1.8097780000000001</v>
      </c>
      <c r="L43" s="13">
        <v>2</v>
      </c>
      <c r="M43" s="55">
        <v>1.8633249999999999</v>
      </c>
      <c r="N43" s="52">
        <f>(Таблица1[[#This Row],[X6]]-Таблица1[[#Totals],[X6]])^2+(Таблица1[[#This Row],[X16]]-Таблица1[[#Totals],[X16]])^2+(Таблица1[[#This Row],[X26]]-Таблица1[[#Totals],[X26]])^2+(Таблица1[[#This Row],[X31]]-Таблица1[[#Totals],[X31]])^2+(Таблица1[[#This Row],[X39]]-Таблица1[[#Totals],[X39]])^2</f>
        <v>11.876680114213979</v>
      </c>
      <c r="O43" s="20">
        <v>2</v>
      </c>
      <c r="P43" s="32" t="s">
        <v>7</v>
      </c>
      <c r="Q43" s="33" t="s">
        <v>7</v>
      </c>
      <c r="R43" s="33" t="s">
        <v>6</v>
      </c>
      <c r="S43" s="70" t="s">
        <v>60</v>
      </c>
      <c r="T43" s="39">
        <v>2</v>
      </c>
      <c r="U43" s="32" t="s">
        <v>7</v>
      </c>
      <c r="V43" s="74">
        <v>554.06446928191758</v>
      </c>
      <c r="W43" s="74">
        <v>7.0617037129754623</v>
      </c>
      <c r="X43" s="74">
        <v>619.08950472070035</v>
      </c>
      <c r="Y43" s="39">
        <v>2</v>
      </c>
      <c r="Z43" s="8" t="s">
        <v>7</v>
      </c>
      <c r="AA43" s="45">
        <v>0</v>
      </c>
      <c r="AB43" s="45">
        <v>1</v>
      </c>
      <c r="AC43" s="45">
        <v>0</v>
      </c>
      <c r="AD43" s="39">
        <v>2</v>
      </c>
      <c r="AE43" s="8" t="s">
        <v>7</v>
      </c>
      <c r="AF43" s="2">
        <v>428.81987249687853</v>
      </c>
      <c r="AG43" s="2">
        <v>6.9177342692620858</v>
      </c>
      <c r="AH43" s="2">
        <v>485.920141578016</v>
      </c>
      <c r="AI43" s="39">
        <v>2</v>
      </c>
      <c r="AJ43" s="8" t="s">
        <v>7</v>
      </c>
      <c r="AK43" s="45">
        <v>0</v>
      </c>
      <c r="AL43" s="45">
        <v>1</v>
      </c>
      <c r="AM43" s="45">
        <v>0</v>
      </c>
      <c r="AN43" s="39">
        <v>2</v>
      </c>
      <c r="AO43" s="8" t="s">
        <v>7</v>
      </c>
      <c r="AP43" s="2">
        <v>428.81987249687819</v>
      </c>
      <c r="AQ43" s="2">
        <v>6.9177342692620867</v>
      </c>
      <c r="AR43" s="105">
        <v>485.92014157801538</v>
      </c>
      <c r="AS43" s="105">
        <v>2</v>
      </c>
      <c r="AT43" s="8" t="s">
        <v>7</v>
      </c>
      <c r="AU43" s="45">
        <v>1.2635590990770731E-16</v>
      </c>
      <c r="AV43" s="45">
        <v>0.99999999999999978</v>
      </c>
      <c r="AW43" s="45">
        <v>5.0399899559165402E-29</v>
      </c>
      <c r="AX43" s="105">
        <v>2</v>
      </c>
      <c r="AY43" s="93">
        <v>1.8182945526268814</v>
      </c>
      <c r="AZ43" s="94">
        <v>0.15387041928623657</v>
      </c>
      <c r="BA43" s="95">
        <v>1.3713635774331028</v>
      </c>
      <c r="BB43" s="99">
        <v>-1.6959061057262221</v>
      </c>
      <c r="BC43" s="100">
        <v>-1.1872760976798391</v>
      </c>
      <c r="BD43" s="101">
        <v>-0.96165856518448622</v>
      </c>
      <c r="BE43" s="109">
        <v>0.79763907495889175</v>
      </c>
      <c r="BF43" s="110">
        <v>1.0967552412207275</v>
      </c>
      <c r="BG43" s="2">
        <v>-1.9020087436079749</v>
      </c>
      <c r="BH43" s="105">
        <v>-0.97467447899448212</v>
      </c>
      <c r="BI43" s="39">
        <v>2</v>
      </c>
      <c r="BJ43" s="8" t="s">
        <v>95</v>
      </c>
      <c r="BK43" s="2">
        <v>1</v>
      </c>
      <c r="BL43" s="105">
        <v>0.3116143228602431</v>
      </c>
    </row>
    <row r="44" spans="1:64" ht="15.6" x14ac:dyDescent="0.3">
      <c r="A44">
        <v>43</v>
      </c>
      <c r="B44" s="49" t="s">
        <v>55</v>
      </c>
      <c r="C44" s="63">
        <v>-1.0379972959757717</v>
      </c>
      <c r="D44" s="63">
        <v>2.3510393711866771</v>
      </c>
      <c r="E44" s="63">
        <v>5.7134804661263638</v>
      </c>
      <c r="F44" s="63">
        <v>0.54068521185820595</v>
      </c>
      <c r="G44" s="65">
        <v>1.2603631099844836</v>
      </c>
      <c r="H44" s="13">
        <v>2</v>
      </c>
      <c r="I44" s="14">
        <v>1.74749</v>
      </c>
      <c r="J44" s="13">
        <v>1</v>
      </c>
      <c r="K44" s="56">
        <v>2.6166879999999999</v>
      </c>
      <c r="L44" s="13">
        <v>2</v>
      </c>
      <c r="M44" s="55">
        <v>2.4255949999999999</v>
      </c>
      <c r="N44" s="52">
        <f>(Таблица1[[#This Row],[X6]]-Таблица1[[#Totals],[X6]])^2+(Таблица1[[#This Row],[X16]]-Таблица1[[#Totals],[X16]])^2+(Таблица1[[#This Row],[X26]]-Таблица1[[#Totals],[X26]])^2+(Таблица1[[#This Row],[X31]]-Таблица1[[#Totals],[X31]])^2+(Таблица1[[#This Row],[X39]]-Таблица1[[#Totals],[X39]])^2</f>
        <v>41.129539215462309</v>
      </c>
      <c r="O44" s="20"/>
      <c r="P44" s="32" t="s">
        <v>8</v>
      </c>
      <c r="Q44" s="33" t="s">
        <v>6</v>
      </c>
      <c r="R44" s="33" t="s">
        <v>60</v>
      </c>
      <c r="S44" s="70" t="s">
        <v>7</v>
      </c>
      <c r="T44" s="39">
        <v>1</v>
      </c>
      <c r="U44" s="32" t="s">
        <v>8</v>
      </c>
      <c r="V44" s="74">
        <v>747.2335918005914</v>
      </c>
      <c r="W44" s="74">
        <v>1203.9397005318071</v>
      </c>
      <c r="X44" s="74">
        <v>749.64563328361112</v>
      </c>
      <c r="Y44" s="39">
        <v>1</v>
      </c>
      <c r="Z44" s="8" t="s">
        <v>8</v>
      </c>
      <c r="AA44" s="45">
        <v>0.76959410791564009</v>
      </c>
      <c r="AB44" s="45">
        <v>0</v>
      </c>
      <c r="AC44" s="45">
        <v>0.23040589208435996</v>
      </c>
      <c r="AD44" s="39">
        <v>1</v>
      </c>
      <c r="AE44" s="8" t="s">
        <v>8</v>
      </c>
      <c r="AF44" s="2">
        <v>99.552733411897478</v>
      </c>
      <c r="AG44" s="2">
        <v>163.21044031981572</v>
      </c>
      <c r="AH44" s="2">
        <v>105.31260876402052</v>
      </c>
      <c r="AI44" s="39">
        <v>1</v>
      </c>
      <c r="AJ44" s="8" t="s">
        <v>8</v>
      </c>
      <c r="AK44" s="45">
        <v>0.9468457269942514</v>
      </c>
      <c r="AL44" s="45">
        <v>3.5573271904593603E-15</v>
      </c>
      <c r="AM44" s="45">
        <v>5.3154273005745101E-2</v>
      </c>
      <c r="AN44" s="39">
        <v>1</v>
      </c>
      <c r="AO44" s="8" t="s">
        <v>8</v>
      </c>
      <c r="AP44" s="2">
        <v>99.552733411897378</v>
      </c>
      <c r="AQ44" s="2">
        <v>163.21044031981549</v>
      </c>
      <c r="AR44" s="105">
        <v>105.3126087640204</v>
      </c>
      <c r="AS44" s="105">
        <v>1</v>
      </c>
      <c r="AT44" s="8" t="s">
        <v>8</v>
      </c>
      <c r="AU44" s="45">
        <v>0.94684572695967162</v>
      </c>
      <c r="AV44" s="45">
        <v>3.5573271929190956E-15</v>
      </c>
      <c r="AW44" s="45">
        <v>5.3154273040324843E-2</v>
      </c>
      <c r="AX44" s="105">
        <v>1</v>
      </c>
      <c r="AY44" s="93">
        <v>3.9045769878663292</v>
      </c>
      <c r="AZ44" s="94">
        <v>1.2547402794164009</v>
      </c>
      <c r="BA44" s="95">
        <v>-1.2879454269622794</v>
      </c>
      <c r="BB44" s="99">
        <v>-1.4390455149877923</v>
      </c>
      <c r="BC44" s="100">
        <v>-3.7795075550775667</v>
      </c>
      <c r="BD44" s="101">
        <v>1.4571783324986087</v>
      </c>
      <c r="BE44" s="109">
        <v>3.2732901118081359</v>
      </c>
      <c r="BF44" s="110">
        <v>1.4998324407329773</v>
      </c>
      <c r="BG44" s="2">
        <v>-1.286487952338593</v>
      </c>
      <c r="BH44" s="105">
        <v>-5.8069963871459613</v>
      </c>
      <c r="BI44" s="39">
        <v>2</v>
      </c>
      <c r="BJ44" s="8" t="s">
        <v>95</v>
      </c>
      <c r="BK44" s="2">
        <v>1</v>
      </c>
      <c r="BL44" s="105">
        <v>1.4142212783655506</v>
      </c>
    </row>
    <row r="45" spans="1:64" ht="14.4" customHeight="1" x14ac:dyDescent="0.3">
      <c r="A45">
        <v>44</v>
      </c>
      <c r="B45" s="49" t="s">
        <v>56</v>
      </c>
      <c r="C45" s="63">
        <v>0.54822061785873377</v>
      </c>
      <c r="D45" s="63">
        <v>0.94475542607044904</v>
      </c>
      <c r="E45" s="63">
        <v>2.9892788378934445</v>
      </c>
      <c r="F45" s="63">
        <v>-0.19821375819652695</v>
      </c>
      <c r="G45" s="65">
        <v>4.5545599453272798</v>
      </c>
      <c r="H45" s="13">
        <v>2</v>
      </c>
      <c r="I45" s="14">
        <v>1.610533</v>
      </c>
      <c r="J45" s="13">
        <v>2</v>
      </c>
      <c r="K45" s="56">
        <v>1.477921</v>
      </c>
      <c r="L45" s="13">
        <v>2</v>
      </c>
      <c r="M45" s="55">
        <v>1.7006779999999999</v>
      </c>
      <c r="N45" s="52">
        <f>(Таблица1[[#This Row],[X6]]-Таблица1[[#Totals],[X6]])^2+(Таблица1[[#This Row],[X16]]-Таблица1[[#Totals],[X16]])^2+(Таблица1[[#This Row],[X26]]-Таблица1[[#Totals],[X26]])^2+(Таблица1[[#This Row],[X31]]-Таблица1[[#Totals],[X31]])^2+(Таблица1[[#This Row],[X39]]-Таблица1[[#Totals],[X39]])^2</f>
        <v>30.912201621130574</v>
      </c>
      <c r="O45" s="20">
        <v>2</v>
      </c>
      <c r="P45" s="32" t="s">
        <v>7</v>
      </c>
      <c r="Q45" s="33" t="s">
        <v>7</v>
      </c>
      <c r="R45" s="33" t="s">
        <v>6</v>
      </c>
      <c r="S45" s="70" t="s">
        <v>60</v>
      </c>
      <c r="T45" s="39">
        <v>2</v>
      </c>
      <c r="U45" s="32" t="s">
        <v>7</v>
      </c>
      <c r="V45" s="74">
        <v>600.97526489905601</v>
      </c>
      <c r="W45" s="74">
        <v>7.0617037129754641</v>
      </c>
      <c r="X45" s="74">
        <v>670.14174100726495</v>
      </c>
      <c r="Y45" s="39">
        <v>2</v>
      </c>
      <c r="Z45" s="8" t="s">
        <v>7</v>
      </c>
      <c r="AA45" s="45">
        <v>0</v>
      </c>
      <c r="AB45" s="45">
        <v>1</v>
      </c>
      <c r="AC45" s="45">
        <v>0</v>
      </c>
      <c r="AD45" s="39">
        <v>2</v>
      </c>
      <c r="AE45" s="8" t="s">
        <v>7</v>
      </c>
      <c r="AF45" s="2">
        <v>488.98158272071811</v>
      </c>
      <c r="AG45" s="2">
        <v>6.9177342692620805</v>
      </c>
      <c r="AH45" s="2">
        <v>550.54013648765726</v>
      </c>
      <c r="AI45" s="39">
        <v>2</v>
      </c>
      <c r="AJ45" s="8" t="s">
        <v>7</v>
      </c>
      <c r="AK45" s="45">
        <v>0</v>
      </c>
      <c r="AL45" s="45">
        <v>1</v>
      </c>
      <c r="AM45" s="45">
        <v>0</v>
      </c>
      <c r="AN45" s="39">
        <v>2</v>
      </c>
      <c r="AO45" s="8" t="s">
        <v>7</v>
      </c>
      <c r="AP45" s="2">
        <v>488.98158272071771</v>
      </c>
      <c r="AQ45" s="2">
        <v>6.9177342692620893</v>
      </c>
      <c r="AR45" s="105">
        <v>550.54013648765681</v>
      </c>
      <c r="AS45" s="105">
        <v>2</v>
      </c>
      <c r="AT45" s="8" t="s">
        <v>7</v>
      </c>
      <c r="AU45" s="45">
        <v>1.2031344696825899E-17</v>
      </c>
      <c r="AV45" s="45">
        <v>1</v>
      </c>
      <c r="AW45" s="45">
        <v>5.1646876573277077E-31</v>
      </c>
      <c r="AX45" s="105">
        <v>2</v>
      </c>
      <c r="AY45" s="93">
        <v>2.7717407872487865</v>
      </c>
      <c r="AZ45" s="94">
        <v>3.6436217675264415</v>
      </c>
      <c r="BA45" s="95">
        <v>-2.1177679780288533E-2</v>
      </c>
      <c r="BB45" s="99">
        <v>0.30923885077405122</v>
      </c>
      <c r="BC45" s="100">
        <v>-4.4999987569506352</v>
      </c>
      <c r="BD45" s="101">
        <v>-0.78317149541246556</v>
      </c>
      <c r="BE45" s="109">
        <v>3.0570124556112157</v>
      </c>
      <c r="BF45" s="110">
        <v>-1.9850982983929955E-3</v>
      </c>
      <c r="BG45" s="2">
        <v>1.8455797214272389</v>
      </c>
      <c r="BH45" s="105">
        <v>-6.2680395805883267</v>
      </c>
      <c r="BI45" s="39">
        <v>2</v>
      </c>
      <c r="BJ45" s="8" t="s">
        <v>95</v>
      </c>
      <c r="BK45" s="2">
        <v>1</v>
      </c>
      <c r="BL45" s="105">
        <v>0.94006429479983056</v>
      </c>
    </row>
    <row r="46" spans="1:64" ht="14.4" customHeight="1" x14ac:dyDescent="0.3">
      <c r="A46">
        <v>45</v>
      </c>
      <c r="B46" s="49" t="s">
        <v>57</v>
      </c>
      <c r="C46" s="63">
        <v>-1.3475032303825041</v>
      </c>
      <c r="D46" s="63">
        <v>1.0628403374924227</v>
      </c>
      <c r="E46" s="63">
        <v>0.12127771022301045</v>
      </c>
      <c r="F46" s="63">
        <v>-4.7767381734207581E-2</v>
      </c>
      <c r="G46" s="65">
        <v>-0.50044032665831217</v>
      </c>
      <c r="H46" s="13">
        <v>3</v>
      </c>
      <c r="I46" s="14">
        <v>0.6051472</v>
      </c>
      <c r="J46" s="13">
        <v>3</v>
      </c>
      <c r="K46" s="56">
        <v>1.582416</v>
      </c>
      <c r="L46" s="13">
        <v>3</v>
      </c>
      <c r="M46" s="55">
        <v>1.8201069999999999</v>
      </c>
      <c r="N46" s="52">
        <f>(Таблица1[[#This Row],[X6]]-Таблица1[[#Totals],[X6]])^2+(Таблица1[[#This Row],[X16]]-Таблица1[[#Totals],[X16]])^2+(Таблица1[[#This Row],[X26]]-Таблица1[[#Totals],[X26]])^2+(Таблица1[[#This Row],[X31]]-Таблица1[[#Totals],[X31]])^2+(Таблица1[[#This Row],[X39]]-Таблица1[[#Totals],[X39]])^2</f>
        <v>3.2128250651928472</v>
      </c>
      <c r="O46" s="20"/>
      <c r="P46" s="32" t="s">
        <v>8</v>
      </c>
      <c r="Q46" s="33" t="s">
        <v>60</v>
      </c>
      <c r="R46" s="33" t="s">
        <v>6</v>
      </c>
      <c r="S46" s="70" t="s">
        <v>7</v>
      </c>
      <c r="T46" s="39">
        <v>3</v>
      </c>
      <c r="U46" s="32" t="s">
        <v>8</v>
      </c>
      <c r="V46" s="74">
        <v>39.769950815967213</v>
      </c>
      <c r="W46" s="74">
        <v>749.41626776001442</v>
      </c>
      <c r="X46" s="74">
        <v>15.336334627021706</v>
      </c>
      <c r="Y46" s="39">
        <v>3</v>
      </c>
      <c r="Z46" s="8" t="s">
        <v>8</v>
      </c>
      <c r="AA46" s="45">
        <v>4.9465853828311823E-6</v>
      </c>
      <c r="AB46" s="45">
        <v>0</v>
      </c>
      <c r="AC46" s="45">
        <v>0.99999505341461725</v>
      </c>
      <c r="AD46" s="39">
        <v>3</v>
      </c>
      <c r="AE46" s="8" t="s">
        <v>8</v>
      </c>
      <c r="AF46" s="2">
        <v>24.066057219219577</v>
      </c>
      <c r="AG46" s="2">
        <v>531.51042503733049</v>
      </c>
      <c r="AH46" s="2">
        <v>1.9593562868450525</v>
      </c>
      <c r="AI46" s="39">
        <v>3</v>
      </c>
      <c r="AJ46" s="8" t="s">
        <v>8</v>
      </c>
      <c r="AK46" s="45">
        <v>1.5833758234782702E-5</v>
      </c>
      <c r="AL46" s="45">
        <v>0</v>
      </c>
      <c r="AM46" s="45">
        <v>0.99998416624176523</v>
      </c>
      <c r="AN46" s="39">
        <v>3</v>
      </c>
      <c r="AO46" s="8" t="s">
        <v>8</v>
      </c>
      <c r="AP46" s="2">
        <v>24.066057219219559</v>
      </c>
      <c r="AQ46" s="2">
        <v>531.51042503732981</v>
      </c>
      <c r="AR46" s="105">
        <v>1.959356286845054</v>
      </c>
      <c r="AS46" s="105">
        <v>3</v>
      </c>
      <c r="AT46" s="8" t="s">
        <v>8</v>
      </c>
      <c r="AU46" s="45">
        <v>6.58938002951234E-2</v>
      </c>
      <c r="AV46" s="45">
        <v>1.1439407996938759E-112</v>
      </c>
      <c r="AW46" s="45">
        <v>0.93410619970487663</v>
      </c>
      <c r="AX46" s="105">
        <v>3</v>
      </c>
      <c r="AY46" s="93">
        <v>0.48290571193031195</v>
      </c>
      <c r="AZ46" s="94">
        <v>-0.92942484940338954</v>
      </c>
      <c r="BA46" s="95">
        <v>-0.97678599041788527</v>
      </c>
      <c r="BB46" s="99">
        <v>-0.52190065730505442</v>
      </c>
      <c r="BC46" s="100">
        <v>0.18476906395720799</v>
      </c>
      <c r="BD46" s="101">
        <v>1.32084043142577</v>
      </c>
      <c r="BE46" s="109">
        <v>-3.5732505720656116E-2</v>
      </c>
      <c r="BF46" s="110">
        <v>0.61911892293761617</v>
      </c>
      <c r="BG46" s="2">
        <v>-1.366407479890928</v>
      </c>
      <c r="BH46" s="105">
        <v>0.4460911347417249</v>
      </c>
      <c r="BI46" s="39">
        <v>3</v>
      </c>
      <c r="BJ46" s="8" t="s">
        <v>94</v>
      </c>
      <c r="BK46" s="2">
        <v>2</v>
      </c>
      <c r="BL46" s="105">
        <v>0.40100144153469253</v>
      </c>
    </row>
    <row r="47" spans="1:64" ht="14.4" customHeight="1" x14ac:dyDescent="0.3">
      <c r="A47">
        <v>46</v>
      </c>
      <c r="B47" s="49" t="s">
        <v>58</v>
      </c>
      <c r="C47" s="63">
        <v>-0.22554421815809819</v>
      </c>
      <c r="D47" s="63">
        <v>1.1200936278788338</v>
      </c>
      <c r="E47" s="63">
        <v>9.7311126983424659E-2</v>
      </c>
      <c r="F47" s="63">
        <v>-0.19836412938739384</v>
      </c>
      <c r="G47" s="65">
        <v>-0.47120189320852407</v>
      </c>
      <c r="H47" s="13">
        <v>3</v>
      </c>
      <c r="I47" s="14">
        <v>0.66385050000000001</v>
      </c>
      <c r="J47" s="13">
        <v>3</v>
      </c>
      <c r="K47" s="56">
        <v>1.0478369999999999</v>
      </c>
      <c r="L47" s="13">
        <v>3</v>
      </c>
      <c r="M47" s="55">
        <v>1.096495</v>
      </c>
      <c r="N47" s="52">
        <f>(Таблица1[[#This Row],[X6]]-Таблица1[[#Totals],[X6]])^2+(Таблица1[[#This Row],[X16]]-Таблица1[[#Totals],[X16]])^2+(Таблица1[[#This Row],[X26]]-Таблица1[[#Totals],[X26]])^2+(Таблица1[[#This Row],[X31]]-Таблица1[[#Totals],[X31]])^2+(Таблица1[[#This Row],[X39]]-Таблица1[[#Totals],[X39]])^2</f>
        <v>1.5763289369850153</v>
      </c>
      <c r="O47" s="20"/>
      <c r="P47" s="32" t="s">
        <v>8</v>
      </c>
      <c r="Q47" s="33" t="s">
        <v>60</v>
      </c>
      <c r="R47" s="33" t="s">
        <v>6</v>
      </c>
      <c r="S47" s="70" t="s">
        <v>7</v>
      </c>
      <c r="T47" s="39">
        <v>3</v>
      </c>
      <c r="U47" s="32" t="s">
        <v>8</v>
      </c>
      <c r="V47" s="74">
        <v>18.206727126057455</v>
      </c>
      <c r="W47" s="74">
        <v>708.68337329076428</v>
      </c>
      <c r="X47" s="74">
        <v>14.31810301594501</v>
      </c>
      <c r="Y47" s="39">
        <v>3</v>
      </c>
      <c r="Z47" s="8" t="s">
        <v>8</v>
      </c>
      <c r="AA47" s="45">
        <v>0.12517489630670497</v>
      </c>
      <c r="AB47" s="45">
        <v>0</v>
      </c>
      <c r="AC47" s="45">
        <v>0.87482510369329503</v>
      </c>
      <c r="AD47" s="39">
        <v>3</v>
      </c>
      <c r="AE47" s="8" t="s">
        <v>8</v>
      </c>
      <c r="AF47" s="2">
        <v>3.9863850964820919</v>
      </c>
      <c r="AG47" s="2">
        <v>495.00592368892637</v>
      </c>
      <c r="AH47" s="2">
        <v>2.7172750093424325</v>
      </c>
      <c r="AI47" s="39">
        <v>3</v>
      </c>
      <c r="AJ47" s="8" t="s">
        <v>8</v>
      </c>
      <c r="AK47" s="45">
        <v>0.34647841420092729</v>
      </c>
      <c r="AL47" s="45">
        <v>0</v>
      </c>
      <c r="AM47" s="45">
        <v>0.65352158579907282</v>
      </c>
      <c r="AN47" s="39">
        <v>3</v>
      </c>
      <c r="AO47" s="8" t="s">
        <v>8</v>
      </c>
      <c r="AP47" s="2">
        <v>3.9863850964820862</v>
      </c>
      <c r="AQ47" s="2">
        <v>495.00592368892569</v>
      </c>
      <c r="AR47" s="105">
        <v>2.7172750093424289</v>
      </c>
      <c r="AS47" s="105">
        <v>3</v>
      </c>
      <c r="AT47" s="8" t="s">
        <v>8</v>
      </c>
      <c r="AU47" s="45">
        <v>0.46980685618663298</v>
      </c>
      <c r="AV47" s="45">
        <v>1.152806942002826E-107</v>
      </c>
      <c r="AW47" s="45">
        <v>0.53019314381336691</v>
      </c>
      <c r="AX47" s="105">
        <v>3</v>
      </c>
      <c r="AY47" s="93">
        <v>0.32304573935195868</v>
      </c>
      <c r="AZ47" s="94">
        <v>-0.48927144312783316</v>
      </c>
      <c r="BA47" s="95">
        <v>1.5264423847658902E-2</v>
      </c>
      <c r="BB47" s="99">
        <v>-0.52748693239599587</v>
      </c>
      <c r="BC47" s="100">
        <v>0.12173445870799787</v>
      </c>
      <c r="BD47" s="101">
        <v>0.22564652694818838</v>
      </c>
      <c r="BE47" s="109">
        <v>-1.0046486704731655E-2</v>
      </c>
      <c r="BF47" s="110">
        <v>0.49119191512001276</v>
      </c>
      <c r="BG47" s="2">
        <v>-1.0730462009320181</v>
      </c>
      <c r="BH47" s="105">
        <v>0.31639608281164999</v>
      </c>
      <c r="BI47" s="39">
        <v>2</v>
      </c>
      <c r="BJ47" s="8" t="s">
        <v>93</v>
      </c>
      <c r="BK47" s="2">
        <v>2</v>
      </c>
      <c r="BL47" s="105">
        <v>0.37408375682522405</v>
      </c>
    </row>
    <row r="48" spans="1:64" ht="14.4" customHeight="1" thickBot="1" x14ac:dyDescent="0.35">
      <c r="A48" s="35" t="s">
        <v>60</v>
      </c>
      <c r="B48" s="49" t="s">
        <v>59</v>
      </c>
      <c r="C48" s="66">
        <v>-1.927826857395128</v>
      </c>
      <c r="D48" s="66">
        <v>1.2238652167042046</v>
      </c>
      <c r="E48" s="66">
        <v>-0.21026002459125981</v>
      </c>
      <c r="F48" s="66">
        <v>-0.29618058904630312</v>
      </c>
      <c r="G48" s="67">
        <v>-0.40947631148119357</v>
      </c>
      <c r="H48" s="13">
        <v>3</v>
      </c>
      <c r="I48" s="14">
        <v>0.77387490000000003</v>
      </c>
      <c r="J48" s="13">
        <v>3</v>
      </c>
      <c r="K48" s="56">
        <v>2.4998179999999999</v>
      </c>
      <c r="L48" s="13">
        <v>3</v>
      </c>
      <c r="M48" s="55">
        <v>3.9016090000000001</v>
      </c>
      <c r="N48" s="52">
        <f>(Таблица1[[#This Row],[X6]]-Таблица1[[#Totals],[X6]])^2+(Таблица1[[#This Row],[X16]]-Таблица1[[#Totals],[X16]])^2+(Таблица1[[#This Row],[X26]]-Таблица1[[#Totals],[X26]])^2+(Таблица1[[#This Row],[X31]]-Таблица1[[#Totals],[X31]])^2+(Таблица1[[#This Row],[X39]]-Таблица1[[#Totals],[X39]])^2</f>
        <v>5.5139655296855805</v>
      </c>
      <c r="O48" s="22"/>
      <c r="P48" s="9"/>
      <c r="Q48" s="29"/>
      <c r="R48" s="35" t="s">
        <v>6</v>
      </c>
      <c r="S48" s="71" t="s">
        <v>7</v>
      </c>
      <c r="T48" s="40">
        <v>3</v>
      </c>
      <c r="U48" s="34" t="s">
        <v>8</v>
      </c>
      <c r="V48" s="75">
        <v>58.804386230549511</v>
      </c>
      <c r="W48" s="75">
        <v>801.19382243964071</v>
      </c>
      <c r="X48" s="75">
        <v>21.459097510551544</v>
      </c>
      <c r="Y48" s="40">
        <v>3</v>
      </c>
      <c r="Z48" s="9" t="s">
        <v>8</v>
      </c>
      <c r="AA48" s="46">
        <v>7.7727301177819045E-9</v>
      </c>
      <c r="AB48" s="46">
        <v>0</v>
      </c>
      <c r="AC48" s="46">
        <v>0.99999999222726987</v>
      </c>
      <c r="AD48" s="40">
        <v>3</v>
      </c>
      <c r="AE48" s="9" t="s">
        <v>8</v>
      </c>
      <c r="AF48" s="29">
        <v>44.24493945645429</v>
      </c>
      <c r="AG48" s="29">
        <v>596.52517435487471</v>
      </c>
      <c r="AH48" s="29">
        <v>9.5364594285272499</v>
      </c>
      <c r="AI48" s="40">
        <v>3</v>
      </c>
      <c r="AJ48" s="9" t="s">
        <v>8</v>
      </c>
      <c r="AK48" s="46">
        <v>2.905021237471604E-8</v>
      </c>
      <c r="AL48" s="46">
        <v>0</v>
      </c>
      <c r="AM48" s="46">
        <v>0.99999997094978765</v>
      </c>
      <c r="AN48" s="40">
        <v>3</v>
      </c>
      <c r="AO48" s="9" t="s">
        <v>8</v>
      </c>
      <c r="AP48" s="29">
        <v>44.244939456454247</v>
      </c>
      <c r="AQ48" s="29">
        <v>596.52517435487414</v>
      </c>
      <c r="AR48" s="106">
        <v>9.5364594285272499</v>
      </c>
      <c r="AS48" s="106">
        <v>3</v>
      </c>
      <c r="AT48" s="9" t="s">
        <v>8</v>
      </c>
      <c r="AU48" s="46">
        <v>5.010097811043434E-2</v>
      </c>
      <c r="AV48" s="46">
        <v>1.567434336141101E-122</v>
      </c>
      <c r="AW48" s="46">
        <v>0.94989902188956565</v>
      </c>
      <c r="AX48" s="106">
        <v>3</v>
      </c>
      <c r="AY48" s="96">
        <v>0.43677007807358442</v>
      </c>
      <c r="AZ48" s="97">
        <v>-1.0718295336398647</v>
      </c>
      <c r="BA48" s="98">
        <v>-1.4813891311800802</v>
      </c>
      <c r="BB48" s="102">
        <v>-0.38123060457224278</v>
      </c>
      <c r="BC48" s="103">
        <v>0.24820459682011559</v>
      </c>
      <c r="BD48" s="104">
        <v>1.8240499205110523</v>
      </c>
      <c r="BE48" s="111">
        <v>-0.13799565444097694</v>
      </c>
      <c r="BF48" s="112">
        <v>0.62275254121470791</v>
      </c>
      <c r="BG48" s="29">
        <v>-1.435894696622706</v>
      </c>
      <c r="BH48" s="106">
        <v>0.65791774199577935</v>
      </c>
      <c r="BI48" s="40">
        <v>3</v>
      </c>
      <c r="BJ48" s="9" t="s">
        <v>94</v>
      </c>
      <c r="BK48" s="29">
        <v>2</v>
      </c>
      <c r="BL48" s="106">
        <v>0.47415133486723465</v>
      </c>
    </row>
    <row r="49" spans="2:38" ht="15" thickBot="1" x14ac:dyDescent="0.35">
      <c r="B49" s="57"/>
      <c r="C49" s="58">
        <f>SUBTOTAL(101,Таблица1[X6])</f>
        <v>-1.0393577251809976E-16</v>
      </c>
      <c r="D49" s="59">
        <f>SUBTOTAL(101,Таблица1[X16])</f>
        <v>-6.6140946147881663E-17</v>
      </c>
      <c r="E49" s="59">
        <f>SUBTOTAL(101,Таблица1[X26])</f>
        <v>2.0078501509178364E-17</v>
      </c>
      <c r="F49" s="59">
        <f>SUBTOTAL(101,Таблица1[X31])</f>
        <v>-2.0550936838806088E-16</v>
      </c>
      <c r="G49" s="59">
        <f>SUBTOTAL(101,Таблица1[X39])</f>
        <v>-2.7165031453594255E-17</v>
      </c>
      <c r="H49" s="60">
        <f>SUBTOTAL(103,Таблица1[K-means])</f>
        <v>47</v>
      </c>
      <c r="I49" s="60"/>
      <c r="J49" s="60">
        <f>SUBTOTAL(103,Таблица1[Ward])</f>
        <v>47</v>
      </c>
      <c r="K49" s="60"/>
      <c r="L49" s="60">
        <f>SUBTOTAL(103,Таблица1[CL])</f>
        <v>47</v>
      </c>
      <c r="M49" s="60"/>
      <c r="N49" s="61">
        <f>SUBTOTAL(109,Таблица1[Q(s)])</f>
        <v>229.99999999999994</v>
      </c>
      <c r="Y49"/>
      <c r="AL49" s="6"/>
    </row>
    <row r="62" spans="2:38" x14ac:dyDescent="0.3">
      <c r="N62" s="123" t="s">
        <v>40</v>
      </c>
      <c r="O62">
        <v>1</v>
      </c>
    </row>
    <row r="63" spans="2:38" x14ac:dyDescent="0.3">
      <c r="N63" s="123" t="s">
        <v>42</v>
      </c>
      <c r="O63">
        <v>1</v>
      </c>
    </row>
    <row r="64" spans="2:38" x14ac:dyDescent="0.3">
      <c r="N64" s="123" t="s">
        <v>43</v>
      </c>
      <c r="O64">
        <v>3</v>
      </c>
    </row>
    <row r="65" spans="14:15" x14ac:dyDescent="0.3">
      <c r="N65" s="123" t="s">
        <v>44</v>
      </c>
      <c r="O65">
        <v>3</v>
      </c>
    </row>
    <row r="66" spans="14:15" x14ac:dyDescent="0.3">
      <c r="N66" s="123" t="s">
        <v>45</v>
      </c>
      <c r="O66">
        <v>3</v>
      </c>
    </row>
    <row r="67" spans="14:15" x14ac:dyDescent="0.3">
      <c r="N67" s="123" t="s">
        <v>46</v>
      </c>
      <c r="O67">
        <v>1</v>
      </c>
    </row>
    <row r="68" spans="14:15" x14ac:dyDescent="0.3">
      <c r="N68" s="123" t="s">
        <v>47</v>
      </c>
      <c r="O68">
        <v>3</v>
      </c>
    </row>
    <row r="69" spans="14:15" x14ac:dyDescent="0.3">
      <c r="N69" s="123" t="s">
        <v>48</v>
      </c>
      <c r="O69">
        <v>1</v>
      </c>
    </row>
    <row r="70" spans="14:15" x14ac:dyDescent="0.3">
      <c r="N70" s="123" t="s">
        <v>49</v>
      </c>
      <c r="O70">
        <v>1</v>
      </c>
    </row>
    <row r="71" spans="14:15" x14ac:dyDescent="0.3">
      <c r="N71" s="123" t="s">
        <v>51</v>
      </c>
      <c r="O71">
        <v>2</v>
      </c>
    </row>
    <row r="72" spans="14:15" x14ac:dyDescent="0.3">
      <c r="N72" s="123" t="s">
        <v>52</v>
      </c>
      <c r="O72">
        <v>1</v>
      </c>
    </row>
    <row r="73" spans="14:15" x14ac:dyDescent="0.3">
      <c r="N73" s="123" t="s">
        <v>53</v>
      </c>
      <c r="O73">
        <v>1</v>
      </c>
    </row>
    <row r="74" spans="14:15" x14ac:dyDescent="0.3">
      <c r="N74" s="123" t="s">
        <v>56</v>
      </c>
      <c r="O74">
        <v>2</v>
      </c>
    </row>
    <row r="75" spans="14:15" x14ac:dyDescent="0.3">
      <c r="N75" s="123" t="s">
        <v>57</v>
      </c>
      <c r="O75">
        <v>3</v>
      </c>
    </row>
    <row r="76" spans="14:15" x14ac:dyDescent="0.3">
      <c r="N76" s="123" t="s">
        <v>58</v>
      </c>
      <c r="O76">
        <v>3</v>
      </c>
    </row>
    <row r="77" spans="14:15" x14ac:dyDescent="0.3">
      <c r="N77" s="123" t="s">
        <v>59</v>
      </c>
      <c r="O77">
        <v>3</v>
      </c>
    </row>
  </sheetData>
  <autoFilter ref="O1:AL48" xr:uid="{E90D4E2E-C674-47FB-8BA9-9738516A9A41}">
    <filterColumn colId="1" showButton="0"/>
    <filterColumn colId="5" showButton="0"/>
    <filterColumn colId="6" showButton="0"/>
    <filterColumn colId="10" showButton="0"/>
    <filterColumn colId="11" showButton="0"/>
    <filterColumn colId="15" showButton="0"/>
    <filterColumn colId="16" showButton="0"/>
    <filterColumn colId="20" showButton="0"/>
    <filterColumn colId="21" showButton="0"/>
  </autoFilter>
  <mergeCells count="7">
    <mergeCell ref="AO1:AR1"/>
    <mergeCell ref="AT1:AW1"/>
    <mergeCell ref="P1:S1"/>
    <mergeCell ref="U1:X1"/>
    <mergeCell ref="Z1:AC1"/>
    <mergeCell ref="AE1:AH1"/>
    <mergeCell ref="AJ1:AM1"/>
  </mergeCells>
  <conditionalFormatting sqref="AK2:AM48 AA2:AC48">
    <cfRule type="cellIs" dxfId="30" priority="5" operator="lessThan">
      <formula>0.05</formula>
    </cfRule>
  </conditionalFormatting>
  <conditionalFormatting sqref="AU2:AW48">
    <cfRule type="cellIs" dxfId="29" priority="2" operator="greaterThan">
      <formula>0.5</formula>
    </cfRule>
  </conditionalFormatting>
  <conditionalFormatting sqref="AP2:AR48">
    <cfRule type="duplicateValues" priority="1"/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9"/>
  <sheetViews>
    <sheetView workbookViewId="0">
      <selection activeCell="H6" sqref="H6"/>
    </sheetView>
  </sheetViews>
  <sheetFormatPr defaultRowHeight="14.4" x14ac:dyDescent="0.3"/>
  <cols>
    <col min="1" max="1" width="18.33203125" bestFit="1" customWidth="1"/>
    <col min="3" max="3" width="19.77734375" bestFit="1" customWidth="1"/>
    <col min="4" max="4" width="13.21875" bestFit="1" customWidth="1"/>
    <col min="5" max="5" width="10.33203125" bestFit="1" customWidth="1"/>
  </cols>
  <sheetData>
    <row r="1" spans="1:5" ht="15" thickBot="1" x14ac:dyDescent="0.35"/>
    <row r="2" spans="1:5" ht="15" thickBot="1" x14ac:dyDescent="0.35">
      <c r="C2" s="47" t="s">
        <v>62</v>
      </c>
      <c r="D2" s="48" t="s">
        <v>63</v>
      </c>
      <c r="E2" s="26" t="s">
        <v>64</v>
      </c>
    </row>
    <row r="3" spans="1:5" x14ac:dyDescent="0.3">
      <c r="A3" t="s">
        <v>13</v>
      </c>
      <c r="B3">
        <v>1</v>
      </c>
      <c r="C3" s="7">
        <v>1</v>
      </c>
      <c r="D3" s="16">
        <v>1</v>
      </c>
      <c r="E3" s="19">
        <v>1</v>
      </c>
    </row>
    <row r="4" spans="1:5" x14ac:dyDescent="0.3">
      <c r="A4" t="s">
        <v>14</v>
      </c>
      <c r="B4">
        <v>2</v>
      </c>
      <c r="C4" s="8">
        <v>3</v>
      </c>
      <c r="D4" s="17">
        <v>3</v>
      </c>
      <c r="E4" s="20">
        <v>3</v>
      </c>
    </row>
    <row r="5" spans="1:5" x14ac:dyDescent="0.3">
      <c r="A5" t="s">
        <v>15</v>
      </c>
      <c r="B5">
        <v>3</v>
      </c>
      <c r="C5" s="8">
        <v>3</v>
      </c>
      <c r="D5" s="17">
        <v>3</v>
      </c>
      <c r="E5" s="20">
        <v>3</v>
      </c>
    </row>
    <row r="6" spans="1:5" x14ac:dyDescent="0.3">
      <c r="A6" t="s">
        <v>16</v>
      </c>
      <c r="B6">
        <v>4</v>
      </c>
      <c r="C6" s="8">
        <v>3</v>
      </c>
      <c r="D6" s="17">
        <v>3</v>
      </c>
      <c r="E6" s="20">
        <v>3</v>
      </c>
    </row>
    <row r="7" spans="1:5" x14ac:dyDescent="0.3">
      <c r="A7" t="s">
        <v>17</v>
      </c>
      <c r="B7">
        <v>5</v>
      </c>
      <c r="C7" s="8">
        <v>1</v>
      </c>
      <c r="D7" s="17">
        <v>1</v>
      </c>
      <c r="E7" s="21">
        <v>1</v>
      </c>
    </row>
    <row r="8" spans="1:5" x14ac:dyDescent="0.3">
      <c r="A8" t="s">
        <v>18</v>
      </c>
      <c r="B8">
        <v>6</v>
      </c>
      <c r="C8" s="8">
        <v>3</v>
      </c>
      <c r="D8" s="17">
        <v>3</v>
      </c>
      <c r="E8" s="20">
        <v>3</v>
      </c>
    </row>
    <row r="9" spans="1:5" x14ac:dyDescent="0.3">
      <c r="A9" t="s">
        <v>19</v>
      </c>
      <c r="B9">
        <v>7</v>
      </c>
      <c r="C9" s="8">
        <v>1</v>
      </c>
      <c r="D9" s="17">
        <v>1</v>
      </c>
      <c r="E9" s="21">
        <v>1</v>
      </c>
    </row>
    <row r="10" spans="1:5" x14ac:dyDescent="0.3">
      <c r="A10" t="s">
        <v>20</v>
      </c>
      <c r="B10">
        <v>8</v>
      </c>
      <c r="C10" s="8">
        <v>1</v>
      </c>
      <c r="D10" s="17">
        <v>1</v>
      </c>
      <c r="E10" s="21">
        <v>1</v>
      </c>
    </row>
    <row r="11" spans="1:5" x14ac:dyDescent="0.3">
      <c r="A11" t="s">
        <v>21</v>
      </c>
      <c r="B11">
        <v>9</v>
      </c>
      <c r="C11" s="8">
        <v>1</v>
      </c>
      <c r="D11" s="17">
        <v>1</v>
      </c>
      <c r="E11" s="21">
        <v>1</v>
      </c>
    </row>
    <row r="12" spans="1:5" x14ac:dyDescent="0.3">
      <c r="A12" t="s">
        <v>22</v>
      </c>
      <c r="B12">
        <v>10</v>
      </c>
      <c r="C12" s="8">
        <v>1</v>
      </c>
      <c r="D12" s="17">
        <v>1</v>
      </c>
      <c r="E12" s="21">
        <v>1</v>
      </c>
    </row>
    <row r="13" spans="1:5" x14ac:dyDescent="0.3">
      <c r="A13" t="s">
        <v>23</v>
      </c>
      <c r="B13">
        <v>11</v>
      </c>
      <c r="C13" s="8">
        <v>3</v>
      </c>
      <c r="D13" s="17">
        <v>3</v>
      </c>
      <c r="E13" s="20">
        <v>3</v>
      </c>
    </row>
    <row r="14" spans="1:5" x14ac:dyDescent="0.3">
      <c r="A14" t="s">
        <v>24</v>
      </c>
      <c r="B14">
        <v>12</v>
      </c>
      <c r="C14" s="8">
        <v>1</v>
      </c>
      <c r="D14" s="17">
        <v>1</v>
      </c>
      <c r="E14" s="21">
        <v>1</v>
      </c>
    </row>
    <row r="15" spans="1:5" x14ac:dyDescent="0.3">
      <c r="A15" t="s">
        <v>25</v>
      </c>
      <c r="B15">
        <v>13</v>
      </c>
      <c r="C15" s="8">
        <v>1</v>
      </c>
      <c r="D15" s="17">
        <v>1</v>
      </c>
      <c r="E15" s="21">
        <v>1</v>
      </c>
    </row>
    <row r="16" spans="1:5" x14ac:dyDescent="0.3">
      <c r="A16" t="s">
        <v>26</v>
      </c>
      <c r="B16">
        <v>14</v>
      </c>
      <c r="C16" s="11">
        <v>2</v>
      </c>
      <c r="D16" s="10">
        <v>1</v>
      </c>
      <c r="E16" s="23">
        <v>3</v>
      </c>
    </row>
    <row r="17" spans="1:5" x14ac:dyDescent="0.3">
      <c r="A17" t="s">
        <v>27</v>
      </c>
      <c r="B17">
        <v>15</v>
      </c>
      <c r="C17" s="8">
        <v>1</v>
      </c>
      <c r="D17" s="17">
        <v>1</v>
      </c>
      <c r="E17" s="21">
        <v>1</v>
      </c>
    </row>
    <row r="18" spans="1:5" x14ac:dyDescent="0.3">
      <c r="A18" t="s">
        <v>28</v>
      </c>
      <c r="B18">
        <v>16</v>
      </c>
      <c r="C18" s="8">
        <v>1</v>
      </c>
      <c r="D18" s="17">
        <v>1</v>
      </c>
      <c r="E18" s="21">
        <v>1</v>
      </c>
    </row>
    <row r="19" spans="1:5" x14ac:dyDescent="0.3">
      <c r="A19" t="s">
        <v>29</v>
      </c>
      <c r="B19">
        <v>17</v>
      </c>
      <c r="C19" s="8">
        <v>1</v>
      </c>
      <c r="D19" s="17">
        <v>1</v>
      </c>
      <c r="E19" s="21">
        <v>1</v>
      </c>
    </row>
    <row r="20" spans="1:5" x14ac:dyDescent="0.3">
      <c r="A20" t="s">
        <v>30</v>
      </c>
      <c r="B20">
        <v>18</v>
      </c>
      <c r="C20" s="8">
        <v>1</v>
      </c>
      <c r="D20" s="17">
        <v>1</v>
      </c>
      <c r="E20" s="21">
        <v>1</v>
      </c>
    </row>
    <row r="21" spans="1:5" x14ac:dyDescent="0.3">
      <c r="A21" t="s">
        <v>31</v>
      </c>
      <c r="B21">
        <v>19</v>
      </c>
      <c r="C21" s="8">
        <v>1</v>
      </c>
      <c r="D21" s="17">
        <v>1</v>
      </c>
      <c r="E21" s="21">
        <v>1</v>
      </c>
    </row>
    <row r="22" spans="1:5" x14ac:dyDescent="0.3">
      <c r="A22" t="s">
        <v>32</v>
      </c>
      <c r="B22">
        <v>20</v>
      </c>
      <c r="C22" s="8">
        <v>1</v>
      </c>
      <c r="D22" s="17">
        <v>1</v>
      </c>
      <c r="E22" s="21">
        <v>1</v>
      </c>
    </row>
    <row r="23" spans="1:5" x14ac:dyDescent="0.3">
      <c r="A23" t="s">
        <v>33</v>
      </c>
      <c r="B23">
        <v>21</v>
      </c>
      <c r="C23" s="8">
        <v>3</v>
      </c>
      <c r="D23" s="17">
        <v>3</v>
      </c>
      <c r="E23" s="20">
        <v>3</v>
      </c>
    </row>
    <row r="24" spans="1:5" x14ac:dyDescent="0.3">
      <c r="A24" t="s">
        <v>34</v>
      </c>
      <c r="B24">
        <v>22</v>
      </c>
      <c r="C24" s="8">
        <v>3</v>
      </c>
      <c r="D24" s="17">
        <v>3</v>
      </c>
      <c r="E24" s="20">
        <v>3</v>
      </c>
    </row>
    <row r="25" spans="1:5" x14ac:dyDescent="0.3">
      <c r="A25" t="s">
        <v>35</v>
      </c>
      <c r="B25">
        <v>23</v>
      </c>
      <c r="C25" s="8">
        <v>2</v>
      </c>
      <c r="D25" s="17">
        <v>2</v>
      </c>
      <c r="E25" s="23">
        <v>3</v>
      </c>
    </row>
    <row r="26" spans="1:5" x14ac:dyDescent="0.3">
      <c r="A26" t="s">
        <v>36</v>
      </c>
      <c r="B26">
        <v>24</v>
      </c>
      <c r="C26" s="8">
        <v>1</v>
      </c>
      <c r="D26" s="17">
        <v>1</v>
      </c>
      <c r="E26" s="21">
        <v>1</v>
      </c>
    </row>
    <row r="27" spans="1:5" x14ac:dyDescent="0.3">
      <c r="A27" t="s">
        <v>37</v>
      </c>
      <c r="B27">
        <v>25</v>
      </c>
      <c r="C27" s="8">
        <v>3</v>
      </c>
      <c r="D27" s="17">
        <v>3</v>
      </c>
      <c r="E27" s="20">
        <v>3</v>
      </c>
    </row>
    <row r="28" spans="1:5" x14ac:dyDescent="0.3">
      <c r="A28" t="s">
        <v>38</v>
      </c>
      <c r="B28">
        <v>26</v>
      </c>
      <c r="C28" s="8">
        <v>1</v>
      </c>
      <c r="D28" s="17">
        <v>1</v>
      </c>
      <c r="E28" s="21">
        <v>1</v>
      </c>
    </row>
    <row r="29" spans="1:5" x14ac:dyDescent="0.3">
      <c r="A29" t="s">
        <v>39</v>
      </c>
      <c r="B29">
        <v>27</v>
      </c>
      <c r="C29" s="8">
        <v>3</v>
      </c>
      <c r="D29" s="17">
        <v>3</v>
      </c>
      <c r="E29" s="20">
        <v>3</v>
      </c>
    </row>
    <row r="30" spans="1:5" x14ac:dyDescent="0.3">
      <c r="A30" t="s">
        <v>40</v>
      </c>
      <c r="B30">
        <v>28</v>
      </c>
      <c r="C30" s="8">
        <v>1</v>
      </c>
      <c r="D30" s="17">
        <v>1</v>
      </c>
      <c r="E30" s="21">
        <v>1</v>
      </c>
    </row>
    <row r="31" spans="1:5" x14ac:dyDescent="0.3">
      <c r="A31" t="s">
        <v>41</v>
      </c>
      <c r="B31">
        <v>29</v>
      </c>
      <c r="C31" s="8">
        <v>3</v>
      </c>
      <c r="D31" s="17">
        <v>3</v>
      </c>
      <c r="E31" s="20">
        <v>3</v>
      </c>
    </row>
    <row r="32" spans="1:5" x14ac:dyDescent="0.3">
      <c r="A32" t="s">
        <v>42</v>
      </c>
      <c r="B32">
        <v>30</v>
      </c>
      <c r="C32" s="8">
        <v>1</v>
      </c>
      <c r="D32" s="17">
        <v>1</v>
      </c>
      <c r="E32" s="21">
        <v>1</v>
      </c>
    </row>
    <row r="33" spans="1:5" x14ac:dyDescent="0.3">
      <c r="A33" t="s">
        <v>43</v>
      </c>
      <c r="B33">
        <v>31</v>
      </c>
      <c r="C33" s="8">
        <v>3</v>
      </c>
      <c r="D33" s="17">
        <v>3</v>
      </c>
      <c r="E33" s="20">
        <v>3</v>
      </c>
    </row>
    <row r="34" spans="1:5" x14ac:dyDescent="0.3">
      <c r="A34" t="s">
        <v>44</v>
      </c>
      <c r="B34">
        <v>32</v>
      </c>
      <c r="C34" s="8">
        <v>3</v>
      </c>
      <c r="D34" s="10">
        <v>1</v>
      </c>
      <c r="E34" s="20">
        <v>3</v>
      </c>
    </row>
    <row r="35" spans="1:5" x14ac:dyDescent="0.3">
      <c r="A35" t="s">
        <v>45</v>
      </c>
      <c r="B35">
        <v>33</v>
      </c>
      <c r="C35" s="8">
        <v>3</v>
      </c>
      <c r="D35" s="17">
        <v>3</v>
      </c>
      <c r="E35" s="20">
        <v>3</v>
      </c>
    </row>
    <row r="36" spans="1:5" x14ac:dyDescent="0.3">
      <c r="A36" t="s">
        <v>46</v>
      </c>
      <c r="B36">
        <v>34</v>
      </c>
      <c r="C36" s="8">
        <v>1</v>
      </c>
      <c r="D36" s="17">
        <v>1</v>
      </c>
      <c r="E36" s="21">
        <v>1</v>
      </c>
    </row>
    <row r="37" spans="1:5" x14ac:dyDescent="0.3">
      <c r="A37" t="s">
        <v>47</v>
      </c>
      <c r="B37">
        <v>35</v>
      </c>
      <c r="C37" s="24">
        <v>3</v>
      </c>
      <c r="D37" s="17">
        <v>3</v>
      </c>
      <c r="E37" s="20">
        <v>3</v>
      </c>
    </row>
    <row r="38" spans="1:5" x14ac:dyDescent="0.3">
      <c r="A38" t="s">
        <v>48</v>
      </c>
      <c r="B38">
        <v>36</v>
      </c>
      <c r="C38" s="24">
        <v>1</v>
      </c>
      <c r="D38" s="17">
        <v>1</v>
      </c>
      <c r="E38" s="21">
        <v>1</v>
      </c>
    </row>
    <row r="39" spans="1:5" x14ac:dyDescent="0.3">
      <c r="A39" t="s">
        <v>49</v>
      </c>
      <c r="B39">
        <v>37</v>
      </c>
      <c r="C39" s="24">
        <v>1</v>
      </c>
      <c r="D39" s="17">
        <v>1</v>
      </c>
      <c r="E39" s="21">
        <v>1</v>
      </c>
    </row>
    <row r="40" spans="1:5" x14ac:dyDescent="0.3">
      <c r="A40" t="s">
        <v>50</v>
      </c>
      <c r="B40">
        <v>38</v>
      </c>
      <c r="C40" s="24">
        <v>2</v>
      </c>
      <c r="D40" s="17">
        <v>2</v>
      </c>
      <c r="E40" s="20">
        <v>2</v>
      </c>
    </row>
    <row r="41" spans="1:5" x14ac:dyDescent="0.3">
      <c r="A41" t="s">
        <v>51</v>
      </c>
      <c r="B41">
        <v>39</v>
      </c>
      <c r="C41" s="24">
        <v>1</v>
      </c>
      <c r="D41" s="17">
        <v>1</v>
      </c>
      <c r="E41" s="20">
        <v>3</v>
      </c>
    </row>
    <row r="42" spans="1:5" x14ac:dyDescent="0.3">
      <c r="A42" t="s">
        <v>52</v>
      </c>
      <c r="B42">
        <v>40</v>
      </c>
      <c r="C42" s="24">
        <v>1</v>
      </c>
      <c r="D42" s="17">
        <v>1</v>
      </c>
      <c r="E42" s="21">
        <v>1</v>
      </c>
    </row>
    <row r="43" spans="1:5" x14ac:dyDescent="0.3">
      <c r="A43" t="s">
        <v>53</v>
      </c>
      <c r="B43">
        <v>41</v>
      </c>
      <c r="C43" s="24">
        <v>1</v>
      </c>
      <c r="D43" s="17">
        <v>1</v>
      </c>
      <c r="E43" s="21">
        <v>1</v>
      </c>
    </row>
    <row r="44" spans="1:5" x14ac:dyDescent="0.3">
      <c r="A44" t="s">
        <v>54</v>
      </c>
      <c r="B44">
        <v>42</v>
      </c>
      <c r="C44" s="24">
        <v>2</v>
      </c>
      <c r="D44" s="17">
        <v>2</v>
      </c>
      <c r="E44" s="20">
        <v>2</v>
      </c>
    </row>
    <row r="45" spans="1:5" x14ac:dyDescent="0.3">
      <c r="A45" t="s">
        <v>55</v>
      </c>
      <c r="B45">
        <v>43</v>
      </c>
      <c r="C45" s="24">
        <v>1</v>
      </c>
      <c r="D45" s="17">
        <v>1</v>
      </c>
      <c r="E45" s="23">
        <v>2</v>
      </c>
    </row>
    <row r="46" spans="1:5" x14ac:dyDescent="0.3">
      <c r="A46" t="s">
        <v>56</v>
      </c>
      <c r="B46">
        <v>44</v>
      </c>
      <c r="C46" s="8">
        <v>2</v>
      </c>
      <c r="D46" s="17">
        <v>2</v>
      </c>
      <c r="E46" s="20">
        <v>2</v>
      </c>
    </row>
    <row r="47" spans="1:5" x14ac:dyDescent="0.3">
      <c r="A47" t="s">
        <v>57</v>
      </c>
      <c r="B47">
        <v>45</v>
      </c>
      <c r="C47" s="8">
        <v>3</v>
      </c>
      <c r="D47" s="17">
        <v>3</v>
      </c>
      <c r="E47" s="20">
        <v>3</v>
      </c>
    </row>
    <row r="48" spans="1:5" x14ac:dyDescent="0.3">
      <c r="A48" t="s">
        <v>58</v>
      </c>
      <c r="B48">
        <v>46</v>
      </c>
      <c r="C48" s="8">
        <v>3</v>
      </c>
      <c r="D48" s="17">
        <v>3</v>
      </c>
      <c r="E48" s="20">
        <v>3</v>
      </c>
    </row>
    <row r="49" spans="1:5" ht="15" thickBot="1" x14ac:dyDescent="0.35">
      <c r="A49" t="s">
        <v>59</v>
      </c>
      <c r="B49">
        <v>47</v>
      </c>
      <c r="C49" s="9">
        <v>3</v>
      </c>
      <c r="D49" s="18">
        <v>3</v>
      </c>
      <c r="E49" s="22">
        <v>3</v>
      </c>
    </row>
  </sheetData>
  <autoFilter ref="B2:E49" xr:uid="{1370908D-DB23-4F75-B032-49480D0ACFA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Федоров</dc:creator>
  <cp:lastModifiedBy>Николай Федоров</cp:lastModifiedBy>
  <dcterms:created xsi:type="dcterms:W3CDTF">2006-09-16T00:00:00Z</dcterms:created>
  <dcterms:modified xsi:type="dcterms:W3CDTF">2019-05-21T07:27:08Z</dcterms:modified>
</cp:coreProperties>
</file>