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base-to-Excel-VBA\"/>
    </mc:Choice>
  </mc:AlternateContent>
  <xr:revisionPtr revIDLastSave="0" documentId="13_ncr:1_{799BFC8D-E19D-42BC-AFAD-6653870A9C6C}" xr6:coauthVersionLast="47" xr6:coauthVersionMax="47" xr10:uidLastSave="{00000000-0000-0000-0000-000000000000}"/>
  <bookViews>
    <workbookView xWindow="-108" yWindow="-108" windowWidth="23256" windowHeight="14016" tabRatio="707" xr2:uid="{0B14D7F2-3A3F-4564-87DA-BC4A05610897}"/>
  </bookViews>
  <sheets>
    <sheet name="Access 説明" sheetId="24" r:id="rId1"/>
    <sheet name="MongoDB 説明" sheetId="29" r:id="rId2"/>
    <sheet name="MariaDB 説明" sheetId="30" r:id="rId3"/>
  </sheets>
  <functionGroups builtInGroupCount="19"/>
  <calcPr calcId="191029"/>
</workbook>
</file>

<file path=xl/calcChain.xml><?xml version="1.0" encoding="utf-8"?>
<calcChain xmlns="http://schemas.openxmlformats.org/spreadsheetml/2006/main">
  <c r="K24" i="30" l="1"/>
  <c r="J24" i="30"/>
  <c r="I24" i="30"/>
  <c r="K23" i="30"/>
  <c r="J23" i="30"/>
  <c r="I23" i="30"/>
  <c r="K9" i="30"/>
  <c r="K8" i="30"/>
  <c r="K7" i="30"/>
  <c r="K6" i="30"/>
  <c r="K5" i="30"/>
  <c r="K4" i="30"/>
  <c r="K3" i="30"/>
  <c r="J9" i="30"/>
  <c r="J8" i="30"/>
  <c r="J7" i="30"/>
  <c r="J6" i="30"/>
  <c r="J5" i="30"/>
  <c r="J4" i="30"/>
  <c r="J3" i="30"/>
  <c r="I9" i="30"/>
  <c r="I8" i="30"/>
  <c r="I7" i="30"/>
  <c r="I6" i="30"/>
  <c r="I5" i="30"/>
  <c r="I4" i="30"/>
  <c r="I3" i="30"/>
  <c r="P6" i="30"/>
  <c r="P3" i="30"/>
  <c r="P9" i="30"/>
  <c r="P8" i="30"/>
  <c r="P7" i="30"/>
  <c r="P5" i="30"/>
  <c r="P4" i="30"/>
</calcChain>
</file>

<file path=xl/sharedStrings.xml><?xml version="1.0" encoding="utf-8"?>
<sst xmlns="http://schemas.openxmlformats.org/spreadsheetml/2006/main" count="652" uniqueCount="359">
  <si>
    <t>a-1</t>
  </si>
  <si>
    <t>a-2</t>
  </si>
  <si>
    <t>a-3</t>
  </si>
  <si>
    <t>a-4</t>
  </si>
  <si>
    <t>a-5</t>
  </si>
  <si>
    <t>b-1</t>
  </si>
  <si>
    <t>b-2</t>
  </si>
  <si>
    <t>b-3</t>
  </si>
  <si>
    <t>控制臺命令行啓動 MongoDB 數據庫服務器端應用：</t>
    <phoneticPr fontId="47" type="noConversion"/>
  </si>
  <si>
    <t>b-4</t>
  </si>
  <si>
    <t>b-5</t>
  </si>
  <si>
    <t>控制臺命令行啓動用於鏈接操作 MongoDB 數據庫服務器端應用的自定義的 Node.js 服務器：</t>
    <phoneticPr fontId="47" type="noConversion"/>
  </si>
  <si>
    <t>c-1</t>
  </si>
  <si>
    <t>c-2</t>
  </si>
  <si>
    <t>控制臺命令行啓動 MongoDB 數據庫客戶端應用（注意，這一步操作不必須，不是必須啓動  MongoDB 數據庫客戶端應用，可以選擇不啓動）：</t>
    <phoneticPr fontId="47" type="noConversion"/>
  </si>
  <si>
    <t>c-3</t>
  </si>
  <si>
    <t>c-4</t>
  </si>
  <si>
    <t>c-5</t>
  </si>
  <si>
    <t>解決方法如下：</t>
    <phoneticPr fontId="47" type="noConversion"/>
  </si>
  <si>
    <t>GitHub 倉庫網址：</t>
    <phoneticPr fontId="47" type="noConversion"/>
  </si>
  <si>
    <t>https://github.com/VBA-tools/VBA-JSON</t>
    <phoneticPr fontId="47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</si>
  <si>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47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</si>
  <si>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47" type="noConversion"/>
  </si>
  <si>
    <t>Database_say</t>
  </si>
  <si>
    <t>MathematicalStatisticsData.Collection_1</t>
    <phoneticPr fontId="47" type="noConversion"/>
  </si>
  <si>
    <t>MongoServerError: a collection 'MathematicalStatisticsData.Collection_1' already exists</t>
    <phoneticPr fontId="47" type="noConversion"/>
  </si>
  <si>
    <t>MongoServerError: invalid collection name</t>
    <phoneticPr fontId="47" type="noConversion"/>
  </si>
  <si>
    <t>http://localhost:27016/createCollection</t>
    <phoneticPr fontId="47" type="noConversion"/>
  </si>
  <si>
    <t>TRUE</t>
    <phoneticPr fontId="47" type="noConversion"/>
  </si>
  <si>
    <t>MongoServerError: ns not found</t>
  </si>
  <si>
    <t>http://localhost:27016/dropCollection</t>
    <phoneticPr fontId="47" type="noConversion"/>
  </si>
  <si>
    <t>A</t>
    <phoneticPr fontId="47" type="noConversion"/>
  </si>
  <si>
    <t>B</t>
    <phoneticPr fontId="47" type="noConversion"/>
  </si>
  <si>
    <t>C</t>
    <phoneticPr fontId="47" type="noConversion"/>
  </si>
  <si>
    <t>Database_say</t>
    <phoneticPr fontId="47" type="noConversion"/>
  </si>
  <si>
    <t>{"acknowledged":true,"insertedCount":5,"insertedIds":{"0":"638627979297765bffd0aae5","1":"638627979297765bffd0aae6","2":"638627979297765bffd0aae7","3":"638627979297765bffd0aae8","4":"638627979297765bffd0aae9"}}</t>
    <phoneticPr fontId="47" type="noConversion"/>
  </si>
  <si>
    <t>a-2</t>
    <phoneticPr fontId="47" type="noConversion"/>
  </si>
  <si>
    <t>error, data is empty.</t>
    <phoneticPr fontId="47" type="noConversion"/>
  </si>
  <si>
    <t>http://localhost:27016/insertMany</t>
    <phoneticPr fontId="47" type="noConversion"/>
  </si>
  <si>
    <t>a-3-new</t>
    <phoneticPr fontId="47" type="noConversion"/>
  </si>
  <si>
    <t>b-3-new</t>
    <phoneticPr fontId="47" type="noConversion"/>
  </si>
  <si>
    <t>c-3-new</t>
    <phoneticPr fontId="47" type="noConversion"/>
  </si>
  <si>
    <t>{"acknowledged":true,"modifiedCount":1,"upsertedId":null,"upsertedCount":0,"matchedCount":1}</t>
    <phoneticPr fontId="47" type="noConversion"/>
  </si>
  <si>
    <t>http://localhost:27016/updateMany</t>
    <phoneticPr fontId="47" type="noConversion"/>
  </si>
  <si>
    <t>{"acknowledged":true,"deletedCount":1}</t>
  </si>
  <si>
    <t>http://localhost:27016/deleteMany</t>
    <phoneticPr fontId="47" type="noConversion"/>
  </si>
  <si>
    <t>Key-Word</t>
    <phoneticPr fontId="47" type="noConversion"/>
  </si>
  <si>
    <t>_id</t>
  </si>
  <si>
    <t>A</t>
  </si>
  <si>
    <t>B</t>
  </si>
  <si>
    <t>C</t>
  </si>
  <si>
    <t>{"A":{$gte:21,$lte:41},"B":{$gte:22,$lte:42},"C":{$gte:23,$lte:43}}</t>
    <phoneticPr fontId="47" type="noConversion"/>
  </si>
  <si>
    <t>{$or:[{"A":{$lte:21},"B":{$lte:22},"C":{$lte:23}},{"A":{$gte:41},"B":{$gte:42},"C":{$gte:43}}]}</t>
    <phoneticPr fontId="47" type="noConversion"/>
  </si>
  <si>
    <t>{"A":"a-2","B":"b-2","C":"c-2"}</t>
    <phoneticPr fontId="47" type="noConversion"/>
  </si>
  <si>
    <t>http://localhost:27016/countDocuments</t>
    <phoneticPr fontId="47" type="noConversion"/>
  </si>
  <si>
    <t>http://localhost:27016/find</t>
    <phoneticPr fontId="47" type="noConversion"/>
  </si>
  <si>
    <t>等于</t>
  </si>
  <si>
    <t>{&lt;key&gt;:&lt;value&gt;}</t>
  </si>
  <si>
    <t>db.col.find({"by":"菜鸟教程"}).pretty()</t>
  </si>
  <si>
    <t>where by = '菜鸟教程'</t>
  </si>
  <si>
    <t>小于</t>
  </si>
  <si>
    <t>{&lt;key&gt;:{$lt:&lt;value&gt;}}</t>
  </si>
  <si>
    <t>db.col.find({"likes":{$lt:50}}).pretty()</t>
  </si>
  <si>
    <t>where likes &lt; 50</t>
  </si>
  <si>
    <t>小于或等于</t>
  </si>
  <si>
    <t>{&lt;key&gt;:{$lte:&lt;value&gt;}}</t>
  </si>
  <si>
    <t>db.col.find({"likes":{$lte:50}}).pretty()</t>
  </si>
  <si>
    <t>where likes &lt;= 50</t>
  </si>
  <si>
    <t>大于</t>
  </si>
  <si>
    <t>{&lt;key&gt;:{$gt:&lt;value&gt;}}</t>
  </si>
  <si>
    <t>db.col.find({"likes":{$gt:50}}).pretty()</t>
  </si>
  <si>
    <t>where likes &gt; 50</t>
  </si>
  <si>
    <t>大于或等于</t>
  </si>
  <si>
    <t>{&lt;key&gt;:{$gte:&lt;value&gt;}}</t>
  </si>
  <si>
    <t>db.col.find({"likes":{$gte:50}}).pretty()</t>
  </si>
  <si>
    <t>where likes &gt;= 50</t>
  </si>
  <si>
    <t>不等于</t>
  </si>
  <si>
    <t>{&lt;key&gt;:{$ne:&lt;value&gt;}}</t>
  </si>
  <si>
    <t>db.col.find({"likes":{$ne:50}}).pretty()</t>
  </si>
  <si>
    <t>where likes != 50</t>
  </si>
  <si>
    <t>條件或（or）查詢</t>
    <phoneticPr fontId="47" type="noConversion"/>
  </si>
  <si>
    <t>db.col.find({$or: [{key1: value1}, {key2:value2}]}).pretty()</t>
    <phoneticPr fontId="47" type="noConversion"/>
  </si>
  <si>
    <t>db.col.find({$or:[{"by":"菜鸟教程"},{"title": "MongoDB 教程"}]}).pretty()</t>
    <phoneticPr fontId="47" type="noConversion"/>
  </si>
  <si>
    <r>
      <t>where "by"</t>
    </r>
    <r>
      <rPr>
        <sz val="11"/>
        <color theme="1"/>
        <rFont val="Microsoft JhengHei"/>
        <family val="2"/>
        <charset val="134"/>
      </rPr>
      <t>=</t>
    </r>
    <r>
      <rPr>
        <sz val="11"/>
        <color theme="1"/>
        <rFont val="等线"/>
        <family val="2"/>
        <charset val="134"/>
        <scheme val="minor"/>
      </rPr>
      <t>"菜鸟教程"</t>
    </r>
    <r>
      <rPr>
        <sz val="11"/>
        <color theme="1"/>
        <rFont val="微软雅黑"/>
        <family val="2"/>
        <charset val="134"/>
      </rPr>
      <t xml:space="preserve"> or </t>
    </r>
    <r>
      <rPr>
        <sz val="11"/>
        <color theme="1"/>
        <rFont val="等线"/>
        <family val="2"/>
        <charset val="134"/>
        <scheme val="minor"/>
      </rPr>
      <t>"title"</t>
    </r>
    <r>
      <rPr>
        <sz val="11"/>
        <color theme="1"/>
        <rFont val="微软雅黑"/>
        <family val="2"/>
        <charset val="134"/>
      </rPr>
      <t>=</t>
    </r>
    <r>
      <rPr>
        <sz val="11"/>
        <color theme="1"/>
        <rFont val="等线"/>
        <family val="2"/>
        <charset val="134"/>
        <scheme val="minor"/>
      </rPr>
      <t xml:space="preserve"> "MongoDB 教程"</t>
    </r>
    <phoneticPr fontId="47" type="noConversion"/>
  </si>
  <si>
    <t>Field-type</t>
    <phoneticPr fontId="46" type="noConversion"/>
  </si>
  <si>
    <t>COUNTER</t>
    <phoneticPr fontId="47" type="noConversion"/>
  </si>
  <si>
    <t>UNIQUEIDENTIFIER</t>
    <phoneticPr fontId="47" type="noConversion"/>
  </si>
  <si>
    <t>SMALLINT</t>
    <phoneticPr fontId="47" type="noConversion"/>
  </si>
  <si>
    <t>INTEGER</t>
    <phoneticPr fontId="47" type="noConversion"/>
  </si>
  <si>
    <t>REAL</t>
    <phoneticPr fontId="47" type="noConversion"/>
  </si>
  <si>
    <t>FLOAT</t>
    <phoneticPr fontId="47" type="noConversion"/>
  </si>
  <si>
    <t>VARCHAR</t>
    <phoneticPr fontId="47" type="noConversion"/>
  </si>
  <si>
    <t>MEMO</t>
    <phoneticPr fontId="47" type="noConversion"/>
  </si>
  <si>
    <t>DATETIME</t>
    <phoneticPr fontId="47" type="noConversion"/>
  </si>
  <si>
    <t>MONEY</t>
    <phoneticPr fontId="47" type="noConversion"/>
  </si>
  <si>
    <t>IMAGE</t>
    <phoneticPr fontId="46" type="noConversion"/>
  </si>
  <si>
    <t>LongBinary</t>
  </si>
  <si>
    <t>VarBinary</t>
  </si>
  <si>
    <t>Field-key</t>
    <phoneticPr fontId="46" type="noConversion"/>
  </si>
  <si>
    <t>Auto</t>
    <phoneticPr fontId="46" type="noConversion"/>
  </si>
  <si>
    <t>ReplicationID</t>
  </si>
  <si>
    <t>IntegerShort</t>
  </si>
  <si>
    <t>IntegerLong</t>
  </si>
  <si>
    <t>FloatSingle</t>
  </si>
  <si>
    <t>FloatDouble</t>
  </si>
  <si>
    <t>TextShort</t>
  </si>
  <si>
    <t>TextLong</t>
  </si>
  <si>
    <t>DateTime</t>
  </si>
  <si>
    <t>Currency</t>
  </si>
  <si>
    <t>OleObject-Image</t>
    <phoneticPr fontId="47" type="noConversion"/>
  </si>
  <si>
    <t>Array8Byte</t>
  </si>
  <si>
    <t>Field-value</t>
    <phoneticPr fontId="46" type="noConversion"/>
  </si>
  <si>
    <t>{00000001-0001-0001-0001-000000000001}</t>
  </si>
  <si>
    <t>aaa</t>
  </si>
  <si>
    <t>aaaaaa</t>
  </si>
  <si>
    <t>…</t>
    <phoneticPr fontId="47" type="noConversion"/>
  </si>
  <si>
    <t>{00000002-0002-0002-0002-000000000002}</t>
  </si>
  <si>
    <t>bbb</t>
  </si>
  <si>
    <t>bbbbbb</t>
  </si>
  <si>
    <t>{00000003-0003-0003-0003-000000000003}</t>
  </si>
  <si>
    <t>ccc</t>
  </si>
  <si>
    <t>cccccc</t>
  </si>
  <si>
    <t>{00000004-0004-0004-0004-000000000004}</t>
  </si>
  <si>
    <t>ddd</t>
  </si>
  <si>
    <t>dddddd</t>
  </si>
  <si>
    <t>Collection1</t>
    <phoneticPr fontId="47" type="noConversion"/>
  </si>
  <si>
    <t>{00000005-0005-0005-0005-000000000005}</t>
  </si>
  <si>
    <t>eee</t>
  </si>
  <si>
    <t>eeeeee</t>
  </si>
  <si>
    <t>{00000006-0006-0006-0006-000000000006}</t>
  </si>
  <si>
    <t>fff</t>
  </si>
  <si>
    <t>ffffff</t>
  </si>
  <si>
    <t>{00000007-0007-0007-0007-000000000007}</t>
  </si>
  <si>
    <t>ggg</t>
  </si>
  <si>
    <t>gggggg</t>
  </si>
  <si>
    <t xml:space="preserve"> = 1</t>
    <phoneticPr fontId="46" type="noConversion"/>
  </si>
  <si>
    <t xml:space="preserve"> = {00000001-0001-0001-0001-000000000001}</t>
    <phoneticPr fontId="46" type="noConversion"/>
  </si>
  <si>
    <t xml:space="preserve"> = 111</t>
    <phoneticPr fontId="46" type="noConversion"/>
  </si>
  <si>
    <t xml:space="preserve"> = 111111</t>
    <phoneticPr fontId="46" type="noConversion"/>
  </si>
  <si>
    <t xml:space="preserve"> = 111.111000061035</t>
    <phoneticPr fontId="46" type="noConversion"/>
  </si>
  <si>
    <t xml:space="preserve"> = 111111.111111</t>
    <phoneticPr fontId="47" type="noConversion"/>
  </si>
  <si>
    <t xml:space="preserve"> = "aaa"</t>
    <phoneticPr fontId="46" type="noConversion"/>
  </si>
  <si>
    <t xml:space="preserve"> = "aaaaaa"</t>
    <phoneticPr fontId="46" type="noConversion"/>
  </si>
  <si>
    <t xml:space="preserve"> = #2021/01/01 11:01:01#</t>
    <phoneticPr fontId="46" type="noConversion"/>
  </si>
  <si>
    <t xml:space="preserve"> = 1.11</t>
    <phoneticPr fontId="46" type="noConversion"/>
  </si>
  <si>
    <t xml:space="preserve"> &gt;= 1</t>
    <phoneticPr fontId="46" type="noConversion"/>
  </si>
  <si>
    <t xml:space="preserve"> &gt;= {00000001-0001-0001-0001-000000000001}</t>
    <phoneticPr fontId="46" type="noConversion"/>
  </si>
  <si>
    <t xml:space="preserve"> &gt;= 111</t>
    <phoneticPr fontId="46" type="noConversion"/>
  </si>
  <si>
    <t xml:space="preserve"> &gt;= 111111</t>
    <phoneticPr fontId="46" type="noConversion"/>
  </si>
  <si>
    <t xml:space="preserve"> &gt;= 111.111000061035</t>
    <phoneticPr fontId="46" type="noConversion"/>
  </si>
  <si>
    <t xml:space="preserve"> &gt;= 111111.111111</t>
    <phoneticPr fontId="47" type="noConversion"/>
  </si>
  <si>
    <t xml:space="preserve"> &gt;= "aaa"</t>
    <phoneticPr fontId="46" type="noConversion"/>
  </si>
  <si>
    <t xml:space="preserve"> &gt;= "aaaaaa"</t>
    <phoneticPr fontId="46" type="noConversion"/>
  </si>
  <si>
    <t xml:space="preserve"> &gt;= #2021-01-01 11:01:01#</t>
    <phoneticPr fontId="46" type="noConversion"/>
  </si>
  <si>
    <t xml:space="preserve"> &gt;= 1.11</t>
    <phoneticPr fontId="46" type="noConversion"/>
  </si>
  <si>
    <t xml:space="preserve"> &lt;= 7</t>
    <phoneticPr fontId="46" type="noConversion"/>
  </si>
  <si>
    <t xml:space="preserve"> &lt;= {00000007-0007-0007-0007-000000000007}</t>
    <phoneticPr fontId="46" type="noConversion"/>
  </si>
  <si>
    <t xml:space="preserve"> &lt;= 777</t>
    <phoneticPr fontId="46" type="noConversion"/>
  </si>
  <si>
    <t xml:space="preserve"> &lt;= 777777</t>
    <phoneticPr fontId="46" type="noConversion"/>
  </si>
  <si>
    <t xml:space="preserve"> &lt;= 777.776977539062</t>
    <phoneticPr fontId="46" type="noConversion"/>
  </si>
  <si>
    <t xml:space="preserve"> &lt;= 777777.777777</t>
    <phoneticPr fontId="47" type="noConversion"/>
  </si>
  <si>
    <t xml:space="preserve"> &lt;= "ggg"</t>
    <phoneticPr fontId="46" type="noConversion"/>
  </si>
  <si>
    <t xml:space="preserve"> &lt;= "gggggg"</t>
    <phoneticPr fontId="46" type="noConversion"/>
  </si>
  <si>
    <t xml:space="preserve"> &lt;= #2027-07-07 17:07:07#</t>
    <phoneticPr fontId="46" type="noConversion"/>
  </si>
  <si>
    <t xml:space="preserve"> &lt;= 7.77</t>
    <phoneticPr fontId="46" type="noConversion"/>
  </si>
  <si>
    <t xml:space="preserve"> LIKE "%gg%"</t>
    <phoneticPr fontId="46" type="noConversion"/>
  </si>
  <si>
    <t xml:space="preserve"> LIKE "%ggggg%"</t>
    <phoneticPr fontId="46" type="noConversion"/>
  </si>
  <si>
    <t xml:space="preserve"> BETWEEN 1 AND 7</t>
    <phoneticPr fontId="46" type="noConversion"/>
  </si>
  <si>
    <t xml:space="preserve"> BETWEEN {00000001-0001-0001-0001-000000000001} AND {00000007-0007-0007-0007-000000000007}</t>
    <phoneticPr fontId="46" type="noConversion"/>
  </si>
  <si>
    <t xml:space="preserve"> BETWEEN 111 AND 777</t>
    <phoneticPr fontId="46" type="noConversion"/>
  </si>
  <si>
    <t xml:space="preserve"> BETWEEN 111111 AND 777777</t>
    <phoneticPr fontId="46" type="noConversion"/>
  </si>
  <si>
    <t xml:space="preserve"> BETWEEN 111.111000061035 AND 777.776977539062</t>
    <phoneticPr fontId="46" type="noConversion"/>
  </si>
  <si>
    <t xml:space="preserve"> BETWEEN 111111.111111 AND 777777.777777</t>
    <phoneticPr fontId="47" type="noConversion"/>
  </si>
  <si>
    <t xml:space="preserve"> NOT LIKE "%aa%"</t>
    <phoneticPr fontId="46" type="noConversion"/>
  </si>
  <si>
    <t xml:space="preserve"> NOT LIKE "%aaaaa%"</t>
    <phoneticPr fontId="46" type="noConversion"/>
  </si>
  <si>
    <t xml:space="preserve"> BETWEEN #2021-01-01 11:01:01# AND #2027-07-07 17:07:07#</t>
    <phoneticPr fontId="46" type="noConversion"/>
  </si>
  <si>
    <t xml:space="preserve"> BETWEEN 1.11 AND 7.77</t>
    <phoneticPr fontId="46" type="noConversion"/>
  </si>
  <si>
    <t xml:space="preserve"> = 3</t>
    <phoneticPr fontId="47" type="noConversion"/>
  </si>
  <si>
    <t xml:space="preserve"> = {00000003-0003-0003-0003-000000000003}</t>
    <phoneticPr fontId="46" type="noConversion"/>
  </si>
  <si>
    <t xml:space="preserve"> = 333</t>
    <phoneticPr fontId="47" type="noConversion"/>
  </si>
  <si>
    <t xml:space="preserve"> = 333333</t>
    <phoneticPr fontId="47" type="noConversion"/>
  </si>
  <si>
    <t xml:space="preserve"> = 333.3330078125</t>
    <phoneticPr fontId="47" type="noConversion"/>
  </si>
  <si>
    <t xml:space="preserve"> = 333333.333333</t>
    <phoneticPr fontId="47" type="noConversion"/>
  </si>
  <si>
    <t xml:space="preserve"> = "ccc"</t>
    <phoneticPr fontId="47" type="noConversion"/>
  </si>
  <si>
    <t xml:space="preserve"> = "cccccc"</t>
    <phoneticPr fontId="47" type="noConversion"/>
  </si>
  <si>
    <t xml:space="preserve"> = #2023-03-03 13:03:03#</t>
    <phoneticPr fontId="46" type="noConversion"/>
  </si>
  <si>
    <t xml:space="preserve"> = 3.33</t>
    <phoneticPr fontId="46" type="noConversion"/>
  </si>
  <si>
    <t>{00000008-0008-0008-0008-000000000008}</t>
    <phoneticPr fontId="47" type="noConversion"/>
  </si>
  <si>
    <t>hhh</t>
    <phoneticPr fontId="46" type="noConversion"/>
  </si>
  <si>
    <t>hhhhhh</t>
    <phoneticPr fontId="46" type="noConversion"/>
  </si>
  <si>
    <t>{00000009-0009-0009-0009-000000000009}</t>
    <phoneticPr fontId="47" type="noConversion"/>
  </si>
  <si>
    <t>iii</t>
    <phoneticPr fontId="46" type="noConversion"/>
  </si>
  <si>
    <t>iiiiii</t>
    <phoneticPr fontId="46" type="noConversion"/>
  </si>
  <si>
    <t>SQL</t>
    <phoneticPr fontId="47" type="noConversion"/>
  </si>
  <si>
    <t>https://learn.microsoft.com/zh-tw/office/client-developer/access/desktop-database-reference/microsoft-access-sql-reference</t>
    <phoneticPr fontId="47" type="noConversion"/>
  </si>
  <si>
    <t>SELECT [Auto], [ReplicationID], [IntegerShort], [IntegerLong], [FloatSingle], [FloatDouble], [TextShort], [TextLong], [DateTime], [Currency] FROM [Collection1] WHERE (([Auto] BETWEEN 1 AND 7) AND ([ReplicationID] BETWEEN {00000001-0001-0001-0001-000000000001} AND {00000007-0007-0007-0007-000000000007}) AND ([IntegerShort] BETWEEN 111 AND 777) AND ([FloatDouble] BETWEEN 111111.111111 AND 777777.777777) AND ([TextShort] NOT LIKE "%aa%") AND ([DateTime] BETWEEN #2021-01-01 11:01:01# AND #2027-07-07 17:07:07#) AND ([Currency] BETWEEN 1.11 AND 7.77));</t>
    <phoneticPr fontId="47" type="noConversion"/>
  </si>
  <si>
    <t>SELECT [Auto], [ReplicationID], [IntegerShort], [IntegerLong], [FloatSingle], [FloatDouble], [TextShort], [TextLong], [DateTime], [Currency] FROM [Collection1];</t>
    <phoneticPr fontId="47" type="noConversion"/>
  </si>
  <si>
    <t>SELECT COUNT(*) AS RecordCount FROM [Collection1] WHERE (([Auto] &gt;= 1) AND ([IntegerShort] &gt;= 333) AND ([FloatDouble] &gt;= 333333.333333) AND ([TextShort] LIKE "%cc%") AND ([DateTime] BETWEEN #2021-01-01 11:01:01# AND #2027-07-07 17:07:07#));</t>
    <phoneticPr fontId="47" type="noConversion"/>
  </si>
  <si>
    <t>SELECT COUNT(*) AS RecordCount FROM [Collection1];</t>
    <phoneticPr fontId="47" type="noConversion"/>
  </si>
  <si>
    <t>SELECT * FROM [Collection1] WHERE (([Auto] &gt;= 1) AND ([IntegerShort] &gt;= 333) AND ([FloatDouble] &gt;= 333333.333333) AND ([TextShort] NOT LIKE "%aa%") AND ([DateTime] BETWEEN #2021-01-01 11:01:01# AND #2027-07-07 17:07:07#));</t>
    <phoneticPr fontId="47" type="noConversion"/>
  </si>
  <si>
    <t>SELECT * FROM [Collection1];</t>
    <phoneticPr fontId="47" type="noConversion"/>
  </si>
  <si>
    <t>DELETE FROM [Collection1] WHERE (([Auto] = 1) AND ([IntegerShort] = 111) AND ([FloatDouble] = 111111.111111) AND ([TextShort] = "aaa") AND ([DateTime] BETWEEN #2021-01-01 11:01:01# AND #2027-07-07 17:07:07#));</t>
    <phoneticPr fontId="47" type="noConversion"/>
  </si>
  <si>
    <t>DELETE FROM [Collection1];</t>
    <phoneticPr fontId="47" type="noConversion"/>
  </si>
  <si>
    <t>INSERT INTO [Collection1] ([ReplicationID],[IntegerShort],[IntegerLong],[FloatSingle],[FloatDouble],[TextShort],[TextLong],[DateTime],[Currency],[Image]) VALUES ("{00000001-0001-0001-0001-000000000001}","111","111111","111.111","111111.111111","aaa","aaaaaa","2021/1/1 11:01:01","1.11","");</t>
    <phoneticPr fontId="47" type="noConversion"/>
  </si>
  <si>
    <t>UPDATE [Collection1] SET [ReplicationID]="{00000001-0001-0001-0001-000000000001}",[IntegerShort]="2111",[IntegerLong]="2111111",[FloatSingle]="2111.111",[FloatDouble]="2111111.111111",[TextShort]="2aaa",[TextLong]="2aaaaaa",[DateTime]="2023/3/3 13:03:03",[Currency]="3.33" WHERE (([Auto] = 1) AND ([IntegerShort] = 111) AND ([FloatDouble] = 111111.111111) AND ([TextShort] = "aaa") AND ([DateTime] BETWEEN #2021-01-01 11:01:01# AND #2027-07-07 17:07:07#));</t>
    <phoneticPr fontId="47" type="noConversion"/>
  </si>
  <si>
    <t>UPDATE [Collection1] SET [ReplicationID]="{00000003-0003-0003-0003-000000000003}",[IntegerShort]="2333",[IntegerLong]="2333333",[FloatSingle]="2333.333",[FloatDouble]="2333333.333333",[TextShort]="2ccc",[TextLong]="2cccccc",[DateTime]="2023/3/3 13:03:03",[Currency]="3.33";</t>
    <phoneticPr fontId="47" type="noConversion"/>
  </si>
  <si>
    <t>CREATE TABLE [Collection1] ([Auto] COUNTER,[ReplicationID] UNIQUEIDENTIFIER,[IntegerShort] SMALLINT,[IntegerLong] INTEGER,[FloatSingle] REAL,[FloatDouble] FLOAT,[TextShort] VARCHAR,[TextLong] MEMO,[DateTime] DATETIME,[Currency] MONEY,[OleObject-Image] IMAGE);</t>
    <phoneticPr fontId="47" type="noConversion"/>
  </si>
  <si>
    <t>DROP TABLE [Collection1];</t>
    <phoneticPr fontId="47" type="noConversion"/>
  </si>
  <si>
    <t>Microsoft Access</t>
    <phoneticPr fontId="46" type="noConversion"/>
  </si>
  <si>
    <t>C:/StatisticalServer/Data/warehouse.accdb</t>
    <phoneticPr fontId="47" type="noConversion"/>
  </si>
  <si>
    <t>C:/StatisticalServer/Data/Database1.accdb</t>
    <phoneticPr fontId="47" type="noConversion"/>
  </si>
  <si>
    <t>Database1.Collection_1</t>
    <phoneticPr fontId="47" type="noConversion"/>
  </si>
  <si>
    <t>vba 字典對象（Dict Object）變量與 JSON 字符串類型轉換：clsCore.cls、clsJsConverter.cls</t>
    <phoneticPr fontId="47" type="noConversion"/>
  </si>
  <si>
    <t>C:\&gt;C:\Database-to-Excel-VBA\MongoDB\Server\8.2\bin\mongod.exe --config=C:/Database-to-Excel-VBA/MongoDB/NodejsToMongoDB/mongod.cfg</t>
    <phoneticPr fontId="47" type="noConversion"/>
  </si>
  <si>
    <t>C:\&gt;C:\Database-to-Excel-VBA\Nodejs\Nodejs-22.20.0\node.exe C:/Database-to-Excel-VBA/MongoDB/NodejsToMongoDB/Nodejs2MongodbServer.js host=::0 port=27016 number_cluster_Workers=0 MongodbHost=[::1] MongodbPort=27017 dbUser=admin_Database1 dbPass=admin dbName=Database1</t>
    <phoneticPr fontId="47" type="noConversion"/>
  </si>
  <si>
    <t>696f3146fa65e9574a628ca3</t>
  </si>
  <si>
    <t>696f3137fa65e9574a628ca2</t>
  </si>
  <si>
    <t>696f315afa65e9574a628ca4</t>
  </si>
  <si>
    <t>696f3169fa65e9574a628ca5</t>
  </si>
  <si>
    <t>696f3178fa65e9574a628ca6</t>
  </si>
  <si>
    <t>{"_id":{$gte:ObjectId("696f3137fa65e9574a628ca2"),$lte:ObjectId("696f3178fa65e9574a628ca6")}}</t>
    <phoneticPr fontId="47" type="noConversion"/>
  </si>
  <si>
    <t>{$or:[{"_id":{$lte:ObjectId("696f3137fa65e9574a628ca2")}},{"_id":{$gte:ObjectId("696f3178fa65e9574a628ca6")}}]}</t>
    <phoneticPr fontId="47" type="noConversion"/>
  </si>
  <si>
    <t>{$or:[{"_id":{$lte:ObjectId("696f3137fa65e9574a628ca2")}},{"_id":{$gte:ObjectId("696f315afa65e9574a628ca4")}}],"_id":ObjectId("696f3178fa65e9574a628ca6")}</t>
    <phoneticPr fontId="47" type="noConversion"/>
  </si>
  <si>
    <t>C:\&gt;C:\Database-to-Excel-VBA\MongoDB\mongosh\mongosh.exe mongodb://username:password@[::1]:27017/Database1</t>
    <phoneticPr fontId="47" type="noConversion"/>
  </si>
  <si>
    <t>C:\&gt;C:\Database-to-Excel-VBA\MariaDB\MariaDB10.11\bin\mariadbd.exe --help --verbose</t>
    <phoneticPr fontId="47" type="noConversion"/>
  </si>
  <si>
    <t>控制臺命令行顯示 MariaDB 數據庫服務器端應用幫助信息：</t>
    <phoneticPr fontId="47" type="noConversion"/>
  </si>
  <si>
    <t>控制臺命令行啓動 MariaDB 數據庫服務器端應用：</t>
    <phoneticPr fontId="47" type="noConversion"/>
  </si>
  <si>
    <t># https://mariadb.com/docs/server/server-management/starting-and-stopping-mariadb/mariadbd-options</t>
    <phoneticPr fontId="46" type="noConversion"/>
  </si>
  <si>
    <t># https://mariadb.com/docs/server/server-management/install-and-upgrade-mariadb/configuring-mariadb/configuring-mariadb-with-option-files</t>
    <phoneticPr fontId="46" type="noConversion"/>
  </si>
  <si>
    <t>控制臺命令行啓動用於鏈接操作 MariaDB 數據庫服務器端應用的自定義的 Node.js 服務器：</t>
    <phoneticPr fontId="47" type="noConversion"/>
  </si>
  <si>
    <t>控制臺命令行啓動 MariaDB 數據庫客戶端應用（注意，這一步操作不必須，不是必須啓動  MariaDB 數據庫客戶端應用，可以選擇不啓動）：</t>
    <phoneticPr fontId="47" type="noConversion"/>
  </si>
  <si>
    <t>C:\&gt;C:\Database-to-Excel-VBA\Nodejs\Nodejs-22.20.0\node.exe C:/Database-to-Excel-VBA/MariaDB/NodejsToMariaDB/Nodejs2MariadbServer.js host=::0 port=3308 number_cluster_Workers=0 MariadbHost=[::1] MariadbPort=3306 dbUser=admin_Database1 dbPass=admin dbName=Database1</t>
    <phoneticPr fontId="47" type="noConversion"/>
  </si>
  <si>
    <t>C:\&gt;C:\Database-to-Excel-VBA\MariaDB\MariaDB10.11\bin\mariadbd.exe --defaults-file=C:/Database-to-Excel-VBA/MariaDB/configuring_mariadb_with_option_files.ini --console</t>
    <phoneticPr fontId="47" type="noConversion"/>
  </si>
  <si>
    <t>C:\&gt;C:\Database-to-Excel-VBA\MariaDB\MariaDB10.11\bin\mariadbd.exe --defaults-extra-file=C:/Database-to-Excel-VBA/MariaDB/configuring_mariadb_with_option_files.ini --console</t>
    <phoneticPr fontId="47" type="noConversion"/>
  </si>
  <si>
    <t>Date</t>
    <phoneticPr fontId="46" type="noConversion"/>
  </si>
  <si>
    <t>Time</t>
    <phoneticPr fontId="46" type="noConversion"/>
  </si>
  <si>
    <t>INT</t>
    <phoneticPr fontId="46" type="noConversion"/>
  </si>
  <si>
    <t>FLOAT</t>
    <phoneticPr fontId="46" type="noConversion"/>
  </si>
  <si>
    <t>DOUBLE</t>
    <phoneticPr fontId="46" type="noConversion"/>
  </si>
  <si>
    <t>MEDIUMTEXT</t>
    <phoneticPr fontId="46" type="noConversion"/>
  </si>
  <si>
    <t>DATETIME</t>
    <phoneticPr fontId="46" type="noConversion"/>
  </si>
  <si>
    <t>DATE</t>
    <phoneticPr fontId="46" type="noConversion"/>
  </si>
  <si>
    <t>TIME</t>
    <phoneticPr fontId="46" type="noConversion"/>
  </si>
  <si>
    <t>LONGBLOB_Image</t>
    <phoneticPr fontId="46" type="noConversion"/>
  </si>
  <si>
    <t>AutoID</t>
    <phoneticPr fontId="46" type="noConversion"/>
  </si>
  <si>
    <t>DROP TABLE `Collection1`;</t>
    <phoneticPr fontId="47" type="noConversion"/>
  </si>
  <si>
    <t>VariableBinary</t>
    <phoneticPr fontId="46" type="noConversion"/>
  </si>
  <si>
    <t>LONGBLOB DEFAULT NULL</t>
    <phoneticPr fontId="46" type="noConversion"/>
  </si>
  <si>
    <t>DECIMAL(10, 2) DEFAULT 0</t>
    <phoneticPr fontId="46" type="noConversion"/>
  </si>
  <si>
    <t>SMALLINT NOT NULL</t>
    <phoneticPr fontId="46" type="noConversion"/>
  </si>
  <si>
    <t>TINYTEXT NOT NULL</t>
    <phoneticPr fontId="46" type="noConversion"/>
  </si>
  <si>
    <t>VARBINARY(8) DEFAULT NULL</t>
    <phoneticPr fontId="46" type="noConversion"/>
  </si>
  <si>
    <t>BINARY(8) DEFAULT NULL</t>
    <phoneticPr fontId="46" type="noConversion"/>
  </si>
  <si>
    <t>Time_Stamp</t>
    <phoneticPr fontId="46" type="noConversion"/>
  </si>
  <si>
    <t>Time_Stamp</t>
    <phoneticPr fontId="46" type="noConversion"/>
  </si>
  <si>
    <t>TIMESTAMP DEFAULT CURRENT_TIMESTAMP</t>
    <phoneticPr fontId="46" type="noConversion"/>
  </si>
  <si>
    <t xml:space="preserve"> INT AUTO_INCREMENT PRIMARY KEY</t>
    <phoneticPr fontId="46" type="noConversion"/>
  </si>
  <si>
    <t>CREATE TABLE `Collection1` (`AutoID` INT AUTO_INCREMENT PRIMARY KEY,`ReplicationID` TINYINT NOT NULL,`IntegerShort` SMALLINT,`IntegerLong` INT,`FloatSingle` FLOAT,`FloatDouble` DOUBLE,`TextShort` TINYTEXT NOT NULL,`TextLong` MEDIUMTEXT,`DateTime` DATETIME,`Date` DATE,`Time` TIME,`Currency` DECIMAL(10, 2) DEFAULT 0,`Image` LONGBLOB DEFAULT NULL,`VariableBinary` VARBINARY(8) DEFAULT NULL,`Array8Byte` BINARY(8) DEFAULT NULL,`Time_Stamp` TIMESTAMP DEFAULT CURRENT_TIMESTAMP);</t>
    <phoneticPr fontId="47" type="noConversion"/>
  </si>
  <si>
    <t>DELETE FROM `Collection1`;</t>
    <phoneticPr fontId="47" type="noConversion"/>
  </si>
  <si>
    <t>SELECT COUNT(*) AS RecordCount FROM `Collection1`;</t>
    <phoneticPr fontId="47" type="noConversion"/>
  </si>
  <si>
    <t>SELECT * FROM `Collection1`;</t>
    <phoneticPr fontId="47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</si>
  <si>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47" type="noConversion"/>
  </si>
  <si>
    <t>SELECT `AutoID`,`IntegerShort`,`IntegerLong`,`FloatSingle`,`FloatDouble`,`TextShort`,`TextLong`,`DateTime`,`Date`,`Time`,`Currency`,`Image`,`Time_Stamp` FROM `Collection1`;</t>
    <phoneticPr fontId="47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</si>
  <si>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47" type="noConversion"/>
  </si>
  <si>
    <t>SELECT * FROM `Collection1` WHERE ((`AutoID` &gt;= 1) AND (`IntegerShort` &gt;= 333) AND (`FloatDouble` &gt;= 333333.333333) AND (`TextShort` NOT LIKE "%aa%") AND (`DateTime` BETWEEN '2021-01-01 11:01:01' AND '2027-07-07 17:07:07')  AND (`Date` BETWEEN '2021-01-01' AND '2027-07-07')  AND (`Time` BETWEEN '11:01:01' AND '17:07:07') AND (`Currency` BETWEEN 1.11 AND 7.77));</t>
    <phoneticPr fontId="47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</si>
  <si>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47" type="noConversion"/>
  </si>
  <si>
    <t>INSERT INTO `Collection1` (`ReplicationID`,`IntegerShort`,`IntegerLong`,`FloatSingle`,`FloatDouble`,`TextShort`,`TextLong`,`DateTime`,`Date`,`Time`,`Currency`,`Image`) VALUES ("001","111","111111","111.111","111111.111111","aaa","aaaaaa","2021-1-1 11:01:01","2021-1-1","11:01:01","1.11",""),("002","222","222222","222.222","222222.222222","bbb","bbbbbb","2022-2-2 12:02:02","2022-2-2","12:02:02","2.22","");</t>
    <phoneticPr fontId="47" type="noConversion"/>
  </si>
  <si>
    <t>2026-04-13 21:24:58</t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</si>
  <si>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47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</si>
  <si>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23:23:23",`Date`="3021-11-11",`Time`="23:23:23",`Currency`="9.99";</t>
    <phoneticPr fontId="47" type="noConversion"/>
  </si>
  <si>
    <t>https://mariadb.com/docs/server/mariadb-quickstart-guides/mariadb-sql-cheat-cheat-guide</t>
    <phoneticPr fontId="47" type="noConversion"/>
  </si>
  <si>
    <t>CREATE DATABASE `Database1`;</t>
    <phoneticPr fontId="46" type="noConversion"/>
  </si>
  <si>
    <t>DROP DATABASE `Database1`;</t>
    <phoneticPr fontId="46" type="noConversion"/>
  </si>
  <si>
    <t>table_name</t>
    <phoneticPr fontId="47" type="noConversion"/>
  </si>
  <si>
    <t>C:\&gt;C:\Database-to-Excel-VBA\MariaDB\MariaDB10.11\bin\mariadb.exe --defaults-file=C:/Database-to-Excel-VBA/MariaDB/configuring_mariadb_with_option_files.ini --host=::1 --port=3306 --user=username --password=password Database1</t>
    <phoneticPr fontId="47" type="noConversion"/>
  </si>
  <si>
    <t>C:\&gt;C:\Database-to-Excel-VBA\MariaDB\MariaDB10.11\bin\mariadb.exe --defaults-extra-file=C:/Database-to-Excel-VBA/MariaDB/configuring_mariadb_with_option_files.ini --host=::1 --port=3306 --user=username --password=password Database1</t>
    <phoneticPr fontId="47" type="noConversion"/>
  </si>
  <si>
    <t>C:\&gt;C:\Database-to-Excel-VBA\MariaDB\MariaDB10.11\bin\mariadb.exe mariadb://admin_Database1:admin@[::1]:3306/Database1?metaAsArray=false&amp;ssl=true&amp;dateStrings=true&amp;connectTimeout=1000</t>
    <phoneticPr fontId="46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</si>
  <si>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46" type="noConversion"/>
  </si>
  <si>
    <t>["SELECT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* FROM `Collection1`;"]</t>
    <phoneticPr fontId="46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</si>
  <si>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46" type="noConversion"/>
  </si>
  <si>
    <t>["SELECT COUNT(*) AS RecordCount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COUNT(*) AS RecordCount FROM `Collection1`;"]</t>
    <phoneticPr fontId="46" type="noConversion"/>
  </si>
  <si>
    <t>INSERT INTO `Collection1` (`IntegerShort`,`IntegerLong`,`FloatSingle`,`FloatDouble`,`TextShort`,`TextLong`,`DateTime`,`Date`,`Time`,`Currency`,`Image`) VALUES ("111","111111","111.111","111111.111111","aaa","aaaaaa","2021-1-1 11:01:01","2021-1-1","11:01:01","1.11",""),("222","222222","222.222","222222.222222","bbb","bbbbbb","2022-2-2 12:02:02","2022-2-2","12:02:02","2.22","");</t>
    <phoneticPr fontId="46" type="noConversion"/>
  </si>
  <si>
    <t>["INSERT INTO `Collection1` (`IntegerShort`,`IntegerLong`,`FloatSingle`,`FloatDouble`,`TextShort`,`TextLong`,`DateTime`,`Date`,`Time`,`Currency`,`Image`) VALUES (\"111\",\"111111\",\"111.111\",\"111111.111111\",\"aaa\",\"aaaaaa\",\"2021-1-1 11:01:01\",\"2021-1-1\",\"11:01:01\",\"1.11\",\"\");","INSERT INTO `Collection1` (`IntegerShort`,`IntegerLong`,`FloatSingle`,`FloatDouble`,`TextShort`,`TextLong`,`DateTime`,`Date`,`Time`,`Currency`,`Image`) VALUES (\"222\",\"222222\",\"222.222\",\"222222.222222\",\"bbb\",\"bbbbbb\",\"2022-2-2 12:02:02\",\"2022-2-2\",\"12:02:02\",\"2.22\",\"\");"]</t>
    <phoneticPr fontId="46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</si>
  <si>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46" type="noConversion"/>
  </si>
  <si>
    <t>["UPDATE `Collection1` SET `IntegerShort`=\"2111\",`IntegerLong`=\"2111111\",`FloatSingle`=\"2111.111\",`FloatDouble`=\"2111111.111111\",`TextShort`=\"2aaa\",`TextLong`=\"2aaaaaa\",`DateTime`=\"3021-11-11 23:23:23\",`Date`=\"3021-11-11\",`Time`=\"23:23:23\",`Currency`=\"9.99\"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7.77));","UPDATE `Collection1` SET `IntegerShort`=\"2111\",`IntegerLong`=\"2111111\",`FloatSingle`=\"2111.111\",`FloatDouble`=\"2111111.111111\",`TextShort`=\"2aaa\",`TextLong`=\"2aaaaaa\",`DateTime`=\"3021-11-11 23:23:23\",`Date`=\"3021-11-11\",`Time`=\"23:23:23\",`Currency`=\"9.99\";"]</t>
    <phoneticPr fontId="46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</si>
  <si>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46" type="noConversion"/>
  </si>
  <si>
    <t>["DELETE FROM `Collection1`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7.77));","DELETE FROM `Collection1`;"]</t>
    <phoneticPr fontId="46" type="noConversion"/>
  </si>
  <si>
    <t>SHOW COLUMNS FROM `Collection1`;</t>
    <phoneticPr fontId="46" type="noConversion"/>
  </si>
  <si>
    <t>["SHOW COLUMNS FROM `Collection1`;"]</t>
    <phoneticPr fontId="46" type="noConversion"/>
  </si>
  <si>
    <t>selectFieldName</t>
    <phoneticPr fontId="46" type="noConversion"/>
  </si>
  <si>
    <t>`AutoID`,`IntegerShort`,`IntegerLong`,`FloatSingle`,`FloatDouble`,`TextShort`,`TextLong`,`DateTime`,`Currency`,`Time_Stamp`</t>
    <phoneticPr fontId="46" type="noConversion"/>
  </si>
  <si>
    <t>*</t>
    <phoneticPr fontId="46" type="noConversion"/>
  </si>
  <si>
    <t>[Auto],[ReplicationID],[IntegerShort],[IntegerLong],[FloatSingle],[FloatDouble],[TextShort],[TextLong],[DateTime],[Currency]</t>
    <phoneticPr fontId="46" type="noConversion"/>
  </si>
  <si>
    <t>SELECT * FROM [Collection1] WHERE 1=0;</t>
    <phoneticPr fontId="46" type="noConversion"/>
  </si>
  <si>
    <t>= 1</t>
    <phoneticPr fontId="46" type="noConversion"/>
  </si>
  <si>
    <t>&gt;= 1</t>
    <phoneticPr fontId="46" type="noConversion"/>
  </si>
  <si>
    <t>&lt;= 7</t>
    <phoneticPr fontId="46" type="noConversion"/>
  </si>
  <si>
    <t>BETWEEN 1 AND 7</t>
    <phoneticPr fontId="46" type="noConversion"/>
  </si>
  <si>
    <t>= 111</t>
    <phoneticPr fontId="46" type="noConversion"/>
  </si>
  <si>
    <t>&gt;= 111</t>
    <phoneticPr fontId="46" type="noConversion"/>
  </si>
  <si>
    <t>&lt;= 777</t>
    <phoneticPr fontId="46" type="noConversion"/>
  </si>
  <si>
    <t>BETWEEN 111 AND 777</t>
    <phoneticPr fontId="46" type="noConversion"/>
  </si>
  <si>
    <t>= 111111</t>
    <phoneticPr fontId="46" type="noConversion"/>
  </si>
  <si>
    <t>&gt;= 111111</t>
    <phoneticPr fontId="46" type="noConversion"/>
  </si>
  <si>
    <t>&lt;= 777777</t>
    <phoneticPr fontId="46" type="noConversion"/>
  </si>
  <si>
    <t>BETWEEN 111111 AND 777777</t>
    <phoneticPr fontId="46" type="noConversion"/>
  </si>
  <si>
    <t>= 111.111000061035</t>
    <phoneticPr fontId="46" type="noConversion"/>
  </si>
  <si>
    <t>&gt;= 111.111000061035</t>
    <phoneticPr fontId="46" type="noConversion"/>
  </si>
  <si>
    <t>&lt;= 777.776977539062</t>
    <phoneticPr fontId="46" type="noConversion"/>
  </si>
  <si>
    <t>BETWEEN 111.111000061035 AND 777.776977539062</t>
    <phoneticPr fontId="46" type="noConversion"/>
  </si>
  <si>
    <t>= 111111.111111</t>
    <phoneticPr fontId="47" type="noConversion"/>
  </si>
  <si>
    <t>&gt;= 111111.111111</t>
    <phoneticPr fontId="47" type="noConversion"/>
  </si>
  <si>
    <t>&lt;= 777777.777777</t>
    <phoneticPr fontId="47" type="noConversion"/>
  </si>
  <si>
    <t>BETWEEN 111111.111111 AND 777777.777777</t>
    <phoneticPr fontId="47" type="noConversion"/>
  </si>
  <si>
    <t>= "aaa"</t>
    <phoneticPr fontId="46" type="noConversion"/>
  </si>
  <si>
    <t>&gt;= "aaa"</t>
    <phoneticPr fontId="46" type="noConversion"/>
  </si>
  <si>
    <t>&lt;= "ggg"</t>
    <phoneticPr fontId="46" type="noConversion"/>
  </si>
  <si>
    <t>LIKE "%gg%"</t>
    <phoneticPr fontId="46" type="noConversion"/>
  </si>
  <si>
    <t>NOT LIKE "%aa%"</t>
    <phoneticPr fontId="46" type="noConversion"/>
  </si>
  <si>
    <t>= "aaaaaa"</t>
    <phoneticPr fontId="46" type="noConversion"/>
  </si>
  <si>
    <t>&gt;= "aaaaaa"</t>
    <phoneticPr fontId="46" type="noConversion"/>
  </si>
  <si>
    <t>&lt;= "gggggg"</t>
    <phoneticPr fontId="46" type="noConversion"/>
  </si>
  <si>
    <t>LIKE "%ggggg%"</t>
    <phoneticPr fontId="46" type="noConversion"/>
  </si>
  <si>
    <t>NOT LIKE "%aaaaa%"</t>
    <phoneticPr fontId="46" type="noConversion"/>
  </si>
  <si>
    <t>= '2021/01/01 11:01:01'</t>
    <phoneticPr fontId="46" type="noConversion"/>
  </si>
  <si>
    <t>&gt;= '2021-01-01 11:01:01'</t>
    <phoneticPr fontId="46" type="noConversion"/>
  </si>
  <si>
    <t>&lt;= '2027-07-07 17:07:07'</t>
    <phoneticPr fontId="46" type="noConversion"/>
  </si>
  <si>
    <t>BETWEEN '2021-01-01 11:01:01' AND '2027-07-07 17:07:07'</t>
    <phoneticPr fontId="46" type="noConversion"/>
  </si>
  <si>
    <t>= '2021/01/01'</t>
    <phoneticPr fontId="46" type="noConversion"/>
  </si>
  <si>
    <t>&gt;= '2021-01-01'</t>
    <phoneticPr fontId="46" type="noConversion"/>
  </si>
  <si>
    <t>&lt;= '2027-07-07'</t>
    <phoneticPr fontId="46" type="noConversion"/>
  </si>
  <si>
    <t>BETWEEN '2021-01-01' AND '2027-07-07'</t>
    <phoneticPr fontId="46" type="noConversion"/>
  </si>
  <si>
    <t>= '11:01:01'</t>
    <phoneticPr fontId="46" type="noConversion"/>
  </si>
  <si>
    <t>&gt;= '11:01:01'</t>
    <phoneticPr fontId="46" type="noConversion"/>
  </si>
  <si>
    <t>&lt;= '17:07:07'</t>
    <phoneticPr fontId="46" type="noConversion"/>
  </si>
  <si>
    <t>BETWEEN '11:01:01' AND '17:07:07'</t>
    <phoneticPr fontId="46" type="noConversion"/>
  </si>
  <si>
    <t>= 1.11</t>
    <phoneticPr fontId="46" type="noConversion"/>
  </si>
  <si>
    <t>&gt;= 1.11</t>
    <phoneticPr fontId="46" type="noConversion"/>
  </si>
  <si>
    <t>&lt;= 7.77</t>
    <phoneticPr fontId="46" type="noConversion"/>
  </si>
  <si>
    <t>BETWEEN 1.11 AND 7.77</t>
    <phoneticPr fontId="46" type="noConversion"/>
  </si>
  <si>
    <t>= 3</t>
    <phoneticPr fontId="47" type="noConversion"/>
  </si>
  <si>
    <t>= 333</t>
    <phoneticPr fontId="47" type="noConversion"/>
  </si>
  <si>
    <t>= 333333</t>
    <phoneticPr fontId="47" type="noConversion"/>
  </si>
  <si>
    <t>= 333.3330078125</t>
    <phoneticPr fontId="47" type="noConversion"/>
  </si>
  <si>
    <t>= 333333.333333</t>
    <phoneticPr fontId="47" type="noConversion"/>
  </si>
  <si>
    <t>= "ccc"</t>
    <phoneticPr fontId="47" type="noConversion"/>
  </si>
  <si>
    <t>= "cccccc"</t>
    <phoneticPr fontId="47" type="noConversion"/>
  </si>
  <si>
    <t>= '2023-03-03 13:03:03'</t>
    <phoneticPr fontId="46" type="noConversion"/>
  </si>
  <si>
    <t>= '2023-03-03'</t>
    <phoneticPr fontId="46" type="noConversion"/>
  </si>
  <si>
    <t>= '13:03:03'</t>
    <phoneticPr fontId="46" type="noConversion"/>
  </si>
  <si>
    <t>= 3.33</t>
    <phoneticPr fontId="46" type="noConversion"/>
  </si>
  <si>
    <t>SHOW DATABASES;</t>
    <phoneticPr fontId="46" type="noConversion"/>
  </si>
  <si>
    <t>SHOW TABLES;</t>
    <phoneticPr fontId="46" type="noConversion"/>
  </si>
  <si>
    <t>USE `Database1`;</t>
    <phoneticPr fontId="46" type="noConversion"/>
  </si>
  <si>
    <t>SHOW DATABASES;</t>
    <phoneticPr fontId="46" type="noConversion"/>
  </si>
  <si>
    <t>USE `Database1`;</t>
    <phoneticPr fontId="46" type="noConversion"/>
  </si>
  <si>
    <t>SHOW TABLES;</t>
    <phoneticPr fontId="46" type="noConversion"/>
  </si>
  <si>
    <t>SELECT database();</t>
    <phoneticPr fontId="46" type="noConversion"/>
  </si>
  <si>
    <t>SELECT database();</t>
    <phoneticPr fontId="4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</si>
</sst>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¥&quot;#,##0.00;&quot;¥&quot;\-#,##0.00"/>
    <numFmt numFmtId="176" formatCode="yyyy\-mm\-dd;@"/>
    <numFmt numFmtId="177" formatCode="[$-F400]h:mm:ss\ AM/PM"/>
  </numFmts>
  <fonts count="52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Microsoft JhengHei"/>
      <family val="2"/>
      <charset val="134"/>
    </font>
    <font>
      <u/>
      <sz val="11"/>
      <color theme="10"/>
      <name val="等线"/>
      <family val="2"/>
      <charset val="134"/>
      <scheme val="minor"/>
    </font>
    <font>
      <sz val="9"/>
      <name val="等线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1" applyNumberFormat="0" applyFill="0" applyAlignment="0" applyProtection="0">
      <alignment vertical="center"/>
    </xf>
    <xf numFmtId="0" fontId="32" fillId="0" borderId="2" applyNumberFormat="0" applyFill="0" applyAlignment="0" applyProtection="0">
      <alignment vertical="center"/>
    </xf>
    <xf numFmtId="0" fontId="33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2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7" fillId="5" borderId="4" applyNumberFormat="0" applyAlignment="0" applyProtection="0">
      <alignment vertical="center"/>
    </xf>
    <xf numFmtId="0" fontId="38" fillId="6" borderId="5" applyNumberFormat="0" applyAlignment="0" applyProtection="0">
      <alignment vertical="center"/>
    </xf>
    <xf numFmtId="0" fontId="39" fillId="6" borderId="4" applyNumberFormat="0" applyAlignment="0" applyProtection="0">
      <alignment vertical="center"/>
    </xf>
    <xf numFmtId="0" fontId="40" fillId="0" borderId="6" applyNumberFormat="0" applyFill="0" applyAlignment="0" applyProtection="0">
      <alignment vertical="center"/>
    </xf>
    <xf numFmtId="0" fontId="41" fillId="7" borderId="7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9" fillId="8" borderId="8" applyNumberFormat="0" applyFon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9" applyNumberFormat="0" applyFill="0" applyAlignment="0" applyProtection="0">
      <alignment vertical="center"/>
    </xf>
    <xf numFmtId="0" fontId="45" fillId="9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45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8" fillId="0" borderId="0"/>
    <xf numFmtId="0" fontId="50" fillId="0" borderId="0" applyNumberForma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28" fillId="0" borderId="0" xfId="42"/>
    <xf numFmtId="0" fontId="48" fillId="0" borderId="0" xfId="42" applyFont="1"/>
    <xf numFmtId="0" fontId="27" fillId="0" borderId="0" xfId="42" applyFont="1"/>
    <xf numFmtId="176" fontId="27" fillId="0" borderId="0" xfId="42" applyNumberFormat="1" applyFont="1"/>
    <xf numFmtId="22" fontId="28" fillId="0" borderId="0" xfId="42" applyNumberFormat="1"/>
    <xf numFmtId="7" fontId="28" fillId="0" borderId="0" xfId="42" applyNumberFormat="1"/>
    <xf numFmtId="0" fontId="27" fillId="0" borderId="0" xfId="42" quotePrefix="1" applyFont="1"/>
    <xf numFmtId="22" fontId="27" fillId="0" borderId="0" xfId="42" quotePrefix="1" applyNumberFormat="1" applyFont="1"/>
    <xf numFmtId="7" fontId="27" fillId="0" borderId="0" xfId="42" quotePrefix="1" applyNumberFormat="1" applyFont="1"/>
    <xf numFmtId="0" fontId="50" fillId="0" borderId="0" xfId="43" applyAlignment="1"/>
    <xf numFmtId="0" fontId="26" fillId="0" borderId="0" xfId="42" applyFont="1"/>
    <xf numFmtId="0" fontId="25" fillId="0" borderId="0" xfId="42" applyFont="1"/>
    <xf numFmtId="0" fontId="24" fillId="0" borderId="0" xfId="42" applyFont="1"/>
    <xf numFmtId="0" fontId="23" fillId="0" borderId="0" xfId="42" applyFont="1"/>
    <xf numFmtId="0" fontId="22" fillId="0" borderId="0" xfId="42" applyFont="1"/>
    <xf numFmtId="0" fontId="21" fillId="0" borderId="0" xfId="42" applyFont="1"/>
    <xf numFmtId="0" fontId="20" fillId="0" borderId="0" xfId="42" applyFont="1"/>
    <xf numFmtId="0" fontId="19" fillId="0" borderId="0" xfId="42" applyFont="1"/>
    <xf numFmtId="176" fontId="28" fillId="0" borderId="0" xfId="42" applyNumberFormat="1"/>
    <xf numFmtId="177" fontId="28" fillId="0" borderId="0" xfId="42" applyNumberFormat="1"/>
    <xf numFmtId="0" fontId="18" fillId="0" borderId="0" xfId="42" applyFont="1"/>
    <xf numFmtId="0" fontId="17" fillId="0" borderId="0" xfId="42" applyFont="1"/>
    <xf numFmtId="0" fontId="16" fillId="0" borderId="0" xfId="42" applyFont="1"/>
    <xf numFmtId="0" fontId="15" fillId="0" borderId="0" xfId="42" applyFont="1"/>
    <xf numFmtId="0" fontId="14" fillId="0" borderId="0" xfId="42" applyFont="1"/>
    <xf numFmtId="0" fontId="13" fillId="0" borderId="0" xfId="42" applyFont="1"/>
    <xf numFmtId="0" fontId="12" fillId="0" borderId="0" xfId="42" applyFont="1"/>
    <xf numFmtId="0" fontId="11" fillId="0" borderId="0" xfId="42" applyFont="1"/>
    <xf numFmtId="0" fontId="10" fillId="0" borderId="0" xfId="42" applyFont="1"/>
    <xf numFmtId="0" fontId="9" fillId="0" borderId="0" xfId="42" applyFont="1"/>
    <xf numFmtId="0" fontId="8" fillId="0" borderId="0" xfId="42" applyFont="1"/>
    <xf numFmtId="0" fontId="7" fillId="0" borderId="0" xfId="42" quotePrefix="1" applyFont="1"/>
    <xf numFmtId="0" fontId="6" fillId="0" borderId="0" xfId="42" quotePrefix="1" applyFont="1"/>
    <xf numFmtId="0" fontId="5" fillId="0" borderId="0" xfId="42" applyFont="1"/>
    <xf numFmtId="0" fontId="4" fillId="0" borderId="0" xfId="42" quotePrefix="1" applyFont="1"/>
    <xf numFmtId="22" fontId="4" fillId="0" borderId="0" xfId="42" quotePrefix="1" applyNumberFormat="1" applyFont="1"/>
    <xf numFmtId="7" fontId="4" fillId="0" borderId="0" xfId="42" quotePrefix="1" applyNumberFormat="1" applyFont="1"/>
    <xf numFmtId="22" fontId="3" fillId="0" borderId="0" xfId="42" applyNumberFormat="1" applyFont="1"/>
    <xf numFmtId="0" fontId="2" fillId="0" borderId="0" xfId="42" applyFont="1"/>
    <xf numFmtId="0" fontId="1" fillId="0" borderId="0" xfId="42" applyFont="1"/>
  </cellXfs>
  <cellStyles count="44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2" xr:uid="{86B1EF23-40D3-49C9-8F37-7E836050F13C}"/>
    <cellStyle name="超链接" xfId="43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E5D83C-1E4E-4F8F-B5BE-4A90D87C5C06}">
  <we:reference id="wa200008175" version="1.0.0.0" store="zh-CN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mariadb.com/docs/server/mariadb-quickstart-guides/mariadb-sql-cheat-cheat-gui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2F685-9336-4154-9BF4-75F36892D791}">
  <sheetPr codeName="Sheet4"/>
  <dimension ref="A1:Z51"/>
  <sheetViews>
    <sheetView tabSelected="1" workbookViewId="0">
      <selection activeCell="A10" sqref="A10"/>
    </sheetView>
  </sheetViews>
  <sheetFormatPr defaultColWidth="8.88671875" defaultRowHeight="13.8" x14ac:dyDescent="0.25"/>
  <cols>
    <col min="1" max="9" width="8.88671875" style="1"/>
    <col min="10" max="10" width="14.33203125" style="1" customWidth="1"/>
    <col min="11" max="23" width="8.88671875" style="1"/>
    <col min="24" max="24" width="13.88671875" style="1" customWidth="1"/>
    <col min="25" max="16384" width="8.88671875" style="1"/>
  </cols>
  <sheetData>
    <row r="1" spans="1:26" x14ac:dyDescent="0.25">
      <c r="A1" s="3" t="s">
        <v>84</v>
      </c>
      <c r="B1" s="3" t="s">
        <v>85</v>
      </c>
      <c r="C1" s="3" t="s">
        <v>86</v>
      </c>
      <c r="D1" s="3" t="s">
        <v>87</v>
      </c>
      <c r="E1" s="3" t="s">
        <v>88</v>
      </c>
      <c r="F1" s="4" t="s">
        <v>89</v>
      </c>
      <c r="G1" s="3" t="s">
        <v>90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95</v>
      </c>
      <c r="M1" s="1" t="s">
        <v>96</v>
      </c>
      <c r="N1" s="1" t="s">
        <v>97</v>
      </c>
    </row>
    <row r="2" spans="1:26" x14ac:dyDescent="0.25">
      <c r="A2" s="3" t="s">
        <v>98</v>
      </c>
      <c r="B2" s="3" t="s">
        <v>99</v>
      </c>
      <c r="C2" s="1" t="s">
        <v>100</v>
      </c>
      <c r="D2" s="1" t="s">
        <v>101</v>
      </c>
      <c r="E2" s="1" t="s">
        <v>102</v>
      </c>
      <c r="F2" s="1" t="s">
        <v>103</v>
      </c>
      <c r="G2" s="1" t="s">
        <v>104</v>
      </c>
      <c r="H2" s="1" t="s">
        <v>105</v>
      </c>
      <c r="I2" s="1" t="s">
        <v>106</v>
      </c>
      <c r="J2" s="1" t="s">
        <v>107</v>
      </c>
      <c r="K2" s="1" t="s">
        <v>108</v>
      </c>
      <c r="L2" s="3" t="s">
        <v>109</v>
      </c>
      <c r="M2" s="1" t="s">
        <v>110</v>
      </c>
      <c r="N2" s="1" t="s">
        <v>97</v>
      </c>
      <c r="P2" s="3" t="s">
        <v>99</v>
      </c>
      <c r="Q2" s="1" t="s">
        <v>100</v>
      </c>
      <c r="R2" s="1" t="s">
        <v>101</v>
      </c>
      <c r="S2" s="1" t="s">
        <v>102</v>
      </c>
      <c r="T2" s="1" t="s">
        <v>103</v>
      </c>
      <c r="U2" s="1" t="s">
        <v>104</v>
      </c>
      <c r="V2" s="1" t="s">
        <v>105</v>
      </c>
      <c r="W2" s="1" t="s">
        <v>106</v>
      </c>
      <c r="X2" s="1" t="s">
        <v>107</v>
      </c>
      <c r="Y2" s="1" t="s">
        <v>108</v>
      </c>
      <c r="Z2" s="3" t="s">
        <v>109</v>
      </c>
    </row>
    <row r="3" spans="1:26" x14ac:dyDescent="0.25">
      <c r="A3" s="3" t="s">
        <v>111</v>
      </c>
      <c r="B3" s="3"/>
      <c r="C3" s="1" t="s">
        <v>112</v>
      </c>
      <c r="D3" s="1">
        <v>111</v>
      </c>
      <c r="E3" s="1">
        <v>111111</v>
      </c>
      <c r="F3" s="1">
        <v>111.111</v>
      </c>
      <c r="G3" s="1">
        <v>111111.11111100001</v>
      </c>
      <c r="H3" s="1" t="s">
        <v>113</v>
      </c>
      <c r="I3" s="1" t="s">
        <v>114</v>
      </c>
      <c r="J3" s="5">
        <v>44197.459039351852</v>
      </c>
      <c r="K3" s="6">
        <v>1.1100000000000001</v>
      </c>
      <c r="P3" s="1">
        <v>1</v>
      </c>
      <c r="Q3" s="1" t="s">
        <v>112</v>
      </c>
      <c r="R3" s="1">
        <v>111</v>
      </c>
      <c r="S3" s="1">
        <v>111111</v>
      </c>
      <c r="T3" s="1">
        <v>111.11100006103516</v>
      </c>
      <c r="U3" s="1">
        <v>111111.11111100001</v>
      </c>
      <c r="V3" s="1" t="s">
        <v>113</v>
      </c>
      <c r="W3" s="5" t="s">
        <v>114</v>
      </c>
      <c r="X3" s="5">
        <v>44197.459039351852</v>
      </c>
      <c r="Y3" s="1">
        <v>1.1100000000000001</v>
      </c>
    </row>
    <row r="4" spans="1:26" x14ac:dyDescent="0.25">
      <c r="A4" s="3" t="s">
        <v>115</v>
      </c>
      <c r="B4" s="3"/>
      <c r="C4" s="1" t="s">
        <v>116</v>
      </c>
      <c r="D4" s="1">
        <v>222</v>
      </c>
      <c r="E4" s="1">
        <v>222222</v>
      </c>
      <c r="F4" s="1">
        <v>222.22200000000001</v>
      </c>
      <c r="G4" s="1">
        <v>222222.22222200001</v>
      </c>
      <c r="H4" s="1" t="s">
        <v>117</v>
      </c>
      <c r="I4" s="1" t="s">
        <v>118</v>
      </c>
      <c r="J4" s="5">
        <v>44594.50141203704</v>
      </c>
      <c r="K4" s="6">
        <v>2.2200000000000002</v>
      </c>
      <c r="P4" s="1">
        <v>2</v>
      </c>
      <c r="Q4" s="1" t="s">
        <v>116</v>
      </c>
      <c r="R4" s="1">
        <v>222</v>
      </c>
      <c r="S4" s="1">
        <v>222222</v>
      </c>
      <c r="T4" s="1">
        <v>222.22200012207031</v>
      </c>
      <c r="U4" s="1">
        <v>222222.22222200001</v>
      </c>
      <c r="V4" s="1" t="s">
        <v>117</v>
      </c>
      <c r="W4" s="5" t="s">
        <v>118</v>
      </c>
      <c r="X4" s="5">
        <v>44594.50141203704</v>
      </c>
      <c r="Y4" s="1">
        <v>2.2200000000000002</v>
      </c>
    </row>
    <row r="5" spans="1:26" x14ac:dyDescent="0.25">
      <c r="B5" s="3"/>
      <c r="C5" s="1" t="s">
        <v>119</v>
      </c>
      <c r="D5" s="1">
        <v>333</v>
      </c>
      <c r="E5" s="1">
        <v>333333</v>
      </c>
      <c r="F5" s="1">
        <v>333.33300000000003</v>
      </c>
      <c r="G5" s="1">
        <v>333333.33333300002</v>
      </c>
      <c r="H5" s="1" t="s">
        <v>120</v>
      </c>
      <c r="I5" s="1" t="s">
        <v>121</v>
      </c>
      <c r="J5" s="5">
        <v>44988.54378472222</v>
      </c>
      <c r="K5" s="6">
        <v>3.33</v>
      </c>
      <c r="P5" s="1">
        <v>3</v>
      </c>
      <c r="Q5" s="1" t="s">
        <v>119</v>
      </c>
      <c r="R5" s="1">
        <v>333</v>
      </c>
      <c r="S5" s="1">
        <v>333333</v>
      </c>
      <c r="T5" s="1">
        <v>333.3330078125</v>
      </c>
      <c r="U5" s="1">
        <v>333333.33333300002</v>
      </c>
      <c r="V5" s="1" t="s">
        <v>120</v>
      </c>
      <c r="W5" s="5" t="s">
        <v>121</v>
      </c>
      <c r="X5" s="5">
        <v>44988.54378472222</v>
      </c>
      <c r="Y5" s="1">
        <v>3.33</v>
      </c>
    </row>
    <row r="6" spans="1:26" x14ac:dyDescent="0.25">
      <c r="A6" s="3"/>
      <c r="B6" s="3"/>
      <c r="C6" s="1" t="s">
        <v>122</v>
      </c>
      <c r="D6" s="1">
        <v>444</v>
      </c>
      <c r="E6" s="1">
        <v>444444</v>
      </c>
      <c r="F6" s="1">
        <v>444.44400000000002</v>
      </c>
      <c r="G6" s="1">
        <v>444444.44444400002</v>
      </c>
      <c r="H6" s="1" t="s">
        <v>123</v>
      </c>
      <c r="I6" s="1" t="s">
        <v>124</v>
      </c>
      <c r="J6" s="5">
        <v>45386.586157407408</v>
      </c>
      <c r="K6" s="6">
        <v>4.4400000000000004</v>
      </c>
      <c r="P6" s="1">
        <v>4</v>
      </c>
      <c r="Q6" s="1" t="s">
        <v>122</v>
      </c>
      <c r="R6" s="1">
        <v>444</v>
      </c>
      <c r="S6" s="1">
        <v>444444</v>
      </c>
      <c r="T6" s="1">
        <v>444.44400024414063</v>
      </c>
      <c r="U6" s="1">
        <v>444444.44444400002</v>
      </c>
      <c r="V6" s="1" t="s">
        <v>123</v>
      </c>
      <c r="W6" s="5" t="s">
        <v>124</v>
      </c>
      <c r="X6" s="5">
        <v>45386.586157407408</v>
      </c>
      <c r="Y6" s="1">
        <v>4.4400000000000004</v>
      </c>
    </row>
    <row r="7" spans="1:26" x14ac:dyDescent="0.25">
      <c r="A7" s="3"/>
      <c r="B7" s="3"/>
      <c r="C7" s="1" t="s">
        <v>126</v>
      </c>
      <c r="D7" s="1">
        <v>555</v>
      </c>
      <c r="E7" s="1">
        <v>555555</v>
      </c>
      <c r="F7" s="1">
        <v>555.55499999999995</v>
      </c>
      <c r="G7" s="1">
        <v>555555.55555499997</v>
      </c>
      <c r="H7" s="1" t="s">
        <v>127</v>
      </c>
      <c r="I7" s="1" t="s">
        <v>128</v>
      </c>
      <c r="J7" s="5">
        <v>45782.628530092596</v>
      </c>
      <c r="K7" s="6">
        <v>5.55</v>
      </c>
      <c r="P7" s="1">
        <v>5</v>
      </c>
      <c r="Q7" s="1" t="s">
        <v>126</v>
      </c>
      <c r="R7" s="1">
        <v>555</v>
      </c>
      <c r="S7" s="1">
        <v>555555</v>
      </c>
      <c r="T7" s="1">
        <v>555.55499267578125</v>
      </c>
      <c r="U7" s="1">
        <v>555555.55555499997</v>
      </c>
      <c r="V7" s="1" t="s">
        <v>127</v>
      </c>
      <c r="W7" s="5" t="s">
        <v>128</v>
      </c>
      <c r="X7" s="5">
        <v>45782.628530092596</v>
      </c>
      <c r="Y7" s="1">
        <v>5.55</v>
      </c>
    </row>
    <row r="8" spans="1:26" x14ac:dyDescent="0.25">
      <c r="C8" s="1" t="s">
        <v>129</v>
      </c>
      <c r="D8" s="1">
        <v>666</v>
      </c>
      <c r="E8" s="1">
        <v>666666</v>
      </c>
      <c r="F8" s="1">
        <v>666.66600000000005</v>
      </c>
      <c r="G8" s="1">
        <v>666666.66666600003</v>
      </c>
      <c r="H8" s="1" t="s">
        <v>130</v>
      </c>
      <c r="I8" s="1" t="s">
        <v>131</v>
      </c>
      <c r="J8" s="5">
        <v>46179.670902777776</v>
      </c>
      <c r="K8" s="6">
        <v>6.66</v>
      </c>
      <c r="P8" s="1">
        <v>6</v>
      </c>
      <c r="Q8" s="1" t="s">
        <v>129</v>
      </c>
      <c r="R8" s="1">
        <v>666</v>
      </c>
      <c r="S8" s="1">
        <v>666666</v>
      </c>
      <c r="T8" s="1">
        <v>666.666015625</v>
      </c>
      <c r="U8" s="1">
        <v>666666.66666600003</v>
      </c>
      <c r="V8" s="1" t="s">
        <v>130</v>
      </c>
      <c r="W8" s="5" t="s">
        <v>131</v>
      </c>
      <c r="X8" s="5">
        <v>46179.670902777776</v>
      </c>
      <c r="Y8" s="1">
        <v>6.66</v>
      </c>
    </row>
    <row r="9" spans="1:26" x14ac:dyDescent="0.25">
      <c r="C9" s="1" t="s">
        <v>132</v>
      </c>
      <c r="D9" s="1">
        <v>777</v>
      </c>
      <c r="E9" s="1">
        <v>777777</v>
      </c>
      <c r="F9" s="1">
        <v>777.77700000000004</v>
      </c>
      <c r="G9" s="1">
        <v>777777.77777699998</v>
      </c>
      <c r="H9" s="1" t="s">
        <v>133</v>
      </c>
      <c r="I9" s="1" t="s">
        <v>134</v>
      </c>
      <c r="J9" s="5">
        <v>46575.713275462964</v>
      </c>
      <c r="K9" s="6">
        <v>7.77</v>
      </c>
      <c r="P9" s="1">
        <v>7</v>
      </c>
      <c r="Q9" s="1" t="s">
        <v>132</v>
      </c>
      <c r="R9" s="1">
        <v>777</v>
      </c>
      <c r="S9" s="1">
        <v>777777</v>
      </c>
      <c r="T9" s="1">
        <v>777.7769775390625</v>
      </c>
      <c r="U9" s="1">
        <v>777777.77777699998</v>
      </c>
      <c r="V9" s="1" t="s">
        <v>133</v>
      </c>
      <c r="W9" s="5" t="s">
        <v>134</v>
      </c>
      <c r="X9" s="5">
        <v>46575.713275462964</v>
      </c>
      <c r="Y9" s="1">
        <v>7.77</v>
      </c>
    </row>
    <row r="10" spans="1:26" ht="15.6" x14ac:dyDescent="0.35">
      <c r="B10" s="2"/>
      <c r="C10" s="2"/>
      <c r="D10" s="2"/>
      <c r="E10" s="2"/>
    </row>
    <row r="11" spans="1:26" x14ac:dyDescent="0.25">
      <c r="D11" s="4"/>
      <c r="E11" s="3"/>
    </row>
    <row r="12" spans="1:26" x14ac:dyDescent="0.25">
      <c r="A12" s="31" t="s">
        <v>289</v>
      </c>
      <c r="B12" s="3" t="s">
        <v>99</v>
      </c>
      <c r="C12" s="1" t="s">
        <v>100</v>
      </c>
      <c r="D12" s="1" t="s">
        <v>101</v>
      </c>
      <c r="E12" s="1" t="s">
        <v>102</v>
      </c>
      <c r="F12" s="1" t="s">
        <v>103</v>
      </c>
      <c r="G12" s="1" t="s">
        <v>104</v>
      </c>
      <c r="H12" s="1" t="s">
        <v>105</v>
      </c>
      <c r="I12" s="1" t="s">
        <v>106</v>
      </c>
      <c r="J12" s="1" t="s">
        <v>107</v>
      </c>
      <c r="K12" s="1" t="s">
        <v>108</v>
      </c>
      <c r="L12" s="3" t="s">
        <v>109</v>
      </c>
    </row>
    <row r="13" spans="1:26" x14ac:dyDescent="0.25">
      <c r="A13" s="33" t="s">
        <v>292</v>
      </c>
      <c r="B13" s="7" t="s">
        <v>167</v>
      </c>
      <c r="C13" s="7" t="s">
        <v>168</v>
      </c>
      <c r="D13" s="7" t="s">
        <v>169</v>
      </c>
      <c r="E13" s="7" t="s">
        <v>170</v>
      </c>
      <c r="F13" s="7" t="s">
        <v>171</v>
      </c>
      <c r="G13" s="7" t="s">
        <v>172</v>
      </c>
      <c r="H13" s="7" t="s">
        <v>173</v>
      </c>
      <c r="I13" s="7" t="s">
        <v>174</v>
      </c>
      <c r="J13" s="8" t="s">
        <v>175</v>
      </c>
      <c r="K13" s="9" t="s">
        <v>176</v>
      </c>
    </row>
    <row r="14" spans="1:26" x14ac:dyDescent="0.25">
      <c r="A14" s="33" t="s">
        <v>292</v>
      </c>
      <c r="B14" s="7" t="s">
        <v>145</v>
      </c>
      <c r="C14" s="7" t="s">
        <v>146</v>
      </c>
      <c r="D14" s="7" t="s">
        <v>147</v>
      </c>
      <c r="E14" s="7" t="s">
        <v>148</v>
      </c>
      <c r="F14" s="7" t="s">
        <v>149</v>
      </c>
      <c r="G14" s="7" t="s">
        <v>150</v>
      </c>
      <c r="H14" s="7" t="s">
        <v>151</v>
      </c>
      <c r="I14" s="7" t="s">
        <v>152</v>
      </c>
      <c r="J14" s="8" t="s">
        <v>153</v>
      </c>
      <c r="K14" s="9" t="s">
        <v>154</v>
      </c>
    </row>
    <row r="15" spans="1:26" x14ac:dyDescent="0.25">
      <c r="A15" s="32" t="s">
        <v>291</v>
      </c>
      <c r="B15" s="7" t="s">
        <v>155</v>
      </c>
      <c r="C15" s="7" t="s">
        <v>156</v>
      </c>
      <c r="D15" s="7" t="s">
        <v>157</v>
      </c>
      <c r="E15" s="7" t="s">
        <v>158</v>
      </c>
      <c r="F15" s="7" t="s">
        <v>159</v>
      </c>
      <c r="G15" s="7" t="s">
        <v>160</v>
      </c>
      <c r="H15" s="7" t="s">
        <v>161</v>
      </c>
      <c r="I15" s="7" t="s">
        <v>162</v>
      </c>
      <c r="J15" s="8" t="s">
        <v>163</v>
      </c>
      <c r="K15" s="9" t="s">
        <v>164</v>
      </c>
    </row>
    <row r="16" spans="1:26" x14ac:dyDescent="0.25">
      <c r="A16" s="33" t="s">
        <v>292</v>
      </c>
      <c r="B16" s="7" t="s">
        <v>155</v>
      </c>
      <c r="C16" s="7" t="s">
        <v>156</v>
      </c>
      <c r="D16" s="7" t="s">
        <v>157</v>
      </c>
      <c r="E16" s="7" t="s">
        <v>158</v>
      </c>
      <c r="F16" s="7" t="s">
        <v>159</v>
      </c>
      <c r="G16" s="7" t="s">
        <v>160</v>
      </c>
      <c r="H16" s="7" t="s">
        <v>165</v>
      </c>
      <c r="I16" s="7" t="s">
        <v>166</v>
      </c>
      <c r="J16" s="8" t="s">
        <v>163</v>
      </c>
      <c r="K16" s="9" t="s">
        <v>164</v>
      </c>
    </row>
    <row r="17" spans="1:14" x14ac:dyDescent="0.25">
      <c r="A17" s="33" t="s">
        <v>292</v>
      </c>
      <c r="B17" s="7" t="s">
        <v>135</v>
      </c>
      <c r="C17" s="7" t="s">
        <v>136</v>
      </c>
      <c r="D17" s="7" t="s">
        <v>137</v>
      </c>
      <c r="E17" s="7" t="s">
        <v>138</v>
      </c>
      <c r="F17" s="7" t="s">
        <v>139</v>
      </c>
      <c r="G17" s="7" t="s">
        <v>140</v>
      </c>
      <c r="H17" s="7" t="s">
        <v>141</v>
      </c>
      <c r="I17" s="7" t="s">
        <v>142</v>
      </c>
      <c r="J17" s="8" t="s">
        <v>143</v>
      </c>
      <c r="K17" s="9" t="s">
        <v>144</v>
      </c>
    </row>
    <row r="18" spans="1:14" x14ac:dyDescent="0.25">
      <c r="A18" s="33"/>
      <c r="B18" s="7"/>
      <c r="C18" s="7"/>
      <c r="D18" s="7"/>
      <c r="E18" s="7"/>
      <c r="F18" s="7"/>
      <c r="G18" s="7"/>
      <c r="H18" s="7"/>
      <c r="I18" s="7"/>
      <c r="J18" s="8"/>
      <c r="K18" s="9"/>
    </row>
    <row r="20" spans="1:14" x14ac:dyDescent="0.25">
      <c r="B20" s="3" t="s">
        <v>99</v>
      </c>
      <c r="C20" s="1" t="s">
        <v>100</v>
      </c>
      <c r="D20" s="1" t="s">
        <v>101</v>
      </c>
      <c r="E20" s="1" t="s">
        <v>102</v>
      </c>
      <c r="F20" s="1" t="s">
        <v>103</v>
      </c>
      <c r="G20" s="1" t="s">
        <v>104</v>
      </c>
      <c r="H20" s="1" t="s">
        <v>105</v>
      </c>
      <c r="I20" s="1" t="s">
        <v>106</v>
      </c>
      <c r="J20" s="1" t="s">
        <v>107</v>
      </c>
      <c r="K20" s="1" t="s">
        <v>108</v>
      </c>
      <c r="L20" s="3" t="s">
        <v>109</v>
      </c>
    </row>
    <row r="21" spans="1:14" x14ac:dyDescent="0.25">
      <c r="B21" s="7" t="s">
        <v>177</v>
      </c>
      <c r="C21" s="7" t="s">
        <v>178</v>
      </c>
      <c r="D21" s="7" t="s">
        <v>179</v>
      </c>
      <c r="E21" s="7" t="s">
        <v>180</v>
      </c>
      <c r="F21" s="7" t="s">
        <v>181</v>
      </c>
      <c r="G21" s="7" t="s">
        <v>182</v>
      </c>
      <c r="H21" s="7" t="s">
        <v>183</v>
      </c>
      <c r="I21" s="7" t="s">
        <v>184</v>
      </c>
      <c r="J21" s="8" t="s">
        <v>185</v>
      </c>
      <c r="K21" s="9" t="s">
        <v>186</v>
      </c>
    </row>
    <row r="22" spans="1:14" x14ac:dyDescent="0.25">
      <c r="B22" s="3" t="s">
        <v>99</v>
      </c>
      <c r="C22" s="1" t="s">
        <v>100</v>
      </c>
      <c r="D22" s="1" t="s">
        <v>101</v>
      </c>
      <c r="E22" s="1" t="s">
        <v>102</v>
      </c>
      <c r="F22" s="1" t="s">
        <v>103</v>
      </c>
      <c r="G22" s="1" t="s">
        <v>104</v>
      </c>
      <c r="H22" s="1" t="s">
        <v>105</v>
      </c>
      <c r="I22" s="1" t="s">
        <v>106</v>
      </c>
      <c r="J22" s="1" t="s">
        <v>107</v>
      </c>
      <c r="K22" s="1" t="s">
        <v>108</v>
      </c>
      <c r="L22" s="3" t="s">
        <v>109</v>
      </c>
    </row>
    <row r="23" spans="1:14" x14ac:dyDescent="0.25">
      <c r="B23" s="3"/>
      <c r="C23" s="3" t="s">
        <v>187</v>
      </c>
      <c r="D23" s="1">
        <v>888</v>
      </c>
      <c r="E23" s="1">
        <v>888888</v>
      </c>
      <c r="F23" s="1">
        <v>888.88800000000003</v>
      </c>
      <c r="G23" s="1">
        <v>888888.88888800004</v>
      </c>
      <c r="H23" s="3" t="s">
        <v>188</v>
      </c>
      <c r="I23" s="3" t="s">
        <v>189</v>
      </c>
      <c r="J23" s="5">
        <v>46973.755648148152</v>
      </c>
      <c r="K23" s="6">
        <v>8.8800000000000008</v>
      </c>
    </row>
    <row r="24" spans="1:14" x14ac:dyDescent="0.25">
      <c r="A24" s="3"/>
      <c r="B24" s="3"/>
      <c r="C24" s="3" t="s">
        <v>190</v>
      </c>
      <c r="D24" s="1">
        <v>999</v>
      </c>
      <c r="E24" s="1">
        <v>999999</v>
      </c>
      <c r="F24" s="1">
        <v>999.99900000000002</v>
      </c>
      <c r="G24" s="1">
        <v>999999.99999899999</v>
      </c>
      <c r="H24" s="3" t="s">
        <v>191</v>
      </c>
      <c r="I24" s="3" t="s">
        <v>192</v>
      </c>
      <c r="J24" s="5">
        <v>47370.798020833332</v>
      </c>
      <c r="K24" s="6">
        <v>9.99</v>
      </c>
    </row>
    <row r="25" spans="1:14" x14ac:dyDescent="0.25">
      <c r="A25" s="3"/>
      <c r="B25" s="3"/>
      <c r="C25" s="3"/>
      <c r="H25" s="3"/>
      <c r="I25" s="3"/>
      <c r="J25" s="5"/>
      <c r="K25" s="6"/>
    </row>
    <row r="26" spans="1:14" x14ac:dyDescent="0.25">
      <c r="A26" s="3"/>
      <c r="B26" s="3"/>
      <c r="C26" s="3"/>
      <c r="H26" s="3"/>
      <c r="I26" s="3"/>
      <c r="J26" s="5"/>
      <c r="K26" s="6"/>
    </row>
    <row r="27" spans="1:14" x14ac:dyDescent="0.25">
      <c r="A27" s="26" t="s">
        <v>273</v>
      </c>
      <c r="B27" s="3" t="s">
        <v>99</v>
      </c>
      <c r="C27" s="1" t="s">
        <v>100</v>
      </c>
      <c r="D27" s="1" t="s">
        <v>101</v>
      </c>
      <c r="E27" s="1" t="s">
        <v>102</v>
      </c>
      <c r="F27" s="1" t="s">
        <v>103</v>
      </c>
      <c r="G27" s="1" t="s">
        <v>104</v>
      </c>
      <c r="H27" s="1" t="s">
        <v>105</v>
      </c>
      <c r="I27" s="1" t="s">
        <v>106</v>
      </c>
      <c r="J27" s="1" t="s">
        <v>107</v>
      </c>
      <c r="K27" s="1" t="s">
        <v>108</v>
      </c>
      <c r="L27" s="3" t="s">
        <v>109</v>
      </c>
      <c r="M27" s="1" t="s">
        <v>110</v>
      </c>
      <c r="N27" s="1" t="s">
        <v>97</v>
      </c>
    </row>
    <row r="28" spans="1:14" x14ac:dyDescent="0.25">
      <c r="A28" s="3" t="s">
        <v>125</v>
      </c>
      <c r="B28" s="3" t="s">
        <v>85</v>
      </c>
      <c r="C28" s="3" t="s">
        <v>86</v>
      </c>
      <c r="D28" s="3" t="s">
        <v>87</v>
      </c>
      <c r="E28" s="3" t="s">
        <v>88</v>
      </c>
      <c r="F28" s="4" t="s">
        <v>89</v>
      </c>
      <c r="G28" s="3" t="s">
        <v>90</v>
      </c>
      <c r="H28" s="3" t="s">
        <v>91</v>
      </c>
      <c r="I28" s="3" t="s">
        <v>92</v>
      </c>
      <c r="J28" s="3" t="s">
        <v>93</v>
      </c>
      <c r="K28" s="3" t="s">
        <v>94</v>
      </c>
      <c r="L28" s="3" t="s">
        <v>95</v>
      </c>
      <c r="M28" s="1" t="s">
        <v>96</v>
      </c>
      <c r="N28" s="1" t="s">
        <v>97</v>
      </c>
    </row>
    <row r="31" spans="1:14" ht="15.6" x14ac:dyDescent="0.35">
      <c r="B31" s="2" t="s">
        <v>193</v>
      </c>
      <c r="C31" s="10" t="s">
        <v>194</v>
      </c>
    </row>
    <row r="32" spans="1:14" x14ac:dyDescent="0.25">
      <c r="B32" s="12" t="s">
        <v>196</v>
      </c>
    </row>
    <row r="33" spans="1:2" x14ac:dyDescent="0.25">
      <c r="B33" s="12" t="s">
        <v>195</v>
      </c>
    </row>
    <row r="34" spans="1:2" x14ac:dyDescent="0.25">
      <c r="B34" s="3" t="s">
        <v>197</v>
      </c>
    </row>
    <row r="35" spans="1:2" x14ac:dyDescent="0.25">
      <c r="B35" s="3" t="s">
        <v>198</v>
      </c>
    </row>
    <row r="36" spans="1:2" x14ac:dyDescent="0.25">
      <c r="B36" s="3" t="s">
        <v>199</v>
      </c>
    </row>
    <row r="37" spans="1:2" x14ac:dyDescent="0.25">
      <c r="B37" s="3" t="s">
        <v>200</v>
      </c>
    </row>
    <row r="38" spans="1:2" x14ac:dyDescent="0.25">
      <c r="B38" s="3" t="s">
        <v>201</v>
      </c>
    </row>
    <row r="39" spans="1:2" x14ac:dyDescent="0.25">
      <c r="B39" s="3" t="s">
        <v>202</v>
      </c>
    </row>
    <row r="40" spans="1:2" x14ac:dyDescent="0.25">
      <c r="B40" s="3" t="s">
        <v>203</v>
      </c>
    </row>
    <row r="41" spans="1:2" x14ac:dyDescent="0.25">
      <c r="B41" s="3" t="s">
        <v>204</v>
      </c>
    </row>
    <row r="42" spans="1:2" x14ac:dyDescent="0.25">
      <c r="B42" s="3" t="s">
        <v>205</v>
      </c>
    </row>
    <row r="43" spans="1:2" x14ac:dyDescent="0.25">
      <c r="B43" s="3" t="s">
        <v>206</v>
      </c>
    </row>
    <row r="44" spans="1:2" x14ac:dyDescent="0.25">
      <c r="B44" s="34" t="s">
        <v>293</v>
      </c>
    </row>
    <row r="45" spans="1:2" x14ac:dyDescent="0.25">
      <c r="B45" s="29" t="s">
        <v>207</v>
      </c>
    </row>
    <row r="47" spans="1:2" x14ac:dyDescent="0.25">
      <c r="A47" s="10" t="s">
        <v>194</v>
      </c>
    </row>
    <row r="48" spans="1:2" x14ac:dyDescent="0.25">
      <c r="A48" s="3" t="s">
        <v>208</v>
      </c>
    </row>
    <row r="49" spans="1:1" x14ac:dyDescent="0.25">
      <c r="A49" s="3" t="s">
        <v>209</v>
      </c>
    </row>
    <row r="50" spans="1:1" x14ac:dyDescent="0.25">
      <c r="A50" s="3" t="s">
        <v>210</v>
      </c>
    </row>
    <row r="51" spans="1:1" x14ac:dyDescent="0.25">
      <c r="A51" s="3" t="s">
        <v>211</v>
      </c>
    </row>
  </sheetData>
  <phoneticPr fontId="4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A30C-484E-4616-B7C9-D5ACAC75E28F}">
  <sheetPr codeName="Sheet9"/>
  <dimension ref="A1:O49"/>
  <sheetViews>
    <sheetView zoomScaleNormal="100" zoomScaleSheetLayoutView="100" workbookViewId="0">
      <selection activeCell="A6" sqref="A6"/>
    </sheetView>
  </sheetViews>
  <sheetFormatPr defaultColWidth="8.88671875" defaultRowHeight="13.8" x14ac:dyDescent="0.25"/>
  <cols>
    <col min="1" max="16384" width="8.88671875" style="1"/>
  </cols>
  <sheetData>
    <row r="1" spans="1:15" x14ac:dyDescent="0.25">
      <c r="A1" s="1" t="s">
        <v>23</v>
      </c>
    </row>
    <row r="2" spans="1:15" x14ac:dyDescent="0.25">
      <c r="A2" s="1" t="s">
        <v>24</v>
      </c>
    </row>
    <row r="3" spans="1:15" x14ac:dyDescent="0.25">
      <c r="A3" s="1" t="s">
        <v>25</v>
      </c>
    </row>
    <row r="4" spans="1:15" x14ac:dyDescent="0.25">
      <c r="A4" s="1" t="s">
        <v>26</v>
      </c>
    </row>
    <row r="5" spans="1:15" x14ac:dyDescent="0.25">
      <c r="A5" s="1" t="s">
        <v>27</v>
      </c>
    </row>
    <row r="7" spans="1:15" x14ac:dyDescent="0.25">
      <c r="O7" s="1" t="s">
        <v>8</v>
      </c>
    </row>
    <row r="8" spans="1:15" x14ac:dyDescent="0.25">
      <c r="A8" s="1" t="s">
        <v>23</v>
      </c>
      <c r="O8" s="13" t="s">
        <v>213</v>
      </c>
    </row>
    <row r="9" spans="1:15" x14ac:dyDescent="0.25">
      <c r="A9" s="1" t="s">
        <v>28</v>
      </c>
      <c r="O9" s="1" t="s">
        <v>11</v>
      </c>
    </row>
    <row r="10" spans="1:15" x14ac:dyDescent="0.25">
      <c r="A10" s="1" t="s">
        <v>29</v>
      </c>
      <c r="O10" s="14" t="s">
        <v>214</v>
      </c>
    </row>
    <row r="11" spans="1:15" x14ac:dyDescent="0.25">
      <c r="A11" s="1" t="s">
        <v>30</v>
      </c>
      <c r="O11" s="1" t="s">
        <v>14</v>
      </c>
    </row>
    <row r="12" spans="1:15" x14ac:dyDescent="0.25">
      <c r="O12" s="15" t="s">
        <v>223</v>
      </c>
    </row>
    <row r="14" spans="1:15" x14ac:dyDescent="0.25">
      <c r="A14" s="1" t="s">
        <v>31</v>
      </c>
      <c r="B14" s="1" t="s">
        <v>32</v>
      </c>
      <c r="C14" s="1" t="s">
        <v>33</v>
      </c>
      <c r="E14" s="1" t="s">
        <v>34</v>
      </c>
      <c r="O14" s="11" t="s">
        <v>212</v>
      </c>
    </row>
    <row r="15" spans="1:15" x14ac:dyDescent="0.25">
      <c r="A15" s="1" t="s">
        <v>0</v>
      </c>
      <c r="B15" s="1" t="s">
        <v>5</v>
      </c>
      <c r="C15" s="1" t="s">
        <v>12</v>
      </c>
      <c r="E15" s="1" t="s">
        <v>35</v>
      </c>
      <c r="O15" s="1" t="s">
        <v>19</v>
      </c>
    </row>
    <row r="16" spans="1:15" x14ac:dyDescent="0.25">
      <c r="A16" s="1" t="s">
        <v>36</v>
      </c>
      <c r="B16" s="1" t="s">
        <v>6</v>
      </c>
      <c r="C16" s="1" t="s">
        <v>13</v>
      </c>
      <c r="E16" s="1" t="s">
        <v>37</v>
      </c>
      <c r="O16" s="1" t="s">
        <v>20</v>
      </c>
    </row>
    <row r="17" spans="1:15" x14ac:dyDescent="0.25">
      <c r="A17" s="1" t="s">
        <v>2</v>
      </c>
      <c r="B17" s="1" t="s">
        <v>7</v>
      </c>
      <c r="C17" s="1" t="s">
        <v>15</v>
      </c>
      <c r="E17" s="1" t="s">
        <v>38</v>
      </c>
    </row>
    <row r="18" spans="1:15" x14ac:dyDescent="0.25">
      <c r="A18" s="1" t="s">
        <v>3</v>
      </c>
      <c r="B18" s="1" t="s">
        <v>9</v>
      </c>
      <c r="C18" s="1" t="s">
        <v>16</v>
      </c>
      <c r="O18" s="1" t="s">
        <v>21</v>
      </c>
    </row>
    <row r="19" spans="1:15" x14ac:dyDescent="0.25">
      <c r="A19" s="1" t="s">
        <v>4</v>
      </c>
      <c r="B19" s="1" t="s">
        <v>10</v>
      </c>
      <c r="C19" s="1" t="s">
        <v>17</v>
      </c>
      <c r="O19" s="1" t="s">
        <v>18</v>
      </c>
    </row>
    <row r="20" spans="1:15" x14ac:dyDescent="0.25">
      <c r="O20" s="1" t="s">
        <v>22</v>
      </c>
    </row>
    <row r="22" spans="1:15" x14ac:dyDescent="0.25">
      <c r="A22" s="1" t="s">
        <v>31</v>
      </c>
      <c r="B22" s="1" t="s">
        <v>32</v>
      </c>
      <c r="C22" s="1" t="s">
        <v>33</v>
      </c>
      <c r="E22" s="1" t="s">
        <v>31</v>
      </c>
      <c r="F22" s="1" t="s">
        <v>32</v>
      </c>
      <c r="G22" s="1" t="s">
        <v>33</v>
      </c>
      <c r="H22" s="1" t="s">
        <v>23</v>
      </c>
    </row>
    <row r="23" spans="1:15" x14ac:dyDescent="0.25">
      <c r="A23" s="1" t="s">
        <v>2</v>
      </c>
      <c r="B23" s="1" t="s">
        <v>7</v>
      </c>
      <c r="C23" s="1" t="s">
        <v>15</v>
      </c>
      <c r="E23" s="1" t="s">
        <v>39</v>
      </c>
      <c r="F23" s="1" t="s">
        <v>40</v>
      </c>
      <c r="G23" s="1" t="s">
        <v>41</v>
      </c>
      <c r="H23" s="1" t="s">
        <v>42</v>
      </c>
    </row>
    <row r="24" spans="1:15" x14ac:dyDescent="0.25">
      <c r="H24" s="1" t="s">
        <v>37</v>
      </c>
    </row>
    <row r="25" spans="1:15" x14ac:dyDescent="0.25">
      <c r="H25" s="1" t="s">
        <v>43</v>
      </c>
    </row>
    <row r="28" spans="1:15" x14ac:dyDescent="0.25">
      <c r="A28" s="1" t="s">
        <v>31</v>
      </c>
      <c r="B28" s="1" t="s">
        <v>32</v>
      </c>
      <c r="C28" s="1" t="s">
        <v>33</v>
      </c>
      <c r="E28" s="1" t="s">
        <v>23</v>
      </c>
    </row>
    <row r="29" spans="1:15" x14ac:dyDescent="0.25">
      <c r="A29" s="1" t="s">
        <v>2</v>
      </c>
      <c r="B29" s="1" t="s">
        <v>7</v>
      </c>
      <c r="C29" s="1" t="s">
        <v>15</v>
      </c>
      <c r="E29" s="1" t="s">
        <v>44</v>
      </c>
    </row>
    <row r="30" spans="1:15" x14ac:dyDescent="0.25">
      <c r="E30" s="1" t="s">
        <v>45</v>
      </c>
    </row>
    <row r="33" spans="1:10" x14ac:dyDescent="0.25">
      <c r="A33" s="1" t="s">
        <v>46</v>
      </c>
      <c r="F33" s="1" t="s">
        <v>23</v>
      </c>
      <c r="G33" s="1" t="s">
        <v>47</v>
      </c>
      <c r="H33" s="1" t="s">
        <v>48</v>
      </c>
      <c r="I33" s="1" t="s">
        <v>49</v>
      </c>
      <c r="J33" s="1" t="s">
        <v>50</v>
      </c>
    </row>
    <row r="34" spans="1:10" x14ac:dyDescent="0.25">
      <c r="A34" s="14" t="s">
        <v>220</v>
      </c>
      <c r="F34" s="1">
        <v>5</v>
      </c>
      <c r="G34" s="1" t="s">
        <v>216</v>
      </c>
      <c r="H34" s="1" t="s">
        <v>0</v>
      </c>
      <c r="I34" s="1" t="s">
        <v>5</v>
      </c>
      <c r="J34" s="1" t="s">
        <v>12</v>
      </c>
    </row>
    <row r="35" spans="1:10" x14ac:dyDescent="0.25">
      <c r="A35" s="14" t="s">
        <v>221</v>
      </c>
      <c r="G35" s="1" t="s">
        <v>215</v>
      </c>
      <c r="H35" s="1" t="s">
        <v>1</v>
      </c>
      <c r="I35" s="1" t="s">
        <v>6</v>
      </c>
      <c r="J35" s="1" t="s">
        <v>13</v>
      </c>
    </row>
    <row r="36" spans="1:10" x14ac:dyDescent="0.25">
      <c r="A36" s="14" t="s">
        <v>222</v>
      </c>
      <c r="G36" s="1" t="s">
        <v>217</v>
      </c>
      <c r="H36" s="1" t="s">
        <v>2</v>
      </c>
      <c r="I36" s="1" t="s">
        <v>7</v>
      </c>
      <c r="J36" s="1" t="s">
        <v>15</v>
      </c>
    </row>
    <row r="37" spans="1:10" x14ac:dyDescent="0.25">
      <c r="A37" s="1" t="s">
        <v>51</v>
      </c>
      <c r="G37" s="1" t="s">
        <v>218</v>
      </c>
      <c r="H37" s="1" t="s">
        <v>3</v>
      </c>
      <c r="I37" s="1" t="s">
        <v>9</v>
      </c>
      <c r="J37" s="1" t="s">
        <v>16</v>
      </c>
    </row>
    <row r="38" spans="1:10" x14ac:dyDescent="0.25">
      <c r="A38" s="1" t="s">
        <v>52</v>
      </c>
      <c r="G38" s="1" t="s">
        <v>219</v>
      </c>
      <c r="H38" s="1" t="s">
        <v>4</v>
      </c>
      <c r="I38" s="1" t="s">
        <v>10</v>
      </c>
      <c r="J38" s="1" t="s">
        <v>17</v>
      </c>
    </row>
    <row r="39" spans="1:10" x14ac:dyDescent="0.25">
      <c r="A39" s="1" t="s">
        <v>53</v>
      </c>
    </row>
    <row r="41" spans="1:10" x14ac:dyDescent="0.25">
      <c r="A41" s="1" t="s">
        <v>54</v>
      </c>
    </row>
    <row r="42" spans="1:10" x14ac:dyDescent="0.25">
      <c r="A42" s="1" t="s">
        <v>55</v>
      </c>
    </row>
    <row r="43" spans="1:10" x14ac:dyDescent="0.25">
      <c r="A43" s="1" t="s">
        <v>56</v>
      </c>
      <c r="B43" s="1" t="s">
        <v>57</v>
      </c>
      <c r="C43" s="1" t="s">
        <v>58</v>
      </c>
      <c r="D43" s="1" t="s">
        <v>59</v>
      </c>
    </row>
    <row r="44" spans="1:10" x14ac:dyDescent="0.25">
      <c r="A44" s="1" t="s">
        <v>60</v>
      </c>
      <c r="B44" s="1" t="s">
        <v>61</v>
      </c>
      <c r="C44" s="1" t="s">
        <v>62</v>
      </c>
      <c r="D44" s="1" t="s">
        <v>63</v>
      </c>
    </row>
    <row r="45" spans="1:10" x14ac:dyDescent="0.25">
      <c r="A45" s="1" t="s">
        <v>64</v>
      </c>
      <c r="B45" s="1" t="s">
        <v>65</v>
      </c>
      <c r="C45" s="1" t="s">
        <v>66</v>
      </c>
      <c r="D45" s="1" t="s">
        <v>67</v>
      </c>
    </row>
    <row r="46" spans="1:10" x14ac:dyDescent="0.25">
      <c r="A46" s="1" t="s">
        <v>68</v>
      </c>
      <c r="B46" s="1" t="s">
        <v>69</v>
      </c>
      <c r="C46" s="1" t="s">
        <v>70</v>
      </c>
      <c r="D46" s="1" t="s">
        <v>71</v>
      </c>
    </row>
    <row r="47" spans="1:10" x14ac:dyDescent="0.25">
      <c r="A47" s="1" t="s">
        <v>72</v>
      </c>
      <c r="B47" s="1" t="s">
        <v>73</v>
      </c>
      <c r="C47" s="1" t="s">
        <v>74</v>
      </c>
      <c r="D47" s="1" t="s">
        <v>75</v>
      </c>
    </row>
    <row r="48" spans="1:10" x14ac:dyDescent="0.25">
      <c r="A48" s="1" t="s">
        <v>76</v>
      </c>
      <c r="B48" s="1" t="s">
        <v>77</v>
      </c>
      <c r="C48" s="1" t="s">
        <v>78</v>
      </c>
      <c r="D48" s="1" t="s">
        <v>79</v>
      </c>
    </row>
    <row r="49" spans="1:4" ht="15.6" x14ac:dyDescent="0.35">
      <c r="A49" s="1" t="s">
        <v>80</v>
      </c>
      <c r="B49" s="1" t="s">
        <v>81</v>
      </c>
      <c r="C49" s="1" t="s">
        <v>82</v>
      </c>
      <c r="D49" s="1" t="s">
        <v>83</v>
      </c>
    </row>
  </sheetData>
  <phoneticPr fontId="5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DAB56-E458-42CB-973A-587385D7FE63}">
  <sheetPr codeName="Sheet1"/>
  <dimension ref="A1:AF92"/>
  <sheetViews>
    <sheetView workbookViewId="0">
      <selection activeCell="A10" sqref="A10"/>
    </sheetView>
  </sheetViews>
  <sheetFormatPr defaultRowHeight="13.8" x14ac:dyDescent="0.25"/>
  <cols>
    <col min="9" max="9" width="18.6640625" customWidth="1"/>
    <col min="10" max="10" width="11.21875" customWidth="1"/>
    <col min="11" max="11" width="8" customWidth="1"/>
    <col min="16" max="16" width="8.88671875" customWidth="1"/>
  </cols>
  <sheetData>
    <row r="1" spans="1:32" x14ac:dyDescent="0.25">
      <c r="A1" s="3" t="s">
        <v>84</v>
      </c>
      <c r="B1" t="s">
        <v>256</v>
      </c>
      <c r="C1" t="s">
        <v>249</v>
      </c>
      <c r="D1" t="s">
        <v>236</v>
      </c>
      <c r="E1" t="s">
        <v>237</v>
      </c>
      <c r="F1" t="s">
        <v>238</v>
      </c>
      <c r="G1" t="s">
        <v>250</v>
      </c>
      <c r="H1" t="s">
        <v>239</v>
      </c>
      <c r="I1" t="s">
        <v>240</v>
      </c>
      <c r="J1" t="s">
        <v>241</v>
      </c>
      <c r="K1" t="s">
        <v>242</v>
      </c>
      <c r="L1" t="s">
        <v>248</v>
      </c>
      <c r="M1" t="s">
        <v>247</v>
      </c>
      <c r="N1" t="s">
        <v>251</v>
      </c>
      <c r="O1" t="s">
        <v>252</v>
      </c>
      <c r="P1" t="s">
        <v>255</v>
      </c>
    </row>
    <row r="2" spans="1:32" x14ac:dyDescent="0.25">
      <c r="A2" s="3" t="s">
        <v>98</v>
      </c>
      <c r="B2" s="18" t="s">
        <v>244</v>
      </c>
      <c r="C2" s="1" t="s">
        <v>101</v>
      </c>
      <c r="D2" s="1" t="s">
        <v>102</v>
      </c>
      <c r="E2" s="1" t="s">
        <v>103</v>
      </c>
      <c r="F2" s="1" t="s">
        <v>104</v>
      </c>
      <c r="G2" s="1" t="s">
        <v>105</v>
      </c>
      <c r="H2" s="1" t="s">
        <v>106</v>
      </c>
      <c r="I2" s="1" t="s">
        <v>107</v>
      </c>
      <c r="J2" s="18" t="s">
        <v>234</v>
      </c>
      <c r="K2" s="18" t="s">
        <v>235</v>
      </c>
      <c r="L2" s="1" t="s">
        <v>108</v>
      </c>
      <c r="M2" s="18" t="s">
        <v>243</v>
      </c>
      <c r="N2" s="21" t="s">
        <v>246</v>
      </c>
      <c r="O2" s="1" t="s">
        <v>110</v>
      </c>
      <c r="P2" s="22" t="s">
        <v>253</v>
      </c>
      <c r="R2" s="18" t="s">
        <v>244</v>
      </c>
      <c r="S2" s="1" t="s">
        <v>101</v>
      </c>
      <c r="T2" s="1" t="s">
        <v>102</v>
      </c>
      <c r="U2" s="1" t="s">
        <v>103</v>
      </c>
      <c r="V2" s="1" t="s">
        <v>104</v>
      </c>
      <c r="W2" s="1" t="s">
        <v>105</v>
      </c>
      <c r="X2" s="1" t="s">
        <v>106</v>
      </c>
      <c r="Y2" s="1" t="s">
        <v>107</v>
      </c>
      <c r="Z2" s="18" t="s">
        <v>234</v>
      </c>
      <c r="AA2" s="18" t="s">
        <v>235</v>
      </c>
      <c r="AB2" s="1" t="s">
        <v>108</v>
      </c>
      <c r="AC2" s="23" t="s">
        <v>253</v>
      </c>
      <c r="AE2" s="21"/>
      <c r="AF2" s="1"/>
    </row>
    <row r="3" spans="1:32" x14ac:dyDescent="0.25">
      <c r="A3" s="3" t="s">
        <v>111</v>
      </c>
      <c r="B3" s="1"/>
      <c r="C3" s="1">
        <v>111</v>
      </c>
      <c r="D3" s="1">
        <v>111111</v>
      </c>
      <c r="E3" s="1">
        <v>111.111</v>
      </c>
      <c r="F3" s="1">
        <v>111111.11111100001</v>
      </c>
      <c r="G3" s="1" t="s">
        <v>113</v>
      </c>
      <c r="H3" s="1" t="s">
        <v>114</v>
      </c>
      <c r="I3" s="38" t="str">
        <f>TEXT("2021-01-01  11:01:01","yyyy-mm-dd hh:mm:ss")</f>
        <v>2021-01-01 11:01:01</v>
      </c>
      <c r="J3" s="38" t="str">
        <f>TEXT("2021-01-01","yyyy-mm-dd")</f>
        <v>2021-01-01</v>
      </c>
      <c r="K3" s="38" t="str">
        <f>TEXT("11:01:01","hh:mm:ss")</f>
        <v>11:01:01</v>
      </c>
      <c r="L3" s="6">
        <v>1.1100000000000001</v>
      </c>
      <c r="P3" s="5" t="str">
        <f ca="1">TEXT(NOW(),"yyyy-mm-dd hh:mm:ss")</f>
        <v>2026-06-18 20:43:50</v>
      </c>
      <c r="R3" s="1">
        <v>1</v>
      </c>
      <c r="S3" s="1">
        <v>111</v>
      </c>
      <c r="T3" s="1">
        <v>111111</v>
      </c>
      <c r="U3" s="1">
        <v>111.111</v>
      </c>
      <c r="V3" s="1">
        <v>111111.11111100001</v>
      </c>
      <c r="W3" s="1" t="s">
        <v>113</v>
      </c>
      <c r="X3" s="1" t="s">
        <v>114</v>
      </c>
      <c r="Y3" s="5">
        <v>44197.459039351852</v>
      </c>
      <c r="Z3" s="19">
        <v>44197</v>
      </c>
      <c r="AA3" s="20">
        <v>0.45903935185185185</v>
      </c>
      <c r="AB3" s="6">
        <v>1.1100000000000001</v>
      </c>
      <c r="AC3" t="s">
        <v>267</v>
      </c>
    </row>
    <row r="4" spans="1:32" x14ac:dyDescent="0.25">
      <c r="A4" s="3" t="s">
        <v>115</v>
      </c>
      <c r="B4" s="1"/>
      <c r="C4" s="1">
        <v>222</v>
      </c>
      <c r="D4" s="1">
        <v>222222</v>
      </c>
      <c r="E4" s="1">
        <v>222.22200000000001</v>
      </c>
      <c r="F4" s="1">
        <v>222222.22222200001</v>
      </c>
      <c r="G4" s="1" t="s">
        <v>117</v>
      </c>
      <c r="H4" s="1" t="s">
        <v>118</v>
      </c>
      <c r="I4" s="38" t="str">
        <f>TEXT("2022-02-02  12:02:02","yyyy-mm-dd hh:mm:ss")</f>
        <v>2022-02-02 12:02:02</v>
      </c>
      <c r="J4" s="38" t="str">
        <f>TEXT("2022-02-02","yyyy-mm-dd")</f>
        <v>2022-02-02</v>
      </c>
      <c r="K4" s="38" t="str">
        <f>TEXT("12:02:02","hh:mm:ss")</f>
        <v>12:02:02</v>
      </c>
      <c r="L4" s="6">
        <v>2.2200000000000002</v>
      </c>
      <c r="P4" s="5" t="str">
        <f t="shared" ref="P4:P9" ca="1" si="0">TEXT(NOW(),"yyyy-mm-dd hh:mm:ss")</f>
        <v>2026-06-18 20:43:50</v>
      </c>
      <c r="R4" s="1">
        <v>2</v>
      </c>
      <c r="S4" s="1">
        <v>222</v>
      </c>
      <c r="T4" s="1">
        <v>222222</v>
      </c>
      <c r="U4" s="1">
        <v>222.22200000000001</v>
      </c>
      <c r="V4" s="1">
        <v>222222.22222200001</v>
      </c>
      <c r="W4" s="1" t="s">
        <v>117</v>
      </c>
      <c r="X4" s="1" t="s">
        <v>118</v>
      </c>
      <c r="Y4" s="5">
        <v>44594.50141203704</v>
      </c>
      <c r="Z4" s="19">
        <v>44594</v>
      </c>
      <c r="AA4" s="20">
        <v>0.50141203703703707</v>
      </c>
      <c r="AB4" s="6">
        <v>2.2200000000000002</v>
      </c>
      <c r="AC4" t="s">
        <v>267</v>
      </c>
    </row>
    <row r="5" spans="1:32" s="1" customFormat="1" x14ac:dyDescent="0.25">
      <c r="B5" s="3"/>
      <c r="C5" s="1">
        <v>333</v>
      </c>
      <c r="D5" s="1">
        <v>333333</v>
      </c>
      <c r="E5" s="1">
        <v>333.33300000000003</v>
      </c>
      <c r="F5" s="1">
        <v>333333.33333300002</v>
      </c>
      <c r="G5" s="1" t="s">
        <v>120</v>
      </c>
      <c r="H5" s="1" t="s">
        <v>121</v>
      </c>
      <c r="I5" s="38" t="str">
        <f>TEXT("2023-03-03  13:03:03","yyyy-mm-dd hh:mm:ss")</f>
        <v>2023-03-03 13:03:03</v>
      </c>
      <c r="J5" s="38" t="str">
        <f>TEXT("2023-03-03","yyyy-mm-dd")</f>
        <v>2023-03-03</v>
      </c>
      <c r="K5" s="38" t="str">
        <f>TEXT("13:03:03","hh:mm:ss")</f>
        <v>13:03:03</v>
      </c>
      <c r="L5" s="6">
        <v>3.33</v>
      </c>
      <c r="P5" s="5" t="str">
        <f t="shared" ca="1" si="0"/>
        <v>2026-06-18 20:43:50</v>
      </c>
      <c r="R5" s="3">
        <v>3</v>
      </c>
      <c r="S5" s="1">
        <v>333</v>
      </c>
      <c r="T5" s="1">
        <v>333333</v>
      </c>
      <c r="U5" s="1">
        <v>333.33300000000003</v>
      </c>
      <c r="V5" s="1">
        <v>333333.33333300002</v>
      </c>
      <c r="W5" s="1" t="s">
        <v>120</v>
      </c>
      <c r="X5" s="1" t="s">
        <v>121</v>
      </c>
      <c r="Y5" s="5">
        <v>44988.54378472222</v>
      </c>
      <c r="Z5" s="19">
        <v>44988</v>
      </c>
      <c r="AA5" s="20">
        <v>0.54378472222222218</v>
      </c>
      <c r="AB5" s="6">
        <v>3.33</v>
      </c>
      <c r="AC5" s="1" t="s">
        <v>267</v>
      </c>
    </row>
    <row r="6" spans="1:32" s="1" customFormat="1" x14ac:dyDescent="0.25">
      <c r="A6" s="3"/>
      <c r="B6" s="3"/>
      <c r="C6" s="1">
        <v>444</v>
      </c>
      <c r="D6" s="1">
        <v>444444</v>
      </c>
      <c r="E6" s="1">
        <v>444.44400000000002</v>
      </c>
      <c r="F6" s="1">
        <v>444444.44444400002</v>
      </c>
      <c r="G6" s="1" t="s">
        <v>123</v>
      </c>
      <c r="H6" s="1" t="s">
        <v>124</v>
      </c>
      <c r="I6" s="38" t="str">
        <f>TEXT("2024-04-04  14:04:04","yyyy-mm-dd hh:mm:ss")</f>
        <v>2024-04-04 14:04:04</v>
      </c>
      <c r="J6" s="38" t="str">
        <f>TEXT("2024-04-04","yyyy-mm-dd")</f>
        <v>2024-04-04</v>
      </c>
      <c r="K6" s="38" t="str">
        <f>TEXT("14:04:04","hh:mm:ss")</f>
        <v>14:04:04</v>
      </c>
      <c r="L6" s="6">
        <v>4.4400000000000004</v>
      </c>
      <c r="P6" s="5" t="str">
        <f ca="1">TEXT(NOW(),"yyyy-mm-dd hh:mm:ss")</f>
        <v>2026-06-18 20:43:50</v>
      </c>
      <c r="R6" s="3">
        <v>4</v>
      </c>
      <c r="S6" s="1">
        <v>444</v>
      </c>
      <c r="T6" s="1">
        <v>444444</v>
      </c>
      <c r="U6" s="1">
        <v>444.44400000000002</v>
      </c>
      <c r="V6" s="1">
        <v>444444.44444400002</v>
      </c>
      <c r="W6" s="1" t="s">
        <v>123</v>
      </c>
      <c r="X6" s="1" t="s">
        <v>124</v>
      </c>
      <c r="Y6" s="5">
        <v>45386.586157407408</v>
      </c>
      <c r="Z6" s="19">
        <v>45386</v>
      </c>
      <c r="AA6" s="20">
        <v>0.5861574074074074</v>
      </c>
      <c r="AB6" s="6">
        <v>4.4400000000000004</v>
      </c>
      <c r="AC6" s="1" t="s">
        <v>267</v>
      </c>
    </row>
    <row r="7" spans="1:32" s="1" customFormat="1" x14ac:dyDescent="0.25">
      <c r="A7" s="26"/>
      <c r="B7" s="3"/>
      <c r="C7" s="1">
        <v>555</v>
      </c>
      <c r="D7" s="1">
        <v>555555</v>
      </c>
      <c r="E7" s="1">
        <v>555.55499999999995</v>
      </c>
      <c r="F7" s="1">
        <v>555555.55555499997</v>
      </c>
      <c r="G7" s="1" t="s">
        <v>127</v>
      </c>
      <c r="H7" s="1" t="s">
        <v>128</v>
      </c>
      <c r="I7" s="38" t="str">
        <f>TEXT("2025-05-05  15:05:05","yyyy-mm-dd hh:mm:ss")</f>
        <v>2025-05-05 15:05:05</v>
      </c>
      <c r="J7" s="38" t="str">
        <f>TEXT("2025-05-05","yyyy-mm-dd")</f>
        <v>2025-05-05</v>
      </c>
      <c r="K7" s="38" t="str">
        <f>TEXT("15:05:05","hh:mm:ss")</f>
        <v>15:05:05</v>
      </c>
      <c r="L7" s="6">
        <v>5.55</v>
      </c>
      <c r="P7" s="5" t="str">
        <f t="shared" ca="1" si="0"/>
        <v>2026-06-18 20:43:50</v>
      </c>
      <c r="R7" s="3">
        <v>5</v>
      </c>
      <c r="S7" s="1">
        <v>555</v>
      </c>
      <c r="T7" s="1">
        <v>555555</v>
      </c>
      <c r="U7" s="1">
        <v>555.55499999999995</v>
      </c>
      <c r="V7" s="1">
        <v>555555.55555499997</v>
      </c>
      <c r="W7" s="1" t="s">
        <v>127</v>
      </c>
      <c r="X7" s="1" t="s">
        <v>128</v>
      </c>
      <c r="Y7" s="5">
        <v>45782.628530092596</v>
      </c>
      <c r="Z7" s="19">
        <v>45782</v>
      </c>
      <c r="AA7" s="20">
        <v>0.62853009259259263</v>
      </c>
      <c r="AB7" s="6">
        <v>5.55</v>
      </c>
      <c r="AC7" s="1" t="s">
        <v>267</v>
      </c>
    </row>
    <row r="8" spans="1:32" s="1" customFormat="1" x14ac:dyDescent="0.25">
      <c r="A8" s="18"/>
      <c r="C8" s="1">
        <v>666</v>
      </c>
      <c r="D8" s="1">
        <v>666666</v>
      </c>
      <c r="E8" s="1">
        <v>666.66600000000005</v>
      </c>
      <c r="F8" s="1">
        <v>666666.66666600003</v>
      </c>
      <c r="G8" s="1" t="s">
        <v>130</v>
      </c>
      <c r="H8" s="1" t="s">
        <v>131</v>
      </c>
      <c r="I8" s="38" t="str">
        <f>TEXT("2026-06-06  16:06:06","yyyy-mm-dd hh:mm:ss")</f>
        <v>2026-06-06 16:06:06</v>
      </c>
      <c r="J8" s="38" t="str">
        <f>TEXT("2026-06-06","yyyy-mm-dd")</f>
        <v>2026-06-06</v>
      </c>
      <c r="K8" s="38" t="str">
        <f>TEXT("16:06:06","hh:mm:ss")</f>
        <v>16:06:06</v>
      </c>
      <c r="L8" s="6">
        <v>6.66</v>
      </c>
      <c r="P8" s="5" t="str">
        <f t="shared" ca="1" si="0"/>
        <v>2026-06-18 20:43:50</v>
      </c>
      <c r="R8" s="1">
        <v>6</v>
      </c>
      <c r="S8" s="1">
        <v>666</v>
      </c>
      <c r="T8" s="1">
        <v>666666</v>
      </c>
      <c r="U8" s="1">
        <v>666.66600000000005</v>
      </c>
      <c r="V8" s="1">
        <v>666666.66666600003</v>
      </c>
      <c r="W8" s="1" t="s">
        <v>130</v>
      </c>
      <c r="X8" s="1" t="s">
        <v>131</v>
      </c>
      <c r="Y8" s="5">
        <v>46179.670902777776</v>
      </c>
      <c r="Z8" s="19">
        <v>46179</v>
      </c>
      <c r="AA8" s="20">
        <v>0.67090277777777774</v>
      </c>
      <c r="AB8" s="6">
        <v>6.66</v>
      </c>
      <c r="AC8" s="1" t="s">
        <v>267</v>
      </c>
    </row>
    <row r="9" spans="1:32" s="1" customFormat="1" x14ac:dyDescent="0.25">
      <c r="C9" s="1">
        <v>777</v>
      </c>
      <c r="D9" s="1">
        <v>777777</v>
      </c>
      <c r="E9" s="1">
        <v>777.77700000000004</v>
      </c>
      <c r="F9" s="1">
        <v>777777.77777699998</v>
      </c>
      <c r="G9" s="1" t="s">
        <v>133</v>
      </c>
      <c r="H9" s="1" t="s">
        <v>134</v>
      </c>
      <c r="I9" s="38" t="str">
        <f>TEXT("2027-07-07  17:07:07","yyyy-mm-dd hh:mm:ss")</f>
        <v>2027-07-07 17:07:07</v>
      </c>
      <c r="J9" s="38" t="str">
        <f>TEXT("2027-07-07","yyyy-mm-dd")</f>
        <v>2027-07-07</v>
      </c>
      <c r="K9" s="38" t="str">
        <f>TEXT("17:07:07","hh:mm:ss")</f>
        <v>17:07:07</v>
      </c>
      <c r="L9" s="6">
        <v>7.77</v>
      </c>
      <c r="P9" s="5" t="str">
        <f t="shared" ca="1" si="0"/>
        <v>2026-06-18 20:43:50</v>
      </c>
      <c r="R9" s="1">
        <v>7</v>
      </c>
      <c r="S9" s="1">
        <v>777</v>
      </c>
      <c r="T9" s="1">
        <v>777777</v>
      </c>
      <c r="U9" s="1">
        <v>777.77700000000004</v>
      </c>
      <c r="V9" s="1">
        <v>777777.77777699998</v>
      </c>
      <c r="W9" s="1" t="s">
        <v>133</v>
      </c>
      <c r="X9" s="1" t="s">
        <v>134</v>
      </c>
      <c r="Y9" s="5">
        <v>46575.713275462964</v>
      </c>
      <c r="Z9" s="19">
        <v>46575</v>
      </c>
      <c r="AA9" s="20">
        <v>0.71327546296296296</v>
      </c>
      <c r="AB9" s="6">
        <v>7.77</v>
      </c>
      <c r="AC9" s="1" t="s">
        <v>267</v>
      </c>
    </row>
    <row r="10" spans="1:32" s="1" customFormat="1" ht="15.6" x14ac:dyDescent="0.35">
      <c r="B10" s="2"/>
      <c r="C10" s="2"/>
      <c r="D10" s="2"/>
      <c r="E10" s="2"/>
    </row>
    <row r="11" spans="1:32" s="1" customFormat="1" x14ac:dyDescent="0.25">
      <c r="C11" s="4"/>
      <c r="D11" s="3"/>
    </row>
    <row r="12" spans="1:32" s="1" customFormat="1" x14ac:dyDescent="0.25">
      <c r="A12" s="31" t="s">
        <v>289</v>
      </c>
      <c r="B12" s="18" t="s">
        <v>244</v>
      </c>
      <c r="C12" s="1" t="s">
        <v>101</v>
      </c>
      <c r="D12" s="1" t="s">
        <v>102</v>
      </c>
      <c r="E12" s="1" t="s">
        <v>103</v>
      </c>
      <c r="F12" s="1" t="s">
        <v>104</v>
      </c>
      <c r="G12" s="1" t="s">
        <v>105</v>
      </c>
      <c r="H12" s="1" t="s">
        <v>106</v>
      </c>
      <c r="I12" s="1" t="s">
        <v>107</v>
      </c>
      <c r="J12" s="18" t="s">
        <v>234</v>
      </c>
      <c r="K12" s="18" t="s">
        <v>235</v>
      </c>
      <c r="L12" s="1" t="s">
        <v>108</v>
      </c>
      <c r="M12" s="23" t="s">
        <v>253</v>
      </c>
      <c r="N12" s="18" t="s">
        <v>243</v>
      </c>
      <c r="O12" s="18"/>
    </row>
    <row r="13" spans="1:32" s="1" customFormat="1" x14ac:dyDescent="0.25">
      <c r="A13" s="32" t="s">
        <v>290</v>
      </c>
      <c r="B13" s="35" t="s">
        <v>297</v>
      </c>
      <c r="C13" s="35" t="s">
        <v>301</v>
      </c>
      <c r="D13" s="35" t="s">
        <v>305</v>
      </c>
      <c r="E13" s="35" t="s">
        <v>309</v>
      </c>
      <c r="F13" s="35" t="s">
        <v>313</v>
      </c>
      <c r="G13" s="35" t="s">
        <v>318</v>
      </c>
      <c r="H13" s="35" t="s">
        <v>323</v>
      </c>
      <c r="I13" s="36" t="s">
        <v>327</v>
      </c>
      <c r="J13" s="36" t="s">
        <v>331</v>
      </c>
      <c r="K13" s="36" t="s">
        <v>335</v>
      </c>
      <c r="L13" s="37" t="s">
        <v>339</v>
      </c>
    </row>
    <row r="14" spans="1:32" s="1" customFormat="1" x14ac:dyDescent="0.25">
      <c r="A14" s="32" t="s">
        <v>290</v>
      </c>
      <c r="B14" s="35" t="s">
        <v>295</v>
      </c>
      <c r="C14" s="35" t="s">
        <v>299</v>
      </c>
      <c r="D14" s="35" t="s">
        <v>303</v>
      </c>
      <c r="E14" s="35" t="s">
        <v>307</v>
      </c>
      <c r="F14" s="35" t="s">
        <v>311</v>
      </c>
      <c r="G14" s="35" t="s">
        <v>315</v>
      </c>
      <c r="H14" s="35" t="s">
        <v>320</v>
      </c>
      <c r="I14" s="36" t="s">
        <v>325</v>
      </c>
      <c r="J14" s="36" t="s">
        <v>329</v>
      </c>
      <c r="K14" s="36" t="s">
        <v>333</v>
      </c>
      <c r="L14" s="37" t="s">
        <v>337</v>
      </c>
    </row>
    <row r="15" spans="1:32" s="1" customFormat="1" x14ac:dyDescent="0.25">
      <c r="A15" s="32" t="s">
        <v>291</v>
      </c>
      <c r="B15" s="35" t="s">
        <v>296</v>
      </c>
      <c r="C15" s="35" t="s">
        <v>300</v>
      </c>
      <c r="D15" s="35" t="s">
        <v>304</v>
      </c>
      <c r="E15" s="35" t="s">
        <v>308</v>
      </c>
      <c r="F15" s="35" t="s">
        <v>312</v>
      </c>
      <c r="G15" s="35" t="s">
        <v>316</v>
      </c>
      <c r="H15" s="35" t="s">
        <v>321</v>
      </c>
      <c r="I15" s="36" t="s">
        <v>326</v>
      </c>
      <c r="J15" s="36" t="s">
        <v>330</v>
      </c>
      <c r="K15" s="36" t="s">
        <v>334</v>
      </c>
      <c r="L15" s="37" t="s">
        <v>338</v>
      </c>
    </row>
    <row r="16" spans="1:32" s="1" customFormat="1" x14ac:dyDescent="0.25">
      <c r="A16" s="32" t="s">
        <v>290</v>
      </c>
      <c r="B16" s="35" t="s">
        <v>296</v>
      </c>
      <c r="C16" s="35" t="s">
        <v>300</v>
      </c>
      <c r="D16" s="35" t="s">
        <v>304</v>
      </c>
      <c r="E16" s="35" t="s">
        <v>308</v>
      </c>
      <c r="F16" s="35" t="s">
        <v>312</v>
      </c>
      <c r="G16" s="35" t="s">
        <v>317</v>
      </c>
      <c r="H16" s="35" t="s">
        <v>322</v>
      </c>
      <c r="I16" s="36" t="s">
        <v>326</v>
      </c>
      <c r="J16" s="36" t="s">
        <v>330</v>
      </c>
      <c r="K16" s="36" t="s">
        <v>334</v>
      </c>
      <c r="L16" s="37" t="s">
        <v>338</v>
      </c>
    </row>
    <row r="17" spans="1:16" s="1" customFormat="1" x14ac:dyDescent="0.25">
      <c r="A17" s="32" t="s">
        <v>290</v>
      </c>
      <c r="B17" s="35" t="s">
        <v>294</v>
      </c>
      <c r="C17" s="35" t="s">
        <v>298</v>
      </c>
      <c r="D17" s="35" t="s">
        <v>302</v>
      </c>
      <c r="E17" s="35" t="s">
        <v>306</v>
      </c>
      <c r="F17" s="35" t="s">
        <v>310</v>
      </c>
      <c r="G17" s="35" t="s">
        <v>314</v>
      </c>
      <c r="H17" s="35" t="s">
        <v>319</v>
      </c>
      <c r="I17" s="36" t="s">
        <v>324</v>
      </c>
      <c r="J17" s="36" t="s">
        <v>328</v>
      </c>
      <c r="K17" s="36" t="s">
        <v>332</v>
      </c>
      <c r="L17" s="37" t="s">
        <v>336</v>
      </c>
    </row>
    <row r="18" spans="1:16" s="1" customFormat="1" x14ac:dyDescent="0.25">
      <c r="A18" s="32"/>
      <c r="B18" s="35"/>
      <c r="C18" s="35"/>
      <c r="D18" s="35"/>
      <c r="E18" s="35"/>
      <c r="F18" s="35"/>
      <c r="G18" s="35"/>
      <c r="H18" s="35"/>
      <c r="I18" s="36"/>
      <c r="J18" s="36"/>
      <c r="K18" s="36"/>
      <c r="L18" s="37"/>
    </row>
    <row r="19" spans="1:16" s="1" customFormat="1" x14ac:dyDescent="0.25"/>
    <row r="20" spans="1:16" s="1" customFormat="1" x14ac:dyDescent="0.25">
      <c r="B20" s="18" t="s">
        <v>244</v>
      </c>
      <c r="C20" s="1" t="s">
        <v>101</v>
      </c>
      <c r="D20" s="1" t="s">
        <v>102</v>
      </c>
      <c r="E20" s="1" t="s">
        <v>103</v>
      </c>
      <c r="F20" s="1" t="s">
        <v>104</v>
      </c>
      <c r="G20" s="1" t="s">
        <v>105</v>
      </c>
      <c r="H20" s="1" t="s">
        <v>106</v>
      </c>
      <c r="I20" s="1" t="s">
        <v>107</v>
      </c>
      <c r="J20" s="18" t="s">
        <v>234</v>
      </c>
      <c r="K20" s="18" t="s">
        <v>235</v>
      </c>
      <c r="L20" s="1" t="s">
        <v>108</v>
      </c>
      <c r="M20" s="23" t="s">
        <v>254</v>
      </c>
      <c r="N20" s="18" t="s">
        <v>243</v>
      </c>
    </row>
    <row r="21" spans="1:16" s="1" customFormat="1" x14ac:dyDescent="0.25">
      <c r="B21" s="35" t="s">
        <v>340</v>
      </c>
      <c r="C21" s="35" t="s">
        <v>341</v>
      </c>
      <c r="D21" s="35" t="s">
        <v>342</v>
      </c>
      <c r="E21" s="35" t="s">
        <v>343</v>
      </c>
      <c r="F21" s="35" t="s">
        <v>344</v>
      </c>
      <c r="G21" s="35" t="s">
        <v>345</v>
      </c>
      <c r="H21" s="35" t="s">
        <v>346</v>
      </c>
      <c r="I21" s="36" t="s">
        <v>347</v>
      </c>
      <c r="J21" s="36" t="s">
        <v>348</v>
      </c>
      <c r="K21" s="36" t="s">
        <v>349</v>
      </c>
      <c r="L21" s="37" t="s">
        <v>350</v>
      </c>
    </row>
    <row r="22" spans="1:16" s="1" customFormat="1" x14ac:dyDescent="0.25">
      <c r="B22" s="18" t="s">
        <v>244</v>
      </c>
      <c r="C22" s="1" t="s">
        <v>101</v>
      </c>
      <c r="D22" s="1" t="s">
        <v>102</v>
      </c>
      <c r="E22" s="1" t="s">
        <v>103</v>
      </c>
      <c r="F22" s="1" t="s">
        <v>104</v>
      </c>
      <c r="G22" s="1" t="s">
        <v>105</v>
      </c>
      <c r="H22" s="1" t="s">
        <v>106</v>
      </c>
      <c r="I22" s="1" t="s">
        <v>107</v>
      </c>
      <c r="J22" s="18" t="s">
        <v>234</v>
      </c>
      <c r="K22" s="18" t="s">
        <v>235</v>
      </c>
      <c r="L22" s="1" t="s">
        <v>108</v>
      </c>
      <c r="M22" s="23" t="s">
        <v>254</v>
      </c>
      <c r="N22" s="18" t="s">
        <v>243</v>
      </c>
    </row>
    <row r="23" spans="1:16" s="1" customFormat="1" x14ac:dyDescent="0.25">
      <c r="B23" s="3"/>
      <c r="C23" s="1">
        <v>888</v>
      </c>
      <c r="D23" s="1">
        <v>888888</v>
      </c>
      <c r="E23" s="1">
        <v>888.88800000000003</v>
      </c>
      <c r="F23" s="1">
        <v>888888.88888800004</v>
      </c>
      <c r="G23" s="3" t="s">
        <v>188</v>
      </c>
      <c r="H23" s="3" t="s">
        <v>189</v>
      </c>
      <c r="I23" s="38" t="str">
        <f>TEXT("2028-08-08  18:08:08","yyyy-mm-dd hh:mm:ss")</f>
        <v>2028-08-08 18:08:08</v>
      </c>
      <c r="J23" s="38" t="str">
        <f>TEXT("2028-08-08","yyyy-mm-dd")</f>
        <v>2028-08-08</v>
      </c>
      <c r="K23" s="38" t="str">
        <f>TEXT("18:08:08","hh:mm:ss")</f>
        <v>18:08:08</v>
      </c>
      <c r="L23" s="6">
        <v>8.8800000000000008</v>
      </c>
    </row>
    <row r="24" spans="1:16" s="1" customFormat="1" x14ac:dyDescent="0.25">
      <c r="A24" s="3"/>
      <c r="B24" s="3"/>
      <c r="C24" s="1">
        <v>999</v>
      </c>
      <c r="D24" s="1">
        <v>999999</v>
      </c>
      <c r="E24" s="1">
        <v>999.99900000000002</v>
      </c>
      <c r="F24" s="1">
        <v>999999.99999899999</v>
      </c>
      <c r="G24" s="3" t="s">
        <v>191</v>
      </c>
      <c r="H24" s="3" t="s">
        <v>192</v>
      </c>
      <c r="I24" s="38" t="str">
        <f>TEXT("2029-09-09  19:09:09","yyyy-mm-dd hh:mm:ss")</f>
        <v>2029-09-09 19:09:09</v>
      </c>
      <c r="J24" s="38" t="str">
        <f>TEXT("2029-09-09","yyyy-mm-dd")</f>
        <v>2029-09-09</v>
      </c>
      <c r="K24" s="38" t="str">
        <f>TEXT("19:09:09","hh:mm:ss")</f>
        <v>19:09:09</v>
      </c>
      <c r="L24" s="6">
        <v>9.99</v>
      </c>
    </row>
    <row r="25" spans="1:16" s="1" customFormat="1" x14ac:dyDescent="0.25">
      <c r="A25" s="3"/>
      <c r="B25" s="3"/>
      <c r="G25" s="3"/>
      <c r="H25" s="3"/>
      <c r="I25" s="38"/>
      <c r="J25" s="38"/>
      <c r="K25" s="38"/>
      <c r="L25" s="6"/>
    </row>
    <row r="26" spans="1:16" s="1" customFormat="1" x14ac:dyDescent="0.25">
      <c r="A26" s="3"/>
      <c r="B26" s="3"/>
      <c r="G26" s="3"/>
      <c r="H26" s="3"/>
      <c r="I26" s="38"/>
      <c r="J26" s="38"/>
      <c r="K26" s="38"/>
      <c r="L26" s="6"/>
    </row>
    <row r="27" spans="1:16" s="1" customFormat="1" x14ac:dyDescent="0.25">
      <c r="A27" s="26" t="s">
        <v>273</v>
      </c>
      <c r="B27" s="18" t="s">
        <v>244</v>
      </c>
      <c r="C27" s="1" t="s">
        <v>101</v>
      </c>
      <c r="D27" s="1" t="s">
        <v>102</v>
      </c>
      <c r="E27" s="1" t="s">
        <v>103</v>
      </c>
      <c r="F27" s="1" t="s">
        <v>104</v>
      </c>
      <c r="G27" s="1" t="s">
        <v>105</v>
      </c>
      <c r="H27" s="1" t="s">
        <v>106</v>
      </c>
      <c r="I27" s="1" t="s">
        <v>107</v>
      </c>
      <c r="J27" s="18" t="s">
        <v>234</v>
      </c>
      <c r="K27" s="18" t="s">
        <v>235</v>
      </c>
      <c r="L27" s="1" t="s">
        <v>108</v>
      </c>
      <c r="M27" s="18" t="s">
        <v>243</v>
      </c>
      <c r="N27" s="21" t="s">
        <v>246</v>
      </c>
      <c r="O27" s="1" t="s">
        <v>110</v>
      </c>
      <c r="P27" s="22" t="s">
        <v>253</v>
      </c>
    </row>
    <row r="28" spans="1:16" s="1" customFormat="1" x14ac:dyDescent="0.25">
      <c r="A28" s="18" t="s">
        <v>125</v>
      </c>
      <c r="B28" t="s">
        <v>256</v>
      </c>
      <c r="C28" t="s">
        <v>249</v>
      </c>
      <c r="D28" t="s">
        <v>236</v>
      </c>
      <c r="E28" t="s">
        <v>237</v>
      </c>
      <c r="F28" t="s">
        <v>238</v>
      </c>
      <c r="G28" t="s">
        <v>250</v>
      </c>
      <c r="H28" t="s">
        <v>239</v>
      </c>
      <c r="I28" t="s">
        <v>240</v>
      </c>
      <c r="J28" t="s">
        <v>241</v>
      </c>
      <c r="K28" t="s">
        <v>242</v>
      </c>
      <c r="L28" t="s">
        <v>248</v>
      </c>
      <c r="M28" t="s">
        <v>247</v>
      </c>
      <c r="N28" t="s">
        <v>251</v>
      </c>
      <c r="O28" t="s">
        <v>252</v>
      </c>
      <c r="P28" t="s">
        <v>255</v>
      </c>
    </row>
    <row r="29" spans="1:16" s="1" customFormat="1" x14ac:dyDescent="0.25"/>
    <row r="30" spans="1:16" s="1" customFormat="1" x14ac:dyDescent="0.25"/>
    <row r="31" spans="1:16" s="1" customFormat="1" ht="15.6" x14ac:dyDescent="0.35">
      <c r="B31" s="2" t="s">
        <v>193</v>
      </c>
      <c r="C31" s="10" t="s">
        <v>270</v>
      </c>
    </row>
    <row r="32" spans="1:16" s="1" customFormat="1" x14ac:dyDescent="0.25">
      <c r="B32" t="s">
        <v>358</v>
      </c>
      <c r="C32" s="10"/>
    </row>
    <row r="33" spans="2:3" s="1" customFormat="1" x14ac:dyDescent="0.25">
      <c r="B33" t="s">
        <v>354</v>
      </c>
      <c r="C33" s="10"/>
    </row>
    <row r="34" spans="2:3" s="1" customFormat="1" x14ac:dyDescent="0.25">
      <c r="B34" t="s">
        <v>355</v>
      </c>
      <c r="C34" s="10"/>
    </row>
    <row r="35" spans="2:3" s="1" customFormat="1" x14ac:dyDescent="0.25">
      <c r="B35" t="s">
        <v>356</v>
      </c>
      <c r="C35" s="10"/>
    </row>
    <row r="36" spans="2:3" s="1" customFormat="1" x14ac:dyDescent="0.25">
      <c r="B36" t="s">
        <v>287</v>
      </c>
      <c r="C36" s="10"/>
    </row>
    <row r="37" spans="2:3" s="1" customFormat="1" x14ac:dyDescent="0.25">
      <c r="B37" t="s">
        <v>288</v>
      </c>
      <c r="C37" s="10"/>
    </row>
    <row r="38" spans="2:3" s="1" customFormat="1" x14ac:dyDescent="0.25">
      <c r="B38" t="s">
        <v>277</v>
      </c>
    </row>
    <row r="39" spans="2:3" s="1" customFormat="1" x14ac:dyDescent="0.25">
      <c r="B39" t="s">
        <v>278</v>
      </c>
    </row>
    <row r="40" spans="2:3" s="1" customFormat="1" x14ac:dyDescent="0.25">
      <c r="B40" t="s">
        <v>279</v>
      </c>
    </row>
    <row r="41" spans="2:3" s="1" customFormat="1" x14ac:dyDescent="0.25">
      <c r="B41" t="s">
        <v>280</v>
      </c>
    </row>
    <row r="42" spans="2:3" s="1" customFormat="1" x14ac:dyDescent="0.25">
      <c r="B42" t="s">
        <v>281</v>
      </c>
    </row>
    <row r="43" spans="2:3" s="1" customFormat="1" x14ac:dyDescent="0.25">
      <c r="B43" t="s">
        <v>282</v>
      </c>
    </row>
    <row r="44" spans="2:3" s="1" customFormat="1" x14ac:dyDescent="0.25">
      <c r="B44" t="s">
        <v>283</v>
      </c>
    </row>
    <row r="45" spans="2:3" s="1" customFormat="1" x14ac:dyDescent="0.25">
      <c r="B45" t="s">
        <v>284</v>
      </c>
    </row>
    <row r="46" spans="2:3" s="1" customFormat="1" x14ac:dyDescent="0.25">
      <c r="B46" t="s">
        <v>285</v>
      </c>
    </row>
    <row r="47" spans="2:3" s="1" customFormat="1" x14ac:dyDescent="0.25">
      <c r="B47" t="s">
        <v>286</v>
      </c>
    </row>
    <row r="48" spans="2:3" s="1" customFormat="1" x14ac:dyDescent="0.25"/>
    <row r="49" spans="1:32" s="1" customFormat="1" x14ac:dyDescent="0.25">
      <c r="B49" s="24" t="s">
        <v>262</v>
      </c>
    </row>
    <row r="50" spans="1:32" s="1" customFormat="1" x14ac:dyDescent="0.25">
      <c r="B50" s="24" t="s">
        <v>261</v>
      </c>
    </row>
    <row r="51" spans="1:32" s="1" customFormat="1" x14ac:dyDescent="0.25">
      <c r="B51" s="24" t="s">
        <v>263</v>
      </c>
    </row>
    <row r="52" spans="1:32" s="1" customFormat="1" x14ac:dyDescent="0.25">
      <c r="B52" s="24" t="s">
        <v>259</v>
      </c>
    </row>
    <row r="53" spans="1:32" s="1" customFormat="1" x14ac:dyDescent="0.25">
      <c r="B53" s="24" t="s">
        <v>264</v>
      </c>
    </row>
    <row r="54" spans="1:32" s="1" customFormat="1" x14ac:dyDescent="0.25">
      <c r="B54" s="24" t="s">
        <v>260</v>
      </c>
    </row>
    <row r="55" spans="1:32" s="1" customFormat="1" x14ac:dyDescent="0.25">
      <c r="B55" s="24" t="s">
        <v>265</v>
      </c>
    </row>
    <row r="56" spans="1:32" s="1" customFormat="1" x14ac:dyDescent="0.25">
      <c r="B56" s="24" t="s">
        <v>258</v>
      </c>
    </row>
    <row r="57" spans="1:32" x14ac:dyDescent="0.25">
      <c r="A57" s="1"/>
      <c r="B57" s="24" t="s">
        <v>266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x14ac:dyDescent="0.25">
      <c r="A58" s="1"/>
      <c r="B58" s="24" t="s">
        <v>268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x14ac:dyDescent="0.25">
      <c r="A59" s="1"/>
      <c r="B59" s="24" t="s">
        <v>269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x14ac:dyDescent="0.25">
      <c r="A60" s="1"/>
      <c r="B60" s="24" t="s">
        <v>257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x14ac:dyDescent="0.25">
      <c r="A61" s="1"/>
      <c r="B61" s="28" t="s">
        <v>287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x14ac:dyDescent="0.25">
      <c r="A62" s="1"/>
      <c r="B62" s="21" t="s">
        <v>245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32" x14ac:dyDescent="0.25">
      <c r="A63" s="1"/>
      <c r="B63" s="40" t="s">
        <v>357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32" x14ac:dyDescent="0.25">
      <c r="A64" s="1"/>
      <c r="B64" s="39" t="s">
        <v>351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32" x14ac:dyDescent="0.25">
      <c r="A65" s="1"/>
      <c r="B65" s="25" t="s">
        <v>271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x14ac:dyDescent="0.25">
      <c r="A66" s="1"/>
      <c r="B66" s="39" t="s">
        <v>353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x14ac:dyDescent="0.25">
      <c r="A67" s="1"/>
      <c r="B67" s="39" t="s">
        <v>352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x14ac:dyDescent="0.25">
      <c r="B68" s="25" t="s">
        <v>272</v>
      </c>
      <c r="X68" s="1"/>
      <c r="Y68" s="1"/>
      <c r="Z68" s="1"/>
      <c r="AA68" s="1"/>
      <c r="AB68" s="1"/>
      <c r="AC68" s="1"/>
      <c r="AD68" s="1"/>
      <c r="AE68" s="1"/>
      <c r="AF68" s="1"/>
    </row>
    <row r="69" spans="1:32" x14ac:dyDescent="0.25">
      <c r="A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x14ac:dyDescent="0.25">
      <c r="A71" t="s">
        <v>228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x14ac:dyDescent="0.25">
      <c r="A72" t="s">
        <v>227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x14ac:dyDescent="0.25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AF73" s="1"/>
    </row>
    <row r="74" spans="1:32" x14ac:dyDescent="0.25">
      <c r="A74" s="16" t="s">
        <v>225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AF74" s="1"/>
    </row>
    <row r="75" spans="1:32" x14ac:dyDescent="0.25">
      <c r="A75" s="16" t="s">
        <v>224</v>
      </c>
      <c r="B75" s="1"/>
      <c r="C75" s="1"/>
      <c r="D75" s="1"/>
      <c r="AF75" s="1"/>
    </row>
    <row r="76" spans="1:32" x14ac:dyDescent="0.25">
      <c r="A76" s="16" t="s">
        <v>226</v>
      </c>
      <c r="B76" s="1"/>
      <c r="C76" s="1"/>
      <c r="AF76" s="1"/>
    </row>
    <row r="77" spans="1:32" x14ac:dyDescent="0.25">
      <c r="A77" s="25" t="s">
        <v>232</v>
      </c>
      <c r="AF77" s="1"/>
    </row>
    <row r="78" spans="1:32" x14ac:dyDescent="0.25">
      <c r="A78" s="18" t="s">
        <v>233</v>
      </c>
    </row>
    <row r="79" spans="1:32" x14ac:dyDescent="0.25">
      <c r="A79" s="17" t="s">
        <v>229</v>
      </c>
    </row>
    <row r="80" spans="1:32" x14ac:dyDescent="0.25">
      <c r="A80" s="30" t="s">
        <v>231</v>
      </c>
    </row>
    <row r="81" spans="1:19" x14ac:dyDescent="0.25">
      <c r="A81" s="17" t="s">
        <v>230</v>
      </c>
    </row>
    <row r="82" spans="1:19" x14ac:dyDescent="0.25">
      <c r="A82" s="27" t="s">
        <v>274</v>
      </c>
    </row>
    <row r="83" spans="1:19" x14ac:dyDescent="0.25">
      <c r="A83" s="27" t="s">
        <v>275</v>
      </c>
    </row>
    <row r="84" spans="1:19" x14ac:dyDescent="0.25">
      <c r="A84" s="27" t="s">
        <v>276</v>
      </c>
    </row>
    <row r="86" spans="1:19" x14ac:dyDescent="0.25">
      <c r="A86" s="11" t="s">
        <v>212</v>
      </c>
    </row>
    <row r="87" spans="1:19" x14ac:dyDescent="0.25">
      <c r="A87" s="1" t="s">
        <v>19</v>
      </c>
    </row>
    <row r="88" spans="1:19" x14ac:dyDescent="0.25">
      <c r="A88" s="1" t="s">
        <v>20</v>
      </c>
    </row>
    <row r="89" spans="1:19" x14ac:dyDescent="0.25">
      <c r="A89" s="1"/>
    </row>
    <row r="90" spans="1:19" x14ac:dyDescent="0.25">
      <c r="A90" s="1" t="s">
        <v>21</v>
      </c>
    </row>
    <row r="91" spans="1:19" x14ac:dyDescent="0.25">
      <c r="A91" s="1" t="s">
        <v>18</v>
      </c>
    </row>
    <row r="92" spans="1:19" x14ac:dyDescent="0.25">
      <c r="A92" s="1" t="s">
        <v>22</v>
      </c>
      <c r="E92" s="18"/>
      <c r="G92" s="18"/>
      <c r="H92" s="1"/>
      <c r="I92" s="1"/>
      <c r="J92" s="1"/>
      <c r="K92" s="1"/>
      <c r="L92" s="1"/>
      <c r="M92" s="1"/>
      <c r="N92" s="18"/>
      <c r="O92" s="18"/>
      <c r="P92" s="18"/>
      <c r="Q92" s="18"/>
      <c r="R92" s="18"/>
      <c r="S92" s="1"/>
    </row>
  </sheetData>
  <phoneticPr fontId="46" type="noConversion"/>
  <hyperlinks>
    <hyperlink ref="C31" r:id="rId1" xr:uid="{16A81F16-8E6C-4D16-8C9C-47A4A57EF67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Access 説明</vt:lpstr>
      <vt:lpstr>MongoDB 説明</vt:lpstr>
      <vt:lpstr>MariaDB 説明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Database to Excel</dc:title>
  <dc:subject>Excel client Database</dc:subject>
  <dc:creator>趙健</dc:creator>
  <cp:keywords/>
  <dc:description>18604537694；
85664552@QQ.com</dc:description>
  <cp:lastModifiedBy>Admin</cp:lastModifiedBy>
  <dcterms:created xsi:type="dcterms:W3CDTF">2024-10-04T06:12:17Z</dcterms:created>
  <dcterms:modified xsi:type="dcterms:W3CDTF">2026-06-18T12:49:19Z</dcterms:modified>
  <cp:category>Database, Excel, VBA</cp:category>
</cp:coreProperties>
</file>