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iCloudDrive\DropBox-School\Current_Term\ECE375\"/>
    </mc:Choice>
  </mc:AlternateContent>
  <xr:revisionPtr revIDLastSave="0" documentId="13_ncr:1_{D893538B-9FF4-4045-9759-E203EAE3FBE4}" xr6:coauthVersionLast="45" xr6:coauthVersionMax="45" xr10:uidLastSave="{00000000-0000-0000-0000-000000000000}"/>
  <bookViews>
    <workbookView xWindow="-110" yWindow="-110" windowWidth="22780" windowHeight="14660" xr2:uid="{6BB5677F-CB8E-4A81-958E-7E0CE6A79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F41" i="1"/>
  <c r="M41" i="1" l="1"/>
  <c r="M42" i="1" s="1"/>
  <c r="K41" i="1"/>
  <c r="K43" i="1" s="1"/>
  <c r="L41" i="1"/>
  <c r="L43" i="1" s="1"/>
  <c r="J41" i="1"/>
  <c r="J42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2" i="1"/>
  <c r="G44" i="1" s="1"/>
  <c r="F42" i="1"/>
  <c r="F44" i="1" s="1"/>
  <c r="E41" i="1"/>
  <c r="E43" i="1" s="1"/>
  <c r="E45" i="1" s="1"/>
  <c r="D41" i="1"/>
  <c r="D42" i="1" s="1"/>
  <c r="D44" i="1" s="1"/>
  <c r="C41" i="1"/>
  <c r="C42" i="1" s="1"/>
  <c r="C44" i="1" s="1"/>
  <c r="G6" i="1"/>
  <c r="G7" i="1"/>
  <c r="G8" i="1"/>
  <c r="G9" i="1"/>
  <c r="G10" i="1"/>
  <c r="G11" i="1"/>
  <c r="G12" i="1"/>
  <c r="G13" i="1"/>
  <c r="G14" i="1"/>
  <c r="G15" i="1"/>
  <c r="G5" i="1"/>
  <c r="B41" i="1"/>
  <c r="B43" i="1" s="1"/>
  <c r="B45" i="1" s="1"/>
  <c r="E42" i="1" l="1"/>
  <c r="E44" i="1" s="1"/>
  <c r="D43" i="1"/>
  <c r="D45" i="1" s="1"/>
  <c r="K42" i="1"/>
  <c r="L42" i="1"/>
  <c r="I42" i="1"/>
  <c r="I44" i="1" s="1"/>
  <c r="J43" i="1"/>
  <c r="M43" i="1"/>
  <c r="B42" i="1"/>
  <c r="B44" i="1" s="1"/>
  <c r="C43" i="1"/>
  <c r="C45" i="1" s="1"/>
  <c r="F43" i="1"/>
  <c r="F45" i="1" s="1"/>
  <c r="G43" i="1"/>
  <c r="G45" i="1" s="1"/>
  <c r="I43" i="1" l="1"/>
  <c r="I45" i="1" s="1"/>
  <c r="I15" i="1"/>
  <c r="H42" i="1"/>
  <c r="H43" i="1"/>
  <c r="H45" i="1" s="1"/>
  <c r="H44" i="1" l="1"/>
  <c r="I13" i="1" s="1"/>
  <c r="I17" i="1" s="1"/>
</calcChain>
</file>

<file path=xl/sharedStrings.xml><?xml version="1.0" encoding="utf-8"?>
<sst xmlns="http://schemas.openxmlformats.org/spreadsheetml/2006/main" count="55" uniqueCount="54">
  <si>
    <t>Lab</t>
  </si>
  <si>
    <t>Homework</t>
  </si>
  <si>
    <t>Midterm</t>
  </si>
  <si>
    <t>Quiz's</t>
  </si>
  <si>
    <t>challenge 1</t>
  </si>
  <si>
    <t>reprort 1</t>
  </si>
  <si>
    <t>Prelab 2</t>
  </si>
  <si>
    <t>Challenge 2</t>
  </si>
  <si>
    <t>report 2</t>
  </si>
  <si>
    <t>prelab 3</t>
  </si>
  <si>
    <t>source 2</t>
  </si>
  <si>
    <t>challenge 3</t>
  </si>
  <si>
    <t>report 3</t>
  </si>
  <si>
    <t>prelab 4</t>
  </si>
  <si>
    <t>challenge 4</t>
  </si>
  <si>
    <t>report 4</t>
  </si>
  <si>
    <t xml:space="preserve"> prelab 5</t>
  </si>
  <si>
    <t xml:space="preserve"> source 4</t>
  </si>
  <si>
    <t>challenge 5</t>
  </si>
  <si>
    <t>report 5</t>
  </si>
  <si>
    <t>prelab 6</t>
  </si>
  <si>
    <t xml:space="preserve"> source 5</t>
  </si>
  <si>
    <t xml:space="preserve"> challenge 6</t>
  </si>
  <si>
    <t xml:space="preserve"> report 6</t>
  </si>
  <si>
    <t>prelab 7</t>
  </si>
  <si>
    <t>source 6</t>
  </si>
  <si>
    <t>challenge 7</t>
  </si>
  <si>
    <t>report 7</t>
  </si>
  <si>
    <t>prelab 8</t>
  </si>
  <si>
    <t>source 7</t>
  </si>
  <si>
    <t>report 8</t>
  </si>
  <si>
    <t>Rx challenge</t>
  </si>
  <si>
    <t>Rx source</t>
  </si>
  <si>
    <t>Tx challenge</t>
  </si>
  <si>
    <t>Tx source</t>
  </si>
  <si>
    <t>lab1</t>
  </si>
  <si>
    <t>Lab2</t>
  </si>
  <si>
    <t>No weight</t>
  </si>
  <si>
    <t>Lab 3</t>
  </si>
  <si>
    <t>Lab 4</t>
  </si>
  <si>
    <t>Lab5</t>
  </si>
  <si>
    <t>Lab6</t>
  </si>
  <si>
    <t>weighted</t>
  </si>
  <si>
    <t>weight</t>
  </si>
  <si>
    <t>Lab7</t>
  </si>
  <si>
    <t>Lab8</t>
  </si>
  <si>
    <t>Lab Grade</t>
  </si>
  <si>
    <t>FANAL</t>
  </si>
  <si>
    <t>HW</t>
  </si>
  <si>
    <t>Quiz</t>
  </si>
  <si>
    <t>Final</t>
  </si>
  <si>
    <t>class Grade</t>
  </si>
  <si>
    <t>overall Grade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</si>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</sst>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4"/>
      <color rgb="FFFF0000"/>
      <name val="Garamond"/>
      <family val="2"/>
    </font>
    <font>
      <b/>
      <sz val="14"/>
      <color theme="0" tint="-4.9989318521683403E-2"/>
      <name val="Garamond"/>
      <family val="1"/>
    </font>
    <font>
      <b/>
      <sz val="14"/>
      <color rgb="FFFFFF00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7" borderId="0" xfId="0" applyFont="1" applyFill="1"/>
    <xf numFmtId="10" fontId="2" fillId="7" borderId="0" xfId="0" applyNumberFormat="1" applyFont="1" applyFill="1"/>
    <xf numFmtId="164" fontId="0" fillId="0" borderId="0" xfId="0" applyNumberFormat="1"/>
    <xf numFmtId="0" fontId="3" fillId="8" borderId="0" xfId="0" applyFont="1" applyFill="1"/>
    <xf numFmtId="10" fontId="3" fillId="8" borderId="0" xfId="1" applyNumberFormat="1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1" xfId="0" applyBorder="1"/>
    <xf numFmtId="10" fontId="4" fillId="9" borderId="0" xfId="1" applyNumberFormat="1" applyFont="1" applyFill="1"/>
    <xf numFmtId="10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F00F-DF64-4A69-BA95-2FF7C38AD1B1}">
  <dimension ref="A4:P47"/>
  <sheetViews>
    <sheetView tabSelected="1" topLeftCell="C7" zoomScale="80" workbookViewId="0">
      <selection activeCell="E31" sqref="E31"/>
    </sheetView>
  </sheetViews>
  <sheetFormatPr defaultRowHeight="18" x14ac:dyDescent="0.4"/>
  <cols>
    <col min="1" max="1" width="20.23046875" bestFit="1" customWidth="1"/>
    <col min="2" max="2" width="6.4609375" bestFit="1" customWidth="1"/>
    <col min="4" max="4" width="11.4609375" bestFit="1" customWidth="1"/>
    <col min="5" max="7" width="8.4609375" customWidth="1"/>
    <col min="8" max="8" width="10.3828125" bestFit="1" customWidth="1"/>
    <col min="9" max="9" width="20.23046875" bestFit="1" customWidth="1"/>
    <col min="10" max="10" width="10.3828125" customWidth="1"/>
    <col min="11" max="11" width="9.07421875" bestFit="1" customWidth="1"/>
    <col min="12" max="12" width="8.07421875" customWidth="1"/>
  </cols>
  <sheetData>
    <row r="4" spans="1:16" ht="18.5" thickBot="1" x14ac:dyDescent="0.45">
      <c r="D4" s="20"/>
      <c r="E4" s="20" t="s">
        <v>0</v>
      </c>
      <c r="F4" s="20"/>
      <c r="G4" s="20"/>
      <c r="H4" s="20" t="s">
        <v>1</v>
      </c>
      <c r="I4" s="20"/>
      <c r="J4" s="20"/>
      <c r="K4" s="20" t="s">
        <v>2</v>
      </c>
      <c r="L4" s="20"/>
      <c r="M4" s="20" t="s">
        <v>3</v>
      </c>
      <c r="N4" s="20"/>
      <c r="O4" s="20" t="s">
        <v>47</v>
      </c>
      <c r="P4" s="20"/>
    </row>
    <row r="5" spans="1:16" ht="18.5" thickTop="1" x14ac:dyDescent="0.4">
      <c r="A5" s="6"/>
      <c r="D5" s="1" t="s">
        <v>4</v>
      </c>
      <c r="E5" s="1">
        <v>10</v>
      </c>
      <c r="F5" s="1">
        <v>10</v>
      </c>
      <c r="G5">
        <f t="shared" ref="G5:G35" si="0">IF(ISNUMBER(E5), E5/F5)</f>
        <v>1</v>
      </c>
      <c r="H5" s="19">
        <v>1</v>
      </c>
      <c r="I5" s="19">
        <v>71</v>
      </c>
      <c r="J5" s="19">
        <v>100</v>
      </c>
      <c r="K5" s="16">
        <v>89</v>
      </c>
      <c r="L5" s="16">
        <v>100</v>
      </c>
      <c r="M5" s="17">
        <v>20</v>
      </c>
      <c r="N5" s="17">
        <v>20</v>
      </c>
      <c r="O5" s="18">
        <v>77</v>
      </c>
      <c r="P5" s="18">
        <v>100</v>
      </c>
    </row>
    <row r="6" spans="1:16" x14ac:dyDescent="0.4">
      <c r="A6" s="6"/>
      <c r="D6" s="1" t="s">
        <v>5</v>
      </c>
      <c r="E6" s="1">
        <v>88</v>
      </c>
      <c r="F6" s="1">
        <v>100</v>
      </c>
      <c r="G6">
        <f t="shared" si="0"/>
        <v>0.88</v>
      </c>
      <c r="H6" s="19">
        <v>2</v>
      </c>
      <c r="I6" s="19">
        <v>96</v>
      </c>
      <c r="J6" s="19">
        <v>100</v>
      </c>
      <c r="M6" s="17">
        <v>20</v>
      </c>
      <c r="N6" s="17">
        <v>20</v>
      </c>
    </row>
    <row r="7" spans="1:16" x14ac:dyDescent="0.4">
      <c r="A7" s="6"/>
      <c r="D7" s="2" t="s">
        <v>6</v>
      </c>
      <c r="E7" s="2">
        <v>10</v>
      </c>
      <c r="F7" s="2">
        <v>10</v>
      </c>
      <c r="G7">
        <f t="shared" si="0"/>
        <v>1</v>
      </c>
      <c r="H7" s="19">
        <v>3</v>
      </c>
      <c r="I7" s="19">
        <v>91</v>
      </c>
      <c r="J7" s="19">
        <v>100</v>
      </c>
    </row>
    <row r="8" spans="1:16" x14ac:dyDescent="0.4">
      <c r="A8" s="6"/>
      <c r="D8" s="2" t="s">
        <v>7</v>
      </c>
      <c r="E8" s="2">
        <v>9</v>
      </c>
      <c r="F8" s="2">
        <v>10</v>
      </c>
      <c r="G8">
        <f t="shared" si="0"/>
        <v>0.9</v>
      </c>
      <c r="H8" s="19">
        <v>4</v>
      </c>
      <c r="I8" s="19">
        <v>95</v>
      </c>
      <c r="J8" s="19">
        <v>100</v>
      </c>
      <c r="P8" t="s">
        <v>53</v>
      </c>
    </row>
    <row r="9" spans="1:16" x14ac:dyDescent="0.4">
      <c r="A9" s="6"/>
      <c r="D9" s="2" t="s">
        <v>8</v>
      </c>
      <c r="E9" s="2">
        <v>23</v>
      </c>
      <c r="F9" s="2">
        <v>30</v>
      </c>
      <c r="G9">
        <f t="shared" si="0"/>
        <v>0.76666666666666672</v>
      </c>
      <c r="N9" s="6"/>
    </row>
    <row r="10" spans="1:16" x14ac:dyDescent="0.4">
      <c r="A10" s="6"/>
      <c r="D10" s="2" t="s">
        <v>10</v>
      </c>
      <c r="E10" s="2">
        <v>60</v>
      </c>
      <c r="F10" s="2">
        <v>60</v>
      </c>
      <c r="G10">
        <f t="shared" si="0"/>
        <v>1</v>
      </c>
      <c r="N10" s="6"/>
    </row>
    <row r="11" spans="1:16" x14ac:dyDescent="0.4">
      <c r="A11" s="6"/>
      <c r="D11" s="3" t="s">
        <v>9</v>
      </c>
      <c r="E11" s="3">
        <v>10</v>
      </c>
      <c r="F11" s="3">
        <v>10</v>
      </c>
      <c r="G11">
        <f t="shared" si="0"/>
        <v>1</v>
      </c>
    </row>
    <row r="12" spans="1:16" x14ac:dyDescent="0.4">
      <c r="A12" s="6"/>
      <c r="D12" s="3" t="s">
        <v>11</v>
      </c>
      <c r="E12" s="3">
        <v>10</v>
      </c>
      <c r="F12" s="3">
        <v>10</v>
      </c>
      <c r="G12">
        <f t="shared" si="0"/>
        <v>1</v>
      </c>
      <c r="I12" s="10" t="s">
        <v>46</v>
      </c>
    </row>
    <row r="13" spans="1:16" x14ac:dyDescent="0.4">
      <c r="D13" s="3" t="s">
        <v>12</v>
      </c>
      <c r="E13" s="3">
        <v>77</v>
      </c>
      <c r="F13" s="3">
        <v>90</v>
      </c>
      <c r="G13">
        <f t="shared" si="0"/>
        <v>0.85555555555555551</v>
      </c>
      <c r="I13" s="11">
        <f>SUM(B44:I44)/SUM(B45:I45)</f>
        <v>1.0724181818181819</v>
      </c>
    </row>
    <row r="14" spans="1:16" x14ac:dyDescent="0.4">
      <c r="D14" s="4" t="s">
        <v>13</v>
      </c>
      <c r="E14" s="4">
        <v>10</v>
      </c>
      <c r="F14" s="4">
        <v>10</v>
      </c>
      <c r="G14">
        <f t="shared" si="0"/>
        <v>1</v>
      </c>
      <c r="I14" s="13" t="s">
        <v>51</v>
      </c>
    </row>
    <row r="15" spans="1:16" x14ac:dyDescent="0.4">
      <c r="D15" s="4" t="s">
        <v>14</v>
      </c>
      <c r="E15" s="4">
        <v>10</v>
      </c>
      <c r="F15" s="4">
        <v>10</v>
      </c>
      <c r="G15">
        <f t="shared" si="0"/>
        <v>1</v>
      </c>
      <c r="I15" s="14">
        <f>SUM(J42:M42)/SUM(J43:M43)</f>
        <v>0.86178571428571427</v>
      </c>
    </row>
    <row r="16" spans="1:16" x14ac:dyDescent="0.4">
      <c r="D16" s="4" t="s">
        <v>15</v>
      </c>
      <c r="E16" s="4">
        <v>30</v>
      </c>
      <c r="F16" s="4">
        <v>30</v>
      </c>
      <c r="G16">
        <f t="shared" si="0"/>
        <v>1</v>
      </c>
      <c r="I16" s="15" t="s">
        <v>52</v>
      </c>
    </row>
    <row r="17" spans="4:9" x14ac:dyDescent="0.4">
      <c r="D17" s="4" t="s">
        <v>17</v>
      </c>
      <c r="E17" s="4">
        <v>60</v>
      </c>
      <c r="F17" s="4">
        <v>60</v>
      </c>
      <c r="G17">
        <f t="shared" si="0"/>
        <v>1</v>
      </c>
      <c r="I17" s="21">
        <f>I13*0.3+I15*0.7</f>
        <v>0.92497545454545449</v>
      </c>
    </row>
    <row r="18" spans="4:9" x14ac:dyDescent="0.4">
      <c r="D18" s="1" t="s">
        <v>16</v>
      </c>
      <c r="E18" s="1">
        <v>8</v>
      </c>
      <c r="F18" s="1">
        <v>10</v>
      </c>
      <c r="G18">
        <f t="shared" si="0"/>
        <v>0.8</v>
      </c>
    </row>
    <row r="19" spans="4:9" x14ac:dyDescent="0.4">
      <c r="D19" s="1" t="s">
        <v>21</v>
      </c>
      <c r="E19" s="1">
        <v>60</v>
      </c>
      <c r="F19" s="1">
        <v>60</v>
      </c>
      <c r="G19">
        <f t="shared" si="0"/>
        <v>1</v>
      </c>
    </row>
    <row r="20" spans="4:9" x14ac:dyDescent="0.4">
      <c r="D20" s="1" t="s">
        <v>18</v>
      </c>
      <c r="E20" s="1">
        <v>10</v>
      </c>
      <c r="F20" s="1">
        <v>10</v>
      </c>
      <c r="G20">
        <f t="shared" si="0"/>
        <v>1</v>
      </c>
    </row>
    <row r="21" spans="4:9" x14ac:dyDescent="0.4">
      <c r="D21" s="1" t="s">
        <v>19</v>
      </c>
      <c r="E21" s="1">
        <v>30</v>
      </c>
      <c r="F21" s="1">
        <v>30</v>
      </c>
      <c r="G21">
        <f t="shared" si="0"/>
        <v>1</v>
      </c>
    </row>
    <row r="22" spans="4:9" x14ac:dyDescent="0.4">
      <c r="D22" s="2" t="s">
        <v>20</v>
      </c>
      <c r="E22" s="2">
        <v>9</v>
      </c>
      <c r="F22" s="2">
        <v>10</v>
      </c>
      <c r="G22">
        <f t="shared" si="0"/>
        <v>0.9</v>
      </c>
    </row>
    <row r="23" spans="4:9" x14ac:dyDescent="0.4">
      <c r="D23" s="2" t="s">
        <v>25</v>
      </c>
      <c r="E23" s="2">
        <v>60</v>
      </c>
      <c r="F23" s="2">
        <v>60</v>
      </c>
      <c r="G23">
        <f t="shared" si="0"/>
        <v>1</v>
      </c>
    </row>
    <row r="24" spans="4:9" x14ac:dyDescent="0.4">
      <c r="D24" s="2" t="s">
        <v>23</v>
      </c>
      <c r="E24" s="2">
        <v>30</v>
      </c>
      <c r="F24" s="2">
        <v>30</v>
      </c>
      <c r="G24">
        <f t="shared" si="0"/>
        <v>1</v>
      </c>
    </row>
    <row r="25" spans="4:9" x14ac:dyDescent="0.4">
      <c r="D25" s="2" t="s">
        <v>22</v>
      </c>
      <c r="E25" s="2">
        <v>10</v>
      </c>
      <c r="F25" s="2">
        <v>10</v>
      </c>
      <c r="G25">
        <f t="shared" si="0"/>
        <v>1</v>
      </c>
    </row>
    <row r="26" spans="4:9" x14ac:dyDescent="0.4">
      <c r="D26" s="3" t="s">
        <v>24</v>
      </c>
      <c r="E26" s="3">
        <v>9</v>
      </c>
      <c r="F26" s="3">
        <v>10</v>
      </c>
      <c r="G26">
        <f t="shared" si="0"/>
        <v>0.9</v>
      </c>
    </row>
    <row r="27" spans="4:9" x14ac:dyDescent="0.4">
      <c r="D27" s="3" t="s">
        <v>29</v>
      </c>
      <c r="E27" s="3">
        <v>60</v>
      </c>
      <c r="F27" s="3">
        <v>60</v>
      </c>
      <c r="G27">
        <f t="shared" si="0"/>
        <v>1</v>
      </c>
    </row>
    <row r="28" spans="4:9" x14ac:dyDescent="0.4">
      <c r="D28" s="3" t="s">
        <v>27</v>
      </c>
      <c r="E28" s="3">
        <v>30</v>
      </c>
      <c r="F28" s="3">
        <v>30</v>
      </c>
      <c r="G28">
        <f t="shared" si="0"/>
        <v>1</v>
      </c>
    </row>
    <row r="29" spans="4:9" x14ac:dyDescent="0.4">
      <c r="D29" s="3" t="s">
        <v>26</v>
      </c>
      <c r="E29" s="3">
        <v>10</v>
      </c>
      <c r="F29" s="3">
        <v>10</v>
      </c>
      <c r="G29">
        <f t="shared" si="0"/>
        <v>1</v>
      </c>
    </row>
    <row r="30" spans="4:9" x14ac:dyDescent="0.4">
      <c r="D30" s="4" t="s">
        <v>28</v>
      </c>
      <c r="E30" s="4">
        <v>9</v>
      </c>
      <c r="F30" s="4">
        <v>10</v>
      </c>
      <c r="G30">
        <f t="shared" si="0"/>
        <v>0.9</v>
      </c>
    </row>
    <row r="31" spans="4:9" x14ac:dyDescent="0.4">
      <c r="D31" s="4" t="s">
        <v>30</v>
      </c>
      <c r="E31" s="4">
        <v>30</v>
      </c>
      <c r="F31" s="4">
        <v>30</v>
      </c>
      <c r="G31">
        <f t="shared" si="0"/>
        <v>1</v>
      </c>
      <c r="I31" s="6"/>
    </row>
    <row r="32" spans="4:9" x14ac:dyDescent="0.4">
      <c r="D32" s="4" t="s">
        <v>32</v>
      </c>
      <c r="E32" s="4">
        <v>30</v>
      </c>
      <c r="F32" s="4">
        <v>30</v>
      </c>
      <c r="G32">
        <f t="shared" si="0"/>
        <v>1</v>
      </c>
    </row>
    <row r="33" spans="1:15" x14ac:dyDescent="0.4">
      <c r="D33" s="4" t="s">
        <v>34</v>
      </c>
      <c r="E33" s="4">
        <v>30</v>
      </c>
      <c r="F33" s="4">
        <v>30</v>
      </c>
      <c r="G33">
        <f t="shared" si="0"/>
        <v>1</v>
      </c>
    </row>
    <row r="34" spans="1:15" x14ac:dyDescent="0.4">
      <c r="D34" s="4" t="s">
        <v>31</v>
      </c>
      <c r="E34" s="4">
        <v>3</v>
      </c>
      <c r="F34" s="4">
        <v>3</v>
      </c>
      <c r="G34">
        <f t="shared" si="0"/>
        <v>1</v>
      </c>
    </row>
    <row r="35" spans="1:15" x14ac:dyDescent="0.4">
      <c r="D35" s="4" t="s">
        <v>33</v>
      </c>
      <c r="E35" s="4">
        <v>7</v>
      </c>
      <c r="F35" s="4">
        <v>7</v>
      </c>
      <c r="G35">
        <f t="shared" si="0"/>
        <v>1</v>
      </c>
    </row>
    <row r="39" spans="1:15" hidden="1" x14ac:dyDescent="0.4">
      <c r="B39" t="s">
        <v>35</v>
      </c>
      <c r="C39" t="s">
        <v>36</v>
      </c>
      <c r="D39" s="5" t="s">
        <v>38</v>
      </c>
      <c r="E39" t="s">
        <v>39</v>
      </c>
      <c r="F39" t="s">
        <v>40</v>
      </c>
      <c r="G39" t="s">
        <v>41</v>
      </c>
      <c r="H39" t="s">
        <v>44</v>
      </c>
      <c r="I39" t="s">
        <v>45</v>
      </c>
      <c r="J39" t="s">
        <v>48</v>
      </c>
      <c r="K39" t="s">
        <v>2</v>
      </c>
      <c r="L39" t="s">
        <v>49</v>
      </c>
      <c r="M39" t="s">
        <v>50</v>
      </c>
      <c r="O39" s="6"/>
    </row>
    <row r="40" spans="1:15" hidden="1" x14ac:dyDescent="0.4">
      <c r="A40" t="s">
        <v>43</v>
      </c>
      <c r="B40" s="6">
        <v>0.02</v>
      </c>
      <c r="C40" s="6">
        <v>0.05</v>
      </c>
      <c r="D40" s="6">
        <v>0.08</v>
      </c>
      <c r="E40" s="6">
        <v>0.1</v>
      </c>
      <c r="F40" s="6">
        <v>0.15</v>
      </c>
      <c r="G40" s="6">
        <v>0.15</v>
      </c>
      <c r="H40" s="6">
        <v>0.2</v>
      </c>
      <c r="I40" s="6">
        <v>0.25</v>
      </c>
      <c r="J40" s="6">
        <v>0.1</v>
      </c>
      <c r="K40" s="6">
        <v>0.25</v>
      </c>
      <c r="L40" s="6">
        <v>0.1</v>
      </c>
      <c r="M40" s="6">
        <v>0.25</v>
      </c>
      <c r="O40" s="6"/>
    </row>
    <row r="41" spans="1:15" hidden="1" x14ac:dyDescent="0.4">
      <c r="A41" t="s">
        <v>37</v>
      </c>
      <c r="B41" s="6">
        <f>(E5+E6)/(F5+F6)</f>
        <v>0.89090909090909087</v>
      </c>
      <c r="C41" s="6">
        <f>SUM(E7:E10)/SUM(F7,F9,F10)</f>
        <v>1.02</v>
      </c>
      <c r="D41" s="6">
        <f>SUM(E11:E13)/SUM(F11,F13)</f>
        <v>0.97</v>
      </c>
      <c r="E41" s="6">
        <f>SUM(E14:E17)/SUM(F14,F16:F17)</f>
        <v>1.1000000000000001</v>
      </c>
      <c r="F41" s="6">
        <f>SUM(E18:E21)/SUM(F18,F19,F21)</f>
        <v>1.08</v>
      </c>
      <c r="G41" s="6">
        <f>SUM(E22:E25)/(SUMIF((E22:E24), "&lt;&gt;", (F22:F24)))</f>
        <v>1.0900000000000001</v>
      </c>
      <c r="H41" s="6">
        <f>SUM(E26:E29)/(SUMIF((E26:E28), "&lt;&gt;", (F26:F28)))</f>
        <v>1.0900000000000001</v>
      </c>
      <c r="I41" s="6">
        <f>SUM(E30:E35)/(SUMIF((E30:E33), "&lt;&gt;", (F30:F33)))</f>
        <v>1.0900000000000001</v>
      </c>
      <c r="J41" s="6">
        <f>SUM(I5:I8)/SUM(J5:J8)</f>
        <v>0.88249999999999995</v>
      </c>
      <c r="K41" s="6">
        <f>SUM(K5:K6)/SUM(L5:L6)</f>
        <v>0.89</v>
      </c>
      <c r="L41" s="6">
        <f>SUM(M5:M6)/SUM(N5:N6)</f>
        <v>1</v>
      </c>
      <c r="M41">
        <f>O5/P5</f>
        <v>0.77</v>
      </c>
    </row>
    <row r="42" spans="1:15" hidden="1" x14ac:dyDescent="0.4">
      <c r="A42" t="s">
        <v>42</v>
      </c>
      <c r="B42" s="9">
        <f>IF(ISNUMBER(B41), B41*B40)</f>
        <v>1.7818181818181816E-2</v>
      </c>
      <c r="C42" s="9">
        <f t="shared" ref="C42:G42" si="1">IF(ISNUMBER(C41), C41*C40)</f>
        <v>5.1000000000000004E-2</v>
      </c>
      <c r="D42" s="9">
        <f t="shared" si="1"/>
        <v>7.7600000000000002E-2</v>
      </c>
      <c r="E42" s="9">
        <f t="shared" si="1"/>
        <v>0.11000000000000001</v>
      </c>
      <c r="F42" s="9">
        <f t="shared" si="1"/>
        <v>0.16200000000000001</v>
      </c>
      <c r="G42" s="9">
        <f t="shared" si="1"/>
        <v>0.16350000000000001</v>
      </c>
      <c r="H42" s="9">
        <f>IF(ISNUMBER(H41), H41*H40)</f>
        <v>0.21800000000000003</v>
      </c>
      <c r="I42" s="9">
        <f>IF(ISNUMBER(I41), I41*I40)</f>
        <v>0.27250000000000002</v>
      </c>
      <c r="J42" s="22">
        <f>J41*J40</f>
        <v>8.8249999999999995E-2</v>
      </c>
      <c r="K42" s="8">
        <f>K41*K40</f>
        <v>0.2225</v>
      </c>
      <c r="L42" s="12">
        <f>L41*L40</f>
        <v>0.1</v>
      </c>
      <c r="M42">
        <f>M41*M40</f>
        <v>0.1925</v>
      </c>
    </row>
    <row r="43" spans="1:15" hidden="1" x14ac:dyDescent="0.4">
      <c r="B43" s="7">
        <f t="shared" ref="B43:G43" si="2">IF(B41&gt;0,B40)</f>
        <v>0.02</v>
      </c>
      <c r="C43" s="7">
        <f t="shared" si="2"/>
        <v>0.05</v>
      </c>
      <c r="D43" s="7">
        <f t="shared" si="2"/>
        <v>0.08</v>
      </c>
      <c r="E43" s="7">
        <f t="shared" si="2"/>
        <v>0.1</v>
      </c>
      <c r="F43" s="7">
        <f t="shared" si="2"/>
        <v>0.15</v>
      </c>
      <c r="G43" s="7">
        <f t="shared" si="2"/>
        <v>0.15</v>
      </c>
      <c r="H43" s="7">
        <f t="shared" ref="H43:M43" si="3">IF(H41&gt;0,H40)</f>
        <v>0.2</v>
      </c>
      <c r="I43" s="7">
        <f t="shared" si="3"/>
        <v>0.25</v>
      </c>
      <c r="J43" s="7">
        <f t="shared" si="3"/>
        <v>0.1</v>
      </c>
      <c r="K43" s="7">
        <f t="shared" si="3"/>
        <v>0.25</v>
      </c>
      <c r="L43" s="7">
        <f t="shared" si="3"/>
        <v>0.1</v>
      </c>
      <c r="M43" s="7">
        <f t="shared" si="3"/>
        <v>0.25</v>
      </c>
    </row>
    <row r="44" spans="1:15" hidden="1" x14ac:dyDescent="0.4">
      <c r="B44">
        <f>IF(ISNUMBER(B42),B42,0)</f>
        <v>1.7818181818181816E-2</v>
      </c>
      <c r="C44">
        <f t="shared" ref="C44:I44" si="4">IF(ISNUMBER(C42),C42,0)</f>
        <v>5.1000000000000004E-2</v>
      </c>
      <c r="D44">
        <f t="shared" si="4"/>
        <v>7.7600000000000002E-2</v>
      </c>
      <c r="E44">
        <f t="shared" si="4"/>
        <v>0.11000000000000001</v>
      </c>
      <c r="F44">
        <f t="shared" si="4"/>
        <v>0.16200000000000001</v>
      </c>
      <c r="G44">
        <f t="shared" si="4"/>
        <v>0.16350000000000001</v>
      </c>
      <c r="H44">
        <f t="shared" si="4"/>
        <v>0.21800000000000003</v>
      </c>
      <c r="I44">
        <f t="shared" si="4"/>
        <v>0.27250000000000002</v>
      </c>
    </row>
    <row r="45" spans="1:15" hidden="1" x14ac:dyDescent="0.4">
      <c r="B45">
        <f>IF(ISNUMBER(B43),B43,0)</f>
        <v>0.02</v>
      </c>
      <c r="C45">
        <f t="shared" ref="C45:I45" si="5">IF(ISNUMBER(C43),C43,0)</f>
        <v>0.05</v>
      </c>
      <c r="D45">
        <f t="shared" si="5"/>
        <v>0.08</v>
      </c>
      <c r="E45">
        <f t="shared" si="5"/>
        <v>0.1</v>
      </c>
      <c r="F45">
        <f t="shared" si="5"/>
        <v>0.15</v>
      </c>
      <c r="G45">
        <f t="shared" si="5"/>
        <v>0.15</v>
      </c>
      <c r="H45">
        <f t="shared" si="5"/>
        <v>0.2</v>
      </c>
      <c r="I45">
        <f t="shared" si="5"/>
        <v>0.25</v>
      </c>
    </row>
    <row r="47" spans="1:15" x14ac:dyDescent="0.4">
      <c r="J4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2019-11-21T19:35:16Z</dcterms:created>
  <dcterms:modified xsi:type="dcterms:W3CDTF">2019-12-07T00:06:58Z</dcterms:modified>
</cp:coreProperties>
</file>