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予実管理!$A$4:$BG$300</definedName>
  </definedNames>
  <calcPr calcId="152511"/>
</workbook>
</file>

<file path=xl/calcChain.xml><?xml version="1.0" encoding="utf-8"?>
<calcChain xmlns="http://schemas.openxmlformats.org/spreadsheetml/2006/main">
  <c r="E205" i="3" l="1"/>
  <c r="E103" i="3"/>
  <c r="E106" i="3"/>
  <c r="E211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9" i="3"/>
  <c r="E208" i="3" l="1"/>
  <c r="E116" i="3" l="1"/>
  <c r="E214" i="3" l="1"/>
  <c r="E27" i="3" l="1"/>
  <c r="BF299" i="3" l="1"/>
  <c r="BF295" i="3" s="1"/>
  <c r="BE299" i="3"/>
  <c r="BE296" i="3" s="1"/>
  <c r="BD299" i="3"/>
  <c r="BD297" i="3" s="1"/>
  <c r="BC299" i="3"/>
  <c r="BC296" i="3" s="1"/>
  <c r="BB299" i="3"/>
  <c r="BB298" i="3" s="1"/>
  <c r="BA299" i="3"/>
  <c r="BA296" i="3" s="1"/>
  <c r="AZ299" i="3"/>
  <c r="AZ295" i="3" s="1"/>
  <c r="AY299" i="3"/>
  <c r="AY296" i="3" s="1"/>
  <c r="AX299" i="3"/>
  <c r="AX298" i="3" s="1"/>
  <c r="AW299" i="3"/>
  <c r="AW296" i="3" s="1"/>
  <c r="AV299" i="3"/>
  <c r="AV298" i="3" s="1"/>
  <c r="AU299" i="3"/>
  <c r="AU296" i="3" s="1"/>
  <c r="AT299" i="3"/>
  <c r="AT297" i="3" s="1"/>
  <c r="AS299" i="3"/>
  <c r="AS298" i="3" s="1"/>
  <c r="AR299" i="3"/>
  <c r="AR296" i="3" s="1"/>
  <c r="AQ299" i="3"/>
  <c r="AQ296" i="3" s="1"/>
  <c r="AP299" i="3"/>
  <c r="AP298" i="3" s="1"/>
  <c r="AO299" i="3"/>
  <c r="AO297" i="3" s="1"/>
  <c r="AN299" i="3"/>
  <c r="AN298" i="3" s="1"/>
  <c r="AM299" i="3"/>
  <c r="AM296" i="3" s="1"/>
  <c r="AL299" i="3"/>
  <c r="AL298" i="3" s="1"/>
  <c r="AK299" i="3"/>
  <c r="AK298" i="3" s="1"/>
  <c r="AJ299" i="3"/>
  <c r="AJ296" i="3" s="1"/>
  <c r="AI299" i="3"/>
  <c r="AI296" i="3" s="1"/>
  <c r="AH299" i="3"/>
  <c r="AH298" i="3" s="1"/>
  <c r="AG299" i="3"/>
  <c r="AG295" i="3" s="1"/>
  <c r="AF299" i="3"/>
  <c r="AF298" i="3" s="1"/>
  <c r="AE299" i="3"/>
  <c r="AE296" i="3" s="1"/>
  <c r="AD299" i="3"/>
  <c r="AD297" i="3" s="1"/>
  <c r="AC299" i="3"/>
  <c r="AC297" i="3" s="1"/>
  <c r="AB299" i="3"/>
  <c r="AB296" i="3" s="1"/>
  <c r="AA299" i="3"/>
  <c r="AA296" i="3" s="1"/>
  <c r="Z299" i="3"/>
  <c r="Z296" i="3" s="1"/>
  <c r="Y299" i="3"/>
  <c r="Y298" i="3" s="1"/>
  <c r="X299" i="3"/>
  <c r="X298" i="3" s="1"/>
  <c r="W299" i="3"/>
  <c r="W296" i="3" s="1"/>
  <c r="V299" i="3"/>
  <c r="V298" i="3" s="1"/>
  <c r="U299" i="3"/>
  <c r="U298" i="3" s="1"/>
  <c r="T299" i="3"/>
  <c r="T296" i="3" s="1"/>
  <c r="S299" i="3"/>
  <c r="S296" i="3" s="1"/>
  <c r="R299" i="3"/>
  <c r="R298" i="3" s="1"/>
  <c r="Q299" i="3"/>
  <c r="Q295" i="3" s="1"/>
  <c r="P299" i="3"/>
  <c r="P298" i="3" s="1"/>
  <c r="O299" i="3"/>
  <c r="O296" i="3" s="1"/>
  <c r="N299" i="3"/>
  <c r="N297" i="3" s="1"/>
  <c r="M299" i="3"/>
  <c r="M298" i="3" s="1"/>
  <c r="L296" i="3"/>
  <c r="K299" i="3"/>
  <c r="K296" i="3" s="1"/>
  <c r="J299" i="3"/>
  <c r="J298" i="3" s="1"/>
  <c r="I299" i="3"/>
  <c r="I298" i="3" s="1"/>
  <c r="H299" i="3"/>
  <c r="H298" i="3" s="1"/>
  <c r="BA298" i="3"/>
  <c r="AO298" i="3"/>
  <c r="BE297" i="3"/>
  <c r="AW297" i="3"/>
  <c r="AK297" i="3"/>
  <c r="AZ296" i="3"/>
  <c r="AK296" i="3"/>
  <c r="AR295" i="3"/>
  <c r="BA294" i="3"/>
  <c r="AZ294" i="3"/>
  <c r="AS294" i="3"/>
  <c r="AN294" i="3"/>
  <c r="AK294" i="3"/>
  <c r="BF292" i="3"/>
  <c r="BF289" i="3" s="1"/>
  <c r="BE292" i="3"/>
  <c r="BE289" i="3" s="1"/>
  <c r="BD292" i="3"/>
  <c r="BD291" i="3" s="1"/>
  <c r="BC292" i="3"/>
  <c r="BC290" i="3" s="1"/>
  <c r="BB292" i="3"/>
  <c r="BB289" i="3" s="1"/>
  <c r="BA292" i="3"/>
  <c r="BA291" i="3" s="1"/>
  <c r="AZ292" i="3"/>
  <c r="AZ290" i="3" s="1"/>
  <c r="AY292" i="3"/>
  <c r="AY291" i="3" s="1"/>
  <c r="AX292" i="3"/>
  <c r="AX289" i="3" s="1"/>
  <c r="AW292" i="3"/>
  <c r="AW287" i="3" s="1"/>
  <c r="AV292" i="3"/>
  <c r="AV289" i="3" s="1"/>
  <c r="AU292" i="3"/>
  <c r="AU290" i="3" s="1"/>
  <c r="AT292" i="3"/>
  <c r="AT289" i="3" s="1"/>
  <c r="AS292" i="3"/>
  <c r="AS290" i="3" s="1"/>
  <c r="AR292" i="3"/>
  <c r="AR291" i="3" s="1"/>
  <c r="AQ292" i="3"/>
  <c r="AQ287" i="3" s="1"/>
  <c r="AP292" i="3"/>
  <c r="AP289" i="3" s="1"/>
  <c r="AO292" i="3"/>
  <c r="AO291" i="3" s="1"/>
  <c r="AN292" i="3"/>
  <c r="AN290" i="3" s="1"/>
  <c r="AM292" i="3"/>
  <c r="AM291" i="3" s="1"/>
  <c r="AL292" i="3"/>
  <c r="AL289" i="3" s="1"/>
  <c r="AK292" i="3"/>
  <c r="AK289" i="3" s="1"/>
  <c r="AJ292" i="3"/>
  <c r="AJ291" i="3" s="1"/>
  <c r="AI292" i="3"/>
  <c r="AI288" i="3" s="1"/>
  <c r="AH292" i="3"/>
  <c r="AH289" i="3" s="1"/>
  <c r="AG292" i="3"/>
  <c r="AG287" i="3" s="1"/>
  <c r="AF292" i="3"/>
  <c r="AF290" i="3" s="1"/>
  <c r="AE292" i="3"/>
  <c r="AE289" i="3" s="1"/>
  <c r="AD292" i="3"/>
  <c r="AD289" i="3" s="1"/>
  <c r="AC292" i="3"/>
  <c r="AC290" i="3" s="1"/>
  <c r="AB292" i="3"/>
  <c r="AB291" i="3" s="1"/>
  <c r="AA292" i="3"/>
  <c r="AA291" i="3" s="1"/>
  <c r="Z292" i="3"/>
  <c r="Z289" i="3" s="1"/>
  <c r="Y292" i="3"/>
  <c r="Y289" i="3" s="1"/>
  <c r="X292" i="3"/>
  <c r="X290" i="3" s="1"/>
  <c r="W292" i="3"/>
  <c r="W291" i="3" s="1"/>
  <c r="V292" i="3"/>
  <c r="V289" i="3" s="1"/>
  <c r="U292" i="3"/>
  <c r="U289" i="3" s="1"/>
  <c r="T292" i="3"/>
  <c r="T288" i="3" s="1"/>
  <c r="S292" i="3"/>
  <c r="S291" i="3" s="1"/>
  <c r="R292" i="3"/>
  <c r="R289" i="3" s="1"/>
  <c r="Q292" i="3"/>
  <c r="Q291" i="3" s="1"/>
  <c r="P292" i="3"/>
  <c r="P289" i="3" s="1"/>
  <c r="O292" i="3"/>
  <c r="O291" i="3" s="1"/>
  <c r="N292" i="3"/>
  <c r="N289" i="3" s="1"/>
  <c r="M292" i="3"/>
  <c r="M290" i="3" s="1"/>
  <c r="L292" i="3"/>
  <c r="L288" i="3" s="1"/>
  <c r="K292" i="3"/>
  <c r="K291" i="3" s="1"/>
  <c r="J292" i="3"/>
  <c r="J289" i="3" s="1"/>
  <c r="I292" i="3"/>
  <c r="I288" i="3" s="1"/>
  <c r="H292" i="3"/>
  <c r="H290" i="3" s="1"/>
  <c r="E285" i="3"/>
  <c r="E282" i="3"/>
  <c r="E279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M294" i="3" l="1"/>
  <c r="U295" i="3"/>
  <c r="X296" i="3"/>
  <c r="X294" i="3"/>
  <c r="AB295" i="3"/>
  <c r="AV294" i="3"/>
  <c r="AN295" i="3"/>
  <c r="BD295" i="3"/>
  <c r="AV296" i="3"/>
  <c r="AR297" i="3"/>
  <c r="BD298" i="3"/>
  <c r="AB294" i="3"/>
  <c r="AR294" i="3"/>
  <c r="AF295" i="3"/>
  <c r="AV295" i="3"/>
  <c r="BD296" i="3"/>
  <c r="AZ297" i="3"/>
  <c r="AZ298" i="3"/>
  <c r="AJ294" i="3"/>
  <c r="BD294" i="3"/>
  <c r="AJ295" i="3"/>
  <c r="AN296" i="3"/>
  <c r="AG294" i="3"/>
  <c r="AO294" i="3"/>
  <c r="AW294" i="3"/>
  <c r="BE294" i="3"/>
  <c r="M296" i="3"/>
  <c r="AC296" i="3"/>
  <c r="AO296" i="3"/>
  <c r="U297" i="3"/>
  <c r="BA297" i="3"/>
  <c r="AG298" i="3"/>
  <c r="AW298" i="3"/>
  <c r="BE298" i="3"/>
  <c r="Y294" i="3"/>
  <c r="I295" i="3"/>
  <c r="AC295" i="3"/>
  <c r="AK295" i="3"/>
  <c r="AK293" i="3" s="1"/>
  <c r="AS295" i="3"/>
  <c r="BA295" i="3"/>
  <c r="U296" i="3"/>
  <c r="AG296" i="3"/>
  <c r="AS296" i="3"/>
  <c r="AG297" i="3"/>
  <c r="AS297" i="3"/>
  <c r="U294" i="3"/>
  <c r="AC294" i="3"/>
  <c r="Y295" i="3"/>
  <c r="AO295" i="3"/>
  <c r="AW295" i="3"/>
  <c r="BE295" i="3"/>
  <c r="Y296" i="3"/>
  <c r="T294" i="3"/>
  <c r="T295" i="3"/>
  <c r="P296" i="3"/>
  <c r="AB297" i="3"/>
  <c r="AB298" i="3"/>
  <c r="I294" i="3"/>
  <c r="M297" i="3"/>
  <c r="M295" i="3"/>
  <c r="I296" i="3"/>
  <c r="AF296" i="3"/>
  <c r="AJ297" i="3"/>
  <c r="AR298" i="3"/>
  <c r="AJ298" i="3"/>
  <c r="L294" i="3"/>
  <c r="AF294" i="3"/>
  <c r="AC298" i="3"/>
  <c r="X295" i="3"/>
  <c r="T297" i="3"/>
  <c r="P295" i="3"/>
  <c r="P294" i="3"/>
  <c r="Q294" i="3"/>
  <c r="L297" i="3"/>
  <c r="L295" i="3"/>
  <c r="L298" i="3"/>
  <c r="T298" i="3"/>
  <c r="P297" i="3"/>
  <c r="X297" i="3"/>
  <c r="AF297" i="3"/>
  <c r="AN297" i="3"/>
  <c r="AN293" i="3" s="1"/>
  <c r="AV297" i="3"/>
  <c r="I297" i="3"/>
  <c r="Q297" i="3"/>
  <c r="Y297" i="3"/>
  <c r="Q298" i="3"/>
  <c r="H297" i="3"/>
  <c r="AU291" i="3"/>
  <c r="O287" i="3"/>
  <c r="AK291" i="3"/>
  <c r="AQ288" i="3"/>
  <c r="AQ289" i="3"/>
  <c r="AU288" i="3"/>
  <c r="AM287" i="3"/>
  <c r="AU289" i="3"/>
  <c r="AY287" i="3"/>
  <c r="BC288" i="3"/>
  <c r="AM290" i="3"/>
  <c r="BC287" i="3"/>
  <c r="AM289" i="3"/>
  <c r="BD290" i="3"/>
  <c r="BB294" i="3"/>
  <c r="W287" i="3"/>
  <c r="O288" i="3"/>
  <c r="O289" i="3"/>
  <c r="AI290" i="3"/>
  <c r="AQ291" i="3"/>
  <c r="BF297" i="3"/>
  <c r="V294" i="3"/>
  <c r="AL295" i="3"/>
  <c r="J294" i="3"/>
  <c r="AL294" i="3"/>
  <c r="BB295" i="3"/>
  <c r="AL297" i="3"/>
  <c r="AD296" i="3"/>
  <c r="AH294" i="3"/>
  <c r="AX294" i="3"/>
  <c r="V295" i="3"/>
  <c r="AH295" i="3"/>
  <c r="AX295" i="3"/>
  <c r="J297" i="3"/>
  <c r="BF298" i="3"/>
  <c r="AD294" i="3"/>
  <c r="AT294" i="3"/>
  <c r="R295" i="3"/>
  <c r="AD295" i="3"/>
  <c r="AT295" i="3"/>
  <c r="AT296" i="3"/>
  <c r="BF296" i="3"/>
  <c r="N294" i="3"/>
  <c r="Z294" i="3"/>
  <c r="AP294" i="3"/>
  <c r="BF294" i="3"/>
  <c r="N295" i="3"/>
  <c r="AP295" i="3"/>
  <c r="N296" i="3"/>
  <c r="AP296" i="3"/>
  <c r="BB296" i="3"/>
  <c r="AP297" i="3"/>
  <c r="AD298" i="3"/>
  <c r="J296" i="3"/>
  <c r="Z298" i="3"/>
  <c r="Z297" i="3"/>
  <c r="N298" i="3"/>
  <c r="AT298" i="3"/>
  <c r="AJ288" i="3"/>
  <c r="R294" i="3"/>
  <c r="J295" i="3"/>
  <c r="Z295" i="3"/>
  <c r="AX296" i="3"/>
  <c r="V297" i="3"/>
  <c r="BB297" i="3"/>
  <c r="V296" i="3"/>
  <c r="AL296" i="3"/>
  <c r="R297" i="3"/>
  <c r="AH297" i="3"/>
  <c r="AX297" i="3"/>
  <c r="T289" i="3"/>
  <c r="R296" i="3"/>
  <c r="AH296" i="3"/>
  <c r="AU287" i="3"/>
  <c r="W288" i="3"/>
  <c r="AY288" i="3"/>
  <c r="AI289" i="3"/>
  <c r="AE290" i="3"/>
  <c r="AE291" i="3"/>
  <c r="AC287" i="3"/>
  <c r="S287" i="3"/>
  <c r="K288" i="3"/>
  <c r="M291" i="3"/>
  <c r="BE288" i="3"/>
  <c r="AW289" i="3"/>
  <c r="AA287" i="3"/>
  <c r="S288" i="3"/>
  <c r="K289" i="3"/>
  <c r="AA290" i="3"/>
  <c r="AO290" i="3"/>
  <c r="AI291" i="3"/>
  <c r="H294" i="3"/>
  <c r="H296" i="3"/>
  <c r="H295" i="3"/>
  <c r="H288" i="3"/>
  <c r="L290" i="3"/>
  <c r="P291" i="3"/>
  <c r="AN287" i="3"/>
  <c r="J288" i="3"/>
  <c r="P287" i="3"/>
  <c r="X287" i="3"/>
  <c r="AF287" i="3"/>
  <c r="AR287" i="3"/>
  <c r="AZ287" i="3"/>
  <c r="P288" i="3"/>
  <c r="X288" i="3"/>
  <c r="AN288" i="3"/>
  <c r="AV288" i="3"/>
  <c r="BD288" i="3"/>
  <c r="L289" i="3"/>
  <c r="X289" i="3"/>
  <c r="AJ289" i="3"/>
  <c r="AR289" i="3"/>
  <c r="AZ289" i="3"/>
  <c r="P290" i="3"/>
  <c r="AB290" i="3"/>
  <c r="AJ290" i="3"/>
  <c r="AR290" i="3"/>
  <c r="H291" i="3"/>
  <c r="T291" i="3"/>
  <c r="AF291" i="3"/>
  <c r="AN291" i="3"/>
  <c r="AV291" i="3"/>
  <c r="H287" i="3"/>
  <c r="AJ287" i="3"/>
  <c r="AB288" i="3"/>
  <c r="AB289" i="3"/>
  <c r="BD289" i="3"/>
  <c r="T290" i="3"/>
  <c r="AV290" i="3"/>
  <c r="L291" i="3"/>
  <c r="X291" i="3"/>
  <c r="AZ291" i="3"/>
  <c r="L287" i="3"/>
  <c r="T287" i="3"/>
  <c r="AB287" i="3"/>
  <c r="AV287" i="3"/>
  <c r="BD287" i="3"/>
  <c r="AF288" i="3"/>
  <c r="AR288" i="3"/>
  <c r="AZ288" i="3"/>
  <c r="H289" i="3"/>
  <c r="AF289" i="3"/>
  <c r="AN289" i="3"/>
  <c r="K287" i="3"/>
  <c r="AE287" i="3"/>
  <c r="AS287" i="3"/>
  <c r="AE288" i="3"/>
  <c r="AM288" i="3"/>
  <c r="W289" i="3"/>
  <c r="AY289" i="3"/>
  <c r="O290" i="3"/>
  <c r="W290" i="3"/>
  <c r="AQ290" i="3"/>
  <c r="AY290" i="3"/>
  <c r="BE290" i="3"/>
  <c r="BC291" i="3"/>
  <c r="Y288" i="3"/>
  <c r="Q289" i="3"/>
  <c r="I290" i="3"/>
  <c r="AW291" i="3"/>
  <c r="Y291" i="3"/>
  <c r="M287" i="3"/>
  <c r="AI287" i="3"/>
  <c r="AA288" i="3"/>
  <c r="AO288" i="3"/>
  <c r="S289" i="3"/>
  <c r="AA289" i="3"/>
  <c r="AG289" i="3"/>
  <c r="BC289" i="3"/>
  <c r="K290" i="3"/>
  <c r="S290" i="3"/>
  <c r="Y290" i="3"/>
  <c r="I287" i="3"/>
  <c r="Y287" i="3"/>
  <c r="AO287" i="3"/>
  <c r="BE287" i="3"/>
  <c r="U288" i="3"/>
  <c r="AK288" i="3"/>
  <c r="BA288" i="3"/>
  <c r="M289" i="3"/>
  <c r="AC289" i="3"/>
  <c r="AS289" i="3"/>
  <c r="U290" i="3"/>
  <c r="AK290" i="3"/>
  <c r="BA290" i="3"/>
  <c r="AG291" i="3"/>
  <c r="AS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AG288" i="3"/>
  <c r="I289" i="3"/>
  <c r="AO289" i="3"/>
  <c r="Q290" i="3"/>
  <c r="AG290" i="3"/>
  <c r="AW290" i="3"/>
  <c r="I291" i="3"/>
  <c r="U291" i="3"/>
  <c r="AC291" i="3"/>
  <c r="BE291" i="3"/>
  <c r="U287" i="3"/>
  <c r="AK287" i="3"/>
  <c r="BA287" i="3"/>
  <c r="Q288" i="3"/>
  <c r="AW288" i="3"/>
  <c r="Q287" i="3"/>
  <c r="M288" i="3"/>
  <c r="AC288" i="3"/>
  <c r="AS288" i="3"/>
  <c r="BA289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J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K298" i="3"/>
  <c r="O298" i="3"/>
  <c r="S298" i="3"/>
  <c r="W298" i="3"/>
  <c r="AA298" i="3"/>
  <c r="AE298" i="3"/>
  <c r="AI298" i="3"/>
  <c r="AM298" i="3"/>
  <c r="AQ298" i="3"/>
  <c r="AU298" i="3"/>
  <c r="AY298" i="3"/>
  <c r="BC298" i="3"/>
  <c r="J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K297" i="3"/>
  <c r="O297" i="3"/>
  <c r="S297" i="3"/>
  <c r="W297" i="3"/>
  <c r="AA297" i="3"/>
  <c r="AE297" i="3"/>
  <c r="AI297" i="3"/>
  <c r="AM297" i="3"/>
  <c r="AQ297" i="3"/>
  <c r="AU297" i="3"/>
  <c r="AY297" i="3"/>
  <c r="BC297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A293" i="3" l="1"/>
  <c r="BD293" i="3"/>
  <c r="AO293" i="3"/>
  <c r="Y293" i="3"/>
  <c r="AS293" i="3"/>
  <c r="AG293" i="3"/>
  <c r="AZ293" i="3"/>
  <c r="AC293" i="3"/>
  <c r="AR293" i="3"/>
  <c r="AV293" i="3"/>
  <c r="AW293" i="3"/>
  <c r="U293" i="3"/>
  <c r="AB293" i="3"/>
  <c r="BE293" i="3"/>
  <c r="AJ293" i="3"/>
  <c r="M293" i="3"/>
  <c r="I293" i="3"/>
  <c r="X293" i="3"/>
  <c r="T293" i="3"/>
  <c r="AF293" i="3"/>
  <c r="P293" i="3"/>
  <c r="L293" i="3"/>
  <c r="Q293" i="3"/>
  <c r="AU286" i="3"/>
  <c r="BF286" i="3"/>
  <c r="AP286" i="3"/>
  <c r="Z286" i="3"/>
  <c r="J286" i="3"/>
  <c r="Q286" i="3"/>
  <c r="AK286" i="3"/>
  <c r="AO286" i="3"/>
  <c r="AI286" i="3"/>
  <c r="AB286" i="3"/>
  <c r="AZ286" i="3"/>
  <c r="P286" i="3"/>
  <c r="AG286" i="3"/>
  <c r="AQ286" i="3"/>
  <c r="AW286" i="3"/>
  <c r="H293" i="3"/>
  <c r="AI293" i="3"/>
  <c r="AU293" i="3"/>
  <c r="AQ293" i="3"/>
  <c r="K293" i="3"/>
  <c r="AX286" i="3"/>
  <c r="R286" i="3"/>
  <c r="U286" i="3"/>
  <c r="Y286" i="3"/>
  <c r="M286" i="3"/>
  <c r="AS286" i="3"/>
  <c r="T286" i="3"/>
  <c r="AR286" i="3"/>
  <c r="N293" i="3"/>
  <c r="BB293" i="3"/>
  <c r="AM286" i="3"/>
  <c r="AY293" i="3"/>
  <c r="AE293" i="3"/>
  <c r="BB286" i="3"/>
  <c r="V286" i="3"/>
  <c r="AA293" i="3"/>
  <c r="AH286" i="3"/>
  <c r="BC293" i="3"/>
  <c r="AM293" i="3"/>
  <c r="W293" i="3"/>
  <c r="AT286" i="3"/>
  <c r="AD286" i="3"/>
  <c r="N286" i="3"/>
  <c r="I286" i="3"/>
  <c r="AE286" i="3"/>
  <c r="BD286" i="3"/>
  <c r="L286" i="3"/>
  <c r="AF286" i="3"/>
  <c r="AN286" i="3"/>
  <c r="AA286" i="3"/>
  <c r="BF293" i="3"/>
  <c r="AX293" i="3"/>
  <c r="V293" i="3"/>
  <c r="O286" i="3"/>
  <c r="BA286" i="3"/>
  <c r="BE286" i="3"/>
  <c r="K286" i="3"/>
  <c r="AV286" i="3"/>
  <c r="AJ286" i="3"/>
  <c r="X286" i="3"/>
  <c r="S286" i="3"/>
  <c r="AP293" i="3"/>
  <c r="AT293" i="3"/>
  <c r="AH293" i="3"/>
  <c r="AL293" i="3"/>
  <c r="AY286" i="3"/>
  <c r="S293" i="3"/>
  <c r="O293" i="3"/>
  <c r="AL286" i="3"/>
  <c r="AC286" i="3"/>
  <c r="R293" i="3"/>
  <c r="Z293" i="3"/>
  <c r="AD293" i="3"/>
  <c r="J293" i="3"/>
  <c r="W286" i="3"/>
  <c r="BC286" i="3"/>
  <c r="H286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  <comment ref="Q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河野　欠席
</t>
        </r>
      </text>
    </comment>
    <comment ref="R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河野欠席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<sst xmlns="http://schemas.openxmlformats.org/spreadsheetml/2006/main" count="1026" uniqueCount="155">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</sst>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100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0"/>
  <sheetViews>
    <sheetView tabSelected="1" zoomScaleNormal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R95" sqref="R95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12"/>
      <c r="B1" s="112"/>
      <c r="C1" s="56">
        <f ca="1">TODAY()</f>
        <v>42404</v>
      </c>
      <c r="D1" s="57" t="s">
        <v>55</v>
      </c>
      <c r="E1" s="80" t="str">
        <f ca="1">($BF$3-C1) &amp; "日"</f>
        <v>40日</v>
      </c>
      <c r="F1" s="80" t="str">
        <f ca="1">"( "&amp;NETWORKDAYS(C1,BF3,休日!A1:A9)&amp;"日 )"</f>
        <v>( 23日 )</v>
      </c>
      <c r="G1" s="58"/>
      <c r="H1" s="102" t="s">
        <v>63</v>
      </c>
      <c r="I1" s="102"/>
      <c r="J1" s="102"/>
      <c r="K1" s="102"/>
      <c r="L1" s="102"/>
      <c r="M1" s="57"/>
      <c r="N1" s="57"/>
      <c r="O1" s="102" t="s">
        <v>64</v>
      </c>
      <c r="P1" s="102"/>
      <c r="Q1" s="102"/>
      <c r="R1" s="102"/>
      <c r="S1" s="102"/>
      <c r="T1" s="57"/>
      <c r="U1" s="57"/>
      <c r="V1" s="102" t="s">
        <v>65</v>
      </c>
      <c r="W1" s="102"/>
      <c r="X1" s="102"/>
      <c r="Y1" s="102"/>
      <c r="Z1" s="102"/>
      <c r="AA1" s="57"/>
      <c r="AB1" s="57"/>
      <c r="AC1" s="102" t="s">
        <v>66</v>
      </c>
      <c r="AD1" s="102"/>
      <c r="AE1" s="102"/>
      <c r="AF1" s="102"/>
      <c r="AG1" s="102"/>
      <c r="AH1" s="57"/>
      <c r="AI1" s="57"/>
      <c r="AJ1" s="102" t="s">
        <v>67</v>
      </c>
      <c r="AK1" s="102"/>
      <c r="AL1" s="102"/>
      <c r="AM1" s="102"/>
      <c r="AN1" s="102"/>
      <c r="AO1" s="57"/>
      <c r="AP1" s="57"/>
      <c r="AQ1" s="102" t="s">
        <v>68</v>
      </c>
      <c r="AR1" s="102"/>
      <c r="AS1" s="102"/>
      <c r="AT1" s="102"/>
      <c r="AU1" s="102"/>
      <c r="AV1" s="57"/>
      <c r="AW1" s="57"/>
      <c r="AX1" s="102" t="s">
        <v>69</v>
      </c>
      <c r="AY1" s="102"/>
      <c r="AZ1" s="102"/>
      <c r="BA1" s="102"/>
      <c r="BB1" s="102"/>
      <c r="BC1" s="57"/>
      <c r="BD1" s="57"/>
      <c r="BE1" s="102" t="s">
        <v>70</v>
      </c>
      <c r="BF1" s="102"/>
      <c r="BG1" s="102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3">
        <v>42005</v>
      </c>
      <c r="I2" s="103"/>
      <c r="J2" s="103"/>
      <c r="K2" s="103"/>
      <c r="L2" s="103"/>
      <c r="M2" s="103"/>
      <c r="N2" s="103"/>
      <c r="O2" s="104">
        <v>42036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112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08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99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08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138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98</v>
      </c>
      <c r="AR6" s="66" t="s">
        <v>99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08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105</v>
      </c>
      <c r="Y7" s="66"/>
      <c r="Z7" s="66"/>
      <c r="AA7" s="66"/>
      <c r="AB7" s="66"/>
      <c r="AC7" s="66"/>
      <c r="AD7" s="66"/>
      <c r="AE7" s="66"/>
      <c r="AF7" s="66" t="s">
        <v>104</v>
      </c>
      <c r="AG7" s="66"/>
      <c r="AH7" s="66"/>
      <c r="AI7" s="66"/>
      <c r="AJ7" s="66"/>
      <c r="AK7" s="66" t="s">
        <v>110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111</v>
      </c>
      <c r="AY7" s="66" t="s">
        <v>99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08"/>
      <c r="B8" s="67"/>
      <c r="C8" s="66" t="s">
        <v>101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101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09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10" t="s">
        <v>47</v>
      </c>
      <c r="B10" s="110"/>
      <c r="C10" s="110"/>
      <c r="D10" s="110"/>
      <c r="E10" s="110"/>
      <c r="F10" s="111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customHeight="1" outlineLevel="1" x14ac:dyDescent="0.15">
      <c r="A11" s="57"/>
      <c r="B11" s="67"/>
      <c r="C11" s="123" t="s">
        <v>50</v>
      </c>
      <c r="D11" s="124"/>
      <c r="E11" s="124"/>
      <c r="F11" s="124"/>
      <c r="G11" s="12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customHeight="1" outlineLevel="1" x14ac:dyDescent="0.15">
      <c r="A28" s="57"/>
      <c r="B28" s="67"/>
      <c r="C28" s="123" t="s">
        <v>11</v>
      </c>
      <c r="D28" s="124"/>
      <c r="E28" s="124"/>
      <c r="F28" s="124"/>
      <c r="G28" s="12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106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107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108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109</v>
      </c>
      <c r="D53" s="66"/>
      <c r="E53" s="66"/>
      <c r="F53" s="62" t="s">
        <v>140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140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145</v>
      </c>
      <c r="D56" s="66"/>
      <c r="E56" s="66"/>
      <c r="F56" s="62" t="s">
        <v>146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customHeight="1" outlineLevel="2" x14ac:dyDescent="0.15">
      <c r="A57" s="57"/>
      <c r="B57" s="67"/>
      <c r="C57" s="69" t="s">
        <v>150</v>
      </c>
      <c r="D57" s="66"/>
      <c r="E57" s="66">
        <f>SUM($H57:$BF57)</f>
        <v>5</v>
      </c>
      <c r="F57" s="62" t="s">
        <v>146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152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147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149</v>
      </c>
      <c r="D65" s="66"/>
      <c r="E65" s="66"/>
      <c r="F65" s="62" t="s">
        <v>146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146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153</v>
      </c>
      <c r="D68" s="66"/>
      <c r="E68" s="66"/>
      <c r="F68" s="62" t="s">
        <v>154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154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customHeight="1" outlineLevel="1" x14ac:dyDescent="0.15">
      <c r="A89" s="57"/>
      <c r="B89" s="67"/>
      <c r="C89" s="123" t="s">
        <v>34</v>
      </c>
      <c r="D89" s="124"/>
      <c r="E89" s="124"/>
      <c r="F89" s="124"/>
      <c r="G89" s="12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customHeight="1" outlineLevel="2" x14ac:dyDescent="0.15">
      <c r="A90" s="57"/>
      <c r="B90" s="67">
        <v>1</v>
      </c>
      <c r="C90" s="70" t="s">
        <v>35</v>
      </c>
      <c r="D90" s="66" t="s">
        <v>142</v>
      </c>
      <c r="E90" s="66"/>
      <c r="F90" s="62" t="s">
        <v>141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>
        <v>0</v>
      </c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customHeight="1" outlineLevel="2" x14ac:dyDescent="0.15">
      <c r="A91" s="57"/>
      <c r="B91" s="67"/>
      <c r="C91" s="69"/>
      <c r="D91" s="66"/>
      <c r="E91" s="66">
        <f>SUM($H91:$BF91)</f>
        <v>3</v>
      </c>
      <c r="F91" s="62" t="s">
        <v>141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>
        <v>3</v>
      </c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customHeight="1" outlineLevel="2" x14ac:dyDescent="0.15">
      <c r="A93" s="57"/>
      <c r="B93" s="67">
        <v>2</v>
      </c>
      <c r="C93" s="70" t="s">
        <v>143</v>
      </c>
      <c r="D93" s="66" t="s">
        <v>144</v>
      </c>
      <c r="E93" s="66"/>
      <c r="F93" s="62" t="s">
        <v>141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customHeight="1" outlineLevel="2" x14ac:dyDescent="0.15">
      <c r="A94" s="57"/>
      <c r="B94" s="67"/>
      <c r="C94" s="69"/>
      <c r="D94" s="66"/>
      <c r="E94" s="66">
        <f>SUM($H94:$BF94)</f>
        <v>3</v>
      </c>
      <c r="F94" s="62" t="s">
        <v>141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>
        <v>3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x14ac:dyDescent="0.15">
      <c r="A99" s="119" t="s">
        <v>82</v>
      </c>
      <c r="B99" s="119"/>
      <c r="C99" s="119"/>
      <c r="D99" s="119"/>
      <c r="E99" s="119"/>
      <c r="F99" s="120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05" t="s">
        <v>50</v>
      </c>
      <c r="D100" s="106"/>
      <c r="E100" s="106"/>
      <c r="F100" s="106"/>
      <c r="G100" s="107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86 %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141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141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>
        <v>0</v>
      </c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113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148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05" t="s">
        <v>11</v>
      </c>
      <c r="D117" s="106"/>
      <c r="E117" s="106"/>
      <c r="F117" s="106"/>
      <c r="G117" s="10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114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130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115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131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116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132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117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133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118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134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119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120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121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122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123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124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125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126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127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128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129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05" t="s">
        <v>34</v>
      </c>
      <c r="D178" s="106"/>
      <c r="E178" s="106"/>
      <c r="F178" s="106"/>
      <c r="G178" s="107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21" t="s">
        <v>83</v>
      </c>
      <c r="B188" s="121"/>
      <c r="C188" s="121"/>
      <c r="D188" s="121"/>
      <c r="E188" s="121"/>
      <c r="F188" s="122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customHeight="1" outlineLevel="1" x14ac:dyDescent="0.15">
      <c r="A189" s="57"/>
      <c r="B189" s="67"/>
      <c r="C189" s="126" t="s">
        <v>50</v>
      </c>
      <c r="D189" s="127"/>
      <c r="E189" s="127"/>
      <c r="F189" s="127"/>
      <c r="G189" s="128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2" x14ac:dyDescent="0.15">
      <c r="A193" s="57"/>
      <c r="B193" s="67">
        <v>2</v>
      </c>
      <c r="C193" s="66" t="s">
        <v>87</v>
      </c>
      <c r="D193" s="66"/>
      <c r="E193" s="66" t="s">
        <v>136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>
        <v>1</v>
      </c>
      <c r="C200" s="66" t="s">
        <v>86</v>
      </c>
      <c r="D200" s="66" t="s">
        <v>102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>
        <v>0</v>
      </c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/>
      <c r="C203" s="66" t="s">
        <v>86</v>
      </c>
      <c r="D203" s="66" t="s">
        <v>102</v>
      </c>
      <c r="E203" s="66"/>
      <c r="F203" s="62" t="s">
        <v>151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>
        <v>0</v>
      </c>
      <c r="Q203" s="66">
        <v>2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/>
    </row>
    <row r="204" spans="1:60" ht="17.25" customHeight="1" outlineLevel="2" x14ac:dyDescent="0.15">
      <c r="A204" s="57"/>
      <c r="B204" s="67"/>
      <c r="C204" s="69"/>
      <c r="D204" s="66"/>
      <c r="E204" s="66"/>
      <c r="F204" s="62" t="s">
        <v>151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>
        <v>1</v>
      </c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/>
    </row>
    <row r="205" spans="1:60" ht="17.25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>50 %</v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>
        <v>50</v>
      </c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/>
    </row>
    <row r="206" spans="1:60" ht="17.25" customHeight="1" outlineLevel="2" x14ac:dyDescent="0.15">
      <c r="A206" s="57"/>
      <c r="B206" s="67">
        <v>2</v>
      </c>
      <c r="C206" s="66" t="s">
        <v>86</v>
      </c>
      <c r="D206" s="66" t="s">
        <v>135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 t="s">
        <v>137</v>
      </c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2" x14ac:dyDescent="0.15">
      <c r="A209" s="57"/>
      <c r="B209" s="67">
        <v>3</v>
      </c>
      <c r="C209" s="66" t="s">
        <v>86</v>
      </c>
      <c r="D209" s="66" t="s">
        <v>139</v>
      </c>
      <c r="E209" s="66"/>
      <c r="F209" s="62" t="s">
        <v>57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customHeight="1" outlineLevel="2" x14ac:dyDescent="0.15">
      <c r="A210" s="57"/>
      <c r="B210" s="67"/>
      <c r="C210" s="69"/>
      <c r="D210" s="66"/>
      <c r="E210" s="66"/>
      <c r="F210" s="62" t="s">
        <v>57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customHeight="1" outlineLevel="2" x14ac:dyDescent="0.15">
      <c r="A212" s="57"/>
      <c r="B212" s="67">
        <v>4</v>
      </c>
      <c r="C212" s="66" t="s">
        <v>86</v>
      </c>
      <c r="D212" s="66" t="s">
        <v>103</v>
      </c>
      <c r="E212" s="66"/>
      <c r="F212" s="62" t="s">
        <v>58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>
        <v>3</v>
      </c>
      <c r="Q212" s="66">
        <v>2</v>
      </c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/>
      <c r="C213" s="69"/>
      <c r="D213" s="66"/>
      <c r="E213" s="66"/>
      <c r="F213" s="62" t="s">
        <v>58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>
        <v>3</v>
      </c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>20 %</v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>
        <v>20</v>
      </c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1" x14ac:dyDescent="0.15">
      <c r="A215" s="57"/>
      <c r="B215" s="67"/>
      <c r="C215" s="126" t="s">
        <v>11</v>
      </c>
      <c r="D215" s="127"/>
      <c r="E215" s="127"/>
      <c r="F215" s="127"/>
      <c r="G215" s="128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>
        <v>1</v>
      </c>
      <c r="C216" s="66" t="s">
        <v>38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>
        <v>2</v>
      </c>
      <c r="C219" s="66" t="s">
        <v>39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3</v>
      </c>
      <c r="C222" s="66" t="s">
        <v>14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4</v>
      </c>
      <c r="C225" s="66" t="s">
        <v>15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5</v>
      </c>
      <c r="C228" s="66" t="s">
        <v>19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6</v>
      </c>
      <c r="C231" s="66" t="s">
        <v>20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7</v>
      </c>
      <c r="C234" s="66" t="s">
        <v>21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8</v>
      </c>
      <c r="C237" s="66" t="s">
        <v>22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9</v>
      </c>
      <c r="C240" s="66" t="s">
        <v>23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10</v>
      </c>
      <c r="C243" s="66" t="s">
        <v>25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11</v>
      </c>
      <c r="C246" s="66" t="s">
        <v>24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12</v>
      </c>
      <c r="C249" s="66" t="s">
        <v>26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13</v>
      </c>
      <c r="C252" s="66" t="s">
        <v>27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14</v>
      </c>
      <c r="C255" s="66" t="s">
        <v>28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15</v>
      </c>
      <c r="C258" s="66" t="s">
        <v>29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16</v>
      </c>
      <c r="C261" s="66" t="s">
        <v>30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17</v>
      </c>
      <c r="C264" s="66" t="s">
        <v>31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18</v>
      </c>
      <c r="C267" s="66" t="s">
        <v>32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2" x14ac:dyDescent="0.15">
      <c r="A270" s="57"/>
      <c r="B270" s="67">
        <v>19</v>
      </c>
      <c r="C270" s="66" t="s">
        <v>33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2" x14ac:dyDescent="0.15">
      <c r="A273" s="57"/>
      <c r="B273" s="67">
        <v>20</v>
      </c>
      <c r="C273" s="66" t="s">
        <v>79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1" x14ac:dyDescent="0.15">
      <c r="A276" s="57"/>
      <c r="B276" s="67"/>
      <c r="C276" s="66" t="s">
        <v>34</v>
      </c>
      <c r="D276" s="66"/>
      <c r="E276" s="66"/>
      <c r="F276" s="62"/>
      <c r="G276" s="73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1" x14ac:dyDescent="0.15">
      <c r="A277" s="57"/>
      <c r="B277" s="67">
        <v>1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outlineLevel="1" x14ac:dyDescent="0.15">
      <c r="A280" s="57"/>
      <c r="B280" s="67">
        <v>2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customHeight="1" outlineLevel="1" x14ac:dyDescent="0.15">
      <c r="A283" s="57"/>
      <c r="B283" s="67">
        <v>3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x14ac:dyDescent="0.15">
      <c r="A286" s="57"/>
      <c r="B286" s="113" t="s">
        <v>73</v>
      </c>
      <c r="C286" s="114"/>
      <c r="D286" s="114"/>
      <c r="E286" s="114"/>
      <c r="F286" s="114"/>
      <c r="G286" s="115"/>
      <c r="H286" s="66">
        <f>SUM(H287:H291)</f>
        <v>5</v>
      </c>
      <c r="I286" s="66">
        <f t="shared" ref="I286:BF286" si="2">SUM(I287:I291)</f>
        <v>5</v>
      </c>
      <c r="J286" s="66">
        <f t="shared" si="2"/>
        <v>0</v>
      </c>
      <c r="K286" s="66">
        <f t="shared" si="2"/>
        <v>28</v>
      </c>
      <c r="L286" s="66">
        <f t="shared" si="2"/>
        <v>30</v>
      </c>
      <c r="M286" s="66">
        <f t="shared" si="2"/>
        <v>0</v>
      </c>
      <c r="N286" s="66">
        <f t="shared" si="2"/>
        <v>0</v>
      </c>
      <c r="O286" s="66">
        <f t="shared" si="2"/>
        <v>30</v>
      </c>
      <c r="P286" s="66">
        <f t="shared" si="2"/>
        <v>30</v>
      </c>
      <c r="Q286" s="66">
        <f t="shared" si="2"/>
        <v>28</v>
      </c>
      <c r="R286" s="66">
        <f t="shared" si="2"/>
        <v>30</v>
      </c>
      <c r="S286" s="66">
        <f t="shared" si="2"/>
        <v>0</v>
      </c>
      <c r="T286" s="66">
        <f t="shared" si="2"/>
        <v>0</v>
      </c>
      <c r="U286" s="66">
        <f t="shared" si="2"/>
        <v>0</v>
      </c>
      <c r="V286" s="66">
        <f t="shared" si="2"/>
        <v>5</v>
      </c>
      <c r="W286" s="66">
        <f t="shared" si="2"/>
        <v>0</v>
      </c>
      <c r="X286" s="66">
        <f t="shared" si="2"/>
        <v>0</v>
      </c>
      <c r="Y286" s="66">
        <f t="shared" si="2"/>
        <v>0</v>
      </c>
      <c r="Z286" s="66">
        <f t="shared" si="2"/>
        <v>0</v>
      </c>
      <c r="AA286" s="66">
        <f t="shared" si="2"/>
        <v>0</v>
      </c>
      <c r="AB286" s="66">
        <f t="shared" si="2"/>
        <v>0</v>
      </c>
      <c r="AC286" s="66">
        <f t="shared" si="2"/>
        <v>0</v>
      </c>
      <c r="AD286" s="66">
        <f t="shared" si="2"/>
        <v>0</v>
      </c>
      <c r="AE286" s="66">
        <f t="shared" si="2"/>
        <v>0</v>
      </c>
      <c r="AF286" s="66">
        <f t="shared" si="2"/>
        <v>0</v>
      </c>
      <c r="AG286" s="66">
        <f t="shared" si="2"/>
        <v>0</v>
      </c>
      <c r="AH286" s="66">
        <f t="shared" si="2"/>
        <v>0</v>
      </c>
      <c r="AI286" s="66">
        <f t="shared" si="2"/>
        <v>0</v>
      </c>
      <c r="AJ286" s="66">
        <f t="shared" si="2"/>
        <v>0</v>
      </c>
      <c r="AK286" s="66">
        <f t="shared" si="2"/>
        <v>0</v>
      </c>
      <c r="AL286" s="66">
        <f t="shared" si="2"/>
        <v>0</v>
      </c>
      <c r="AM286" s="66">
        <f t="shared" si="2"/>
        <v>0</v>
      </c>
      <c r="AN286" s="66">
        <f t="shared" si="2"/>
        <v>0</v>
      </c>
      <c r="AO286" s="66">
        <f t="shared" si="2"/>
        <v>0</v>
      </c>
      <c r="AP286" s="66">
        <f t="shared" si="2"/>
        <v>0</v>
      </c>
      <c r="AQ286" s="66">
        <f t="shared" si="2"/>
        <v>0</v>
      </c>
      <c r="AR286" s="66">
        <f t="shared" si="2"/>
        <v>0</v>
      </c>
      <c r="AS286" s="66">
        <f t="shared" si="2"/>
        <v>0</v>
      </c>
      <c r="AT286" s="66">
        <f t="shared" si="2"/>
        <v>0</v>
      </c>
      <c r="AU286" s="66">
        <f t="shared" si="2"/>
        <v>0</v>
      </c>
      <c r="AV286" s="66">
        <f t="shared" si="2"/>
        <v>0</v>
      </c>
      <c r="AW286" s="66">
        <f t="shared" si="2"/>
        <v>0</v>
      </c>
      <c r="AX286" s="66">
        <f t="shared" si="2"/>
        <v>0</v>
      </c>
      <c r="AY286" s="66">
        <f t="shared" si="2"/>
        <v>0</v>
      </c>
      <c r="AZ286" s="66">
        <f t="shared" si="2"/>
        <v>0</v>
      </c>
      <c r="BA286" s="66">
        <f t="shared" si="2"/>
        <v>0</v>
      </c>
      <c r="BB286" s="66">
        <f t="shared" si="2"/>
        <v>0</v>
      </c>
      <c r="BC286" s="66">
        <f t="shared" si="2"/>
        <v>0</v>
      </c>
      <c r="BD286" s="66">
        <f t="shared" si="2"/>
        <v>0</v>
      </c>
      <c r="BE286" s="66">
        <f t="shared" si="2"/>
        <v>0</v>
      </c>
      <c r="BF286" s="66">
        <f t="shared" si="2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74</v>
      </c>
      <c r="H287" s="66">
        <f t="shared" ref="H287:AM287" si="3">SUMIFS(H12:H285,$G12:$G285,"予定時間",$F12:$F285,"今井")+H292</f>
        <v>1</v>
      </c>
      <c r="I287" s="66">
        <f t="shared" si="3"/>
        <v>1</v>
      </c>
      <c r="J287" s="66">
        <f t="shared" si="3"/>
        <v>0</v>
      </c>
      <c r="K287" s="66">
        <f t="shared" si="3"/>
        <v>6</v>
      </c>
      <c r="L287" s="66">
        <f t="shared" si="3"/>
        <v>6</v>
      </c>
      <c r="M287" s="66">
        <f t="shared" si="3"/>
        <v>0</v>
      </c>
      <c r="N287" s="66">
        <f t="shared" si="3"/>
        <v>0</v>
      </c>
      <c r="O287" s="66">
        <f t="shared" si="3"/>
        <v>4</v>
      </c>
      <c r="P287" s="66">
        <f t="shared" si="3"/>
        <v>6</v>
      </c>
      <c r="Q287" s="66">
        <f t="shared" si="3"/>
        <v>6</v>
      </c>
      <c r="R287" s="66">
        <f t="shared" si="3"/>
        <v>6</v>
      </c>
      <c r="S287" s="66">
        <f t="shared" si="3"/>
        <v>0</v>
      </c>
      <c r="T287" s="66">
        <f t="shared" si="3"/>
        <v>0</v>
      </c>
      <c r="U287" s="66">
        <f t="shared" si="3"/>
        <v>0</v>
      </c>
      <c r="V287" s="66">
        <f t="shared" si="3"/>
        <v>1</v>
      </c>
      <c r="W287" s="66">
        <f t="shared" si="3"/>
        <v>0</v>
      </c>
      <c r="X287" s="66">
        <f t="shared" si="3"/>
        <v>0</v>
      </c>
      <c r="Y287" s="66">
        <f t="shared" si="3"/>
        <v>0</v>
      </c>
      <c r="Z287" s="66">
        <f t="shared" si="3"/>
        <v>0</v>
      </c>
      <c r="AA287" s="66">
        <f t="shared" si="3"/>
        <v>0</v>
      </c>
      <c r="AB287" s="66">
        <f t="shared" si="3"/>
        <v>0</v>
      </c>
      <c r="AC287" s="66">
        <f t="shared" si="3"/>
        <v>0</v>
      </c>
      <c r="AD287" s="66">
        <f t="shared" si="3"/>
        <v>0</v>
      </c>
      <c r="AE287" s="66">
        <f t="shared" si="3"/>
        <v>0</v>
      </c>
      <c r="AF287" s="66">
        <f t="shared" si="3"/>
        <v>0</v>
      </c>
      <c r="AG287" s="66">
        <f t="shared" si="3"/>
        <v>0</v>
      </c>
      <c r="AH287" s="66">
        <f t="shared" si="3"/>
        <v>0</v>
      </c>
      <c r="AI287" s="66">
        <f t="shared" si="3"/>
        <v>0</v>
      </c>
      <c r="AJ287" s="66">
        <f t="shared" si="3"/>
        <v>0</v>
      </c>
      <c r="AK287" s="66">
        <f t="shared" si="3"/>
        <v>0</v>
      </c>
      <c r="AL287" s="66">
        <f t="shared" si="3"/>
        <v>0</v>
      </c>
      <c r="AM287" s="66">
        <f t="shared" si="3"/>
        <v>0</v>
      </c>
      <c r="AN287" s="66">
        <f t="shared" ref="AN287:BF287" si="4">SUMIFS(AN12:AN285,$G12:$G285,"予定時間",$F12:$F285,"今井")+AN292</f>
        <v>0</v>
      </c>
      <c r="AO287" s="66">
        <f t="shared" si="4"/>
        <v>0</v>
      </c>
      <c r="AP287" s="66">
        <f t="shared" si="4"/>
        <v>0</v>
      </c>
      <c r="AQ287" s="66">
        <f t="shared" si="4"/>
        <v>0</v>
      </c>
      <c r="AR287" s="66">
        <f t="shared" si="4"/>
        <v>0</v>
      </c>
      <c r="AS287" s="66">
        <f t="shared" si="4"/>
        <v>0</v>
      </c>
      <c r="AT287" s="66">
        <f t="shared" si="4"/>
        <v>0</v>
      </c>
      <c r="AU287" s="66">
        <f t="shared" si="4"/>
        <v>0</v>
      </c>
      <c r="AV287" s="66">
        <f t="shared" si="4"/>
        <v>0</v>
      </c>
      <c r="AW287" s="66">
        <f t="shared" si="4"/>
        <v>0</v>
      </c>
      <c r="AX287" s="66">
        <f t="shared" si="4"/>
        <v>0</v>
      </c>
      <c r="AY287" s="66">
        <f t="shared" si="4"/>
        <v>0</v>
      </c>
      <c r="AZ287" s="66">
        <f t="shared" si="4"/>
        <v>0</v>
      </c>
      <c r="BA287" s="66">
        <f t="shared" si="4"/>
        <v>0</v>
      </c>
      <c r="BB287" s="66">
        <f t="shared" si="4"/>
        <v>0</v>
      </c>
      <c r="BC287" s="66">
        <f t="shared" si="4"/>
        <v>0</v>
      </c>
      <c r="BD287" s="66">
        <f t="shared" si="4"/>
        <v>0</v>
      </c>
      <c r="BE287" s="66">
        <f t="shared" si="4"/>
        <v>0</v>
      </c>
      <c r="BF287" s="66">
        <f t="shared" si="4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75</v>
      </c>
      <c r="H288" s="66">
        <f t="shared" ref="H288:AM288" si="5">SUMIFS(H12:H285,$G12:$G285,"予定時間",$F12:$F285,"浦島")+H292</f>
        <v>1</v>
      </c>
      <c r="I288" s="66">
        <f t="shared" si="5"/>
        <v>1</v>
      </c>
      <c r="J288" s="66">
        <f t="shared" si="5"/>
        <v>0</v>
      </c>
      <c r="K288" s="66">
        <f t="shared" si="5"/>
        <v>6</v>
      </c>
      <c r="L288" s="66">
        <f t="shared" si="5"/>
        <v>6</v>
      </c>
      <c r="M288" s="66">
        <f t="shared" si="5"/>
        <v>0</v>
      </c>
      <c r="N288" s="66">
        <f t="shared" si="5"/>
        <v>0</v>
      </c>
      <c r="O288" s="66">
        <f t="shared" si="5"/>
        <v>8</v>
      </c>
      <c r="P288" s="66">
        <f t="shared" si="5"/>
        <v>6</v>
      </c>
      <c r="Q288" s="66">
        <f t="shared" si="5"/>
        <v>6</v>
      </c>
      <c r="R288" s="66">
        <f t="shared" si="5"/>
        <v>6</v>
      </c>
      <c r="S288" s="66">
        <f t="shared" si="5"/>
        <v>0</v>
      </c>
      <c r="T288" s="66">
        <f t="shared" si="5"/>
        <v>0</v>
      </c>
      <c r="U288" s="66">
        <f t="shared" si="5"/>
        <v>0</v>
      </c>
      <c r="V288" s="66">
        <f t="shared" si="5"/>
        <v>1</v>
      </c>
      <c r="W288" s="66">
        <f t="shared" si="5"/>
        <v>0</v>
      </c>
      <c r="X288" s="66">
        <f t="shared" si="5"/>
        <v>0</v>
      </c>
      <c r="Y288" s="66">
        <f t="shared" si="5"/>
        <v>0</v>
      </c>
      <c r="Z288" s="66">
        <f t="shared" si="5"/>
        <v>0</v>
      </c>
      <c r="AA288" s="66">
        <f t="shared" si="5"/>
        <v>0</v>
      </c>
      <c r="AB288" s="66">
        <f t="shared" si="5"/>
        <v>0</v>
      </c>
      <c r="AC288" s="66">
        <f t="shared" si="5"/>
        <v>0</v>
      </c>
      <c r="AD288" s="66">
        <f t="shared" si="5"/>
        <v>0</v>
      </c>
      <c r="AE288" s="66">
        <f t="shared" si="5"/>
        <v>0</v>
      </c>
      <c r="AF288" s="66">
        <f t="shared" si="5"/>
        <v>0</v>
      </c>
      <c r="AG288" s="66">
        <f t="shared" si="5"/>
        <v>0</v>
      </c>
      <c r="AH288" s="66">
        <f t="shared" si="5"/>
        <v>0</v>
      </c>
      <c r="AI288" s="66">
        <f t="shared" si="5"/>
        <v>0</v>
      </c>
      <c r="AJ288" s="66">
        <f t="shared" si="5"/>
        <v>0</v>
      </c>
      <c r="AK288" s="66">
        <f t="shared" si="5"/>
        <v>0</v>
      </c>
      <c r="AL288" s="66">
        <f t="shared" si="5"/>
        <v>0</v>
      </c>
      <c r="AM288" s="66">
        <f t="shared" si="5"/>
        <v>0</v>
      </c>
      <c r="AN288" s="66">
        <f t="shared" ref="AN288:BF288" si="6">SUMIFS(AN12:AN285,$G12:$G285,"予定時間",$F12:$F285,"浦島")+AN292</f>
        <v>0</v>
      </c>
      <c r="AO288" s="66">
        <f t="shared" si="6"/>
        <v>0</v>
      </c>
      <c r="AP288" s="66">
        <f t="shared" si="6"/>
        <v>0</v>
      </c>
      <c r="AQ288" s="66">
        <f t="shared" si="6"/>
        <v>0</v>
      </c>
      <c r="AR288" s="66">
        <f t="shared" si="6"/>
        <v>0</v>
      </c>
      <c r="AS288" s="66">
        <f t="shared" si="6"/>
        <v>0</v>
      </c>
      <c r="AT288" s="66">
        <f t="shared" si="6"/>
        <v>0</v>
      </c>
      <c r="AU288" s="66">
        <f t="shared" si="6"/>
        <v>0</v>
      </c>
      <c r="AV288" s="66">
        <f t="shared" si="6"/>
        <v>0</v>
      </c>
      <c r="AW288" s="66">
        <f t="shared" si="6"/>
        <v>0</v>
      </c>
      <c r="AX288" s="66">
        <f t="shared" si="6"/>
        <v>0</v>
      </c>
      <c r="AY288" s="66">
        <f t="shared" si="6"/>
        <v>0</v>
      </c>
      <c r="AZ288" s="66">
        <f t="shared" si="6"/>
        <v>0</v>
      </c>
      <c r="BA288" s="66">
        <f t="shared" si="6"/>
        <v>0</v>
      </c>
      <c r="BB288" s="66">
        <f t="shared" si="6"/>
        <v>0</v>
      </c>
      <c r="BC288" s="66">
        <f t="shared" si="6"/>
        <v>0</v>
      </c>
      <c r="BD288" s="66">
        <f t="shared" si="6"/>
        <v>0</v>
      </c>
      <c r="BE288" s="66">
        <f t="shared" si="6"/>
        <v>0</v>
      </c>
      <c r="BF288" s="66">
        <f t="shared" si="6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76</v>
      </c>
      <c r="H289" s="66">
        <f t="shared" ref="H289:AM289" si="7">SUMIFS(H12:H285,$G12:$G285,"予定時間",$F12:$F285,"河野")+H292</f>
        <v>1</v>
      </c>
      <c r="I289" s="66">
        <f t="shared" si="7"/>
        <v>1</v>
      </c>
      <c r="J289" s="66">
        <f t="shared" si="7"/>
        <v>0</v>
      </c>
      <c r="K289" s="66">
        <f t="shared" si="7"/>
        <v>5</v>
      </c>
      <c r="L289" s="66">
        <f t="shared" si="7"/>
        <v>6</v>
      </c>
      <c r="M289" s="66">
        <f t="shared" si="7"/>
        <v>0</v>
      </c>
      <c r="N289" s="66">
        <f t="shared" si="7"/>
        <v>0</v>
      </c>
      <c r="O289" s="66">
        <f t="shared" si="7"/>
        <v>6</v>
      </c>
      <c r="P289" s="66">
        <f t="shared" si="7"/>
        <v>6</v>
      </c>
      <c r="Q289" s="68">
        <f t="shared" si="7"/>
        <v>4</v>
      </c>
      <c r="R289" s="68">
        <f t="shared" si="7"/>
        <v>6</v>
      </c>
      <c r="S289" s="66">
        <f t="shared" si="7"/>
        <v>0</v>
      </c>
      <c r="T289" s="66">
        <f t="shared" si="7"/>
        <v>0</v>
      </c>
      <c r="U289" s="66">
        <f t="shared" si="7"/>
        <v>0</v>
      </c>
      <c r="V289" s="66">
        <f t="shared" si="7"/>
        <v>1</v>
      </c>
      <c r="W289" s="66">
        <f t="shared" si="7"/>
        <v>0</v>
      </c>
      <c r="X289" s="66">
        <f t="shared" si="7"/>
        <v>0</v>
      </c>
      <c r="Y289" s="66">
        <f t="shared" si="7"/>
        <v>0</v>
      </c>
      <c r="Z289" s="66">
        <f t="shared" si="7"/>
        <v>0</v>
      </c>
      <c r="AA289" s="66">
        <f t="shared" si="7"/>
        <v>0</v>
      </c>
      <c r="AB289" s="66">
        <f t="shared" si="7"/>
        <v>0</v>
      </c>
      <c r="AC289" s="66">
        <f t="shared" si="7"/>
        <v>0</v>
      </c>
      <c r="AD289" s="66">
        <f t="shared" si="7"/>
        <v>0</v>
      </c>
      <c r="AE289" s="66">
        <f t="shared" si="7"/>
        <v>0</v>
      </c>
      <c r="AF289" s="66">
        <f t="shared" si="7"/>
        <v>0</v>
      </c>
      <c r="AG289" s="66">
        <f t="shared" si="7"/>
        <v>0</v>
      </c>
      <c r="AH289" s="66">
        <f t="shared" si="7"/>
        <v>0</v>
      </c>
      <c r="AI289" s="66">
        <f t="shared" si="7"/>
        <v>0</v>
      </c>
      <c r="AJ289" s="66">
        <f t="shared" si="7"/>
        <v>0</v>
      </c>
      <c r="AK289" s="66">
        <f t="shared" si="7"/>
        <v>0</v>
      </c>
      <c r="AL289" s="66">
        <f t="shared" si="7"/>
        <v>0</v>
      </c>
      <c r="AM289" s="66">
        <f t="shared" si="7"/>
        <v>0</v>
      </c>
      <c r="AN289" s="66">
        <f t="shared" ref="AN289:BF289" si="8">SUMIFS(AN12:AN285,$G12:$G285,"予定時間",$F12:$F285,"河野")+AN292</f>
        <v>0</v>
      </c>
      <c r="AO289" s="66">
        <f t="shared" si="8"/>
        <v>0</v>
      </c>
      <c r="AP289" s="66">
        <f t="shared" si="8"/>
        <v>0</v>
      </c>
      <c r="AQ289" s="66">
        <f t="shared" si="8"/>
        <v>0</v>
      </c>
      <c r="AR289" s="66">
        <f t="shared" si="8"/>
        <v>0</v>
      </c>
      <c r="AS289" s="66">
        <f t="shared" si="8"/>
        <v>0</v>
      </c>
      <c r="AT289" s="66">
        <f t="shared" si="8"/>
        <v>0</v>
      </c>
      <c r="AU289" s="66">
        <f t="shared" si="8"/>
        <v>0</v>
      </c>
      <c r="AV289" s="66">
        <f t="shared" si="8"/>
        <v>0</v>
      </c>
      <c r="AW289" s="66">
        <f t="shared" si="8"/>
        <v>0</v>
      </c>
      <c r="AX289" s="66">
        <f t="shared" si="8"/>
        <v>0</v>
      </c>
      <c r="AY289" s="66">
        <f t="shared" si="8"/>
        <v>0</v>
      </c>
      <c r="AZ289" s="66">
        <f t="shared" si="8"/>
        <v>0</v>
      </c>
      <c r="BA289" s="66">
        <f t="shared" si="8"/>
        <v>0</v>
      </c>
      <c r="BB289" s="66">
        <f t="shared" si="8"/>
        <v>0</v>
      </c>
      <c r="BC289" s="66">
        <f t="shared" si="8"/>
        <v>0</v>
      </c>
      <c r="BD289" s="66">
        <f t="shared" si="8"/>
        <v>0</v>
      </c>
      <c r="BE289" s="66">
        <f t="shared" si="8"/>
        <v>0</v>
      </c>
      <c r="BF289" s="66">
        <f t="shared" si="8"/>
        <v>0</v>
      </c>
      <c r="BG289" s="68"/>
      <c r="BH289" s="57" t="s">
        <v>44</v>
      </c>
    </row>
    <row r="290" spans="1:60" ht="17.25" customHeight="1" x14ac:dyDescent="0.15">
      <c r="A290" s="57"/>
      <c r="B290" s="76"/>
      <c r="C290" s="76"/>
      <c r="D290" s="76"/>
      <c r="E290" s="76"/>
      <c r="F290" s="77"/>
      <c r="G290" s="62" t="s">
        <v>77</v>
      </c>
      <c r="H290" s="66">
        <f t="shared" ref="H290:AM290" si="9">SUMIFS(H12:H285,$G12:$G285,"予定時間",$F12:$F285,"堀川")+H292</f>
        <v>1</v>
      </c>
      <c r="I290" s="66">
        <f t="shared" si="9"/>
        <v>1</v>
      </c>
      <c r="J290" s="66">
        <f t="shared" si="9"/>
        <v>0</v>
      </c>
      <c r="K290" s="66">
        <f t="shared" si="9"/>
        <v>5</v>
      </c>
      <c r="L290" s="66">
        <f t="shared" si="9"/>
        <v>6</v>
      </c>
      <c r="M290" s="66">
        <f t="shared" si="9"/>
        <v>0</v>
      </c>
      <c r="N290" s="66">
        <f t="shared" si="9"/>
        <v>0</v>
      </c>
      <c r="O290" s="66">
        <f t="shared" si="9"/>
        <v>6</v>
      </c>
      <c r="P290" s="66">
        <f t="shared" si="9"/>
        <v>6</v>
      </c>
      <c r="Q290" s="66">
        <f t="shared" si="9"/>
        <v>6</v>
      </c>
      <c r="R290" s="66">
        <f t="shared" si="9"/>
        <v>6</v>
      </c>
      <c r="S290" s="66">
        <f t="shared" si="9"/>
        <v>0</v>
      </c>
      <c r="T290" s="66">
        <f t="shared" si="9"/>
        <v>0</v>
      </c>
      <c r="U290" s="66">
        <f t="shared" si="9"/>
        <v>0</v>
      </c>
      <c r="V290" s="66">
        <f t="shared" si="9"/>
        <v>1</v>
      </c>
      <c r="W290" s="66">
        <f t="shared" si="9"/>
        <v>0</v>
      </c>
      <c r="X290" s="66">
        <f t="shared" si="9"/>
        <v>0</v>
      </c>
      <c r="Y290" s="66">
        <f t="shared" si="9"/>
        <v>0</v>
      </c>
      <c r="Z290" s="66">
        <f t="shared" si="9"/>
        <v>0</v>
      </c>
      <c r="AA290" s="66">
        <f t="shared" si="9"/>
        <v>0</v>
      </c>
      <c r="AB290" s="66">
        <f t="shared" si="9"/>
        <v>0</v>
      </c>
      <c r="AC290" s="66">
        <f t="shared" si="9"/>
        <v>0</v>
      </c>
      <c r="AD290" s="66">
        <f t="shared" si="9"/>
        <v>0</v>
      </c>
      <c r="AE290" s="66">
        <f t="shared" si="9"/>
        <v>0</v>
      </c>
      <c r="AF290" s="66">
        <f t="shared" si="9"/>
        <v>0</v>
      </c>
      <c r="AG290" s="66">
        <f t="shared" si="9"/>
        <v>0</v>
      </c>
      <c r="AH290" s="66">
        <f t="shared" si="9"/>
        <v>0</v>
      </c>
      <c r="AI290" s="66">
        <f t="shared" si="9"/>
        <v>0</v>
      </c>
      <c r="AJ290" s="66">
        <f t="shared" si="9"/>
        <v>0</v>
      </c>
      <c r="AK290" s="66">
        <f t="shared" si="9"/>
        <v>0</v>
      </c>
      <c r="AL290" s="66">
        <f t="shared" si="9"/>
        <v>0</v>
      </c>
      <c r="AM290" s="66">
        <f t="shared" si="9"/>
        <v>0</v>
      </c>
      <c r="AN290" s="66">
        <f t="shared" ref="AN290:BF290" si="10">SUMIFS(AN12:AN285,$G12:$G285,"予定時間",$F12:$F285,"堀川")+AN292</f>
        <v>0</v>
      </c>
      <c r="AO290" s="66">
        <f t="shared" si="10"/>
        <v>0</v>
      </c>
      <c r="AP290" s="66">
        <f t="shared" si="10"/>
        <v>0</v>
      </c>
      <c r="AQ290" s="66">
        <f t="shared" si="10"/>
        <v>0</v>
      </c>
      <c r="AR290" s="66">
        <f t="shared" si="10"/>
        <v>0</v>
      </c>
      <c r="AS290" s="66">
        <f t="shared" si="10"/>
        <v>0</v>
      </c>
      <c r="AT290" s="66">
        <f t="shared" si="10"/>
        <v>0</v>
      </c>
      <c r="AU290" s="66">
        <f t="shared" si="10"/>
        <v>0</v>
      </c>
      <c r="AV290" s="66">
        <f t="shared" si="10"/>
        <v>0</v>
      </c>
      <c r="AW290" s="66">
        <f t="shared" si="10"/>
        <v>0</v>
      </c>
      <c r="AX290" s="66">
        <f t="shared" si="10"/>
        <v>0</v>
      </c>
      <c r="AY290" s="66">
        <f t="shared" si="10"/>
        <v>0</v>
      </c>
      <c r="AZ290" s="66">
        <f t="shared" si="10"/>
        <v>0</v>
      </c>
      <c r="BA290" s="66">
        <f t="shared" si="10"/>
        <v>0</v>
      </c>
      <c r="BB290" s="66">
        <f t="shared" si="10"/>
        <v>0</v>
      </c>
      <c r="BC290" s="66">
        <f t="shared" si="10"/>
        <v>0</v>
      </c>
      <c r="BD290" s="66">
        <f t="shared" si="10"/>
        <v>0</v>
      </c>
      <c r="BE290" s="66">
        <f t="shared" si="10"/>
        <v>0</v>
      </c>
      <c r="BF290" s="66">
        <f t="shared" si="10"/>
        <v>0</v>
      </c>
      <c r="BG290" s="68"/>
      <c r="BH290" s="57" t="s">
        <v>44</v>
      </c>
    </row>
    <row r="291" spans="1:60" ht="17.25" customHeight="1" x14ac:dyDescent="0.15">
      <c r="A291" s="57"/>
      <c r="B291" s="76"/>
      <c r="C291" s="76"/>
      <c r="D291" s="76"/>
      <c r="E291" s="76"/>
      <c r="F291" s="77"/>
      <c r="G291" s="62" t="s">
        <v>78</v>
      </c>
      <c r="H291" s="66">
        <f t="shared" ref="H291:AM291" si="11">SUMIFS(H12:H285,$G12:$G285,"予定時間",$F12:$F285,"田中")+H292</f>
        <v>1</v>
      </c>
      <c r="I291" s="66">
        <f t="shared" si="11"/>
        <v>1</v>
      </c>
      <c r="J291" s="66">
        <f t="shared" si="11"/>
        <v>0</v>
      </c>
      <c r="K291" s="66">
        <f t="shared" si="11"/>
        <v>6</v>
      </c>
      <c r="L291" s="66">
        <f t="shared" si="11"/>
        <v>6</v>
      </c>
      <c r="M291" s="66">
        <f t="shared" si="11"/>
        <v>0</v>
      </c>
      <c r="N291" s="66">
        <f t="shared" si="11"/>
        <v>0</v>
      </c>
      <c r="O291" s="66">
        <f t="shared" si="11"/>
        <v>6</v>
      </c>
      <c r="P291" s="66">
        <f t="shared" si="11"/>
        <v>6</v>
      </c>
      <c r="Q291" s="66">
        <f t="shared" si="11"/>
        <v>6</v>
      </c>
      <c r="R291" s="66">
        <f t="shared" si="11"/>
        <v>6</v>
      </c>
      <c r="S291" s="66">
        <f t="shared" si="11"/>
        <v>0</v>
      </c>
      <c r="T291" s="66">
        <f t="shared" si="11"/>
        <v>0</v>
      </c>
      <c r="U291" s="66">
        <f t="shared" si="11"/>
        <v>0</v>
      </c>
      <c r="V291" s="66">
        <f t="shared" si="11"/>
        <v>1</v>
      </c>
      <c r="W291" s="66">
        <f t="shared" si="11"/>
        <v>0</v>
      </c>
      <c r="X291" s="66">
        <f t="shared" si="11"/>
        <v>0</v>
      </c>
      <c r="Y291" s="66">
        <f t="shared" si="11"/>
        <v>0</v>
      </c>
      <c r="Z291" s="66">
        <f t="shared" si="11"/>
        <v>0</v>
      </c>
      <c r="AA291" s="66">
        <f t="shared" si="11"/>
        <v>0</v>
      </c>
      <c r="AB291" s="66">
        <f t="shared" si="11"/>
        <v>0</v>
      </c>
      <c r="AC291" s="66">
        <f t="shared" si="11"/>
        <v>0</v>
      </c>
      <c r="AD291" s="66">
        <f t="shared" si="11"/>
        <v>0</v>
      </c>
      <c r="AE291" s="66">
        <f t="shared" si="11"/>
        <v>0</v>
      </c>
      <c r="AF291" s="66">
        <f t="shared" si="11"/>
        <v>0</v>
      </c>
      <c r="AG291" s="66">
        <f t="shared" si="11"/>
        <v>0</v>
      </c>
      <c r="AH291" s="66">
        <f t="shared" si="11"/>
        <v>0</v>
      </c>
      <c r="AI291" s="66">
        <f t="shared" si="11"/>
        <v>0</v>
      </c>
      <c r="AJ291" s="66">
        <f t="shared" si="11"/>
        <v>0</v>
      </c>
      <c r="AK291" s="66">
        <f t="shared" si="11"/>
        <v>0</v>
      </c>
      <c r="AL291" s="66">
        <f t="shared" si="11"/>
        <v>0</v>
      </c>
      <c r="AM291" s="66">
        <f t="shared" si="11"/>
        <v>0</v>
      </c>
      <c r="AN291" s="66">
        <f t="shared" ref="AN291:BF291" si="12">SUMIFS(AN12:AN285,$G12:$G285,"予定時間",$F12:$F285,"田中")+AN292</f>
        <v>0</v>
      </c>
      <c r="AO291" s="66">
        <f t="shared" si="12"/>
        <v>0</v>
      </c>
      <c r="AP291" s="66">
        <f t="shared" si="12"/>
        <v>0</v>
      </c>
      <c r="AQ291" s="66">
        <f t="shared" si="12"/>
        <v>0</v>
      </c>
      <c r="AR291" s="66">
        <f t="shared" si="12"/>
        <v>0</v>
      </c>
      <c r="AS291" s="66">
        <f t="shared" si="12"/>
        <v>0</v>
      </c>
      <c r="AT291" s="66">
        <f t="shared" si="12"/>
        <v>0</v>
      </c>
      <c r="AU291" s="66">
        <f t="shared" si="12"/>
        <v>0</v>
      </c>
      <c r="AV291" s="66">
        <f t="shared" si="12"/>
        <v>0</v>
      </c>
      <c r="AW291" s="66">
        <f t="shared" si="12"/>
        <v>0</v>
      </c>
      <c r="AX291" s="66">
        <f t="shared" si="12"/>
        <v>0</v>
      </c>
      <c r="AY291" s="66">
        <f t="shared" si="12"/>
        <v>0</v>
      </c>
      <c r="AZ291" s="66">
        <f t="shared" si="12"/>
        <v>0</v>
      </c>
      <c r="BA291" s="66">
        <f t="shared" si="12"/>
        <v>0</v>
      </c>
      <c r="BB291" s="66">
        <f t="shared" si="12"/>
        <v>0</v>
      </c>
      <c r="BC291" s="66">
        <f t="shared" si="12"/>
        <v>0</v>
      </c>
      <c r="BD291" s="66">
        <f t="shared" si="12"/>
        <v>0</v>
      </c>
      <c r="BE291" s="66">
        <f t="shared" si="12"/>
        <v>0</v>
      </c>
      <c r="BF291" s="66">
        <f t="shared" si="12"/>
        <v>0</v>
      </c>
      <c r="BG291" s="68"/>
      <c r="BH291" s="57" t="s">
        <v>44</v>
      </c>
    </row>
    <row r="292" spans="1:60" ht="17.25" customHeight="1" x14ac:dyDescent="0.15">
      <c r="A292" s="57"/>
      <c r="B292" s="76"/>
      <c r="C292" s="76"/>
      <c r="D292" s="76"/>
      <c r="E292" s="76"/>
      <c r="F292" s="77"/>
      <c r="G292" s="62" t="s">
        <v>95</v>
      </c>
      <c r="H292" s="66">
        <f t="shared" ref="H292:AM292" si="13">SUMIFS(H12:H285,$G12:$G285,"予定時間",$F12:$F285,"男班")</f>
        <v>1</v>
      </c>
      <c r="I292" s="66">
        <f t="shared" si="13"/>
        <v>1</v>
      </c>
      <c r="J292" s="66">
        <f t="shared" si="13"/>
        <v>0</v>
      </c>
      <c r="K292" s="66">
        <f t="shared" si="13"/>
        <v>1</v>
      </c>
      <c r="L292" s="66">
        <f t="shared" si="13"/>
        <v>1</v>
      </c>
      <c r="M292" s="66">
        <f t="shared" si="13"/>
        <v>0</v>
      </c>
      <c r="N292" s="66">
        <f t="shared" si="13"/>
        <v>0</v>
      </c>
      <c r="O292" s="66">
        <f t="shared" si="13"/>
        <v>1</v>
      </c>
      <c r="P292" s="66">
        <f t="shared" si="13"/>
        <v>1</v>
      </c>
      <c r="Q292" s="66">
        <f t="shared" si="13"/>
        <v>2</v>
      </c>
      <c r="R292" s="66">
        <f t="shared" si="13"/>
        <v>6</v>
      </c>
      <c r="S292" s="66">
        <f t="shared" si="13"/>
        <v>0</v>
      </c>
      <c r="T292" s="66">
        <f t="shared" si="13"/>
        <v>0</v>
      </c>
      <c r="U292" s="66">
        <f t="shared" si="13"/>
        <v>0</v>
      </c>
      <c r="V292" s="66">
        <f t="shared" si="13"/>
        <v>1</v>
      </c>
      <c r="W292" s="66">
        <f t="shared" si="13"/>
        <v>0</v>
      </c>
      <c r="X292" s="66">
        <f t="shared" si="13"/>
        <v>0</v>
      </c>
      <c r="Y292" s="66">
        <f t="shared" si="13"/>
        <v>0</v>
      </c>
      <c r="Z292" s="66">
        <f t="shared" si="13"/>
        <v>0</v>
      </c>
      <c r="AA292" s="66">
        <f t="shared" si="13"/>
        <v>0</v>
      </c>
      <c r="AB292" s="66">
        <f t="shared" si="13"/>
        <v>0</v>
      </c>
      <c r="AC292" s="66">
        <f t="shared" si="13"/>
        <v>0</v>
      </c>
      <c r="AD292" s="66">
        <f t="shared" si="13"/>
        <v>0</v>
      </c>
      <c r="AE292" s="66">
        <f t="shared" si="13"/>
        <v>0</v>
      </c>
      <c r="AF292" s="66">
        <f t="shared" si="13"/>
        <v>0</v>
      </c>
      <c r="AG292" s="66">
        <f t="shared" si="13"/>
        <v>0</v>
      </c>
      <c r="AH292" s="66">
        <f t="shared" si="13"/>
        <v>0</v>
      </c>
      <c r="AI292" s="66">
        <f t="shared" si="13"/>
        <v>0</v>
      </c>
      <c r="AJ292" s="66">
        <f t="shared" si="13"/>
        <v>0</v>
      </c>
      <c r="AK292" s="66">
        <f t="shared" si="13"/>
        <v>0</v>
      </c>
      <c r="AL292" s="66">
        <f t="shared" si="13"/>
        <v>0</v>
      </c>
      <c r="AM292" s="66">
        <f t="shared" si="13"/>
        <v>0</v>
      </c>
      <c r="AN292" s="66">
        <f t="shared" ref="AN292:BF292" si="14">SUMIFS(AN12:AN285,$G12:$G285,"予定時間",$F12:$F285,"男班")</f>
        <v>0</v>
      </c>
      <c r="AO292" s="66">
        <f t="shared" si="14"/>
        <v>0</v>
      </c>
      <c r="AP292" s="66">
        <f t="shared" si="14"/>
        <v>0</v>
      </c>
      <c r="AQ292" s="66">
        <f t="shared" si="14"/>
        <v>0</v>
      </c>
      <c r="AR292" s="66">
        <f t="shared" si="14"/>
        <v>0</v>
      </c>
      <c r="AS292" s="66">
        <f t="shared" si="14"/>
        <v>0</v>
      </c>
      <c r="AT292" s="66">
        <f t="shared" si="14"/>
        <v>0</v>
      </c>
      <c r="AU292" s="66">
        <f t="shared" si="14"/>
        <v>0</v>
      </c>
      <c r="AV292" s="66">
        <f t="shared" si="14"/>
        <v>0</v>
      </c>
      <c r="AW292" s="66">
        <f t="shared" si="14"/>
        <v>0</v>
      </c>
      <c r="AX292" s="66">
        <f t="shared" si="14"/>
        <v>0</v>
      </c>
      <c r="AY292" s="66">
        <f t="shared" si="14"/>
        <v>0</v>
      </c>
      <c r="AZ292" s="66">
        <f t="shared" si="14"/>
        <v>0</v>
      </c>
      <c r="BA292" s="66">
        <f t="shared" si="14"/>
        <v>0</v>
      </c>
      <c r="BB292" s="66">
        <f t="shared" si="14"/>
        <v>0</v>
      </c>
      <c r="BC292" s="66">
        <f t="shared" si="14"/>
        <v>0</v>
      </c>
      <c r="BD292" s="66">
        <f t="shared" si="14"/>
        <v>0</v>
      </c>
      <c r="BE292" s="66">
        <f t="shared" si="14"/>
        <v>0</v>
      </c>
      <c r="BF292" s="66">
        <f t="shared" si="14"/>
        <v>0</v>
      </c>
      <c r="BG292" s="68"/>
      <c r="BH292" s="57" t="s">
        <v>44</v>
      </c>
    </row>
    <row r="293" spans="1:60" ht="17.25" customHeight="1" x14ac:dyDescent="0.15">
      <c r="A293" s="57"/>
      <c r="B293" s="116" t="s">
        <v>4</v>
      </c>
      <c r="C293" s="117"/>
      <c r="D293" s="117"/>
      <c r="E293" s="117"/>
      <c r="F293" s="117"/>
      <c r="G293" s="118"/>
      <c r="H293" s="66">
        <f>SUM(H294:H298)</f>
        <v>5</v>
      </c>
      <c r="I293" s="66">
        <f t="shared" ref="I293:BF293" si="15">SUM(I294:I298)</f>
        <v>5</v>
      </c>
      <c r="J293" s="66">
        <f t="shared" si="15"/>
        <v>0</v>
      </c>
      <c r="K293" s="66">
        <f t="shared" si="15"/>
        <v>28</v>
      </c>
      <c r="L293" s="66">
        <f t="shared" si="15"/>
        <v>30</v>
      </c>
      <c r="M293" s="66">
        <f t="shared" si="15"/>
        <v>0</v>
      </c>
      <c r="N293" s="66">
        <f t="shared" si="15"/>
        <v>0</v>
      </c>
      <c r="O293" s="66">
        <f t="shared" si="15"/>
        <v>30</v>
      </c>
      <c r="P293" s="66">
        <f t="shared" si="15"/>
        <v>30</v>
      </c>
      <c r="Q293" s="66">
        <f t="shared" si="15"/>
        <v>0</v>
      </c>
      <c r="R293" s="66">
        <f t="shared" si="15"/>
        <v>30</v>
      </c>
      <c r="S293" s="66">
        <f t="shared" si="15"/>
        <v>0</v>
      </c>
      <c r="T293" s="66">
        <f t="shared" si="15"/>
        <v>0</v>
      </c>
      <c r="U293" s="66">
        <f t="shared" si="15"/>
        <v>0</v>
      </c>
      <c r="V293" s="66">
        <f t="shared" si="15"/>
        <v>0</v>
      </c>
      <c r="W293" s="66">
        <f t="shared" si="15"/>
        <v>0</v>
      </c>
      <c r="X293" s="66">
        <f t="shared" si="15"/>
        <v>0</v>
      </c>
      <c r="Y293" s="66">
        <f t="shared" si="15"/>
        <v>0</v>
      </c>
      <c r="Z293" s="66">
        <f t="shared" si="15"/>
        <v>0</v>
      </c>
      <c r="AA293" s="66">
        <f t="shared" si="15"/>
        <v>0</v>
      </c>
      <c r="AB293" s="66">
        <f t="shared" si="15"/>
        <v>0</v>
      </c>
      <c r="AC293" s="66">
        <f t="shared" si="15"/>
        <v>0</v>
      </c>
      <c r="AD293" s="66">
        <f t="shared" si="15"/>
        <v>0</v>
      </c>
      <c r="AE293" s="66">
        <f t="shared" si="15"/>
        <v>0</v>
      </c>
      <c r="AF293" s="66">
        <f t="shared" si="15"/>
        <v>0</v>
      </c>
      <c r="AG293" s="66">
        <f t="shared" si="15"/>
        <v>0</v>
      </c>
      <c r="AH293" s="66">
        <f t="shared" si="15"/>
        <v>0</v>
      </c>
      <c r="AI293" s="66">
        <f t="shared" si="15"/>
        <v>0</v>
      </c>
      <c r="AJ293" s="66">
        <f t="shared" si="15"/>
        <v>0</v>
      </c>
      <c r="AK293" s="66">
        <f t="shared" si="15"/>
        <v>0</v>
      </c>
      <c r="AL293" s="66">
        <f t="shared" si="15"/>
        <v>0</v>
      </c>
      <c r="AM293" s="66">
        <f t="shared" si="15"/>
        <v>0</v>
      </c>
      <c r="AN293" s="66">
        <f t="shared" si="15"/>
        <v>0</v>
      </c>
      <c r="AO293" s="66">
        <f t="shared" si="15"/>
        <v>0</v>
      </c>
      <c r="AP293" s="66">
        <f t="shared" si="15"/>
        <v>0</v>
      </c>
      <c r="AQ293" s="66">
        <f t="shared" si="15"/>
        <v>0</v>
      </c>
      <c r="AR293" s="66">
        <f t="shared" si="15"/>
        <v>0</v>
      </c>
      <c r="AS293" s="66">
        <f t="shared" si="15"/>
        <v>0</v>
      </c>
      <c r="AT293" s="66">
        <f t="shared" si="15"/>
        <v>0</v>
      </c>
      <c r="AU293" s="66">
        <f t="shared" si="15"/>
        <v>0</v>
      </c>
      <c r="AV293" s="66">
        <f t="shared" si="15"/>
        <v>0</v>
      </c>
      <c r="AW293" s="66">
        <f t="shared" si="15"/>
        <v>0</v>
      </c>
      <c r="AX293" s="66">
        <f t="shared" si="15"/>
        <v>0</v>
      </c>
      <c r="AY293" s="66">
        <f t="shared" si="15"/>
        <v>0</v>
      </c>
      <c r="AZ293" s="66">
        <f t="shared" si="15"/>
        <v>0</v>
      </c>
      <c r="BA293" s="66">
        <f t="shared" si="15"/>
        <v>0</v>
      </c>
      <c r="BB293" s="66">
        <f t="shared" si="15"/>
        <v>0</v>
      </c>
      <c r="BC293" s="66">
        <f t="shared" si="15"/>
        <v>0</v>
      </c>
      <c r="BD293" s="66">
        <f t="shared" si="15"/>
        <v>0</v>
      </c>
      <c r="BE293" s="66">
        <f t="shared" si="15"/>
        <v>0</v>
      </c>
      <c r="BF293" s="66">
        <f t="shared" si="15"/>
        <v>0</v>
      </c>
      <c r="BG293" s="68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74</v>
      </c>
      <c r="H294" s="66">
        <f t="shared" ref="H294:AM294" si="16">SUMIFS(H12:H285,$G12:$G285,"実績時間",$F12:$F285,"今井")+H299</f>
        <v>1</v>
      </c>
      <c r="I294" s="66">
        <f t="shared" si="16"/>
        <v>1</v>
      </c>
      <c r="J294" s="66">
        <f t="shared" si="16"/>
        <v>0</v>
      </c>
      <c r="K294" s="66">
        <f t="shared" si="16"/>
        <v>6</v>
      </c>
      <c r="L294" s="66">
        <f t="shared" si="16"/>
        <v>6</v>
      </c>
      <c r="M294" s="66">
        <f t="shared" si="16"/>
        <v>0</v>
      </c>
      <c r="N294" s="66">
        <f t="shared" si="16"/>
        <v>0</v>
      </c>
      <c r="O294" s="66">
        <f t="shared" si="16"/>
        <v>6</v>
      </c>
      <c r="P294" s="66">
        <f t="shared" si="16"/>
        <v>6</v>
      </c>
      <c r="Q294" s="66">
        <f t="shared" si="16"/>
        <v>0</v>
      </c>
      <c r="R294" s="66">
        <f t="shared" si="16"/>
        <v>6</v>
      </c>
      <c r="S294" s="66">
        <f t="shared" si="16"/>
        <v>0</v>
      </c>
      <c r="T294" s="66">
        <f t="shared" si="16"/>
        <v>0</v>
      </c>
      <c r="U294" s="66">
        <f t="shared" si="16"/>
        <v>0</v>
      </c>
      <c r="V294" s="66">
        <f t="shared" si="16"/>
        <v>0</v>
      </c>
      <c r="W294" s="66">
        <f t="shared" si="16"/>
        <v>0</v>
      </c>
      <c r="X294" s="66">
        <f t="shared" si="16"/>
        <v>0</v>
      </c>
      <c r="Y294" s="66">
        <f t="shared" si="16"/>
        <v>0</v>
      </c>
      <c r="Z294" s="66">
        <f t="shared" si="16"/>
        <v>0</v>
      </c>
      <c r="AA294" s="66">
        <f t="shared" si="16"/>
        <v>0</v>
      </c>
      <c r="AB294" s="66">
        <f t="shared" si="16"/>
        <v>0</v>
      </c>
      <c r="AC294" s="66">
        <f t="shared" si="16"/>
        <v>0</v>
      </c>
      <c r="AD294" s="66">
        <f t="shared" si="16"/>
        <v>0</v>
      </c>
      <c r="AE294" s="66">
        <f t="shared" si="16"/>
        <v>0</v>
      </c>
      <c r="AF294" s="66">
        <f t="shared" si="16"/>
        <v>0</v>
      </c>
      <c r="AG294" s="66">
        <f t="shared" si="16"/>
        <v>0</v>
      </c>
      <c r="AH294" s="66">
        <f t="shared" si="16"/>
        <v>0</v>
      </c>
      <c r="AI294" s="66">
        <f t="shared" si="16"/>
        <v>0</v>
      </c>
      <c r="AJ294" s="66">
        <f t="shared" si="16"/>
        <v>0</v>
      </c>
      <c r="AK294" s="66">
        <f t="shared" si="16"/>
        <v>0</v>
      </c>
      <c r="AL294" s="66">
        <f t="shared" si="16"/>
        <v>0</v>
      </c>
      <c r="AM294" s="66">
        <f t="shared" si="16"/>
        <v>0</v>
      </c>
      <c r="AN294" s="66">
        <f t="shared" ref="AN294:BF294" si="17">SUMIFS(AN12:AN285,$G12:$G285,"実績時間",$F12:$F285,"今井")+AN299</f>
        <v>0</v>
      </c>
      <c r="AO294" s="66">
        <f t="shared" si="17"/>
        <v>0</v>
      </c>
      <c r="AP294" s="66">
        <f t="shared" si="17"/>
        <v>0</v>
      </c>
      <c r="AQ294" s="66">
        <f t="shared" si="17"/>
        <v>0</v>
      </c>
      <c r="AR294" s="66">
        <f t="shared" si="17"/>
        <v>0</v>
      </c>
      <c r="AS294" s="66">
        <f t="shared" si="17"/>
        <v>0</v>
      </c>
      <c r="AT294" s="66">
        <f t="shared" si="17"/>
        <v>0</v>
      </c>
      <c r="AU294" s="66">
        <f t="shared" si="17"/>
        <v>0</v>
      </c>
      <c r="AV294" s="66">
        <f t="shared" si="17"/>
        <v>0</v>
      </c>
      <c r="AW294" s="66">
        <f t="shared" si="17"/>
        <v>0</v>
      </c>
      <c r="AX294" s="66">
        <f t="shared" si="17"/>
        <v>0</v>
      </c>
      <c r="AY294" s="66">
        <f t="shared" si="17"/>
        <v>0</v>
      </c>
      <c r="AZ294" s="66">
        <f t="shared" si="17"/>
        <v>0</v>
      </c>
      <c r="BA294" s="66">
        <f t="shared" si="17"/>
        <v>0</v>
      </c>
      <c r="BB294" s="66">
        <f t="shared" si="17"/>
        <v>0</v>
      </c>
      <c r="BC294" s="66">
        <f t="shared" si="17"/>
        <v>0</v>
      </c>
      <c r="BD294" s="66">
        <f t="shared" si="17"/>
        <v>0</v>
      </c>
      <c r="BE294" s="66">
        <f t="shared" si="17"/>
        <v>0</v>
      </c>
      <c r="BF294" s="66">
        <f t="shared" si="17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75</v>
      </c>
      <c r="H295" s="66">
        <f t="shared" ref="H295:AM295" si="18">SUMIFS(H12:H285,$G12:$G285,"実績時間",$F12:$F285,"浦島")+H299</f>
        <v>1</v>
      </c>
      <c r="I295" s="66">
        <f t="shared" si="18"/>
        <v>1</v>
      </c>
      <c r="J295" s="66">
        <f t="shared" si="18"/>
        <v>0</v>
      </c>
      <c r="K295" s="66">
        <f t="shared" si="18"/>
        <v>6</v>
      </c>
      <c r="L295" s="66">
        <f t="shared" si="18"/>
        <v>6</v>
      </c>
      <c r="M295" s="66">
        <f t="shared" si="18"/>
        <v>0</v>
      </c>
      <c r="N295" s="66">
        <f t="shared" si="18"/>
        <v>0</v>
      </c>
      <c r="O295" s="66">
        <f t="shared" si="18"/>
        <v>6</v>
      </c>
      <c r="P295" s="66">
        <f t="shared" si="18"/>
        <v>6</v>
      </c>
      <c r="Q295" s="66">
        <f t="shared" si="18"/>
        <v>0</v>
      </c>
      <c r="R295" s="66">
        <f t="shared" si="18"/>
        <v>6</v>
      </c>
      <c r="S295" s="66">
        <f t="shared" si="18"/>
        <v>0</v>
      </c>
      <c r="T295" s="66">
        <f t="shared" si="18"/>
        <v>0</v>
      </c>
      <c r="U295" s="66">
        <f t="shared" si="18"/>
        <v>0</v>
      </c>
      <c r="V295" s="66">
        <f t="shared" si="18"/>
        <v>0</v>
      </c>
      <c r="W295" s="66">
        <f t="shared" si="18"/>
        <v>0</v>
      </c>
      <c r="X295" s="66">
        <f t="shared" si="18"/>
        <v>0</v>
      </c>
      <c r="Y295" s="66">
        <f t="shared" si="18"/>
        <v>0</v>
      </c>
      <c r="Z295" s="66">
        <f t="shared" si="18"/>
        <v>0</v>
      </c>
      <c r="AA295" s="66">
        <f t="shared" si="18"/>
        <v>0</v>
      </c>
      <c r="AB295" s="66">
        <f t="shared" si="18"/>
        <v>0</v>
      </c>
      <c r="AC295" s="66">
        <f t="shared" si="18"/>
        <v>0</v>
      </c>
      <c r="AD295" s="66">
        <f t="shared" si="18"/>
        <v>0</v>
      </c>
      <c r="AE295" s="66">
        <f t="shared" si="18"/>
        <v>0</v>
      </c>
      <c r="AF295" s="66">
        <f t="shared" si="18"/>
        <v>0</v>
      </c>
      <c r="AG295" s="66">
        <f t="shared" si="18"/>
        <v>0</v>
      </c>
      <c r="AH295" s="66">
        <f t="shared" si="18"/>
        <v>0</v>
      </c>
      <c r="AI295" s="66">
        <f t="shared" si="18"/>
        <v>0</v>
      </c>
      <c r="AJ295" s="66">
        <f t="shared" si="18"/>
        <v>0</v>
      </c>
      <c r="AK295" s="66">
        <f t="shared" si="18"/>
        <v>0</v>
      </c>
      <c r="AL295" s="66">
        <f t="shared" si="18"/>
        <v>0</v>
      </c>
      <c r="AM295" s="66">
        <f t="shared" si="18"/>
        <v>0</v>
      </c>
      <c r="AN295" s="66">
        <f t="shared" ref="AN295:BF295" si="19">SUMIFS(AN12:AN285,$G12:$G285,"実績時間",$F12:$F285,"浦島")+AN299</f>
        <v>0</v>
      </c>
      <c r="AO295" s="66">
        <f t="shared" si="19"/>
        <v>0</v>
      </c>
      <c r="AP295" s="66">
        <f t="shared" si="19"/>
        <v>0</v>
      </c>
      <c r="AQ295" s="66">
        <f t="shared" si="19"/>
        <v>0</v>
      </c>
      <c r="AR295" s="66">
        <f t="shared" si="19"/>
        <v>0</v>
      </c>
      <c r="AS295" s="66">
        <f t="shared" si="19"/>
        <v>0</v>
      </c>
      <c r="AT295" s="66">
        <f t="shared" si="19"/>
        <v>0</v>
      </c>
      <c r="AU295" s="66">
        <f t="shared" si="19"/>
        <v>0</v>
      </c>
      <c r="AV295" s="66">
        <f t="shared" si="19"/>
        <v>0</v>
      </c>
      <c r="AW295" s="66">
        <f t="shared" si="19"/>
        <v>0</v>
      </c>
      <c r="AX295" s="66">
        <f t="shared" si="19"/>
        <v>0</v>
      </c>
      <c r="AY295" s="66">
        <f t="shared" si="19"/>
        <v>0</v>
      </c>
      <c r="AZ295" s="66">
        <f t="shared" si="19"/>
        <v>0</v>
      </c>
      <c r="BA295" s="66">
        <f t="shared" si="19"/>
        <v>0</v>
      </c>
      <c r="BB295" s="66">
        <f t="shared" si="19"/>
        <v>0</v>
      </c>
      <c r="BC295" s="66">
        <f t="shared" si="19"/>
        <v>0</v>
      </c>
      <c r="BD295" s="66">
        <f t="shared" si="19"/>
        <v>0</v>
      </c>
      <c r="BE295" s="66">
        <f t="shared" si="19"/>
        <v>0</v>
      </c>
      <c r="BF295" s="66">
        <f t="shared" si="19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76</v>
      </c>
      <c r="H296" s="66">
        <f t="shared" ref="H296:AM296" si="20">SUMIFS(H12:H285,$G12:$G285,"実績時間",$F12:$F285,"河野")+H299</f>
        <v>1</v>
      </c>
      <c r="I296" s="66">
        <f t="shared" si="20"/>
        <v>1</v>
      </c>
      <c r="J296" s="66">
        <f t="shared" si="20"/>
        <v>0</v>
      </c>
      <c r="K296" s="66">
        <f t="shared" si="20"/>
        <v>5</v>
      </c>
      <c r="L296" s="66">
        <f t="shared" si="20"/>
        <v>6</v>
      </c>
      <c r="M296" s="66">
        <f t="shared" si="20"/>
        <v>0</v>
      </c>
      <c r="N296" s="66">
        <f t="shared" si="20"/>
        <v>0</v>
      </c>
      <c r="O296" s="66">
        <f t="shared" si="20"/>
        <v>6</v>
      </c>
      <c r="P296" s="66">
        <f t="shared" si="20"/>
        <v>6</v>
      </c>
      <c r="Q296" s="68">
        <v>0</v>
      </c>
      <c r="R296" s="66">
        <f t="shared" si="20"/>
        <v>6</v>
      </c>
      <c r="S296" s="66">
        <f t="shared" si="20"/>
        <v>0</v>
      </c>
      <c r="T296" s="66">
        <f t="shared" si="20"/>
        <v>0</v>
      </c>
      <c r="U296" s="66">
        <f t="shared" si="20"/>
        <v>0</v>
      </c>
      <c r="V296" s="66">
        <f t="shared" si="20"/>
        <v>0</v>
      </c>
      <c r="W296" s="66">
        <f t="shared" si="20"/>
        <v>0</v>
      </c>
      <c r="X296" s="66">
        <f t="shared" si="20"/>
        <v>0</v>
      </c>
      <c r="Y296" s="66">
        <f t="shared" si="20"/>
        <v>0</v>
      </c>
      <c r="Z296" s="66">
        <f t="shared" si="20"/>
        <v>0</v>
      </c>
      <c r="AA296" s="66">
        <f t="shared" si="20"/>
        <v>0</v>
      </c>
      <c r="AB296" s="66">
        <f t="shared" si="20"/>
        <v>0</v>
      </c>
      <c r="AC296" s="66">
        <f t="shared" si="20"/>
        <v>0</v>
      </c>
      <c r="AD296" s="66">
        <f t="shared" si="20"/>
        <v>0</v>
      </c>
      <c r="AE296" s="66">
        <f t="shared" si="20"/>
        <v>0</v>
      </c>
      <c r="AF296" s="66">
        <f t="shared" si="20"/>
        <v>0</v>
      </c>
      <c r="AG296" s="66">
        <f t="shared" si="20"/>
        <v>0</v>
      </c>
      <c r="AH296" s="66">
        <f t="shared" si="20"/>
        <v>0</v>
      </c>
      <c r="AI296" s="66">
        <f t="shared" si="20"/>
        <v>0</v>
      </c>
      <c r="AJ296" s="66">
        <f t="shared" si="20"/>
        <v>0</v>
      </c>
      <c r="AK296" s="66">
        <f t="shared" si="20"/>
        <v>0</v>
      </c>
      <c r="AL296" s="66">
        <f t="shared" si="20"/>
        <v>0</v>
      </c>
      <c r="AM296" s="66">
        <f t="shared" si="20"/>
        <v>0</v>
      </c>
      <c r="AN296" s="66">
        <f t="shared" ref="AN296:BF296" si="21">SUMIFS(AN12:AN285,$G12:$G285,"実績時間",$F12:$F285,"河野")+AN299</f>
        <v>0</v>
      </c>
      <c r="AO296" s="66">
        <f t="shared" si="21"/>
        <v>0</v>
      </c>
      <c r="AP296" s="66">
        <f t="shared" si="21"/>
        <v>0</v>
      </c>
      <c r="AQ296" s="66">
        <f t="shared" si="21"/>
        <v>0</v>
      </c>
      <c r="AR296" s="66">
        <f t="shared" si="21"/>
        <v>0</v>
      </c>
      <c r="AS296" s="66">
        <f t="shared" si="21"/>
        <v>0</v>
      </c>
      <c r="AT296" s="66">
        <f t="shared" si="21"/>
        <v>0</v>
      </c>
      <c r="AU296" s="66">
        <f t="shared" si="21"/>
        <v>0</v>
      </c>
      <c r="AV296" s="66">
        <f t="shared" si="21"/>
        <v>0</v>
      </c>
      <c r="AW296" s="66">
        <f t="shared" si="21"/>
        <v>0</v>
      </c>
      <c r="AX296" s="66">
        <f t="shared" si="21"/>
        <v>0</v>
      </c>
      <c r="AY296" s="66">
        <f t="shared" si="21"/>
        <v>0</v>
      </c>
      <c r="AZ296" s="66">
        <f t="shared" si="21"/>
        <v>0</v>
      </c>
      <c r="BA296" s="66">
        <f t="shared" si="21"/>
        <v>0</v>
      </c>
      <c r="BB296" s="66">
        <f t="shared" si="21"/>
        <v>0</v>
      </c>
      <c r="BC296" s="66">
        <f t="shared" si="21"/>
        <v>0</v>
      </c>
      <c r="BD296" s="66">
        <f t="shared" si="21"/>
        <v>0</v>
      </c>
      <c r="BE296" s="66">
        <f t="shared" si="21"/>
        <v>0</v>
      </c>
      <c r="BF296" s="66">
        <f t="shared" si="21"/>
        <v>0</v>
      </c>
      <c r="BG296" s="75"/>
      <c r="BH296" s="57" t="s">
        <v>44</v>
      </c>
    </row>
    <row r="297" spans="1:60" ht="17.25" customHeight="1" x14ac:dyDescent="0.15">
      <c r="A297" s="57"/>
      <c r="B297" s="78"/>
      <c r="C297" s="78"/>
      <c r="D297" s="78"/>
      <c r="E297" s="78"/>
      <c r="F297" s="78"/>
      <c r="G297" s="74" t="s">
        <v>77</v>
      </c>
      <c r="H297" s="66">
        <f t="shared" ref="H297:AM297" si="22">SUMIFS(H12:H285,$G12:$G285,"実績時間",$F12:$F285,"堀川")+H299</f>
        <v>1</v>
      </c>
      <c r="I297" s="66">
        <f t="shared" si="22"/>
        <v>1</v>
      </c>
      <c r="J297" s="66">
        <f t="shared" si="22"/>
        <v>0</v>
      </c>
      <c r="K297" s="66">
        <f t="shared" si="22"/>
        <v>5</v>
      </c>
      <c r="L297" s="66">
        <f t="shared" si="22"/>
        <v>6</v>
      </c>
      <c r="M297" s="66">
        <f t="shared" si="22"/>
        <v>0</v>
      </c>
      <c r="N297" s="66">
        <f t="shared" si="22"/>
        <v>0</v>
      </c>
      <c r="O297" s="66">
        <f t="shared" si="22"/>
        <v>6</v>
      </c>
      <c r="P297" s="66">
        <f t="shared" si="22"/>
        <v>6</v>
      </c>
      <c r="Q297" s="66">
        <f t="shared" si="22"/>
        <v>0</v>
      </c>
      <c r="R297" s="66">
        <f t="shared" si="22"/>
        <v>6</v>
      </c>
      <c r="S297" s="66">
        <f t="shared" si="22"/>
        <v>0</v>
      </c>
      <c r="T297" s="66">
        <f t="shared" si="22"/>
        <v>0</v>
      </c>
      <c r="U297" s="66">
        <f t="shared" si="22"/>
        <v>0</v>
      </c>
      <c r="V297" s="66">
        <f t="shared" si="22"/>
        <v>0</v>
      </c>
      <c r="W297" s="66">
        <f t="shared" si="22"/>
        <v>0</v>
      </c>
      <c r="X297" s="66">
        <f t="shared" si="22"/>
        <v>0</v>
      </c>
      <c r="Y297" s="66">
        <f t="shared" si="22"/>
        <v>0</v>
      </c>
      <c r="Z297" s="66">
        <f t="shared" si="22"/>
        <v>0</v>
      </c>
      <c r="AA297" s="66">
        <f t="shared" si="22"/>
        <v>0</v>
      </c>
      <c r="AB297" s="66">
        <f t="shared" si="22"/>
        <v>0</v>
      </c>
      <c r="AC297" s="66">
        <f t="shared" si="22"/>
        <v>0</v>
      </c>
      <c r="AD297" s="66">
        <f t="shared" si="22"/>
        <v>0</v>
      </c>
      <c r="AE297" s="66">
        <f t="shared" si="22"/>
        <v>0</v>
      </c>
      <c r="AF297" s="66">
        <f t="shared" si="22"/>
        <v>0</v>
      </c>
      <c r="AG297" s="66">
        <f t="shared" si="22"/>
        <v>0</v>
      </c>
      <c r="AH297" s="66">
        <f t="shared" si="22"/>
        <v>0</v>
      </c>
      <c r="AI297" s="66">
        <f t="shared" si="22"/>
        <v>0</v>
      </c>
      <c r="AJ297" s="66">
        <f t="shared" si="22"/>
        <v>0</v>
      </c>
      <c r="AK297" s="66">
        <f t="shared" si="22"/>
        <v>0</v>
      </c>
      <c r="AL297" s="66">
        <f t="shared" si="22"/>
        <v>0</v>
      </c>
      <c r="AM297" s="66">
        <f t="shared" si="22"/>
        <v>0</v>
      </c>
      <c r="AN297" s="66">
        <f t="shared" ref="AN297:BF297" si="23">SUMIFS(AN12:AN285,$G12:$G285,"実績時間",$F12:$F285,"堀川")+AN299</f>
        <v>0</v>
      </c>
      <c r="AO297" s="66">
        <f t="shared" si="23"/>
        <v>0</v>
      </c>
      <c r="AP297" s="66">
        <f t="shared" si="23"/>
        <v>0</v>
      </c>
      <c r="AQ297" s="66">
        <f t="shared" si="23"/>
        <v>0</v>
      </c>
      <c r="AR297" s="66">
        <f t="shared" si="23"/>
        <v>0</v>
      </c>
      <c r="AS297" s="66">
        <f t="shared" si="23"/>
        <v>0</v>
      </c>
      <c r="AT297" s="66">
        <f t="shared" si="23"/>
        <v>0</v>
      </c>
      <c r="AU297" s="66">
        <f t="shared" si="23"/>
        <v>0</v>
      </c>
      <c r="AV297" s="66">
        <f t="shared" si="23"/>
        <v>0</v>
      </c>
      <c r="AW297" s="66">
        <f t="shared" si="23"/>
        <v>0</v>
      </c>
      <c r="AX297" s="66">
        <f t="shared" si="23"/>
        <v>0</v>
      </c>
      <c r="AY297" s="66">
        <f t="shared" si="23"/>
        <v>0</v>
      </c>
      <c r="AZ297" s="66">
        <f t="shared" si="23"/>
        <v>0</v>
      </c>
      <c r="BA297" s="66">
        <f t="shared" si="23"/>
        <v>0</v>
      </c>
      <c r="BB297" s="66">
        <f t="shared" si="23"/>
        <v>0</v>
      </c>
      <c r="BC297" s="66">
        <f t="shared" si="23"/>
        <v>0</v>
      </c>
      <c r="BD297" s="66">
        <f t="shared" si="23"/>
        <v>0</v>
      </c>
      <c r="BE297" s="66">
        <f t="shared" si="23"/>
        <v>0</v>
      </c>
      <c r="BF297" s="66">
        <f t="shared" si="23"/>
        <v>0</v>
      </c>
      <c r="BG297" s="75"/>
      <c r="BH297" s="57" t="s">
        <v>44</v>
      </c>
    </row>
    <row r="298" spans="1:60" ht="17.25" customHeight="1" x14ac:dyDescent="0.15">
      <c r="A298" s="57"/>
      <c r="B298" s="78"/>
      <c r="C298" s="78"/>
      <c r="D298" s="78"/>
      <c r="E298" s="78"/>
      <c r="F298" s="78"/>
      <c r="G298" s="74" t="s">
        <v>78</v>
      </c>
      <c r="H298" s="66">
        <f t="shared" ref="H298:AM298" si="24">SUMIFS(H12:H285,$G12:$G285,"実績時間",$F12:$F285,"田中")+H299</f>
        <v>1</v>
      </c>
      <c r="I298" s="66">
        <f t="shared" si="24"/>
        <v>1</v>
      </c>
      <c r="J298" s="66">
        <f t="shared" si="24"/>
        <v>0</v>
      </c>
      <c r="K298" s="66">
        <f t="shared" si="24"/>
        <v>6</v>
      </c>
      <c r="L298" s="66">
        <f t="shared" si="24"/>
        <v>6</v>
      </c>
      <c r="M298" s="66">
        <f t="shared" si="24"/>
        <v>0</v>
      </c>
      <c r="N298" s="66">
        <f t="shared" si="24"/>
        <v>0</v>
      </c>
      <c r="O298" s="66">
        <f t="shared" si="24"/>
        <v>6</v>
      </c>
      <c r="P298" s="66">
        <f t="shared" si="24"/>
        <v>6</v>
      </c>
      <c r="Q298" s="66">
        <f t="shared" si="24"/>
        <v>0</v>
      </c>
      <c r="R298" s="66">
        <f t="shared" si="24"/>
        <v>6</v>
      </c>
      <c r="S298" s="66">
        <f t="shared" si="24"/>
        <v>0</v>
      </c>
      <c r="T298" s="66">
        <f t="shared" si="24"/>
        <v>0</v>
      </c>
      <c r="U298" s="66">
        <f t="shared" si="24"/>
        <v>0</v>
      </c>
      <c r="V298" s="66">
        <f t="shared" si="24"/>
        <v>0</v>
      </c>
      <c r="W298" s="66">
        <f t="shared" si="24"/>
        <v>0</v>
      </c>
      <c r="X298" s="66">
        <f t="shared" si="24"/>
        <v>0</v>
      </c>
      <c r="Y298" s="66">
        <f t="shared" si="24"/>
        <v>0</v>
      </c>
      <c r="Z298" s="66">
        <f t="shared" si="24"/>
        <v>0</v>
      </c>
      <c r="AA298" s="66">
        <f t="shared" si="24"/>
        <v>0</v>
      </c>
      <c r="AB298" s="66">
        <f t="shared" si="24"/>
        <v>0</v>
      </c>
      <c r="AC298" s="66">
        <f t="shared" si="24"/>
        <v>0</v>
      </c>
      <c r="AD298" s="66">
        <f t="shared" si="24"/>
        <v>0</v>
      </c>
      <c r="AE298" s="66">
        <f t="shared" si="24"/>
        <v>0</v>
      </c>
      <c r="AF298" s="66">
        <f t="shared" si="24"/>
        <v>0</v>
      </c>
      <c r="AG298" s="66">
        <f t="shared" si="24"/>
        <v>0</v>
      </c>
      <c r="AH298" s="66">
        <f t="shared" si="24"/>
        <v>0</v>
      </c>
      <c r="AI298" s="66">
        <f t="shared" si="24"/>
        <v>0</v>
      </c>
      <c r="AJ298" s="66">
        <f t="shared" si="24"/>
        <v>0</v>
      </c>
      <c r="AK298" s="66">
        <f t="shared" si="24"/>
        <v>0</v>
      </c>
      <c r="AL298" s="66">
        <f t="shared" si="24"/>
        <v>0</v>
      </c>
      <c r="AM298" s="66">
        <f t="shared" si="24"/>
        <v>0</v>
      </c>
      <c r="AN298" s="66">
        <f t="shared" ref="AN298:BF298" si="25">SUMIFS(AN12:AN285,$G12:$G285,"実績時間",$F12:$F285,"田中")+AN299</f>
        <v>0</v>
      </c>
      <c r="AO298" s="66">
        <f t="shared" si="25"/>
        <v>0</v>
      </c>
      <c r="AP298" s="66">
        <f t="shared" si="25"/>
        <v>0</v>
      </c>
      <c r="AQ298" s="66">
        <f t="shared" si="25"/>
        <v>0</v>
      </c>
      <c r="AR298" s="66">
        <f t="shared" si="25"/>
        <v>0</v>
      </c>
      <c r="AS298" s="66">
        <f t="shared" si="25"/>
        <v>0</v>
      </c>
      <c r="AT298" s="66">
        <f t="shared" si="25"/>
        <v>0</v>
      </c>
      <c r="AU298" s="66">
        <f t="shared" si="25"/>
        <v>0</v>
      </c>
      <c r="AV298" s="66">
        <f t="shared" si="25"/>
        <v>0</v>
      </c>
      <c r="AW298" s="66">
        <f t="shared" si="25"/>
        <v>0</v>
      </c>
      <c r="AX298" s="66">
        <f t="shared" si="25"/>
        <v>0</v>
      </c>
      <c r="AY298" s="66">
        <f t="shared" si="25"/>
        <v>0</v>
      </c>
      <c r="AZ298" s="66">
        <f t="shared" si="25"/>
        <v>0</v>
      </c>
      <c r="BA298" s="66">
        <f t="shared" si="25"/>
        <v>0</v>
      </c>
      <c r="BB298" s="66">
        <f t="shared" si="25"/>
        <v>0</v>
      </c>
      <c r="BC298" s="66">
        <f t="shared" si="25"/>
        <v>0</v>
      </c>
      <c r="BD298" s="66">
        <f t="shared" si="25"/>
        <v>0</v>
      </c>
      <c r="BE298" s="66">
        <f t="shared" si="25"/>
        <v>0</v>
      </c>
      <c r="BF298" s="66">
        <f t="shared" si="25"/>
        <v>0</v>
      </c>
      <c r="BG298" s="75"/>
      <c r="BH298" s="57" t="s">
        <v>44</v>
      </c>
    </row>
    <row r="299" spans="1:60" ht="17.25" customHeight="1" x14ac:dyDescent="0.15">
      <c r="A299" s="57"/>
      <c r="B299" s="78"/>
      <c r="C299" s="78"/>
      <c r="D299" s="78"/>
      <c r="E299" s="78"/>
      <c r="F299" s="78"/>
      <c r="G299" s="74" t="s">
        <v>95</v>
      </c>
      <c r="H299" s="66">
        <f t="shared" ref="H299:AM299" si="26">SUMIFS(H12:H285,$G12:$G285,"実績時間",$F12:$F285,"男班")</f>
        <v>1</v>
      </c>
      <c r="I299" s="66">
        <f t="shared" si="26"/>
        <v>1</v>
      </c>
      <c r="J299" s="66">
        <f t="shared" si="26"/>
        <v>0</v>
      </c>
      <c r="K299" s="66">
        <f t="shared" si="26"/>
        <v>1</v>
      </c>
      <c r="L299" s="66">
        <f>SUMIFS(L12:L285,$G12:$G285,"実績時間",$F12:$F285,"男班")</f>
        <v>1</v>
      </c>
      <c r="M299" s="66">
        <f t="shared" si="26"/>
        <v>0</v>
      </c>
      <c r="N299" s="66">
        <f t="shared" si="26"/>
        <v>0</v>
      </c>
      <c r="O299" s="66">
        <f t="shared" si="26"/>
        <v>1</v>
      </c>
      <c r="P299" s="66">
        <f t="shared" si="26"/>
        <v>1</v>
      </c>
      <c r="Q299" s="66">
        <f t="shared" si="26"/>
        <v>0</v>
      </c>
      <c r="R299" s="66">
        <f t="shared" si="26"/>
        <v>6</v>
      </c>
      <c r="S299" s="66">
        <f t="shared" si="26"/>
        <v>0</v>
      </c>
      <c r="T299" s="66">
        <f t="shared" si="26"/>
        <v>0</v>
      </c>
      <c r="U299" s="66">
        <f t="shared" si="26"/>
        <v>0</v>
      </c>
      <c r="V299" s="66">
        <f t="shared" si="26"/>
        <v>0</v>
      </c>
      <c r="W299" s="66">
        <f t="shared" si="26"/>
        <v>0</v>
      </c>
      <c r="X299" s="66">
        <f t="shared" si="26"/>
        <v>0</v>
      </c>
      <c r="Y299" s="66">
        <f t="shared" si="26"/>
        <v>0</v>
      </c>
      <c r="Z299" s="66">
        <f t="shared" si="26"/>
        <v>0</v>
      </c>
      <c r="AA299" s="66">
        <f t="shared" si="26"/>
        <v>0</v>
      </c>
      <c r="AB299" s="66">
        <f t="shared" si="26"/>
        <v>0</v>
      </c>
      <c r="AC299" s="66">
        <f t="shared" si="26"/>
        <v>0</v>
      </c>
      <c r="AD299" s="66">
        <f t="shared" si="26"/>
        <v>0</v>
      </c>
      <c r="AE299" s="66">
        <f t="shared" si="26"/>
        <v>0</v>
      </c>
      <c r="AF299" s="66">
        <f t="shared" si="26"/>
        <v>0</v>
      </c>
      <c r="AG299" s="66">
        <f t="shared" si="26"/>
        <v>0</v>
      </c>
      <c r="AH299" s="66">
        <f t="shared" si="26"/>
        <v>0</v>
      </c>
      <c r="AI299" s="66">
        <f t="shared" si="26"/>
        <v>0</v>
      </c>
      <c r="AJ299" s="66">
        <f t="shared" si="26"/>
        <v>0</v>
      </c>
      <c r="AK299" s="66">
        <f t="shared" si="26"/>
        <v>0</v>
      </c>
      <c r="AL299" s="66">
        <f t="shared" si="26"/>
        <v>0</v>
      </c>
      <c r="AM299" s="66">
        <f t="shared" si="26"/>
        <v>0</v>
      </c>
      <c r="AN299" s="66">
        <f t="shared" ref="AN299:BF299" si="27">SUMIFS(AN12:AN285,$G12:$G285,"実績時間",$F12:$F285,"男班")</f>
        <v>0</v>
      </c>
      <c r="AO299" s="66">
        <f t="shared" si="27"/>
        <v>0</v>
      </c>
      <c r="AP299" s="66">
        <f t="shared" si="27"/>
        <v>0</v>
      </c>
      <c r="AQ299" s="66">
        <f t="shared" si="27"/>
        <v>0</v>
      </c>
      <c r="AR299" s="66">
        <f t="shared" si="27"/>
        <v>0</v>
      </c>
      <c r="AS299" s="66">
        <f t="shared" si="27"/>
        <v>0</v>
      </c>
      <c r="AT299" s="66">
        <f t="shared" si="27"/>
        <v>0</v>
      </c>
      <c r="AU299" s="66">
        <f t="shared" si="27"/>
        <v>0</v>
      </c>
      <c r="AV299" s="66">
        <f t="shared" si="27"/>
        <v>0</v>
      </c>
      <c r="AW299" s="66">
        <f t="shared" si="27"/>
        <v>0</v>
      </c>
      <c r="AX299" s="66">
        <f t="shared" si="27"/>
        <v>0</v>
      </c>
      <c r="AY299" s="66">
        <f t="shared" si="27"/>
        <v>0</v>
      </c>
      <c r="AZ299" s="66">
        <f t="shared" si="27"/>
        <v>0</v>
      </c>
      <c r="BA299" s="66">
        <f t="shared" si="27"/>
        <v>0</v>
      </c>
      <c r="BB299" s="66">
        <f t="shared" si="27"/>
        <v>0</v>
      </c>
      <c r="BC299" s="66">
        <f t="shared" si="27"/>
        <v>0</v>
      </c>
      <c r="BD299" s="66">
        <f t="shared" si="27"/>
        <v>0</v>
      </c>
      <c r="BE299" s="66">
        <f t="shared" si="27"/>
        <v>0</v>
      </c>
      <c r="BF299" s="66">
        <f t="shared" si="27"/>
        <v>0</v>
      </c>
      <c r="BG299" s="75"/>
      <c r="BH299" s="57" t="s">
        <v>44</v>
      </c>
    </row>
    <row r="300" spans="1:60" ht="17.25" customHeight="1" x14ac:dyDescent="0.15">
      <c r="A300" s="57"/>
      <c r="B300" s="58" t="s">
        <v>44</v>
      </c>
      <c r="C300" s="58" t="s">
        <v>44</v>
      </c>
      <c r="D300" s="58" t="s">
        <v>44</v>
      </c>
      <c r="E300" s="58" t="s">
        <v>44</v>
      </c>
      <c r="F300" s="58" t="s">
        <v>44</v>
      </c>
      <c r="G300" s="58" t="s">
        <v>44</v>
      </c>
      <c r="H300" s="58" t="s">
        <v>44</v>
      </c>
      <c r="I300" s="58" t="s">
        <v>44</v>
      </c>
      <c r="J300" s="58" t="s">
        <v>44</v>
      </c>
      <c r="K300" s="58" t="s">
        <v>44</v>
      </c>
      <c r="L300" s="58" t="s">
        <v>44</v>
      </c>
      <c r="M300" s="58" t="s">
        <v>44</v>
      </c>
      <c r="N300" s="58" t="s">
        <v>44</v>
      </c>
      <c r="O300" s="58" t="s">
        <v>44</v>
      </c>
      <c r="P300" s="58" t="s">
        <v>44</v>
      </c>
      <c r="Q300" s="58" t="s">
        <v>44</v>
      </c>
      <c r="R300" s="58" t="s">
        <v>44</v>
      </c>
      <c r="S300" s="58" t="s">
        <v>44</v>
      </c>
      <c r="T300" s="58" t="s">
        <v>44</v>
      </c>
      <c r="U300" s="58" t="s">
        <v>44</v>
      </c>
      <c r="V300" s="58" t="s">
        <v>44</v>
      </c>
      <c r="W300" s="58" t="s">
        <v>44</v>
      </c>
      <c r="X300" s="58" t="s">
        <v>44</v>
      </c>
      <c r="Y300" s="58" t="s">
        <v>44</v>
      </c>
      <c r="Z300" s="58" t="s">
        <v>44</v>
      </c>
      <c r="AA300" s="58" t="s">
        <v>44</v>
      </c>
      <c r="AB300" s="58" t="s">
        <v>44</v>
      </c>
      <c r="AC300" s="58" t="s">
        <v>44</v>
      </c>
      <c r="AD300" s="58" t="s">
        <v>44</v>
      </c>
      <c r="AE300" s="58" t="s">
        <v>44</v>
      </c>
      <c r="AF300" s="58" t="s">
        <v>44</v>
      </c>
      <c r="AG300" s="58" t="s">
        <v>44</v>
      </c>
      <c r="AH300" s="58" t="s">
        <v>44</v>
      </c>
      <c r="AI300" s="58" t="s">
        <v>44</v>
      </c>
      <c r="AJ300" s="58" t="s">
        <v>44</v>
      </c>
      <c r="AK300" s="58" t="s">
        <v>44</v>
      </c>
      <c r="AL300" s="58" t="s">
        <v>44</v>
      </c>
      <c r="AM300" s="58" t="s">
        <v>44</v>
      </c>
      <c r="AN300" s="58" t="s">
        <v>44</v>
      </c>
      <c r="AO300" s="58" t="s">
        <v>44</v>
      </c>
      <c r="AP300" s="58" t="s">
        <v>44</v>
      </c>
      <c r="AQ300" s="58" t="s">
        <v>44</v>
      </c>
      <c r="AR300" s="58" t="s">
        <v>44</v>
      </c>
      <c r="AS300" s="58" t="s">
        <v>44</v>
      </c>
      <c r="AT300" s="58" t="s">
        <v>44</v>
      </c>
      <c r="AU300" s="58" t="s">
        <v>44</v>
      </c>
      <c r="AV300" s="58" t="s">
        <v>44</v>
      </c>
      <c r="AW300" s="58" t="s">
        <v>44</v>
      </c>
      <c r="AX300" s="58" t="s">
        <v>44</v>
      </c>
      <c r="AY300" s="58" t="s">
        <v>44</v>
      </c>
      <c r="AZ300" s="58" t="s">
        <v>44</v>
      </c>
      <c r="BA300" s="58" t="s">
        <v>44</v>
      </c>
      <c r="BB300" s="58" t="s">
        <v>44</v>
      </c>
      <c r="BC300" s="58" t="s">
        <v>44</v>
      </c>
      <c r="BD300" s="58" t="s">
        <v>44</v>
      </c>
      <c r="BE300" s="58" t="s">
        <v>44</v>
      </c>
      <c r="BF300" s="58" t="s">
        <v>44</v>
      </c>
      <c r="BG300" s="71" t="s">
        <v>44</v>
      </c>
      <c r="BH300" s="57" t="s">
        <v>44</v>
      </c>
    </row>
  </sheetData>
  <autoFilter ref="A4:BG300"/>
  <mergeCells count="26">
    <mergeCell ref="AR2:BG2"/>
    <mergeCell ref="AC1:AG1"/>
    <mergeCell ref="AJ1:AN1"/>
    <mergeCell ref="AQ1:AU1"/>
    <mergeCell ref="AX1:BB1"/>
    <mergeCell ref="BE1:BG1"/>
    <mergeCell ref="B286:G286"/>
    <mergeCell ref="B293:G293"/>
    <mergeCell ref="A99:F99"/>
    <mergeCell ref="A188:F188"/>
    <mergeCell ref="C11:G11"/>
    <mergeCell ref="C28:G28"/>
    <mergeCell ref="C89:G89"/>
    <mergeCell ref="C178:G178"/>
    <mergeCell ref="C189:G189"/>
    <mergeCell ref="C215:G215"/>
    <mergeCell ref="A5:A9"/>
    <mergeCell ref="A10:F10"/>
    <mergeCell ref="A1:B1"/>
    <mergeCell ref="H1:L1"/>
    <mergeCell ref="O1:S1"/>
    <mergeCell ref="V1:Z1"/>
    <mergeCell ref="H2:N2"/>
    <mergeCell ref="O2:AQ2"/>
    <mergeCell ref="C100:G100"/>
    <mergeCell ref="C117:G117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6:J299 J28:J82">
    <cfRule type="expression" dxfId="117" priority="119">
      <formula>J$3&lt;$C$1</formula>
    </cfRule>
  </conditionalFormatting>
  <conditionalFormatting sqref="H5:BF24 H86:BF92 H28:BF82 H286:BF299">
    <cfRule type="expression" dxfId="116" priority="117">
      <formula>H$3&lt;$C$1</formula>
    </cfRule>
  </conditionalFormatting>
  <conditionalFormatting sqref="K5:BF24 K86:BF92 K286:BF299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5">
    <cfRule type="expression" dxfId="89" priority="67">
      <formula>J$3&lt;$C$1</formula>
    </cfRule>
  </conditionalFormatting>
  <conditionalFormatting sqref="H273:I279 H215:I269 K215:BF269 K273:BF279 H188:BF205">
    <cfRule type="expression" dxfId="88" priority="65">
      <formula>H$3&lt;$C$1</formula>
    </cfRule>
  </conditionalFormatting>
  <conditionalFormatting sqref="K273:BF279 K215:BF269 K188:BF205">
    <cfRule type="expression" dxfId="87" priority="63">
      <formula>K$3&lt;$C$1</formula>
    </cfRule>
  </conditionalFormatting>
  <conditionalFormatting sqref="H270:I272 K270:BF272">
    <cfRule type="expression" dxfId="86" priority="59">
      <formula>H$3&lt;$C$1</formula>
    </cfRule>
  </conditionalFormatting>
  <conditionalFormatting sqref="K270:BF272">
    <cfRule type="expression" dxfId="85" priority="57">
      <formula>K$3&lt;$C$1</formula>
    </cfRule>
  </conditionalFormatting>
  <conditionalFormatting sqref="J280:J282">
    <cfRule type="expression" dxfId="84" priority="55">
      <formula>J$3&lt;$C$1</formula>
    </cfRule>
  </conditionalFormatting>
  <conditionalFormatting sqref="H280:BF282">
    <cfRule type="expression" dxfId="83" priority="53">
      <formula>H$3&lt;$C$1</formula>
    </cfRule>
  </conditionalFormatting>
  <conditionalFormatting sqref="K280:BF282">
    <cfRule type="expression" dxfId="82" priority="51">
      <formula>K$3&lt;$C$1</formula>
    </cfRule>
  </conditionalFormatting>
  <conditionalFormatting sqref="J283:J285">
    <cfRule type="expression" dxfId="81" priority="49">
      <formula>J$3&lt;$C$1</formula>
    </cfRule>
  </conditionalFormatting>
  <conditionalFormatting sqref="H283:BF285">
    <cfRule type="expression" dxfId="80" priority="47">
      <formula>H$3&lt;$C$1</formula>
    </cfRule>
  </conditionalFormatting>
  <conditionalFormatting sqref="K283:BF285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6:BF286">
    <cfRule type="cellIs" dxfId="75" priority="37" operator="greaterThan">
      <formula>30</formula>
    </cfRule>
  </conditionalFormatting>
  <conditionalFormatting sqref="H287:BF291">
    <cfRule type="cellIs" dxfId="74" priority="36" operator="greaterThan">
      <formula>6</formula>
    </cfRule>
  </conditionalFormatting>
  <conditionalFormatting sqref="H293:BF293">
    <cfRule type="cellIs" dxfId="73" priority="35" operator="greaterThan">
      <formula>30</formula>
    </cfRule>
  </conditionalFormatting>
  <conditionalFormatting sqref="H294:BF298">
    <cfRule type="cellIs" dxfId="72" priority="34" operator="greaterThan">
      <formula>6</formula>
    </cfRule>
  </conditionalFormatting>
  <conditionalFormatting sqref="J212:J214">
    <cfRule type="expression" dxfId="71" priority="33">
      <formula>J$3&lt;$C$1</formula>
    </cfRule>
  </conditionalFormatting>
  <conditionalFormatting sqref="H212:BF214">
    <cfRule type="expression" dxfId="70" priority="31">
      <formula>H$3&lt;$C$1</formula>
    </cfRule>
  </conditionalFormatting>
  <conditionalFormatting sqref="K212:BF214">
    <cfRule type="expression" dxfId="69" priority="29">
      <formula>K$3&lt;$C$1</formula>
    </cfRule>
  </conditionalFormatting>
  <conditionalFormatting sqref="J215:J279">
    <cfRule type="expression" dxfId="68" priority="27">
      <formula>J$3&lt;$C$1</formula>
    </cfRule>
  </conditionalFormatting>
  <conditionalFormatting sqref="J215:J279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6:J208">
    <cfRule type="expression" dxfId="63" priority="17">
      <formula>J$3&lt;$C$1</formula>
    </cfRule>
  </conditionalFormatting>
  <conditionalFormatting sqref="H206:BF208">
    <cfRule type="expression" dxfId="62" priority="15">
      <formula>H$3&lt;$C$1</formula>
    </cfRule>
  </conditionalFormatting>
  <conditionalFormatting sqref="K206:BF208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4:BF298">
    <cfRule type="cellIs" dxfId="58" priority="7" operator="greaterThan">
      <formula>6</formula>
    </cfRule>
  </conditionalFormatting>
  <conditionalFormatting sqref="J209:J211">
    <cfRule type="expression" dxfId="57" priority="6">
      <formula>J$3&lt;$C$1</formula>
    </cfRule>
  </conditionalFormatting>
  <conditionalFormatting sqref="H209:BF211">
    <cfRule type="expression" dxfId="56" priority="4">
      <formula>H$3&lt;$C$1</formula>
    </cfRule>
  </conditionalFormatting>
  <conditionalFormatting sqref="K209:BF211">
    <cfRule type="expression" dxfId="55" priority="2">
      <formula>K$3&lt;$C$1</formula>
    </cfRule>
  </conditionalFormatting>
  <dataValidations count="1">
    <dataValidation type="list" allowBlank="1" showInputMessage="1" showErrorMessage="1" sqref="F5:F9 F179:F187 F12:F27 F90:F98 F216:F285 F29:F88 F118:F177 F101:F116 F190:F214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J286:BF299 K175:BF181 K273:BF279 K215:BF269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H273:I279 H215:I269 K215:BF269 K273:BF279 H28:BF82 K175:BF181 H286:BF299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J188:J205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H188:BF205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K188:BF205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H270:I272 K270:BF272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K270:BF272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J283:J285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H283:BF285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K283:BF285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2016-02-04T07:51:23Z</dcterms:modified>
</cp:coreProperties>
</file>