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予実管理!$A$4:$BG$300</definedName>
  </definedNames>
  <calcPr calcId="152511"/>
</workbook>
</file>

<file path=xl/calcChain.xml><?xml version="1.0" encoding="utf-8"?>
<calcChain xmlns="http://schemas.openxmlformats.org/spreadsheetml/2006/main">
  <c r="E205" i="3" l="1"/>
  <c r="E103" i="3"/>
  <c r="E106" i="3"/>
  <c r="E211" i="3" l="1"/>
  <c r="E97" i="3" l="1"/>
  <c r="E94" i="3"/>
  <c r="E91" i="3"/>
  <c r="E87" i="3"/>
  <c r="E84" i="3"/>
  <c r="E81" i="3"/>
  <c r="E78" i="3"/>
  <c r="E75" i="3"/>
  <c r="E72" i="3"/>
  <c r="E69" i="3"/>
  <c r="E66" i="3"/>
  <c r="E63" i="3"/>
  <c r="E60" i="3"/>
  <c r="E57" i="3"/>
  <c r="E54" i="3"/>
  <c r="E51" i="3"/>
  <c r="E48" i="3"/>
  <c r="E45" i="3"/>
  <c r="E42" i="3"/>
  <c r="E39" i="3"/>
  <c r="E36" i="3"/>
  <c r="E33" i="3"/>
  <c r="E30" i="3"/>
  <c r="L299" i="3"/>
  <c r="E208" i="3" l="1"/>
  <c r="E116" i="3" l="1"/>
  <c r="E214" i="3" l="1"/>
  <c r="E27" i="3" l="1"/>
  <c r="BF299" i="3" l="1"/>
  <c r="BF295" i="3" s="1"/>
  <c r="BE299" i="3"/>
  <c r="BE296" i="3" s="1"/>
  <c r="BD299" i="3"/>
  <c r="BD297" i="3" s="1"/>
  <c r="BC299" i="3"/>
  <c r="BC296" i="3" s="1"/>
  <c r="BB299" i="3"/>
  <c r="BB298" i="3" s="1"/>
  <c r="BA299" i="3"/>
  <c r="BA296" i="3" s="1"/>
  <c r="AZ299" i="3"/>
  <c r="AZ295" i="3" s="1"/>
  <c r="AY299" i="3"/>
  <c r="AY296" i="3" s="1"/>
  <c r="AX299" i="3"/>
  <c r="AX298" i="3" s="1"/>
  <c r="AW299" i="3"/>
  <c r="AW296" i="3" s="1"/>
  <c r="AV299" i="3"/>
  <c r="AV298" i="3" s="1"/>
  <c r="AU299" i="3"/>
  <c r="AU296" i="3" s="1"/>
  <c r="AT299" i="3"/>
  <c r="AT297" i="3" s="1"/>
  <c r="AS299" i="3"/>
  <c r="AS298" i="3" s="1"/>
  <c r="AR299" i="3"/>
  <c r="AR296" i="3" s="1"/>
  <c r="AQ299" i="3"/>
  <c r="AQ296" i="3" s="1"/>
  <c r="AP299" i="3"/>
  <c r="AP298" i="3" s="1"/>
  <c r="AO299" i="3"/>
  <c r="AO297" i="3" s="1"/>
  <c r="AN299" i="3"/>
  <c r="AN298" i="3" s="1"/>
  <c r="AM299" i="3"/>
  <c r="AM296" i="3" s="1"/>
  <c r="AL299" i="3"/>
  <c r="AL298" i="3" s="1"/>
  <c r="AK299" i="3"/>
  <c r="AK298" i="3" s="1"/>
  <c r="AJ299" i="3"/>
  <c r="AJ296" i="3" s="1"/>
  <c r="AI299" i="3"/>
  <c r="AI296" i="3" s="1"/>
  <c r="AH299" i="3"/>
  <c r="AH298" i="3" s="1"/>
  <c r="AG299" i="3"/>
  <c r="AG295" i="3" s="1"/>
  <c r="AF299" i="3"/>
  <c r="AF298" i="3" s="1"/>
  <c r="AE299" i="3"/>
  <c r="AE296" i="3" s="1"/>
  <c r="AD299" i="3"/>
  <c r="AD297" i="3" s="1"/>
  <c r="AC299" i="3"/>
  <c r="AC297" i="3" s="1"/>
  <c r="AB299" i="3"/>
  <c r="AB296" i="3" s="1"/>
  <c r="AA299" i="3"/>
  <c r="AA296" i="3" s="1"/>
  <c r="Z299" i="3"/>
  <c r="Z296" i="3" s="1"/>
  <c r="Y299" i="3"/>
  <c r="Y298" i="3" s="1"/>
  <c r="X299" i="3"/>
  <c r="X298" i="3" s="1"/>
  <c r="W299" i="3"/>
  <c r="W296" i="3" s="1"/>
  <c r="V299" i="3"/>
  <c r="V298" i="3" s="1"/>
  <c r="U299" i="3"/>
  <c r="U298" i="3" s="1"/>
  <c r="T299" i="3"/>
  <c r="T296" i="3" s="1"/>
  <c r="S299" i="3"/>
  <c r="S296" i="3" s="1"/>
  <c r="R299" i="3"/>
  <c r="R298" i="3" s="1"/>
  <c r="Q299" i="3"/>
  <c r="Q295" i="3" s="1"/>
  <c r="P299" i="3"/>
  <c r="P298" i="3" s="1"/>
  <c r="O299" i="3"/>
  <c r="O296" i="3" s="1"/>
  <c r="N299" i="3"/>
  <c r="N297" i="3" s="1"/>
  <c r="M299" i="3"/>
  <c r="M298" i="3" s="1"/>
  <c r="L296" i="3"/>
  <c r="K299" i="3"/>
  <c r="K296" i="3" s="1"/>
  <c r="J299" i="3"/>
  <c r="J298" i="3" s="1"/>
  <c r="I299" i="3"/>
  <c r="I298" i="3" s="1"/>
  <c r="H299" i="3"/>
  <c r="H298" i="3" s="1"/>
  <c r="BA298" i="3"/>
  <c r="AO298" i="3"/>
  <c r="BE297" i="3"/>
  <c r="AW297" i="3"/>
  <c r="AK297" i="3"/>
  <c r="AZ296" i="3"/>
  <c r="AK296" i="3"/>
  <c r="AR295" i="3"/>
  <c r="BA294" i="3"/>
  <c r="AZ294" i="3"/>
  <c r="AS294" i="3"/>
  <c r="AN294" i="3"/>
  <c r="AK294" i="3"/>
  <c r="BF292" i="3"/>
  <c r="BF289" i="3" s="1"/>
  <c r="BE292" i="3"/>
  <c r="BE289" i="3" s="1"/>
  <c r="BD292" i="3"/>
  <c r="BD291" i="3" s="1"/>
  <c r="BC292" i="3"/>
  <c r="BC290" i="3" s="1"/>
  <c r="BB292" i="3"/>
  <c r="BB289" i="3" s="1"/>
  <c r="BA292" i="3"/>
  <c r="BA291" i="3" s="1"/>
  <c r="AZ292" i="3"/>
  <c r="AZ290" i="3" s="1"/>
  <c r="AY292" i="3"/>
  <c r="AY291" i="3" s="1"/>
  <c r="AX292" i="3"/>
  <c r="AX289" i="3" s="1"/>
  <c r="AW292" i="3"/>
  <c r="AW287" i="3" s="1"/>
  <c r="AV292" i="3"/>
  <c r="AV289" i="3" s="1"/>
  <c r="AU292" i="3"/>
  <c r="AU290" i="3" s="1"/>
  <c r="AT292" i="3"/>
  <c r="AT289" i="3" s="1"/>
  <c r="AS292" i="3"/>
  <c r="AS290" i="3" s="1"/>
  <c r="AR292" i="3"/>
  <c r="AR291" i="3" s="1"/>
  <c r="AQ292" i="3"/>
  <c r="AQ287" i="3" s="1"/>
  <c r="AP292" i="3"/>
  <c r="AP289" i="3" s="1"/>
  <c r="AO292" i="3"/>
  <c r="AO291" i="3" s="1"/>
  <c r="AN292" i="3"/>
  <c r="AN290" i="3" s="1"/>
  <c r="AM292" i="3"/>
  <c r="AM291" i="3" s="1"/>
  <c r="AL292" i="3"/>
  <c r="AL289" i="3" s="1"/>
  <c r="AK292" i="3"/>
  <c r="AK289" i="3" s="1"/>
  <c r="AJ292" i="3"/>
  <c r="AJ291" i="3" s="1"/>
  <c r="AI292" i="3"/>
  <c r="AI288" i="3" s="1"/>
  <c r="AH292" i="3"/>
  <c r="AH289" i="3" s="1"/>
  <c r="AG292" i="3"/>
  <c r="AG287" i="3" s="1"/>
  <c r="AF292" i="3"/>
  <c r="AF290" i="3" s="1"/>
  <c r="AE292" i="3"/>
  <c r="AE289" i="3" s="1"/>
  <c r="AD292" i="3"/>
  <c r="AD289" i="3" s="1"/>
  <c r="AC292" i="3"/>
  <c r="AC290" i="3" s="1"/>
  <c r="AB292" i="3"/>
  <c r="AB291" i="3" s="1"/>
  <c r="AA292" i="3"/>
  <c r="AA291" i="3" s="1"/>
  <c r="Z292" i="3"/>
  <c r="Z289" i="3" s="1"/>
  <c r="Y292" i="3"/>
  <c r="Y289" i="3" s="1"/>
  <c r="X292" i="3"/>
  <c r="X290" i="3" s="1"/>
  <c r="W292" i="3"/>
  <c r="W291" i="3" s="1"/>
  <c r="V292" i="3"/>
  <c r="V289" i="3" s="1"/>
  <c r="U292" i="3"/>
  <c r="U289" i="3" s="1"/>
  <c r="T292" i="3"/>
  <c r="T288" i="3" s="1"/>
  <c r="S292" i="3"/>
  <c r="S291" i="3" s="1"/>
  <c r="R292" i="3"/>
  <c r="R289" i="3" s="1"/>
  <c r="Q292" i="3"/>
  <c r="Q291" i="3" s="1"/>
  <c r="P292" i="3"/>
  <c r="P289" i="3" s="1"/>
  <c r="O292" i="3"/>
  <c r="O291" i="3" s="1"/>
  <c r="N292" i="3"/>
  <c r="N289" i="3" s="1"/>
  <c r="M292" i="3"/>
  <c r="M290" i="3" s="1"/>
  <c r="L292" i="3"/>
  <c r="L288" i="3" s="1"/>
  <c r="K292" i="3"/>
  <c r="K291" i="3" s="1"/>
  <c r="J292" i="3"/>
  <c r="J289" i="3" s="1"/>
  <c r="I292" i="3"/>
  <c r="I288" i="3" s="1"/>
  <c r="H292" i="3"/>
  <c r="H290" i="3" s="1"/>
  <c r="E285" i="3"/>
  <c r="E282" i="3"/>
  <c r="E279" i="3"/>
  <c r="E275" i="3"/>
  <c r="E272" i="3"/>
  <c r="E269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M294" i="3" l="1"/>
  <c r="U295" i="3"/>
  <c r="X296" i="3"/>
  <c r="X294" i="3"/>
  <c r="AB295" i="3"/>
  <c r="AV294" i="3"/>
  <c r="AN295" i="3"/>
  <c r="BD295" i="3"/>
  <c r="AV296" i="3"/>
  <c r="AR297" i="3"/>
  <c r="BD298" i="3"/>
  <c r="AB294" i="3"/>
  <c r="AR294" i="3"/>
  <c r="AF295" i="3"/>
  <c r="AV295" i="3"/>
  <c r="BD296" i="3"/>
  <c r="AZ297" i="3"/>
  <c r="AZ298" i="3"/>
  <c r="AJ294" i="3"/>
  <c r="BD294" i="3"/>
  <c r="AJ295" i="3"/>
  <c r="AN296" i="3"/>
  <c r="AG294" i="3"/>
  <c r="AO294" i="3"/>
  <c r="AW294" i="3"/>
  <c r="BE294" i="3"/>
  <c r="M296" i="3"/>
  <c r="AC296" i="3"/>
  <c r="AO296" i="3"/>
  <c r="U297" i="3"/>
  <c r="BA297" i="3"/>
  <c r="AG298" i="3"/>
  <c r="AW298" i="3"/>
  <c r="BE298" i="3"/>
  <c r="Y294" i="3"/>
  <c r="I295" i="3"/>
  <c r="AC295" i="3"/>
  <c r="AK295" i="3"/>
  <c r="AK293" i="3" s="1"/>
  <c r="AS295" i="3"/>
  <c r="BA295" i="3"/>
  <c r="U296" i="3"/>
  <c r="AG296" i="3"/>
  <c r="AS296" i="3"/>
  <c r="AG297" i="3"/>
  <c r="AS297" i="3"/>
  <c r="U294" i="3"/>
  <c r="AC294" i="3"/>
  <c r="Y295" i="3"/>
  <c r="AO295" i="3"/>
  <c r="AW295" i="3"/>
  <c r="BE295" i="3"/>
  <c r="Y296" i="3"/>
  <c r="T294" i="3"/>
  <c r="T295" i="3"/>
  <c r="P296" i="3"/>
  <c r="AB297" i="3"/>
  <c r="AB298" i="3"/>
  <c r="I294" i="3"/>
  <c r="M297" i="3"/>
  <c r="M295" i="3"/>
  <c r="I296" i="3"/>
  <c r="AF296" i="3"/>
  <c r="AJ297" i="3"/>
  <c r="AR298" i="3"/>
  <c r="AJ298" i="3"/>
  <c r="L294" i="3"/>
  <c r="AF294" i="3"/>
  <c r="AC298" i="3"/>
  <c r="X295" i="3"/>
  <c r="T297" i="3"/>
  <c r="P295" i="3"/>
  <c r="P294" i="3"/>
  <c r="Q294" i="3"/>
  <c r="L297" i="3"/>
  <c r="L295" i="3"/>
  <c r="L298" i="3"/>
  <c r="T298" i="3"/>
  <c r="P297" i="3"/>
  <c r="X297" i="3"/>
  <c r="AF297" i="3"/>
  <c r="AN297" i="3"/>
  <c r="AN293" i="3" s="1"/>
  <c r="AV297" i="3"/>
  <c r="I297" i="3"/>
  <c r="Q297" i="3"/>
  <c r="Y297" i="3"/>
  <c r="Q298" i="3"/>
  <c r="H297" i="3"/>
  <c r="AU291" i="3"/>
  <c r="O287" i="3"/>
  <c r="AK291" i="3"/>
  <c r="AQ288" i="3"/>
  <c r="AQ289" i="3"/>
  <c r="AU288" i="3"/>
  <c r="AM287" i="3"/>
  <c r="AU289" i="3"/>
  <c r="AY287" i="3"/>
  <c r="BC288" i="3"/>
  <c r="AM290" i="3"/>
  <c r="BC287" i="3"/>
  <c r="AM289" i="3"/>
  <c r="BD290" i="3"/>
  <c r="BB294" i="3"/>
  <c r="W287" i="3"/>
  <c r="O288" i="3"/>
  <c r="O289" i="3"/>
  <c r="AI290" i="3"/>
  <c r="AQ291" i="3"/>
  <c r="BF297" i="3"/>
  <c r="V294" i="3"/>
  <c r="AL295" i="3"/>
  <c r="J294" i="3"/>
  <c r="AL294" i="3"/>
  <c r="BB295" i="3"/>
  <c r="AL297" i="3"/>
  <c r="AD296" i="3"/>
  <c r="AH294" i="3"/>
  <c r="AX294" i="3"/>
  <c r="V295" i="3"/>
  <c r="AH295" i="3"/>
  <c r="AX295" i="3"/>
  <c r="J297" i="3"/>
  <c r="BF298" i="3"/>
  <c r="AD294" i="3"/>
  <c r="AT294" i="3"/>
  <c r="R295" i="3"/>
  <c r="AD295" i="3"/>
  <c r="AT295" i="3"/>
  <c r="AT296" i="3"/>
  <c r="BF296" i="3"/>
  <c r="N294" i="3"/>
  <c r="Z294" i="3"/>
  <c r="AP294" i="3"/>
  <c r="BF294" i="3"/>
  <c r="N295" i="3"/>
  <c r="AP295" i="3"/>
  <c r="N296" i="3"/>
  <c r="AP296" i="3"/>
  <c r="BB296" i="3"/>
  <c r="AP297" i="3"/>
  <c r="AD298" i="3"/>
  <c r="J296" i="3"/>
  <c r="Z298" i="3"/>
  <c r="Z297" i="3"/>
  <c r="N298" i="3"/>
  <c r="AT298" i="3"/>
  <c r="AJ288" i="3"/>
  <c r="R294" i="3"/>
  <c r="J295" i="3"/>
  <c r="Z295" i="3"/>
  <c r="AX296" i="3"/>
  <c r="V297" i="3"/>
  <c r="BB297" i="3"/>
  <c r="V296" i="3"/>
  <c r="AL296" i="3"/>
  <c r="R297" i="3"/>
  <c r="AH297" i="3"/>
  <c r="AX297" i="3"/>
  <c r="T289" i="3"/>
  <c r="R296" i="3"/>
  <c r="AH296" i="3"/>
  <c r="AU287" i="3"/>
  <c r="W288" i="3"/>
  <c r="AY288" i="3"/>
  <c r="AI289" i="3"/>
  <c r="AE290" i="3"/>
  <c r="AE291" i="3"/>
  <c r="AC287" i="3"/>
  <c r="S287" i="3"/>
  <c r="K288" i="3"/>
  <c r="M291" i="3"/>
  <c r="BE288" i="3"/>
  <c r="AW289" i="3"/>
  <c r="AA287" i="3"/>
  <c r="S288" i="3"/>
  <c r="K289" i="3"/>
  <c r="AA290" i="3"/>
  <c r="AO290" i="3"/>
  <c r="AI291" i="3"/>
  <c r="H294" i="3"/>
  <c r="H296" i="3"/>
  <c r="H295" i="3"/>
  <c r="H288" i="3"/>
  <c r="L290" i="3"/>
  <c r="P291" i="3"/>
  <c r="AN287" i="3"/>
  <c r="J288" i="3"/>
  <c r="P287" i="3"/>
  <c r="X287" i="3"/>
  <c r="AF287" i="3"/>
  <c r="AR287" i="3"/>
  <c r="AZ287" i="3"/>
  <c r="P288" i="3"/>
  <c r="X288" i="3"/>
  <c r="AN288" i="3"/>
  <c r="AV288" i="3"/>
  <c r="BD288" i="3"/>
  <c r="L289" i="3"/>
  <c r="X289" i="3"/>
  <c r="AJ289" i="3"/>
  <c r="AR289" i="3"/>
  <c r="AZ289" i="3"/>
  <c r="P290" i="3"/>
  <c r="AB290" i="3"/>
  <c r="AJ290" i="3"/>
  <c r="AR290" i="3"/>
  <c r="H291" i="3"/>
  <c r="T291" i="3"/>
  <c r="AF291" i="3"/>
  <c r="AN291" i="3"/>
  <c r="AV291" i="3"/>
  <c r="H287" i="3"/>
  <c r="AJ287" i="3"/>
  <c r="AB288" i="3"/>
  <c r="AB289" i="3"/>
  <c r="BD289" i="3"/>
  <c r="T290" i="3"/>
  <c r="AV290" i="3"/>
  <c r="L291" i="3"/>
  <c r="X291" i="3"/>
  <c r="AZ291" i="3"/>
  <c r="L287" i="3"/>
  <c r="T287" i="3"/>
  <c r="AB287" i="3"/>
  <c r="AV287" i="3"/>
  <c r="BD287" i="3"/>
  <c r="AF288" i="3"/>
  <c r="AR288" i="3"/>
  <c r="AZ288" i="3"/>
  <c r="H289" i="3"/>
  <c r="AF289" i="3"/>
  <c r="AN289" i="3"/>
  <c r="K287" i="3"/>
  <c r="AE287" i="3"/>
  <c r="AS287" i="3"/>
  <c r="AE288" i="3"/>
  <c r="AM288" i="3"/>
  <c r="W289" i="3"/>
  <c r="AY289" i="3"/>
  <c r="O290" i="3"/>
  <c r="W290" i="3"/>
  <c r="AQ290" i="3"/>
  <c r="AY290" i="3"/>
  <c r="BE290" i="3"/>
  <c r="BC291" i="3"/>
  <c r="Y288" i="3"/>
  <c r="Q289" i="3"/>
  <c r="I290" i="3"/>
  <c r="AW291" i="3"/>
  <c r="Y291" i="3"/>
  <c r="M287" i="3"/>
  <c r="AI287" i="3"/>
  <c r="AA288" i="3"/>
  <c r="AO288" i="3"/>
  <c r="S289" i="3"/>
  <c r="AA289" i="3"/>
  <c r="AG289" i="3"/>
  <c r="BC289" i="3"/>
  <c r="K290" i="3"/>
  <c r="S290" i="3"/>
  <c r="Y290" i="3"/>
  <c r="I287" i="3"/>
  <c r="Y287" i="3"/>
  <c r="AO287" i="3"/>
  <c r="BE287" i="3"/>
  <c r="U288" i="3"/>
  <c r="AK288" i="3"/>
  <c r="BA288" i="3"/>
  <c r="M289" i="3"/>
  <c r="AC289" i="3"/>
  <c r="AS289" i="3"/>
  <c r="U290" i="3"/>
  <c r="AK290" i="3"/>
  <c r="BA290" i="3"/>
  <c r="AG291" i="3"/>
  <c r="AS291" i="3"/>
  <c r="K295" i="3"/>
  <c r="O295" i="3"/>
  <c r="S295" i="3"/>
  <c r="W295" i="3"/>
  <c r="AA295" i="3"/>
  <c r="AE295" i="3"/>
  <c r="AI295" i="3"/>
  <c r="AM295" i="3"/>
  <c r="AQ295" i="3"/>
  <c r="AU295" i="3"/>
  <c r="AY295" i="3"/>
  <c r="BC295" i="3"/>
  <c r="AG288" i="3"/>
  <c r="I289" i="3"/>
  <c r="AO289" i="3"/>
  <c r="Q290" i="3"/>
  <c r="AG290" i="3"/>
  <c r="AW290" i="3"/>
  <c r="I291" i="3"/>
  <c r="U291" i="3"/>
  <c r="AC291" i="3"/>
  <c r="BE291" i="3"/>
  <c r="U287" i="3"/>
  <c r="AK287" i="3"/>
  <c r="BA287" i="3"/>
  <c r="Q288" i="3"/>
  <c r="AW288" i="3"/>
  <c r="Q287" i="3"/>
  <c r="M288" i="3"/>
  <c r="AC288" i="3"/>
  <c r="AS288" i="3"/>
  <c r="BA289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J287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J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K294" i="3"/>
  <c r="O294" i="3"/>
  <c r="S294" i="3"/>
  <c r="W294" i="3"/>
  <c r="AA294" i="3"/>
  <c r="AE294" i="3"/>
  <c r="AI294" i="3"/>
  <c r="AM294" i="3"/>
  <c r="AQ294" i="3"/>
  <c r="AU294" i="3"/>
  <c r="AY294" i="3"/>
  <c r="BC294" i="3"/>
  <c r="K298" i="3"/>
  <c r="O298" i="3"/>
  <c r="S298" i="3"/>
  <c r="W298" i="3"/>
  <c r="AA298" i="3"/>
  <c r="AE298" i="3"/>
  <c r="AI298" i="3"/>
  <c r="AM298" i="3"/>
  <c r="AQ298" i="3"/>
  <c r="AU298" i="3"/>
  <c r="AY298" i="3"/>
  <c r="BC298" i="3"/>
  <c r="J290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K297" i="3"/>
  <c r="O297" i="3"/>
  <c r="S297" i="3"/>
  <c r="W297" i="3"/>
  <c r="AA297" i="3"/>
  <c r="AE297" i="3"/>
  <c r="AI297" i="3"/>
  <c r="AM297" i="3"/>
  <c r="AQ297" i="3"/>
  <c r="AU297" i="3"/>
  <c r="AY297" i="3"/>
  <c r="BC297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A293" i="3" l="1"/>
  <c r="BD293" i="3"/>
  <c r="AO293" i="3"/>
  <c r="Y293" i="3"/>
  <c r="AS293" i="3"/>
  <c r="AG293" i="3"/>
  <c r="AZ293" i="3"/>
  <c r="AC293" i="3"/>
  <c r="AR293" i="3"/>
  <c r="AV293" i="3"/>
  <c r="AW293" i="3"/>
  <c r="U293" i="3"/>
  <c r="AB293" i="3"/>
  <c r="BE293" i="3"/>
  <c r="AJ293" i="3"/>
  <c r="M293" i="3"/>
  <c r="I293" i="3"/>
  <c r="X293" i="3"/>
  <c r="T293" i="3"/>
  <c r="AF293" i="3"/>
  <c r="P293" i="3"/>
  <c r="L293" i="3"/>
  <c r="Q293" i="3"/>
  <c r="AU286" i="3"/>
  <c r="BF286" i="3"/>
  <c r="AP286" i="3"/>
  <c r="Z286" i="3"/>
  <c r="J286" i="3"/>
  <c r="Q286" i="3"/>
  <c r="AK286" i="3"/>
  <c r="AO286" i="3"/>
  <c r="AI286" i="3"/>
  <c r="AB286" i="3"/>
  <c r="AZ286" i="3"/>
  <c r="P286" i="3"/>
  <c r="AG286" i="3"/>
  <c r="AQ286" i="3"/>
  <c r="AW286" i="3"/>
  <c r="H293" i="3"/>
  <c r="AI293" i="3"/>
  <c r="AU293" i="3"/>
  <c r="AQ293" i="3"/>
  <c r="K293" i="3"/>
  <c r="AX286" i="3"/>
  <c r="R286" i="3"/>
  <c r="U286" i="3"/>
  <c r="Y286" i="3"/>
  <c r="M286" i="3"/>
  <c r="AS286" i="3"/>
  <c r="T286" i="3"/>
  <c r="AR286" i="3"/>
  <c r="N293" i="3"/>
  <c r="BB293" i="3"/>
  <c r="AM286" i="3"/>
  <c r="AY293" i="3"/>
  <c r="AE293" i="3"/>
  <c r="BB286" i="3"/>
  <c r="V286" i="3"/>
  <c r="AA293" i="3"/>
  <c r="AH286" i="3"/>
  <c r="BC293" i="3"/>
  <c r="AM293" i="3"/>
  <c r="W293" i="3"/>
  <c r="AT286" i="3"/>
  <c r="AD286" i="3"/>
  <c r="N286" i="3"/>
  <c r="I286" i="3"/>
  <c r="AE286" i="3"/>
  <c r="BD286" i="3"/>
  <c r="L286" i="3"/>
  <c r="AF286" i="3"/>
  <c r="AN286" i="3"/>
  <c r="AA286" i="3"/>
  <c r="BF293" i="3"/>
  <c r="AX293" i="3"/>
  <c r="V293" i="3"/>
  <c r="O286" i="3"/>
  <c r="BA286" i="3"/>
  <c r="BE286" i="3"/>
  <c r="K286" i="3"/>
  <c r="AV286" i="3"/>
  <c r="AJ286" i="3"/>
  <c r="X286" i="3"/>
  <c r="S286" i="3"/>
  <c r="AP293" i="3"/>
  <c r="AT293" i="3"/>
  <c r="AH293" i="3"/>
  <c r="AL293" i="3"/>
  <c r="AY286" i="3"/>
  <c r="S293" i="3"/>
  <c r="O293" i="3"/>
  <c r="AL286" i="3"/>
  <c r="AC286" i="3"/>
  <c r="R293" i="3"/>
  <c r="Z293" i="3"/>
  <c r="AD293" i="3"/>
  <c r="J293" i="3"/>
  <c r="W286" i="3"/>
  <c r="BC286" i="3"/>
  <c r="H286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comments1.xml><?xml version="1.0" encoding="utf-8"?>
<comments xmlns="http://schemas.openxmlformats.org/spreadsheetml/2006/main">
  <authors>
    <author>dan imai</author>
  </authors>
  <commentList>
    <comment ref="P10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ページ構成が朝のMTGで変更になったため</t>
        </r>
      </text>
    </comment>
  </commentList>
</comments>
</file>

<file path=xl/sharedStrings.xml><?xml version="1.0" encoding="utf-8"?>
<sst xmlns="http://schemas.openxmlformats.org/spreadsheetml/2006/main" count="1026" uniqueCount="155">
  <si>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</si>
  <si>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</si>
  <si>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</si>
  <si>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</si>
  <si>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</si>
  <si>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</si>
  <si>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</si>
  <si>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</si>
  <si>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</si>
  <si>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</si>
  <si>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</si>
  <si>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</si>
  <si>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</si>
  <si>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</si>
  <si>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</si>
  <si>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</si>
  <si>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</si>
  <si>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</si>
  <si>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</si>
  <si>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</si>
  <si>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</si>
  <si>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</si>
  <si>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</si>
  <si>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</si>
  <si>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</si>
  <si>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</si>
  <si>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</si>
  <si>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</si>
  <si>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</si>
  <si>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</si>
  <si>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</si>
  <si>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</si>
  <si>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</si>
  <si>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</si>
  <si>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</si>
  <si>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</si>
  <si>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</si>
  <si>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</si>
  <si>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</si>
  <si>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</si>
  <si>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</si>
  <si>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</si>
  <si>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</si>
  <si>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</si>
  <si>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</si>
  <si>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</si>
  <si>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</si>
  <si>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</si>
  <si>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</si>
  <si>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</si>
  <si>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</si>
  <si>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</si>
  <si>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</si>
  <si>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</si>
  <si>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</si>
  <si>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</si>
  <si>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</si>
  <si>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</si>
  <si>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</si>
  <si>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</si>
  <si>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</si>
  <si>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</si>
  <si>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</si>
  <si>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</si>
  <si>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</si>
  <si>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</si>
  <si>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</si>
  <si>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</si>
  <si>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</si>
  <si>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</si>
  <si>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</si>
  <si>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</si>
  <si>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</si>
  <si>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</si>
  <si>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</si>
  <si>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</si>
  <si>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</si>
  <si>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</si>
  <si>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</si>
  <si>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</si>
  <si>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</si>
  <si>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</si>
  <si>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</si>
  <si>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</si>
  <si>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</si>
  <si>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</si>
  <si>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</si>
  <si>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</si>
  <si>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</si>
  <si>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</si>
  <si>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</si>
  <si>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</si>
  <si>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</si>
  <si>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</si>
  <si>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</si>
  <si>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</si>
  <si>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</si>
  <si>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</si>
  <si>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</si>
  <si>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</si>
  <si>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</si>
  <si>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</si>
  <si>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</si>
  <si>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</si>
  <si>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</si>
  <si>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</si>
  <si>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</si>
  <si>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</si>
  <si>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</si>
  <si>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</si>
  <si>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</si>
  <si>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</si>
  <si>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</si>
  <si>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</si>
  <si>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</si>
  <si>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</si>
  <si>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</si>
  <si>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</si>
  <si>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</si>
  <si>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</si>
  <si>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</si>
  <si>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</si>
  <si>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</si>
  <si>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</si>
  <si>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</si>
  <si>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</si>
  <si>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</si>
  <si>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</si>
  <si>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</si>
  <si>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</si>
  <si>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</si>
  <si>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</si>
  <si>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</si>
  <si>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</si>
  <si>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</si>
  <si>
    <t>JSONとAPI取得について</t>
    <rPh sb="8" eb="10">
      <t>シュトク</t>
    </rPh>
    <phoneticPr fontId="1"/>
  </si>
  <si>
    <t>2/15締め切り</t>
    <rPh sb="4" eb="5">
      <t>シ</t>
    </rPh>
    <rPh sb="6" eb="7">
      <t>キ</t>
    </rPh>
    <phoneticPr fontId="1"/>
  </si>
  <si>
    <t>2/1～２締め</t>
    <rPh sb="5" eb="6">
      <t>シ</t>
    </rPh>
    <phoneticPr fontId="1"/>
  </si>
  <si>
    <t>並行して実装開始</t>
    <rPh sb="0" eb="2">
      <t>ヘイコウ</t>
    </rPh>
    <rPh sb="4" eb="6">
      <t>ジッソウ</t>
    </rPh>
    <rPh sb="6" eb="8">
      <t>カイシ</t>
    </rPh>
    <phoneticPr fontId="1"/>
  </si>
  <si>
    <t>徳島県のRSSをゲットする</t>
    <rPh sb="0" eb="3">
      <t>トクシマケン</t>
    </rPh>
    <phoneticPr fontId="1"/>
  </si>
  <si>
    <t>浦島</t>
    <rPh sb="0" eb="2">
      <t>ウラシマ</t>
    </rPh>
    <phoneticPr fontId="1"/>
  </si>
  <si>
    <t>男班</t>
    <rPh sb="0" eb="1">
      <t>オトコ</t>
    </rPh>
    <rPh sb="1" eb="2">
      <t>ハン</t>
    </rPh>
    <phoneticPr fontId="1"/>
  </si>
  <si>
    <t>動作テスト</t>
    <rPh sb="0" eb="2">
      <t>ドウサ</t>
    </rPh>
    <phoneticPr fontId="1"/>
  </si>
  <si>
    <t>修正</t>
    <rPh sb="0" eb="2">
      <t>シュウセイ</t>
    </rPh>
    <phoneticPr fontId="1"/>
  </si>
  <si>
    <t>再実装</t>
    <rPh sb="0" eb="1">
      <t>サイ</t>
    </rPh>
    <rPh sb="1" eb="3">
      <t>ジッソウ</t>
    </rPh>
    <phoneticPr fontId="1"/>
  </si>
  <si>
    <t>アプリのまとめ</t>
    <phoneticPr fontId="1"/>
  </si>
  <si>
    <t>田中</t>
    <rPh sb="0" eb="2">
      <t>タナカ</t>
    </rPh>
    <phoneticPr fontId="1"/>
  </si>
  <si>
    <t>メイン画面のサポート</t>
    <rPh sb="3" eb="5">
      <t>ガメン</t>
    </rPh>
    <phoneticPr fontId="1"/>
  </si>
  <si>
    <t>ScrollingActivity</t>
    <phoneticPr fontId="1"/>
  </si>
  <si>
    <t>GitHubの方法を試行錯誤</t>
    <rPh sb="7" eb="9">
      <t>ホウホウ</t>
    </rPh>
    <rPh sb="10" eb="12">
      <t>シコウ</t>
    </rPh>
    <rPh sb="12" eb="14">
      <t>サクゴ</t>
    </rPh>
    <phoneticPr fontId="1"/>
  </si>
  <si>
    <t>P2とTotalの調整</t>
    <rPh sb="9" eb="11">
      <t>チョウセイ</t>
    </rPh>
    <phoneticPr fontId="1"/>
  </si>
  <si>
    <t>堀川</t>
    <rPh sb="0" eb="2">
      <t>ホリカワ</t>
    </rPh>
    <phoneticPr fontId="1"/>
  </si>
  <si>
    <t>アプリの動作確認</t>
    <rPh sb="4" eb="6">
      <t>ドウサ</t>
    </rPh>
    <rPh sb="6" eb="8">
      <t>カクニン</t>
    </rPh>
    <phoneticPr fontId="1"/>
  </si>
  <si>
    <t>P4のUI・コーディングアプリ解説の文言</t>
    <rPh sb="15" eb="17">
      <t>カイセツ</t>
    </rPh>
    <rPh sb="18" eb="20">
      <t>モンゴン</t>
    </rPh>
    <phoneticPr fontId="1"/>
  </si>
  <si>
    <t>堀川</t>
    <rPh sb="0" eb="2">
      <t>ホリカワ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</si>
</sst>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indexed="81"/>
      <name val="ＭＳ Ｐゴシック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5" fillId="16" borderId="33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55" fontId="5" fillId="2" borderId="32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1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7AAEF"/>
      <color rgb="FFEC68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100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R300"/>
  <sheetViews>
    <sheetView tabSelected="1" zoomScaleNormal="100" workbookViewId="0">
      <pane xSplit="7" ySplit="8" topLeftCell="H200" activePane="bottomRight" state="frozen"/>
      <selection pane="topRight" activeCell="H1" sqref="H1"/>
      <selection pane="bottomLeft" activeCell="A9" sqref="A9"/>
      <selection pane="bottomRight" activeCell="Q204" sqref="Q204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27"/>
      <c r="B1" s="127"/>
      <c r="C1" s="56">
        <f ca="1">TODAY()</f>
        <v>42404</v>
      </c>
      <c r="D1" s="57" t="s">
        <v>55</v>
      </c>
      <c r="E1" s="80" t="str">
        <f ca="1">($BF$3-C1) &amp; "日"</f>
        <v>40日</v>
      </c>
      <c r="F1" s="80" t="str">
        <f ca="1">"( "&amp;NETWORKDAYS(C1,BF3,休日!A1:A9)&amp;"日 )"</f>
        <v>( 23日 )</v>
      </c>
      <c r="G1" s="58"/>
      <c r="H1" s="103" t="s">
        <v>63</v>
      </c>
      <c r="I1" s="103"/>
      <c r="J1" s="103"/>
      <c r="K1" s="103"/>
      <c r="L1" s="103"/>
      <c r="M1" s="57"/>
      <c r="N1" s="57"/>
      <c r="O1" s="103" t="s">
        <v>64</v>
      </c>
      <c r="P1" s="103"/>
      <c r="Q1" s="103"/>
      <c r="R1" s="103"/>
      <c r="S1" s="103"/>
      <c r="T1" s="57"/>
      <c r="U1" s="57"/>
      <c r="V1" s="103" t="s">
        <v>65</v>
      </c>
      <c r="W1" s="103"/>
      <c r="X1" s="103"/>
      <c r="Y1" s="103"/>
      <c r="Z1" s="103"/>
      <c r="AA1" s="57"/>
      <c r="AB1" s="57"/>
      <c r="AC1" s="103" t="s">
        <v>66</v>
      </c>
      <c r="AD1" s="103"/>
      <c r="AE1" s="103"/>
      <c r="AF1" s="103"/>
      <c r="AG1" s="103"/>
      <c r="AH1" s="57"/>
      <c r="AI1" s="57"/>
      <c r="AJ1" s="103" t="s">
        <v>67</v>
      </c>
      <c r="AK1" s="103"/>
      <c r="AL1" s="103"/>
      <c r="AM1" s="103"/>
      <c r="AN1" s="103"/>
      <c r="AO1" s="57"/>
      <c r="AP1" s="57"/>
      <c r="AQ1" s="103" t="s">
        <v>68</v>
      </c>
      <c r="AR1" s="103"/>
      <c r="AS1" s="103"/>
      <c r="AT1" s="103"/>
      <c r="AU1" s="103"/>
      <c r="AV1" s="57"/>
      <c r="AW1" s="57"/>
      <c r="AX1" s="103" t="s">
        <v>69</v>
      </c>
      <c r="AY1" s="103"/>
      <c r="AZ1" s="103"/>
      <c r="BA1" s="103"/>
      <c r="BB1" s="103"/>
      <c r="BC1" s="57"/>
      <c r="BD1" s="57"/>
      <c r="BE1" s="103" t="s">
        <v>70</v>
      </c>
      <c r="BF1" s="103"/>
      <c r="BG1" s="103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7"/>
      <c r="B2" s="88"/>
      <c r="C2" s="89"/>
      <c r="D2" s="89"/>
      <c r="E2" s="90"/>
      <c r="F2" s="89"/>
      <c r="G2" s="89"/>
      <c r="H2" s="102">
        <v>42005</v>
      </c>
      <c r="I2" s="102"/>
      <c r="J2" s="102"/>
      <c r="K2" s="102"/>
      <c r="L2" s="102"/>
      <c r="M2" s="102"/>
      <c r="N2" s="102"/>
      <c r="O2" s="128">
        <v>42036</v>
      </c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02">
        <v>42064</v>
      </c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57" t="s">
        <v>45</v>
      </c>
    </row>
    <row r="3" spans="1:70" ht="17.25" customHeight="1" x14ac:dyDescent="0.15">
      <c r="A3" s="87"/>
      <c r="B3" s="88"/>
      <c r="C3" s="89"/>
      <c r="D3" s="89"/>
      <c r="E3" s="89"/>
      <c r="F3" s="89"/>
      <c r="G3" s="89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7"/>
      <c r="B4" s="87" t="s">
        <v>112</v>
      </c>
      <c r="C4" s="89" t="s">
        <v>0</v>
      </c>
      <c r="D4" s="89" t="s">
        <v>71</v>
      </c>
      <c r="E4" s="89" t="s">
        <v>80</v>
      </c>
      <c r="F4" s="89" t="s">
        <v>5</v>
      </c>
      <c r="G4" s="89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23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99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23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86</v>
      </c>
      <c r="P6" s="66"/>
      <c r="Q6" s="66" t="s">
        <v>138</v>
      </c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98</v>
      </c>
      <c r="AR6" s="66" t="s">
        <v>99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23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105</v>
      </c>
      <c r="Y7" s="66"/>
      <c r="Z7" s="66"/>
      <c r="AA7" s="66"/>
      <c r="AB7" s="66"/>
      <c r="AC7" s="66"/>
      <c r="AD7" s="66"/>
      <c r="AE7" s="66"/>
      <c r="AF7" s="66" t="s">
        <v>104</v>
      </c>
      <c r="AG7" s="66"/>
      <c r="AH7" s="66"/>
      <c r="AI7" s="66"/>
      <c r="AJ7" s="66"/>
      <c r="AK7" s="66" t="s">
        <v>110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111</v>
      </c>
      <c r="AY7" s="66" t="s">
        <v>99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23"/>
      <c r="B8" s="67"/>
      <c r="C8" s="66" t="s">
        <v>101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101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24"/>
      <c r="B9" s="83"/>
      <c r="C9" s="84"/>
      <c r="D9" s="84"/>
      <c r="E9" s="84"/>
      <c r="F9" s="85"/>
      <c r="G9" s="85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6"/>
      <c r="BH9" s="64" t="s">
        <v>44</v>
      </c>
    </row>
    <row r="10" spans="1:70" ht="17.25" customHeight="1" thickTop="1" x14ac:dyDescent="0.15">
      <c r="A10" s="125" t="s">
        <v>47</v>
      </c>
      <c r="B10" s="125"/>
      <c r="C10" s="125"/>
      <c r="D10" s="125"/>
      <c r="E10" s="125"/>
      <c r="F10" s="126"/>
      <c r="G10" s="9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2"/>
      <c r="BH10" s="64" t="s">
        <v>44</v>
      </c>
    </row>
    <row r="11" spans="1:70" ht="17.25" customHeight="1" outlineLevel="1" x14ac:dyDescent="0.15">
      <c r="A11" s="57"/>
      <c r="B11" s="67"/>
      <c r="C11" s="114" t="s">
        <v>50</v>
      </c>
      <c r="D11" s="115"/>
      <c r="E11" s="115"/>
      <c r="F11" s="115"/>
      <c r="G11" s="11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customHeight="1" outlineLevel="1" x14ac:dyDescent="0.15">
      <c r="A28" s="57"/>
      <c r="B28" s="67"/>
      <c r="C28" s="114" t="s">
        <v>11</v>
      </c>
      <c r="D28" s="115"/>
      <c r="E28" s="115"/>
      <c r="F28" s="115"/>
      <c r="G28" s="11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customHeight="1" outlineLevel="2" x14ac:dyDescent="0.15">
      <c r="A30" s="57"/>
      <c r="B30" s="67"/>
      <c r="C30" s="69" t="s">
        <v>89</v>
      </c>
      <c r="D30" s="66"/>
      <c r="E30" s="66">
        <f>SUM($H30:$BF30)</f>
        <v>5</v>
      </c>
      <c r="F30" s="62" t="s">
        <v>60</v>
      </c>
      <c r="G30" s="73" t="s">
        <v>16</v>
      </c>
      <c r="H30" s="66"/>
      <c r="I30" s="66"/>
      <c r="J30" s="66"/>
      <c r="K30" s="66">
        <v>2</v>
      </c>
      <c r="L30" s="66">
        <v>3</v>
      </c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100 %</v>
      </c>
      <c r="F31" s="62"/>
      <c r="G31" s="73" t="s">
        <v>17</v>
      </c>
      <c r="H31" s="66"/>
      <c r="I31" s="66"/>
      <c r="J31" s="66"/>
      <c r="K31" s="66">
        <v>50</v>
      </c>
      <c r="L31" s="66">
        <v>60</v>
      </c>
      <c r="M31" s="66"/>
      <c r="N31" s="66">
        <v>100</v>
      </c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5</v>
      </c>
      <c r="M32" s="66"/>
      <c r="N32" s="66"/>
      <c r="O32" s="66">
        <v>5</v>
      </c>
      <c r="P32" s="66">
        <v>2</v>
      </c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customHeight="1" outlineLevel="2" x14ac:dyDescent="0.15">
      <c r="A33" s="57"/>
      <c r="B33" s="67"/>
      <c r="C33" s="69"/>
      <c r="D33" s="66"/>
      <c r="E33" s="66">
        <f>SUM($H33:$BF33)</f>
        <v>14</v>
      </c>
      <c r="F33" s="62" t="s">
        <v>59</v>
      </c>
      <c r="G33" s="73" t="s">
        <v>16</v>
      </c>
      <c r="H33" s="66"/>
      <c r="I33" s="66"/>
      <c r="J33" s="66"/>
      <c r="K33" s="66">
        <v>4</v>
      </c>
      <c r="L33" s="66">
        <v>5</v>
      </c>
      <c r="M33" s="66"/>
      <c r="N33" s="66"/>
      <c r="O33" s="66">
        <v>5</v>
      </c>
      <c r="P33" s="66">
        <v>0</v>
      </c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55 %</v>
      </c>
      <c r="F34" s="62"/>
      <c r="G34" s="73" t="s">
        <v>17</v>
      </c>
      <c r="H34" s="66"/>
      <c r="I34" s="66"/>
      <c r="J34" s="66"/>
      <c r="K34" s="66">
        <v>20</v>
      </c>
      <c r="L34" s="66">
        <v>30</v>
      </c>
      <c r="M34" s="66"/>
      <c r="N34" s="66">
        <v>45</v>
      </c>
      <c r="O34" s="66">
        <v>55</v>
      </c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>
        <v>5</v>
      </c>
      <c r="P35" s="66">
        <v>2</v>
      </c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customHeight="1" outlineLevel="2" x14ac:dyDescent="0.15">
      <c r="A36" s="57"/>
      <c r="B36" s="67"/>
      <c r="C36" s="69"/>
      <c r="D36" s="66"/>
      <c r="E36" s="66">
        <f>SUM($H36:$BF36)</f>
        <v>17</v>
      </c>
      <c r="F36" s="62" t="s">
        <v>57</v>
      </c>
      <c r="G36" s="73" t="s">
        <v>16</v>
      </c>
      <c r="H36" s="66"/>
      <c r="I36" s="66"/>
      <c r="J36" s="66"/>
      <c r="K36" s="66">
        <v>5</v>
      </c>
      <c r="L36" s="66">
        <v>5</v>
      </c>
      <c r="M36" s="66"/>
      <c r="N36" s="66"/>
      <c r="O36" s="66">
        <v>5</v>
      </c>
      <c r="P36" s="66">
        <v>2</v>
      </c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95 %</v>
      </c>
      <c r="F37" s="62"/>
      <c r="G37" s="73" t="s">
        <v>17</v>
      </c>
      <c r="H37" s="66"/>
      <c r="I37" s="66"/>
      <c r="J37" s="66"/>
      <c r="K37" s="66">
        <v>40</v>
      </c>
      <c r="L37" s="66">
        <v>95</v>
      </c>
      <c r="M37" s="66"/>
      <c r="N37" s="66">
        <v>95</v>
      </c>
      <c r="O37" s="66">
        <v>95</v>
      </c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5</v>
      </c>
      <c r="M38" s="66"/>
      <c r="N38" s="66"/>
      <c r="O38" s="66">
        <v>2</v>
      </c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customHeight="1" outlineLevel="2" x14ac:dyDescent="0.15">
      <c r="A39" s="57"/>
      <c r="B39" s="67"/>
      <c r="C39" s="69"/>
      <c r="D39" s="66"/>
      <c r="E39" s="66">
        <f>SUM($H39:$BF39)</f>
        <v>13</v>
      </c>
      <c r="F39" s="62" t="s">
        <v>58</v>
      </c>
      <c r="G39" s="73" t="s">
        <v>16</v>
      </c>
      <c r="H39" s="66"/>
      <c r="I39" s="66"/>
      <c r="J39" s="66"/>
      <c r="K39" s="66">
        <v>4</v>
      </c>
      <c r="L39" s="66">
        <v>5</v>
      </c>
      <c r="M39" s="66"/>
      <c r="N39" s="66"/>
      <c r="O39" s="66">
        <v>4</v>
      </c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100 %</v>
      </c>
      <c r="F40" s="62"/>
      <c r="G40" s="73" t="s">
        <v>17</v>
      </c>
      <c r="H40" s="66"/>
      <c r="I40" s="66"/>
      <c r="J40" s="66"/>
      <c r="K40" s="66">
        <v>40</v>
      </c>
      <c r="L40" s="66">
        <v>80</v>
      </c>
      <c r="M40" s="66"/>
      <c r="N40" s="66"/>
      <c r="O40" s="66">
        <v>100</v>
      </c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>
        <v>2</v>
      </c>
      <c r="P41" s="66">
        <v>2</v>
      </c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customHeight="1" outlineLevel="2" x14ac:dyDescent="0.15">
      <c r="A42" s="57"/>
      <c r="B42" s="67"/>
      <c r="C42" s="69"/>
      <c r="D42" s="66"/>
      <c r="E42" s="66">
        <f>SUM($H42:$BF42)</f>
        <v>17</v>
      </c>
      <c r="F42" s="62" t="s">
        <v>56</v>
      </c>
      <c r="G42" s="73" t="s">
        <v>16</v>
      </c>
      <c r="H42" s="66"/>
      <c r="I42" s="66"/>
      <c r="J42" s="66"/>
      <c r="K42" s="66">
        <v>3</v>
      </c>
      <c r="L42" s="66">
        <v>5</v>
      </c>
      <c r="M42" s="66"/>
      <c r="N42" s="66"/>
      <c r="O42" s="66">
        <v>5</v>
      </c>
      <c r="P42" s="66">
        <v>4</v>
      </c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100 %</v>
      </c>
      <c r="F43" s="62"/>
      <c r="G43" s="73" t="s">
        <v>17</v>
      </c>
      <c r="H43" s="66"/>
      <c r="I43" s="66"/>
      <c r="J43" s="66"/>
      <c r="K43" s="66">
        <v>30</v>
      </c>
      <c r="L43" s="66">
        <v>60</v>
      </c>
      <c r="M43" s="66"/>
      <c r="N43" s="66">
        <v>90</v>
      </c>
      <c r="O43" s="66">
        <v>95</v>
      </c>
      <c r="P43" s="66">
        <v>100</v>
      </c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106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customHeight="1" outlineLevel="2" x14ac:dyDescent="0.15">
      <c r="A45" s="57"/>
      <c r="B45" s="67"/>
      <c r="C45" s="69"/>
      <c r="D45" s="66"/>
      <c r="E45" s="66">
        <f>SUM($H45:$BF45)</f>
        <v>8</v>
      </c>
      <c r="F45" s="62" t="s">
        <v>60</v>
      </c>
      <c r="G45" s="73" t="s">
        <v>16</v>
      </c>
      <c r="H45" s="66"/>
      <c r="I45" s="66"/>
      <c r="J45" s="66"/>
      <c r="K45" s="66">
        <v>3</v>
      </c>
      <c r="L45" s="66">
        <v>2</v>
      </c>
      <c r="M45" s="66"/>
      <c r="N45" s="66"/>
      <c r="O45" s="66">
        <v>3</v>
      </c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80 %</v>
      </c>
      <c r="F46" s="62"/>
      <c r="G46" s="73" t="s">
        <v>17</v>
      </c>
      <c r="H46" s="66"/>
      <c r="I46" s="66"/>
      <c r="J46" s="66"/>
      <c r="K46" s="66">
        <v>50</v>
      </c>
      <c r="L46" s="66">
        <v>60</v>
      </c>
      <c r="M46" s="66"/>
      <c r="N46" s="66"/>
      <c r="O46" s="66">
        <v>80</v>
      </c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107</v>
      </c>
      <c r="D47" s="66"/>
      <c r="E47" s="66"/>
      <c r="F47" s="62" t="s">
        <v>59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customHeight="1" outlineLevel="2" x14ac:dyDescent="0.15">
      <c r="A48" s="57"/>
      <c r="B48" s="67"/>
      <c r="C48" s="69"/>
      <c r="D48" s="66"/>
      <c r="E48" s="66">
        <f>SUM($H48:$BF48)</f>
        <v>0</v>
      </c>
      <c r="F48" s="62" t="s">
        <v>59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>100 %</v>
      </c>
      <c r="F49" s="62"/>
      <c r="G49" s="73" t="s">
        <v>17</v>
      </c>
      <c r="H49" s="66"/>
      <c r="I49" s="66"/>
      <c r="J49" s="66"/>
      <c r="K49" s="66"/>
      <c r="L49" s="66"/>
      <c r="M49" s="66"/>
      <c r="N49" s="66">
        <v>100</v>
      </c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108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>
        <v>2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customHeight="1" outlineLevel="2" x14ac:dyDescent="0.15">
      <c r="A51" s="57"/>
      <c r="B51" s="67"/>
      <c r="C51" s="69"/>
      <c r="D51" s="66"/>
      <c r="E51" s="66">
        <f>SUM($H51:$BF51)</f>
        <v>3</v>
      </c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>
        <v>1</v>
      </c>
      <c r="P51" s="66">
        <v>2</v>
      </c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>100 %</v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>
        <v>2</v>
      </c>
      <c r="P52" s="66">
        <v>100</v>
      </c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109</v>
      </c>
      <c r="D53" s="66"/>
      <c r="E53" s="66"/>
      <c r="F53" s="62" t="s">
        <v>140</v>
      </c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customHeight="1" outlineLevel="2" x14ac:dyDescent="0.15">
      <c r="A54" s="57"/>
      <c r="B54" s="67"/>
      <c r="C54" s="69"/>
      <c r="D54" s="66"/>
      <c r="E54" s="66">
        <f>SUM($H54:$BF54)</f>
        <v>0</v>
      </c>
      <c r="F54" s="62" t="s">
        <v>140</v>
      </c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>70 %</v>
      </c>
      <c r="F55" s="62"/>
      <c r="G55" s="73" t="s">
        <v>17</v>
      </c>
      <c r="H55" s="66"/>
      <c r="I55" s="66"/>
      <c r="J55" s="66"/>
      <c r="K55" s="66"/>
      <c r="L55" s="66"/>
      <c r="M55" s="66"/>
      <c r="N55" s="66">
        <v>70</v>
      </c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145</v>
      </c>
      <c r="D56" s="66"/>
      <c r="E56" s="66"/>
      <c r="F56" s="62" t="s">
        <v>146</v>
      </c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>
        <v>2</v>
      </c>
      <c r="Q56" s="66">
        <v>4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customHeight="1" outlineLevel="2" x14ac:dyDescent="0.15">
      <c r="A57" s="57"/>
      <c r="B57" s="67"/>
      <c r="C57" s="69" t="s">
        <v>150</v>
      </c>
      <c r="D57" s="66"/>
      <c r="E57" s="66">
        <f>SUM($H57:$BF57)</f>
        <v>5</v>
      </c>
      <c r="F57" s="62" t="s">
        <v>146</v>
      </c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>
        <v>5</v>
      </c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152</v>
      </c>
      <c r="D59" s="66"/>
      <c r="E59" s="66"/>
      <c r="F59" s="62" t="s">
        <v>56</v>
      </c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>
        <v>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customHeight="1" outlineLevel="2" x14ac:dyDescent="0.15">
      <c r="A60" s="57"/>
      <c r="B60" s="67"/>
      <c r="C60" s="69"/>
      <c r="D60" s="66"/>
      <c r="E60" s="66">
        <f>SUM($H60:$BF60)</f>
        <v>0</v>
      </c>
      <c r="F60" s="62" t="s">
        <v>56</v>
      </c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147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customHeight="1" outlineLevel="2" x14ac:dyDescent="0.15">
      <c r="A63" s="57"/>
      <c r="B63" s="67"/>
      <c r="C63" s="69"/>
      <c r="D63" s="66"/>
      <c r="E63" s="66">
        <f>SUM($H63:$BF63)</f>
        <v>0</v>
      </c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149</v>
      </c>
      <c r="D65" s="66"/>
      <c r="E65" s="66"/>
      <c r="F65" s="62" t="s">
        <v>146</v>
      </c>
      <c r="G65" s="73" t="s">
        <v>62</v>
      </c>
      <c r="H65" s="66"/>
      <c r="I65" s="66"/>
      <c r="J65" s="66"/>
      <c r="K65" s="66"/>
      <c r="L65" s="66"/>
      <c r="M65" s="66"/>
      <c r="N65" s="66"/>
      <c r="O65" s="66">
        <v>0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customHeight="1" outlineLevel="2" x14ac:dyDescent="0.15">
      <c r="A66" s="57"/>
      <c r="B66" s="67"/>
      <c r="C66" s="69"/>
      <c r="D66" s="66"/>
      <c r="E66" s="66">
        <f>SUM($H66:$BF66)</f>
        <v>2</v>
      </c>
      <c r="F66" s="62" t="s">
        <v>146</v>
      </c>
      <c r="G66" s="73" t="s">
        <v>16</v>
      </c>
      <c r="H66" s="66"/>
      <c r="I66" s="66"/>
      <c r="J66" s="66"/>
      <c r="K66" s="66"/>
      <c r="L66" s="66"/>
      <c r="M66" s="66"/>
      <c r="N66" s="66"/>
      <c r="O66" s="66">
        <v>2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153</v>
      </c>
      <c r="D68" s="66"/>
      <c r="E68" s="66"/>
      <c r="F68" s="62" t="s">
        <v>154</v>
      </c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>
        <v>1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customHeight="1" outlineLevel="2" x14ac:dyDescent="0.15">
      <c r="A69" s="57"/>
      <c r="B69" s="67"/>
      <c r="C69" s="69"/>
      <c r="D69" s="66"/>
      <c r="E69" s="66">
        <f>SUM($H69:$BF69)</f>
        <v>0</v>
      </c>
      <c r="F69" s="62" t="s">
        <v>154</v>
      </c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customHeight="1" outlineLevel="2" x14ac:dyDescent="0.15">
      <c r="A72" s="57"/>
      <c r="B72" s="67"/>
      <c r="C72" s="69"/>
      <c r="D72" s="66"/>
      <c r="E72" s="66">
        <f>SUM($H72:$BF72)</f>
        <v>0</v>
      </c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customHeight="1" outlineLevel="2" x14ac:dyDescent="0.15">
      <c r="A75" s="57"/>
      <c r="B75" s="67"/>
      <c r="C75" s="69"/>
      <c r="D75" s="66"/>
      <c r="E75" s="66">
        <f>SUM($H75:$BF75)</f>
        <v>0</v>
      </c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customHeight="1" outlineLevel="2" x14ac:dyDescent="0.15">
      <c r="A78" s="57"/>
      <c r="B78" s="67"/>
      <c r="C78" s="69"/>
      <c r="D78" s="66"/>
      <c r="E78" s="66">
        <f>SUM($H78:$BF78)</f>
        <v>0</v>
      </c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customHeight="1" outlineLevel="2" x14ac:dyDescent="0.15">
      <c r="A81" s="57"/>
      <c r="B81" s="67"/>
      <c r="C81" s="69"/>
      <c r="D81" s="66"/>
      <c r="E81" s="66">
        <f>SUM($H81:$BF81)</f>
        <v>0</v>
      </c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customHeight="1" outlineLevel="2" x14ac:dyDescent="0.15">
      <c r="A84" s="57"/>
      <c r="B84" s="67"/>
      <c r="C84" s="69"/>
      <c r="D84" s="66"/>
      <c r="E84" s="66">
        <f>SUM($H84:$BF84)</f>
        <v>0</v>
      </c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customHeight="1" outlineLevel="2" x14ac:dyDescent="0.15">
      <c r="A87" s="57"/>
      <c r="B87" s="67"/>
      <c r="C87" s="69"/>
      <c r="D87" s="66"/>
      <c r="E87" s="66">
        <f>SUM($H87:$BF87)</f>
        <v>0</v>
      </c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customHeight="1" outlineLevel="1" x14ac:dyDescent="0.15">
      <c r="A89" s="57"/>
      <c r="B89" s="67"/>
      <c r="C89" s="114" t="s">
        <v>34</v>
      </c>
      <c r="D89" s="115"/>
      <c r="E89" s="115"/>
      <c r="F89" s="115"/>
      <c r="G89" s="11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customHeight="1" outlineLevel="2" x14ac:dyDescent="0.15">
      <c r="A90" s="57"/>
      <c r="B90" s="67">
        <v>1</v>
      </c>
      <c r="C90" s="70" t="s">
        <v>35</v>
      </c>
      <c r="D90" s="66" t="s">
        <v>142</v>
      </c>
      <c r="E90" s="66"/>
      <c r="F90" s="62" t="s">
        <v>141</v>
      </c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>
        <v>2</v>
      </c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customHeight="1" outlineLevel="2" x14ac:dyDescent="0.15">
      <c r="A91" s="57"/>
      <c r="B91" s="67"/>
      <c r="C91" s="69"/>
      <c r="D91" s="66"/>
      <c r="E91" s="66">
        <f>SUM($H91:$BF91)</f>
        <v>0</v>
      </c>
      <c r="F91" s="62" t="s">
        <v>141</v>
      </c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customHeight="1" outlineLevel="2" x14ac:dyDescent="0.15">
      <c r="A93" s="57"/>
      <c r="B93" s="67">
        <v>2</v>
      </c>
      <c r="C93" s="70" t="s">
        <v>143</v>
      </c>
      <c r="D93" s="66" t="s">
        <v>144</v>
      </c>
      <c r="E93" s="66"/>
      <c r="F93" s="62" t="s">
        <v>141</v>
      </c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>
        <v>5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customHeight="1" outlineLevel="2" x14ac:dyDescent="0.15">
      <c r="A94" s="57"/>
      <c r="B94" s="67"/>
      <c r="C94" s="69"/>
      <c r="D94" s="66"/>
      <c r="E94" s="66">
        <f>SUM($H94:$BF94)</f>
        <v>0</v>
      </c>
      <c r="F94" s="62" t="s">
        <v>141</v>
      </c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customHeight="1" outlineLevel="2" x14ac:dyDescent="0.15">
      <c r="A97" s="57"/>
      <c r="B97" s="67"/>
      <c r="C97" s="69"/>
      <c r="D97" s="66"/>
      <c r="E97" s="66">
        <f>SUM($H97:$BF97)</f>
        <v>0</v>
      </c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x14ac:dyDescent="0.15">
      <c r="A99" s="110" t="s">
        <v>82</v>
      </c>
      <c r="B99" s="110"/>
      <c r="C99" s="110"/>
      <c r="D99" s="110"/>
      <c r="E99" s="110"/>
      <c r="F99" s="111"/>
      <c r="G99" s="92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17" t="s">
        <v>50</v>
      </c>
      <c r="D100" s="118"/>
      <c r="E100" s="118"/>
      <c r="F100" s="118"/>
      <c r="G100" s="119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>
        <v>1</v>
      </c>
      <c r="P101" s="66">
        <v>3</v>
      </c>
      <c r="Q101" s="66">
        <v>2</v>
      </c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>
        <v>0</v>
      </c>
      <c r="M102" s="66"/>
      <c r="N102" s="66"/>
      <c r="O102" s="66">
        <v>0</v>
      </c>
      <c r="P102" s="66">
        <v>1</v>
      </c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86 %</v>
      </c>
      <c r="F103" s="62"/>
      <c r="G103" s="72" t="s">
        <v>17</v>
      </c>
      <c r="H103" s="66"/>
      <c r="I103" s="66"/>
      <c r="J103" s="66"/>
      <c r="K103" s="66">
        <v>80</v>
      </c>
      <c r="L103" s="66">
        <v>85</v>
      </c>
      <c r="M103" s="66"/>
      <c r="N103" s="66"/>
      <c r="O103" s="66">
        <v>86</v>
      </c>
      <c r="P103" s="66">
        <v>75</v>
      </c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 t="s">
        <v>141</v>
      </c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>
        <v>1</v>
      </c>
      <c r="Q107" s="66"/>
      <c r="R107" s="66">
        <v>1</v>
      </c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 t="s">
        <v>141</v>
      </c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>
        <v>1</v>
      </c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>30 %</v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>
        <v>30</v>
      </c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113</v>
      </c>
      <c r="D111" s="66"/>
      <c r="E111" s="66"/>
      <c r="F111" s="62" t="s">
        <v>57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>
        <v>2</v>
      </c>
      <c r="P111" s="66">
        <v>3</v>
      </c>
      <c r="Q111" s="66">
        <v>4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57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>
        <v>0</v>
      </c>
      <c r="P112" s="66">
        <v>3</v>
      </c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>80 %</v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>
        <v>0</v>
      </c>
      <c r="P113" s="66">
        <v>80</v>
      </c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 t="s">
        <v>148</v>
      </c>
      <c r="D114" s="66"/>
      <c r="E114" s="66"/>
      <c r="F114" s="62" t="s">
        <v>59</v>
      </c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>
        <v>3</v>
      </c>
      <c r="Q114" s="66">
        <v>1</v>
      </c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 t="s">
        <v>59</v>
      </c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>
        <v>4</v>
      </c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>100 %</v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>
        <v>100</v>
      </c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17" t="s">
        <v>11</v>
      </c>
      <c r="D117" s="118"/>
      <c r="E117" s="118"/>
      <c r="F117" s="118"/>
      <c r="G117" s="119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114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130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115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131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116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132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117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133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118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134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119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120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121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122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123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124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125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126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127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128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129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17" t="s">
        <v>34</v>
      </c>
      <c r="D178" s="118"/>
      <c r="E178" s="118"/>
      <c r="F178" s="118"/>
      <c r="G178" s="119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12" t="s">
        <v>83</v>
      </c>
      <c r="B188" s="112"/>
      <c r="C188" s="112"/>
      <c r="D188" s="112"/>
      <c r="E188" s="112"/>
      <c r="F188" s="113"/>
      <c r="G188" s="79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customHeight="1" outlineLevel="1" x14ac:dyDescent="0.15">
      <c r="A189" s="57"/>
      <c r="B189" s="67"/>
      <c r="C189" s="120" t="s">
        <v>50</v>
      </c>
      <c r="D189" s="121"/>
      <c r="E189" s="121"/>
      <c r="F189" s="121"/>
      <c r="G189" s="122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/>
      <c r="Q190" s="66"/>
      <c r="R190" s="66"/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customHeight="1" outlineLevel="2" x14ac:dyDescent="0.15">
      <c r="A191" s="57"/>
      <c r="B191" s="67"/>
      <c r="C191" s="69"/>
      <c r="D191" s="66"/>
      <c r="E191" s="66"/>
      <c r="F191" s="62" t="s">
        <v>61</v>
      </c>
      <c r="G191" s="72" t="s">
        <v>16</v>
      </c>
      <c r="H191" s="66">
        <v>1</v>
      </c>
      <c r="I191" s="66">
        <v>1</v>
      </c>
      <c r="J191" s="66"/>
      <c r="K191" s="66">
        <v>1</v>
      </c>
      <c r="L191" s="66">
        <v>1</v>
      </c>
      <c r="M191" s="66"/>
      <c r="N191" s="66"/>
      <c r="O191" s="66">
        <v>1</v>
      </c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customHeight="1" outlineLevel="2" x14ac:dyDescent="0.15">
      <c r="A193" s="57"/>
      <c r="B193" s="67">
        <v>2</v>
      </c>
      <c r="C193" s="66" t="s">
        <v>87</v>
      </c>
      <c r="D193" s="66"/>
      <c r="E193" s="66" t="s">
        <v>136</v>
      </c>
      <c r="F193" s="62" t="s">
        <v>56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customHeight="1" outlineLevel="2" x14ac:dyDescent="0.15">
      <c r="A194" s="57"/>
      <c r="B194" s="67"/>
      <c r="C194" s="69"/>
      <c r="D194" s="66"/>
      <c r="E194" s="66"/>
      <c r="F194" s="62" t="s">
        <v>56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customHeight="1" outlineLevel="2" x14ac:dyDescent="0.15">
      <c r="A200" s="57"/>
      <c r="B200" s="67">
        <v>1</v>
      </c>
      <c r="C200" s="66" t="s">
        <v>86</v>
      </c>
      <c r="D200" s="66" t="s">
        <v>102</v>
      </c>
      <c r="E200" s="66"/>
      <c r="F200" s="62" t="s">
        <v>60</v>
      </c>
      <c r="G200" s="73" t="s">
        <v>62</v>
      </c>
      <c r="H200" s="66"/>
      <c r="I200" s="66"/>
      <c r="J200" s="66"/>
      <c r="K200" s="66"/>
      <c r="L200" s="66">
        <v>1</v>
      </c>
      <c r="M200" s="66"/>
      <c r="N200" s="66"/>
      <c r="O200" s="66">
        <v>2</v>
      </c>
      <c r="P200" s="66">
        <v>3</v>
      </c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customHeight="1" outlineLevel="2" x14ac:dyDescent="0.15">
      <c r="A201" s="57"/>
      <c r="B201" s="67"/>
      <c r="C201" s="69"/>
      <c r="D201" s="66"/>
      <c r="E201" s="66"/>
      <c r="F201" s="62" t="s">
        <v>60</v>
      </c>
      <c r="G201" s="73" t="s">
        <v>16</v>
      </c>
      <c r="H201" s="66"/>
      <c r="I201" s="66"/>
      <c r="J201" s="66"/>
      <c r="K201" s="66"/>
      <c r="L201" s="66">
        <v>0</v>
      </c>
      <c r="M201" s="66"/>
      <c r="N201" s="66"/>
      <c r="O201" s="66">
        <v>0</v>
      </c>
      <c r="P201" s="66">
        <v>0</v>
      </c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customHeight="1" outlineLevel="2" x14ac:dyDescent="0.15">
      <c r="A203" s="57"/>
      <c r="B203" s="67"/>
      <c r="C203" s="66" t="s">
        <v>86</v>
      </c>
      <c r="D203" s="66" t="s">
        <v>102</v>
      </c>
      <c r="E203" s="66"/>
      <c r="F203" s="62" t="s">
        <v>151</v>
      </c>
      <c r="G203" s="73" t="s">
        <v>62</v>
      </c>
      <c r="H203" s="66"/>
      <c r="I203" s="66"/>
      <c r="J203" s="66"/>
      <c r="K203" s="66"/>
      <c r="L203" s="66"/>
      <c r="M203" s="66"/>
      <c r="N203" s="66"/>
      <c r="O203" s="66"/>
      <c r="P203" s="66">
        <v>0</v>
      </c>
      <c r="Q203" s="66">
        <v>2</v>
      </c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/>
    </row>
    <row r="204" spans="1:60" ht="17.25" customHeight="1" outlineLevel="2" x14ac:dyDescent="0.15">
      <c r="A204" s="57"/>
      <c r="B204" s="67"/>
      <c r="C204" s="69"/>
      <c r="D204" s="66"/>
      <c r="E204" s="66"/>
      <c r="F204" s="62" t="s">
        <v>151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>
        <v>1</v>
      </c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/>
    </row>
    <row r="205" spans="1:60" ht="17.25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>50 %</v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>
        <v>50</v>
      </c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/>
    </row>
    <row r="206" spans="1:60" ht="17.25" customHeight="1" outlineLevel="2" x14ac:dyDescent="0.15">
      <c r="A206" s="57"/>
      <c r="B206" s="67">
        <v>2</v>
      </c>
      <c r="C206" s="66" t="s">
        <v>86</v>
      </c>
      <c r="D206" s="66" t="s">
        <v>135</v>
      </c>
      <c r="E206" s="66"/>
      <c r="F206" s="62" t="s">
        <v>57</v>
      </c>
      <c r="G206" s="73" t="s">
        <v>62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customHeight="1" outlineLevel="2" x14ac:dyDescent="0.15">
      <c r="A207" s="57"/>
      <c r="B207" s="67"/>
      <c r="C207" s="69"/>
      <c r="D207" s="66" t="s">
        <v>137</v>
      </c>
      <c r="E207" s="66"/>
      <c r="F207" s="62" t="s">
        <v>57</v>
      </c>
      <c r="G207" s="73" t="s">
        <v>16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customHeight="1" outlineLevel="2" x14ac:dyDescent="0.15">
      <c r="A208" s="57"/>
      <c r="B208" s="67"/>
      <c r="C208" s="69"/>
      <c r="D208" s="66" t="s">
        <v>81</v>
      </c>
      <c r="E208" s="66" t="str">
        <f>IF(MAX($H208:$BF208)=0,"",MAX($H208:$BF208)&amp;" %")</f>
        <v/>
      </c>
      <c r="F208" s="62"/>
      <c r="G208" s="73" t="s">
        <v>17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customHeight="1" outlineLevel="2" x14ac:dyDescent="0.15">
      <c r="A209" s="57"/>
      <c r="B209" s="67">
        <v>3</v>
      </c>
      <c r="C209" s="66" t="s">
        <v>86</v>
      </c>
      <c r="D209" s="66" t="s">
        <v>139</v>
      </c>
      <c r="E209" s="66"/>
      <c r="F209" s="62" t="s">
        <v>57</v>
      </c>
      <c r="G209" s="73" t="s">
        <v>62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customHeight="1" outlineLevel="2" x14ac:dyDescent="0.15">
      <c r="A210" s="57"/>
      <c r="B210" s="67"/>
      <c r="C210" s="69"/>
      <c r="D210" s="66"/>
      <c r="E210" s="66"/>
      <c r="F210" s="62" t="s">
        <v>57</v>
      </c>
      <c r="G210" s="73" t="s">
        <v>16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customHeight="1" outlineLevel="2" x14ac:dyDescent="0.15">
      <c r="A211" s="57"/>
      <c r="B211" s="67"/>
      <c r="C211" s="69"/>
      <c r="D211" s="66" t="s">
        <v>81</v>
      </c>
      <c r="E211" s="66" t="str">
        <f>IF(MAX($H211:$BF211)=0,"",MAX($H211:$BF211)&amp;" %")</f>
        <v/>
      </c>
      <c r="F211" s="62"/>
      <c r="G211" s="73" t="s">
        <v>17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customHeight="1" outlineLevel="2" x14ac:dyDescent="0.15">
      <c r="A212" s="57"/>
      <c r="B212" s="67">
        <v>4</v>
      </c>
      <c r="C212" s="66" t="s">
        <v>86</v>
      </c>
      <c r="D212" s="66" t="s">
        <v>103</v>
      </c>
      <c r="E212" s="66"/>
      <c r="F212" s="62" t="s">
        <v>58</v>
      </c>
      <c r="G212" s="73" t="s">
        <v>62</v>
      </c>
      <c r="H212" s="66"/>
      <c r="I212" s="66"/>
      <c r="J212" s="66"/>
      <c r="K212" s="66"/>
      <c r="L212" s="66"/>
      <c r="M212" s="66"/>
      <c r="N212" s="66"/>
      <c r="O212" s="66"/>
      <c r="P212" s="66">
        <v>3</v>
      </c>
      <c r="Q212" s="66">
        <v>2</v>
      </c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customHeight="1" outlineLevel="2" x14ac:dyDescent="0.15">
      <c r="A213" s="57"/>
      <c r="B213" s="67"/>
      <c r="C213" s="69"/>
      <c r="D213" s="66"/>
      <c r="E213" s="66"/>
      <c r="F213" s="62" t="s">
        <v>58</v>
      </c>
      <c r="G213" s="73" t="s">
        <v>16</v>
      </c>
      <c r="H213" s="66"/>
      <c r="I213" s="66"/>
      <c r="J213" s="66"/>
      <c r="K213" s="66"/>
      <c r="L213" s="66"/>
      <c r="M213" s="66"/>
      <c r="N213" s="66"/>
      <c r="O213" s="66"/>
      <c r="P213" s="66">
        <v>3</v>
      </c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customHeight="1" outlineLevel="2" x14ac:dyDescent="0.15">
      <c r="A214" s="57"/>
      <c r="B214" s="67"/>
      <c r="C214" s="69"/>
      <c r="D214" s="66" t="s">
        <v>81</v>
      </c>
      <c r="E214" s="66" t="str">
        <f>IF(MAX($H214:$BF214)=0,"",MAX($H214:$BF214)&amp;" %")</f>
        <v>20 %</v>
      </c>
      <c r="F214" s="62"/>
      <c r="G214" s="73" t="s">
        <v>17</v>
      </c>
      <c r="H214" s="66"/>
      <c r="I214" s="66"/>
      <c r="J214" s="66"/>
      <c r="K214" s="66"/>
      <c r="L214" s="66"/>
      <c r="M214" s="66"/>
      <c r="N214" s="66"/>
      <c r="O214" s="66"/>
      <c r="P214" s="66">
        <v>20</v>
      </c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customHeight="1" outlineLevel="1" x14ac:dyDescent="0.15">
      <c r="A215" s="57"/>
      <c r="B215" s="67"/>
      <c r="C215" s="120" t="s">
        <v>11</v>
      </c>
      <c r="D215" s="121"/>
      <c r="E215" s="121"/>
      <c r="F215" s="121"/>
      <c r="G215" s="122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customHeight="1" outlineLevel="2" x14ac:dyDescent="0.15">
      <c r="A216" s="57"/>
      <c r="B216" s="67">
        <v>1</v>
      </c>
      <c r="C216" s="66" t="s">
        <v>38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customHeight="1" outlineLevel="2" x14ac:dyDescent="0.15">
      <c r="A219" s="57"/>
      <c r="B219" s="67">
        <v>2</v>
      </c>
      <c r="C219" s="66" t="s">
        <v>39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customHeight="1" outlineLevel="2" x14ac:dyDescent="0.15">
      <c r="A222" s="57"/>
      <c r="B222" s="67">
        <v>3</v>
      </c>
      <c r="C222" s="66" t="s">
        <v>14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customHeight="1" outlineLevel="2" x14ac:dyDescent="0.15">
      <c r="A225" s="57"/>
      <c r="B225" s="67">
        <v>4</v>
      </c>
      <c r="C225" s="66" t="s">
        <v>15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customHeight="1" outlineLevel="2" x14ac:dyDescent="0.15">
      <c r="A228" s="57"/>
      <c r="B228" s="67">
        <v>5</v>
      </c>
      <c r="C228" s="66" t="s">
        <v>19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customHeight="1" outlineLevel="2" x14ac:dyDescent="0.15">
      <c r="A231" s="57"/>
      <c r="B231" s="67">
        <v>6</v>
      </c>
      <c r="C231" s="66" t="s">
        <v>20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customHeight="1" outlineLevel="2" x14ac:dyDescent="0.15">
      <c r="A234" s="57"/>
      <c r="B234" s="67">
        <v>7</v>
      </c>
      <c r="C234" s="66" t="s">
        <v>21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customHeight="1" outlineLevel="2" x14ac:dyDescent="0.15">
      <c r="A237" s="57"/>
      <c r="B237" s="67">
        <v>8</v>
      </c>
      <c r="C237" s="66" t="s">
        <v>22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customHeight="1" outlineLevel="2" x14ac:dyDescent="0.15">
      <c r="A240" s="57"/>
      <c r="B240" s="67">
        <v>9</v>
      </c>
      <c r="C240" s="66" t="s">
        <v>23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customHeight="1" outlineLevel="2" x14ac:dyDescent="0.15">
      <c r="A243" s="57"/>
      <c r="B243" s="67">
        <v>10</v>
      </c>
      <c r="C243" s="66" t="s">
        <v>25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customHeight="1" outlineLevel="2" x14ac:dyDescent="0.15">
      <c r="A246" s="57"/>
      <c r="B246" s="67">
        <v>11</v>
      </c>
      <c r="C246" s="66" t="s">
        <v>24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customHeight="1" outlineLevel="2" x14ac:dyDescent="0.15">
      <c r="A249" s="57"/>
      <c r="B249" s="67">
        <v>12</v>
      </c>
      <c r="C249" s="66" t="s">
        <v>26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customHeight="1" outlineLevel="2" x14ac:dyDescent="0.15">
      <c r="A252" s="57"/>
      <c r="B252" s="67">
        <v>13</v>
      </c>
      <c r="C252" s="66" t="s">
        <v>27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customHeight="1" outlineLevel="2" x14ac:dyDescent="0.15">
      <c r="A255" s="57"/>
      <c r="B255" s="67">
        <v>14</v>
      </c>
      <c r="C255" s="66" t="s">
        <v>28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customHeight="1" outlineLevel="2" x14ac:dyDescent="0.15">
      <c r="A258" s="57"/>
      <c r="B258" s="67">
        <v>15</v>
      </c>
      <c r="C258" s="66" t="s">
        <v>29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customHeight="1" outlineLevel="2" x14ac:dyDescent="0.15">
      <c r="A261" s="57"/>
      <c r="B261" s="67">
        <v>16</v>
      </c>
      <c r="C261" s="66" t="s">
        <v>30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customHeight="1" outlineLevel="2" x14ac:dyDescent="0.15">
      <c r="A264" s="57"/>
      <c r="B264" s="67">
        <v>17</v>
      </c>
      <c r="C264" s="66" t="s">
        <v>31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customHeight="1" outlineLevel="2" x14ac:dyDescent="0.15">
      <c r="A267" s="57"/>
      <c r="B267" s="67">
        <v>18</v>
      </c>
      <c r="C267" s="66" t="s">
        <v>32</v>
      </c>
      <c r="D267" s="66"/>
      <c r="E267" s="66"/>
      <c r="F267" s="62"/>
      <c r="G267" s="73" t="s">
        <v>62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customHeight="1" outlineLevel="2" x14ac:dyDescent="0.15">
      <c r="A268" s="57"/>
      <c r="B268" s="67"/>
      <c r="C268" s="69"/>
      <c r="D268" s="66"/>
      <c r="E268" s="66"/>
      <c r="F268" s="62"/>
      <c r="G268" s="73" t="s">
        <v>16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customHeight="1" outlineLevel="2" x14ac:dyDescent="0.15">
      <c r="A269" s="57"/>
      <c r="B269" s="67"/>
      <c r="C269" s="69"/>
      <c r="D269" s="66" t="s">
        <v>81</v>
      </c>
      <c r="E269" s="66" t="str">
        <f>IF(MAX($H269:$BF269)=0,"",MAX($H269:$BF269)&amp;" %")</f>
        <v/>
      </c>
      <c r="F269" s="62"/>
      <c r="G269" s="73" t="s">
        <v>17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customHeight="1" outlineLevel="2" x14ac:dyDescent="0.15">
      <c r="A270" s="57"/>
      <c r="B270" s="67">
        <v>19</v>
      </c>
      <c r="C270" s="66" t="s">
        <v>33</v>
      </c>
      <c r="D270" s="66"/>
      <c r="E270" s="66"/>
      <c r="F270" s="62"/>
      <c r="G270" s="73" t="s">
        <v>62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customHeight="1" outlineLevel="2" x14ac:dyDescent="0.15">
      <c r="A271" s="57"/>
      <c r="B271" s="67"/>
      <c r="C271" s="69"/>
      <c r="D271" s="66"/>
      <c r="E271" s="66"/>
      <c r="F271" s="62"/>
      <c r="G271" s="73" t="s">
        <v>16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customHeight="1" outlineLevel="2" x14ac:dyDescent="0.15">
      <c r="A272" s="57"/>
      <c r="B272" s="67"/>
      <c r="C272" s="69"/>
      <c r="D272" s="66" t="s">
        <v>81</v>
      </c>
      <c r="E272" s="66" t="str">
        <f>IF(MAX($H272:$BF272)=0,"",MAX($H272:$BF272)&amp;" %")</f>
        <v/>
      </c>
      <c r="F272" s="62"/>
      <c r="G272" s="73" t="s">
        <v>17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customHeight="1" outlineLevel="2" x14ac:dyDescent="0.15">
      <c r="A273" s="57"/>
      <c r="B273" s="67">
        <v>20</v>
      </c>
      <c r="C273" s="66" t="s">
        <v>79</v>
      </c>
      <c r="D273" s="66"/>
      <c r="E273" s="66"/>
      <c r="F273" s="62"/>
      <c r="G273" s="73" t="s">
        <v>62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customHeight="1" outlineLevel="2" x14ac:dyDescent="0.15">
      <c r="A274" s="57"/>
      <c r="B274" s="67"/>
      <c r="C274" s="69"/>
      <c r="D274" s="66"/>
      <c r="E274" s="66"/>
      <c r="F274" s="62"/>
      <c r="G274" s="73" t="s">
        <v>16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customHeight="1" outlineLevel="2" x14ac:dyDescent="0.15">
      <c r="A275" s="57"/>
      <c r="B275" s="67"/>
      <c r="C275" s="69"/>
      <c r="D275" s="66" t="s">
        <v>81</v>
      </c>
      <c r="E275" s="66" t="str">
        <f>IF(MAX($H275:$BF275)=0,"",MAX($H275:$BF275)&amp;" %")</f>
        <v/>
      </c>
      <c r="F275" s="62"/>
      <c r="G275" s="73" t="s">
        <v>17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customHeight="1" outlineLevel="1" x14ac:dyDescent="0.15">
      <c r="A276" s="57"/>
      <c r="B276" s="67"/>
      <c r="C276" s="66" t="s">
        <v>34</v>
      </c>
      <c r="D276" s="66"/>
      <c r="E276" s="66"/>
      <c r="F276" s="62"/>
      <c r="G276" s="73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outlineLevel="1" x14ac:dyDescent="0.15">
      <c r="A277" s="57"/>
      <c r="B277" s="67">
        <v>1</v>
      </c>
      <c r="C277" s="70" t="s">
        <v>35</v>
      </c>
      <c r="D277" s="66"/>
      <c r="E277" s="66"/>
      <c r="F277" s="62"/>
      <c r="G277" s="73" t="s">
        <v>62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8"/>
      <c r="BH277" s="57" t="s">
        <v>44</v>
      </c>
    </row>
    <row r="278" spans="1:60" ht="17.25" customHeight="1" outlineLevel="1" x14ac:dyDescent="0.15">
      <c r="A278" s="57"/>
      <c r="B278" s="67"/>
      <c r="C278" s="69"/>
      <c r="D278" s="66"/>
      <c r="E278" s="66"/>
      <c r="F278" s="62"/>
      <c r="G278" s="73" t="s">
        <v>16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8"/>
      <c r="BH278" s="57" t="s">
        <v>44</v>
      </c>
    </row>
    <row r="279" spans="1:60" ht="17.25" customHeight="1" outlineLevel="1" x14ac:dyDescent="0.15">
      <c r="A279" s="57"/>
      <c r="B279" s="67"/>
      <c r="C279" s="69"/>
      <c r="D279" s="66" t="s">
        <v>81</v>
      </c>
      <c r="E279" s="66" t="str">
        <f>IF(MAX($H279:$BF279)=0,"",MAX($H279:$BF279)&amp;" %")</f>
        <v/>
      </c>
      <c r="F279" s="62"/>
      <c r="G279" s="73" t="s">
        <v>17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8"/>
      <c r="BH279" s="57" t="s">
        <v>44</v>
      </c>
    </row>
    <row r="280" spans="1:60" ht="17.25" customHeight="1" outlineLevel="1" x14ac:dyDescent="0.15">
      <c r="A280" s="57"/>
      <c r="B280" s="67">
        <v>2</v>
      </c>
      <c r="C280" s="70" t="s">
        <v>35</v>
      </c>
      <c r="D280" s="66"/>
      <c r="E280" s="66"/>
      <c r="F280" s="62"/>
      <c r="G280" s="73" t="s">
        <v>62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8"/>
      <c r="BH280" s="57" t="s">
        <v>44</v>
      </c>
    </row>
    <row r="281" spans="1:60" ht="17.25" customHeight="1" outlineLevel="1" x14ac:dyDescent="0.15">
      <c r="A281" s="57"/>
      <c r="B281" s="67"/>
      <c r="C281" s="69"/>
      <c r="D281" s="66"/>
      <c r="E281" s="66"/>
      <c r="F281" s="62"/>
      <c r="G281" s="73" t="s">
        <v>16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8"/>
      <c r="BH281" s="57" t="s">
        <v>44</v>
      </c>
    </row>
    <row r="282" spans="1:60" ht="17.25" customHeight="1" outlineLevel="1" x14ac:dyDescent="0.15">
      <c r="A282" s="57"/>
      <c r="B282" s="67"/>
      <c r="C282" s="69"/>
      <c r="D282" s="66" t="s">
        <v>81</v>
      </c>
      <c r="E282" s="66" t="str">
        <f>IF(MAX($H282:$BF282)=0,"",MAX($H282:$BF282)&amp;" %")</f>
        <v/>
      </c>
      <c r="F282" s="62"/>
      <c r="G282" s="73" t="s">
        <v>17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8"/>
      <c r="BH282" s="57" t="s">
        <v>44</v>
      </c>
    </row>
    <row r="283" spans="1:60" ht="17.25" customHeight="1" outlineLevel="1" x14ac:dyDescent="0.15">
      <c r="A283" s="57"/>
      <c r="B283" s="67">
        <v>3</v>
      </c>
      <c r="C283" s="70" t="s">
        <v>35</v>
      </c>
      <c r="D283" s="66"/>
      <c r="E283" s="66"/>
      <c r="F283" s="62"/>
      <c r="G283" s="73" t="s">
        <v>62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8"/>
      <c r="BH283" s="57" t="s">
        <v>44</v>
      </c>
    </row>
    <row r="284" spans="1:60" ht="17.25" customHeight="1" outlineLevel="1" x14ac:dyDescent="0.15">
      <c r="A284" s="57"/>
      <c r="B284" s="67"/>
      <c r="C284" s="69"/>
      <c r="D284" s="66"/>
      <c r="E284" s="66"/>
      <c r="F284" s="62"/>
      <c r="G284" s="73" t="s">
        <v>16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8"/>
      <c r="BH284" s="57" t="s">
        <v>44</v>
      </c>
    </row>
    <row r="285" spans="1:60" ht="17.25" customHeight="1" outlineLevel="1" x14ac:dyDescent="0.15">
      <c r="A285" s="57"/>
      <c r="B285" s="67"/>
      <c r="C285" s="69"/>
      <c r="D285" s="66" t="s">
        <v>81</v>
      </c>
      <c r="E285" s="66" t="str">
        <f>IF(MAX($H285:$BF285)=0,"",MAX($H285:$BF285)&amp;" %")</f>
        <v/>
      </c>
      <c r="F285" s="62"/>
      <c r="G285" s="73" t="s">
        <v>17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8"/>
      <c r="BH285" s="57" t="s">
        <v>44</v>
      </c>
    </row>
    <row r="286" spans="1:60" ht="17.25" customHeight="1" x14ac:dyDescent="0.15">
      <c r="A286" s="57"/>
      <c r="B286" s="104" t="s">
        <v>73</v>
      </c>
      <c r="C286" s="105"/>
      <c r="D286" s="105"/>
      <c r="E286" s="105"/>
      <c r="F286" s="105"/>
      <c r="G286" s="106"/>
      <c r="H286" s="66">
        <f>SUM(H287:H291)</f>
        <v>5</v>
      </c>
      <c r="I286" s="66">
        <f t="shared" ref="I286:BF286" si="2">SUM(I287:I291)</f>
        <v>5</v>
      </c>
      <c r="J286" s="66">
        <f t="shared" si="2"/>
        <v>0</v>
      </c>
      <c r="K286" s="66">
        <f t="shared" si="2"/>
        <v>28</v>
      </c>
      <c r="L286" s="66">
        <f t="shared" si="2"/>
        <v>30</v>
      </c>
      <c r="M286" s="66">
        <f t="shared" si="2"/>
        <v>0</v>
      </c>
      <c r="N286" s="66">
        <f t="shared" si="2"/>
        <v>0</v>
      </c>
      <c r="O286" s="66">
        <f t="shared" si="2"/>
        <v>30</v>
      </c>
      <c r="P286" s="66">
        <f t="shared" si="2"/>
        <v>30</v>
      </c>
      <c r="Q286" s="66">
        <f t="shared" si="2"/>
        <v>28</v>
      </c>
      <c r="R286" s="66">
        <f t="shared" si="2"/>
        <v>30</v>
      </c>
      <c r="S286" s="66">
        <f t="shared" si="2"/>
        <v>0</v>
      </c>
      <c r="T286" s="66">
        <f t="shared" si="2"/>
        <v>0</v>
      </c>
      <c r="U286" s="66">
        <f t="shared" si="2"/>
        <v>0</v>
      </c>
      <c r="V286" s="66">
        <f t="shared" si="2"/>
        <v>5</v>
      </c>
      <c r="W286" s="66">
        <f t="shared" si="2"/>
        <v>0</v>
      </c>
      <c r="X286" s="66">
        <f t="shared" si="2"/>
        <v>0</v>
      </c>
      <c r="Y286" s="66">
        <f t="shared" si="2"/>
        <v>0</v>
      </c>
      <c r="Z286" s="66">
        <f t="shared" si="2"/>
        <v>0</v>
      </c>
      <c r="AA286" s="66">
        <f t="shared" si="2"/>
        <v>0</v>
      </c>
      <c r="AB286" s="66">
        <f t="shared" si="2"/>
        <v>0</v>
      </c>
      <c r="AC286" s="66">
        <f t="shared" si="2"/>
        <v>0</v>
      </c>
      <c r="AD286" s="66">
        <f t="shared" si="2"/>
        <v>0</v>
      </c>
      <c r="AE286" s="66">
        <f t="shared" si="2"/>
        <v>0</v>
      </c>
      <c r="AF286" s="66">
        <f t="shared" si="2"/>
        <v>0</v>
      </c>
      <c r="AG286" s="66">
        <f t="shared" si="2"/>
        <v>0</v>
      </c>
      <c r="AH286" s="66">
        <f t="shared" si="2"/>
        <v>0</v>
      </c>
      <c r="AI286" s="66">
        <f t="shared" si="2"/>
        <v>0</v>
      </c>
      <c r="AJ286" s="66">
        <f t="shared" si="2"/>
        <v>0</v>
      </c>
      <c r="AK286" s="66">
        <f t="shared" si="2"/>
        <v>0</v>
      </c>
      <c r="AL286" s="66">
        <f t="shared" si="2"/>
        <v>0</v>
      </c>
      <c r="AM286" s="66">
        <f t="shared" si="2"/>
        <v>0</v>
      </c>
      <c r="AN286" s="66">
        <f t="shared" si="2"/>
        <v>0</v>
      </c>
      <c r="AO286" s="66">
        <f t="shared" si="2"/>
        <v>0</v>
      </c>
      <c r="AP286" s="66">
        <f t="shared" si="2"/>
        <v>0</v>
      </c>
      <c r="AQ286" s="66">
        <f t="shared" si="2"/>
        <v>0</v>
      </c>
      <c r="AR286" s="66">
        <f t="shared" si="2"/>
        <v>0</v>
      </c>
      <c r="AS286" s="66">
        <f t="shared" si="2"/>
        <v>0</v>
      </c>
      <c r="AT286" s="66">
        <f t="shared" si="2"/>
        <v>0</v>
      </c>
      <c r="AU286" s="66">
        <f t="shared" si="2"/>
        <v>0</v>
      </c>
      <c r="AV286" s="66">
        <f t="shared" si="2"/>
        <v>0</v>
      </c>
      <c r="AW286" s="66">
        <f t="shared" si="2"/>
        <v>0</v>
      </c>
      <c r="AX286" s="66">
        <f t="shared" si="2"/>
        <v>0</v>
      </c>
      <c r="AY286" s="66">
        <f t="shared" si="2"/>
        <v>0</v>
      </c>
      <c r="AZ286" s="66">
        <f t="shared" si="2"/>
        <v>0</v>
      </c>
      <c r="BA286" s="66">
        <f t="shared" si="2"/>
        <v>0</v>
      </c>
      <c r="BB286" s="66">
        <f t="shared" si="2"/>
        <v>0</v>
      </c>
      <c r="BC286" s="66">
        <f t="shared" si="2"/>
        <v>0</v>
      </c>
      <c r="BD286" s="66">
        <f t="shared" si="2"/>
        <v>0</v>
      </c>
      <c r="BE286" s="66">
        <f t="shared" si="2"/>
        <v>0</v>
      </c>
      <c r="BF286" s="66">
        <f t="shared" si="2"/>
        <v>0</v>
      </c>
      <c r="BG286" s="68"/>
      <c r="BH286" s="57" t="s">
        <v>44</v>
      </c>
    </row>
    <row r="287" spans="1:60" ht="17.25" customHeight="1" x14ac:dyDescent="0.15">
      <c r="A287" s="57"/>
      <c r="B287" s="76"/>
      <c r="C287" s="76"/>
      <c r="D287" s="76"/>
      <c r="E287" s="76"/>
      <c r="F287" s="77"/>
      <c r="G287" s="62" t="s">
        <v>74</v>
      </c>
      <c r="H287" s="66">
        <f t="shared" ref="H287:AM287" si="3">SUMIFS(H12:H285,$G12:$G285,"予定時間",$F12:$F285,"今井")+H292</f>
        <v>1</v>
      </c>
      <c r="I287" s="66">
        <f t="shared" si="3"/>
        <v>1</v>
      </c>
      <c r="J287" s="66">
        <f t="shared" si="3"/>
        <v>0</v>
      </c>
      <c r="K287" s="66">
        <f t="shared" si="3"/>
        <v>6</v>
      </c>
      <c r="L287" s="66">
        <f t="shared" si="3"/>
        <v>6</v>
      </c>
      <c r="M287" s="66">
        <f t="shared" si="3"/>
        <v>0</v>
      </c>
      <c r="N287" s="66">
        <f t="shared" si="3"/>
        <v>0</v>
      </c>
      <c r="O287" s="66">
        <f t="shared" si="3"/>
        <v>4</v>
      </c>
      <c r="P287" s="66">
        <f t="shared" si="3"/>
        <v>6</v>
      </c>
      <c r="Q287" s="66">
        <f t="shared" si="3"/>
        <v>6</v>
      </c>
      <c r="R287" s="66">
        <f t="shared" si="3"/>
        <v>6</v>
      </c>
      <c r="S287" s="66">
        <f t="shared" si="3"/>
        <v>0</v>
      </c>
      <c r="T287" s="66">
        <f t="shared" si="3"/>
        <v>0</v>
      </c>
      <c r="U287" s="66">
        <f t="shared" si="3"/>
        <v>0</v>
      </c>
      <c r="V287" s="66">
        <f t="shared" si="3"/>
        <v>1</v>
      </c>
      <c r="W287" s="66">
        <f t="shared" si="3"/>
        <v>0</v>
      </c>
      <c r="X287" s="66">
        <f t="shared" si="3"/>
        <v>0</v>
      </c>
      <c r="Y287" s="66">
        <f t="shared" si="3"/>
        <v>0</v>
      </c>
      <c r="Z287" s="66">
        <f t="shared" si="3"/>
        <v>0</v>
      </c>
      <c r="AA287" s="66">
        <f t="shared" si="3"/>
        <v>0</v>
      </c>
      <c r="AB287" s="66">
        <f t="shared" si="3"/>
        <v>0</v>
      </c>
      <c r="AC287" s="66">
        <f t="shared" si="3"/>
        <v>0</v>
      </c>
      <c r="AD287" s="66">
        <f t="shared" si="3"/>
        <v>0</v>
      </c>
      <c r="AE287" s="66">
        <f t="shared" si="3"/>
        <v>0</v>
      </c>
      <c r="AF287" s="66">
        <f t="shared" si="3"/>
        <v>0</v>
      </c>
      <c r="AG287" s="66">
        <f t="shared" si="3"/>
        <v>0</v>
      </c>
      <c r="AH287" s="66">
        <f t="shared" si="3"/>
        <v>0</v>
      </c>
      <c r="AI287" s="66">
        <f t="shared" si="3"/>
        <v>0</v>
      </c>
      <c r="AJ287" s="66">
        <f t="shared" si="3"/>
        <v>0</v>
      </c>
      <c r="AK287" s="66">
        <f t="shared" si="3"/>
        <v>0</v>
      </c>
      <c r="AL287" s="66">
        <f t="shared" si="3"/>
        <v>0</v>
      </c>
      <c r="AM287" s="66">
        <f t="shared" si="3"/>
        <v>0</v>
      </c>
      <c r="AN287" s="66">
        <f t="shared" ref="AN287:BF287" si="4">SUMIFS(AN12:AN285,$G12:$G285,"予定時間",$F12:$F285,"今井")+AN292</f>
        <v>0</v>
      </c>
      <c r="AO287" s="66">
        <f t="shared" si="4"/>
        <v>0</v>
      </c>
      <c r="AP287" s="66">
        <f t="shared" si="4"/>
        <v>0</v>
      </c>
      <c r="AQ287" s="66">
        <f t="shared" si="4"/>
        <v>0</v>
      </c>
      <c r="AR287" s="66">
        <f t="shared" si="4"/>
        <v>0</v>
      </c>
      <c r="AS287" s="66">
        <f t="shared" si="4"/>
        <v>0</v>
      </c>
      <c r="AT287" s="66">
        <f t="shared" si="4"/>
        <v>0</v>
      </c>
      <c r="AU287" s="66">
        <f t="shared" si="4"/>
        <v>0</v>
      </c>
      <c r="AV287" s="66">
        <f t="shared" si="4"/>
        <v>0</v>
      </c>
      <c r="AW287" s="66">
        <f t="shared" si="4"/>
        <v>0</v>
      </c>
      <c r="AX287" s="66">
        <f t="shared" si="4"/>
        <v>0</v>
      </c>
      <c r="AY287" s="66">
        <f t="shared" si="4"/>
        <v>0</v>
      </c>
      <c r="AZ287" s="66">
        <f t="shared" si="4"/>
        <v>0</v>
      </c>
      <c r="BA287" s="66">
        <f t="shared" si="4"/>
        <v>0</v>
      </c>
      <c r="BB287" s="66">
        <f t="shared" si="4"/>
        <v>0</v>
      </c>
      <c r="BC287" s="66">
        <f t="shared" si="4"/>
        <v>0</v>
      </c>
      <c r="BD287" s="66">
        <f t="shared" si="4"/>
        <v>0</v>
      </c>
      <c r="BE287" s="66">
        <f t="shared" si="4"/>
        <v>0</v>
      </c>
      <c r="BF287" s="66">
        <f t="shared" si="4"/>
        <v>0</v>
      </c>
      <c r="BG287" s="68"/>
      <c r="BH287" s="57" t="s">
        <v>44</v>
      </c>
    </row>
    <row r="288" spans="1:60" ht="17.25" customHeight="1" x14ac:dyDescent="0.15">
      <c r="A288" s="57"/>
      <c r="B288" s="76"/>
      <c r="C288" s="76"/>
      <c r="D288" s="76"/>
      <c r="E288" s="76"/>
      <c r="F288" s="77"/>
      <c r="G288" s="62" t="s">
        <v>75</v>
      </c>
      <c r="H288" s="66">
        <f t="shared" ref="H288:AM288" si="5">SUMIFS(H12:H285,$G12:$G285,"予定時間",$F12:$F285,"浦島")+H292</f>
        <v>1</v>
      </c>
      <c r="I288" s="66">
        <f t="shared" si="5"/>
        <v>1</v>
      </c>
      <c r="J288" s="66">
        <f t="shared" si="5"/>
        <v>0</v>
      </c>
      <c r="K288" s="66">
        <f t="shared" si="5"/>
        <v>6</v>
      </c>
      <c r="L288" s="66">
        <f t="shared" si="5"/>
        <v>6</v>
      </c>
      <c r="M288" s="66">
        <f t="shared" si="5"/>
        <v>0</v>
      </c>
      <c r="N288" s="66">
        <f t="shared" si="5"/>
        <v>0</v>
      </c>
      <c r="O288" s="66">
        <f t="shared" si="5"/>
        <v>8</v>
      </c>
      <c r="P288" s="66">
        <f t="shared" si="5"/>
        <v>6</v>
      </c>
      <c r="Q288" s="66">
        <f t="shared" si="5"/>
        <v>6</v>
      </c>
      <c r="R288" s="66">
        <f t="shared" si="5"/>
        <v>6</v>
      </c>
      <c r="S288" s="66">
        <f t="shared" si="5"/>
        <v>0</v>
      </c>
      <c r="T288" s="66">
        <f t="shared" si="5"/>
        <v>0</v>
      </c>
      <c r="U288" s="66">
        <f t="shared" si="5"/>
        <v>0</v>
      </c>
      <c r="V288" s="66">
        <f t="shared" si="5"/>
        <v>1</v>
      </c>
      <c r="W288" s="66">
        <f t="shared" si="5"/>
        <v>0</v>
      </c>
      <c r="X288" s="66">
        <f t="shared" si="5"/>
        <v>0</v>
      </c>
      <c r="Y288" s="66">
        <f t="shared" si="5"/>
        <v>0</v>
      </c>
      <c r="Z288" s="66">
        <f t="shared" si="5"/>
        <v>0</v>
      </c>
      <c r="AA288" s="66">
        <f t="shared" si="5"/>
        <v>0</v>
      </c>
      <c r="AB288" s="66">
        <f t="shared" si="5"/>
        <v>0</v>
      </c>
      <c r="AC288" s="66">
        <f t="shared" si="5"/>
        <v>0</v>
      </c>
      <c r="AD288" s="66">
        <f t="shared" si="5"/>
        <v>0</v>
      </c>
      <c r="AE288" s="66">
        <f t="shared" si="5"/>
        <v>0</v>
      </c>
      <c r="AF288" s="66">
        <f t="shared" si="5"/>
        <v>0</v>
      </c>
      <c r="AG288" s="66">
        <f t="shared" si="5"/>
        <v>0</v>
      </c>
      <c r="AH288" s="66">
        <f t="shared" si="5"/>
        <v>0</v>
      </c>
      <c r="AI288" s="66">
        <f t="shared" si="5"/>
        <v>0</v>
      </c>
      <c r="AJ288" s="66">
        <f t="shared" si="5"/>
        <v>0</v>
      </c>
      <c r="AK288" s="66">
        <f t="shared" si="5"/>
        <v>0</v>
      </c>
      <c r="AL288" s="66">
        <f t="shared" si="5"/>
        <v>0</v>
      </c>
      <c r="AM288" s="66">
        <f t="shared" si="5"/>
        <v>0</v>
      </c>
      <c r="AN288" s="66">
        <f t="shared" ref="AN288:BF288" si="6">SUMIFS(AN12:AN285,$G12:$G285,"予定時間",$F12:$F285,"浦島")+AN292</f>
        <v>0</v>
      </c>
      <c r="AO288" s="66">
        <f t="shared" si="6"/>
        <v>0</v>
      </c>
      <c r="AP288" s="66">
        <f t="shared" si="6"/>
        <v>0</v>
      </c>
      <c r="AQ288" s="66">
        <f t="shared" si="6"/>
        <v>0</v>
      </c>
      <c r="AR288" s="66">
        <f t="shared" si="6"/>
        <v>0</v>
      </c>
      <c r="AS288" s="66">
        <f t="shared" si="6"/>
        <v>0</v>
      </c>
      <c r="AT288" s="66">
        <f t="shared" si="6"/>
        <v>0</v>
      </c>
      <c r="AU288" s="66">
        <f t="shared" si="6"/>
        <v>0</v>
      </c>
      <c r="AV288" s="66">
        <f t="shared" si="6"/>
        <v>0</v>
      </c>
      <c r="AW288" s="66">
        <f t="shared" si="6"/>
        <v>0</v>
      </c>
      <c r="AX288" s="66">
        <f t="shared" si="6"/>
        <v>0</v>
      </c>
      <c r="AY288" s="66">
        <f t="shared" si="6"/>
        <v>0</v>
      </c>
      <c r="AZ288" s="66">
        <f t="shared" si="6"/>
        <v>0</v>
      </c>
      <c r="BA288" s="66">
        <f t="shared" si="6"/>
        <v>0</v>
      </c>
      <c r="BB288" s="66">
        <f t="shared" si="6"/>
        <v>0</v>
      </c>
      <c r="BC288" s="66">
        <f t="shared" si="6"/>
        <v>0</v>
      </c>
      <c r="BD288" s="66">
        <f t="shared" si="6"/>
        <v>0</v>
      </c>
      <c r="BE288" s="66">
        <f t="shared" si="6"/>
        <v>0</v>
      </c>
      <c r="BF288" s="66">
        <f t="shared" si="6"/>
        <v>0</v>
      </c>
      <c r="BG288" s="68"/>
      <c r="BH288" s="57" t="s">
        <v>44</v>
      </c>
    </row>
    <row r="289" spans="1:60" ht="17.25" customHeight="1" x14ac:dyDescent="0.15">
      <c r="A289" s="57"/>
      <c r="B289" s="76"/>
      <c r="C289" s="76"/>
      <c r="D289" s="76"/>
      <c r="E289" s="76"/>
      <c r="F289" s="77"/>
      <c r="G289" s="62" t="s">
        <v>76</v>
      </c>
      <c r="H289" s="66">
        <f t="shared" ref="H289:AM289" si="7">SUMIFS(H12:H285,$G12:$G285,"予定時間",$F12:$F285,"河野")+H292</f>
        <v>1</v>
      </c>
      <c r="I289" s="66">
        <f t="shared" si="7"/>
        <v>1</v>
      </c>
      <c r="J289" s="66">
        <f t="shared" si="7"/>
        <v>0</v>
      </c>
      <c r="K289" s="66">
        <f t="shared" si="7"/>
        <v>5</v>
      </c>
      <c r="L289" s="66">
        <f t="shared" si="7"/>
        <v>6</v>
      </c>
      <c r="M289" s="66">
        <f t="shared" si="7"/>
        <v>0</v>
      </c>
      <c r="N289" s="66">
        <f t="shared" si="7"/>
        <v>0</v>
      </c>
      <c r="O289" s="66">
        <f t="shared" si="7"/>
        <v>6</v>
      </c>
      <c r="P289" s="66">
        <f t="shared" si="7"/>
        <v>6</v>
      </c>
      <c r="Q289" s="68">
        <f t="shared" si="7"/>
        <v>4</v>
      </c>
      <c r="R289" s="68">
        <f t="shared" si="7"/>
        <v>6</v>
      </c>
      <c r="S289" s="66">
        <f t="shared" si="7"/>
        <v>0</v>
      </c>
      <c r="T289" s="66">
        <f t="shared" si="7"/>
        <v>0</v>
      </c>
      <c r="U289" s="66">
        <f t="shared" si="7"/>
        <v>0</v>
      </c>
      <c r="V289" s="66">
        <f t="shared" si="7"/>
        <v>1</v>
      </c>
      <c r="W289" s="66">
        <f t="shared" si="7"/>
        <v>0</v>
      </c>
      <c r="X289" s="66">
        <f t="shared" si="7"/>
        <v>0</v>
      </c>
      <c r="Y289" s="66">
        <f t="shared" si="7"/>
        <v>0</v>
      </c>
      <c r="Z289" s="66">
        <f t="shared" si="7"/>
        <v>0</v>
      </c>
      <c r="AA289" s="66">
        <f t="shared" si="7"/>
        <v>0</v>
      </c>
      <c r="AB289" s="66">
        <f t="shared" si="7"/>
        <v>0</v>
      </c>
      <c r="AC289" s="66">
        <f t="shared" si="7"/>
        <v>0</v>
      </c>
      <c r="AD289" s="66">
        <f t="shared" si="7"/>
        <v>0</v>
      </c>
      <c r="AE289" s="66">
        <f t="shared" si="7"/>
        <v>0</v>
      </c>
      <c r="AF289" s="66">
        <f t="shared" si="7"/>
        <v>0</v>
      </c>
      <c r="AG289" s="66">
        <f t="shared" si="7"/>
        <v>0</v>
      </c>
      <c r="AH289" s="66">
        <f t="shared" si="7"/>
        <v>0</v>
      </c>
      <c r="AI289" s="66">
        <f t="shared" si="7"/>
        <v>0</v>
      </c>
      <c r="AJ289" s="66">
        <f t="shared" si="7"/>
        <v>0</v>
      </c>
      <c r="AK289" s="66">
        <f t="shared" si="7"/>
        <v>0</v>
      </c>
      <c r="AL289" s="66">
        <f t="shared" si="7"/>
        <v>0</v>
      </c>
      <c r="AM289" s="66">
        <f t="shared" si="7"/>
        <v>0</v>
      </c>
      <c r="AN289" s="66">
        <f t="shared" ref="AN289:BF289" si="8">SUMIFS(AN12:AN285,$G12:$G285,"予定時間",$F12:$F285,"河野")+AN292</f>
        <v>0</v>
      </c>
      <c r="AO289" s="66">
        <f t="shared" si="8"/>
        <v>0</v>
      </c>
      <c r="AP289" s="66">
        <f t="shared" si="8"/>
        <v>0</v>
      </c>
      <c r="AQ289" s="66">
        <f t="shared" si="8"/>
        <v>0</v>
      </c>
      <c r="AR289" s="66">
        <f t="shared" si="8"/>
        <v>0</v>
      </c>
      <c r="AS289" s="66">
        <f t="shared" si="8"/>
        <v>0</v>
      </c>
      <c r="AT289" s="66">
        <f t="shared" si="8"/>
        <v>0</v>
      </c>
      <c r="AU289" s="66">
        <f t="shared" si="8"/>
        <v>0</v>
      </c>
      <c r="AV289" s="66">
        <f t="shared" si="8"/>
        <v>0</v>
      </c>
      <c r="AW289" s="66">
        <f t="shared" si="8"/>
        <v>0</v>
      </c>
      <c r="AX289" s="66">
        <f t="shared" si="8"/>
        <v>0</v>
      </c>
      <c r="AY289" s="66">
        <f t="shared" si="8"/>
        <v>0</v>
      </c>
      <c r="AZ289" s="66">
        <f t="shared" si="8"/>
        <v>0</v>
      </c>
      <c r="BA289" s="66">
        <f t="shared" si="8"/>
        <v>0</v>
      </c>
      <c r="BB289" s="66">
        <f t="shared" si="8"/>
        <v>0</v>
      </c>
      <c r="BC289" s="66">
        <f t="shared" si="8"/>
        <v>0</v>
      </c>
      <c r="BD289" s="66">
        <f t="shared" si="8"/>
        <v>0</v>
      </c>
      <c r="BE289" s="66">
        <f t="shared" si="8"/>
        <v>0</v>
      </c>
      <c r="BF289" s="66">
        <f t="shared" si="8"/>
        <v>0</v>
      </c>
      <c r="BG289" s="68"/>
      <c r="BH289" s="57" t="s">
        <v>44</v>
      </c>
    </row>
    <row r="290" spans="1:60" ht="17.25" customHeight="1" x14ac:dyDescent="0.15">
      <c r="A290" s="57"/>
      <c r="B290" s="76"/>
      <c r="C290" s="76"/>
      <c r="D290" s="76"/>
      <c r="E290" s="76"/>
      <c r="F290" s="77"/>
      <c r="G290" s="62" t="s">
        <v>77</v>
      </c>
      <c r="H290" s="66">
        <f t="shared" ref="H290:AM290" si="9">SUMIFS(H12:H285,$G12:$G285,"予定時間",$F12:$F285,"堀川")+H292</f>
        <v>1</v>
      </c>
      <c r="I290" s="66">
        <f t="shared" si="9"/>
        <v>1</v>
      </c>
      <c r="J290" s="66">
        <f t="shared" si="9"/>
        <v>0</v>
      </c>
      <c r="K290" s="66">
        <f t="shared" si="9"/>
        <v>5</v>
      </c>
      <c r="L290" s="66">
        <f t="shared" si="9"/>
        <v>6</v>
      </c>
      <c r="M290" s="66">
        <f t="shared" si="9"/>
        <v>0</v>
      </c>
      <c r="N290" s="66">
        <f t="shared" si="9"/>
        <v>0</v>
      </c>
      <c r="O290" s="66">
        <f t="shared" si="9"/>
        <v>6</v>
      </c>
      <c r="P290" s="66">
        <f t="shared" si="9"/>
        <v>6</v>
      </c>
      <c r="Q290" s="66">
        <f t="shared" si="9"/>
        <v>6</v>
      </c>
      <c r="R290" s="66">
        <f t="shared" si="9"/>
        <v>6</v>
      </c>
      <c r="S290" s="66">
        <f t="shared" si="9"/>
        <v>0</v>
      </c>
      <c r="T290" s="66">
        <f t="shared" si="9"/>
        <v>0</v>
      </c>
      <c r="U290" s="66">
        <f t="shared" si="9"/>
        <v>0</v>
      </c>
      <c r="V290" s="66">
        <f t="shared" si="9"/>
        <v>1</v>
      </c>
      <c r="W290" s="66">
        <f t="shared" si="9"/>
        <v>0</v>
      </c>
      <c r="X290" s="66">
        <f t="shared" si="9"/>
        <v>0</v>
      </c>
      <c r="Y290" s="66">
        <f t="shared" si="9"/>
        <v>0</v>
      </c>
      <c r="Z290" s="66">
        <f t="shared" si="9"/>
        <v>0</v>
      </c>
      <c r="AA290" s="66">
        <f t="shared" si="9"/>
        <v>0</v>
      </c>
      <c r="AB290" s="66">
        <f t="shared" si="9"/>
        <v>0</v>
      </c>
      <c r="AC290" s="66">
        <f t="shared" si="9"/>
        <v>0</v>
      </c>
      <c r="AD290" s="66">
        <f t="shared" si="9"/>
        <v>0</v>
      </c>
      <c r="AE290" s="66">
        <f t="shared" si="9"/>
        <v>0</v>
      </c>
      <c r="AF290" s="66">
        <f t="shared" si="9"/>
        <v>0</v>
      </c>
      <c r="AG290" s="66">
        <f t="shared" si="9"/>
        <v>0</v>
      </c>
      <c r="AH290" s="66">
        <f t="shared" si="9"/>
        <v>0</v>
      </c>
      <c r="AI290" s="66">
        <f t="shared" si="9"/>
        <v>0</v>
      </c>
      <c r="AJ290" s="66">
        <f t="shared" si="9"/>
        <v>0</v>
      </c>
      <c r="AK290" s="66">
        <f t="shared" si="9"/>
        <v>0</v>
      </c>
      <c r="AL290" s="66">
        <f t="shared" si="9"/>
        <v>0</v>
      </c>
      <c r="AM290" s="66">
        <f t="shared" si="9"/>
        <v>0</v>
      </c>
      <c r="AN290" s="66">
        <f t="shared" ref="AN290:BF290" si="10">SUMIFS(AN12:AN285,$G12:$G285,"予定時間",$F12:$F285,"堀川")+AN292</f>
        <v>0</v>
      </c>
      <c r="AO290" s="66">
        <f t="shared" si="10"/>
        <v>0</v>
      </c>
      <c r="AP290" s="66">
        <f t="shared" si="10"/>
        <v>0</v>
      </c>
      <c r="AQ290" s="66">
        <f t="shared" si="10"/>
        <v>0</v>
      </c>
      <c r="AR290" s="66">
        <f t="shared" si="10"/>
        <v>0</v>
      </c>
      <c r="AS290" s="66">
        <f t="shared" si="10"/>
        <v>0</v>
      </c>
      <c r="AT290" s="66">
        <f t="shared" si="10"/>
        <v>0</v>
      </c>
      <c r="AU290" s="66">
        <f t="shared" si="10"/>
        <v>0</v>
      </c>
      <c r="AV290" s="66">
        <f t="shared" si="10"/>
        <v>0</v>
      </c>
      <c r="AW290" s="66">
        <f t="shared" si="10"/>
        <v>0</v>
      </c>
      <c r="AX290" s="66">
        <f t="shared" si="10"/>
        <v>0</v>
      </c>
      <c r="AY290" s="66">
        <f t="shared" si="10"/>
        <v>0</v>
      </c>
      <c r="AZ290" s="66">
        <f t="shared" si="10"/>
        <v>0</v>
      </c>
      <c r="BA290" s="66">
        <f t="shared" si="10"/>
        <v>0</v>
      </c>
      <c r="BB290" s="66">
        <f t="shared" si="10"/>
        <v>0</v>
      </c>
      <c r="BC290" s="66">
        <f t="shared" si="10"/>
        <v>0</v>
      </c>
      <c r="BD290" s="66">
        <f t="shared" si="10"/>
        <v>0</v>
      </c>
      <c r="BE290" s="66">
        <f t="shared" si="10"/>
        <v>0</v>
      </c>
      <c r="BF290" s="66">
        <f t="shared" si="10"/>
        <v>0</v>
      </c>
      <c r="BG290" s="68"/>
      <c r="BH290" s="57" t="s">
        <v>44</v>
      </c>
    </row>
    <row r="291" spans="1:60" ht="17.25" customHeight="1" x14ac:dyDescent="0.15">
      <c r="A291" s="57"/>
      <c r="B291" s="76"/>
      <c r="C291" s="76"/>
      <c r="D291" s="76"/>
      <c r="E291" s="76"/>
      <c r="F291" s="77"/>
      <c r="G291" s="62" t="s">
        <v>78</v>
      </c>
      <c r="H291" s="66">
        <f t="shared" ref="H291:AM291" si="11">SUMIFS(H12:H285,$G12:$G285,"予定時間",$F12:$F285,"田中")+H292</f>
        <v>1</v>
      </c>
      <c r="I291" s="66">
        <f t="shared" si="11"/>
        <v>1</v>
      </c>
      <c r="J291" s="66">
        <f t="shared" si="11"/>
        <v>0</v>
      </c>
      <c r="K291" s="66">
        <f t="shared" si="11"/>
        <v>6</v>
      </c>
      <c r="L291" s="66">
        <f t="shared" si="11"/>
        <v>6</v>
      </c>
      <c r="M291" s="66">
        <f t="shared" si="11"/>
        <v>0</v>
      </c>
      <c r="N291" s="66">
        <f t="shared" si="11"/>
        <v>0</v>
      </c>
      <c r="O291" s="66">
        <f t="shared" si="11"/>
        <v>6</v>
      </c>
      <c r="P291" s="66">
        <f t="shared" si="11"/>
        <v>6</v>
      </c>
      <c r="Q291" s="66">
        <f t="shared" si="11"/>
        <v>6</v>
      </c>
      <c r="R291" s="66">
        <f t="shared" si="11"/>
        <v>6</v>
      </c>
      <c r="S291" s="66">
        <f t="shared" si="11"/>
        <v>0</v>
      </c>
      <c r="T291" s="66">
        <f t="shared" si="11"/>
        <v>0</v>
      </c>
      <c r="U291" s="66">
        <f t="shared" si="11"/>
        <v>0</v>
      </c>
      <c r="V291" s="66">
        <f t="shared" si="11"/>
        <v>1</v>
      </c>
      <c r="W291" s="66">
        <f t="shared" si="11"/>
        <v>0</v>
      </c>
      <c r="X291" s="66">
        <f t="shared" si="11"/>
        <v>0</v>
      </c>
      <c r="Y291" s="66">
        <f t="shared" si="11"/>
        <v>0</v>
      </c>
      <c r="Z291" s="66">
        <f t="shared" si="11"/>
        <v>0</v>
      </c>
      <c r="AA291" s="66">
        <f t="shared" si="11"/>
        <v>0</v>
      </c>
      <c r="AB291" s="66">
        <f t="shared" si="11"/>
        <v>0</v>
      </c>
      <c r="AC291" s="66">
        <f t="shared" si="11"/>
        <v>0</v>
      </c>
      <c r="AD291" s="66">
        <f t="shared" si="11"/>
        <v>0</v>
      </c>
      <c r="AE291" s="66">
        <f t="shared" si="11"/>
        <v>0</v>
      </c>
      <c r="AF291" s="66">
        <f t="shared" si="11"/>
        <v>0</v>
      </c>
      <c r="AG291" s="66">
        <f t="shared" si="11"/>
        <v>0</v>
      </c>
      <c r="AH291" s="66">
        <f t="shared" si="11"/>
        <v>0</v>
      </c>
      <c r="AI291" s="66">
        <f t="shared" si="11"/>
        <v>0</v>
      </c>
      <c r="AJ291" s="66">
        <f t="shared" si="11"/>
        <v>0</v>
      </c>
      <c r="AK291" s="66">
        <f t="shared" si="11"/>
        <v>0</v>
      </c>
      <c r="AL291" s="66">
        <f t="shared" si="11"/>
        <v>0</v>
      </c>
      <c r="AM291" s="66">
        <f t="shared" si="11"/>
        <v>0</v>
      </c>
      <c r="AN291" s="66">
        <f t="shared" ref="AN291:BF291" si="12">SUMIFS(AN12:AN285,$G12:$G285,"予定時間",$F12:$F285,"田中")+AN292</f>
        <v>0</v>
      </c>
      <c r="AO291" s="66">
        <f t="shared" si="12"/>
        <v>0</v>
      </c>
      <c r="AP291" s="66">
        <f t="shared" si="12"/>
        <v>0</v>
      </c>
      <c r="AQ291" s="66">
        <f t="shared" si="12"/>
        <v>0</v>
      </c>
      <c r="AR291" s="66">
        <f t="shared" si="12"/>
        <v>0</v>
      </c>
      <c r="AS291" s="66">
        <f t="shared" si="12"/>
        <v>0</v>
      </c>
      <c r="AT291" s="66">
        <f t="shared" si="12"/>
        <v>0</v>
      </c>
      <c r="AU291" s="66">
        <f t="shared" si="12"/>
        <v>0</v>
      </c>
      <c r="AV291" s="66">
        <f t="shared" si="12"/>
        <v>0</v>
      </c>
      <c r="AW291" s="66">
        <f t="shared" si="12"/>
        <v>0</v>
      </c>
      <c r="AX291" s="66">
        <f t="shared" si="12"/>
        <v>0</v>
      </c>
      <c r="AY291" s="66">
        <f t="shared" si="12"/>
        <v>0</v>
      </c>
      <c r="AZ291" s="66">
        <f t="shared" si="12"/>
        <v>0</v>
      </c>
      <c r="BA291" s="66">
        <f t="shared" si="12"/>
        <v>0</v>
      </c>
      <c r="BB291" s="66">
        <f t="shared" si="12"/>
        <v>0</v>
      </c>
      <c r="BC291" s="66">
        <f t="shared" si="12"/>
        <v>0</v>
      </c>
      <c r="BD291" s="66">
        <f t="shared" si="12"/>
        <v>0</v>
      </c>
      <c r="BE291" s="66">
        <f t="shared" si="12"/>
        <v>0</v>
      </c>
      <c r="BF291" s="66">
        <f t="shared" si="12"/>
        <v>0</v>
      </c>
      <c r="BG291" s="68"/>
      <c r="BH291" s="57" t="s">
        <v>44</v>
      </c>
    </row>
    <row r="292" spans="1:60" ht="17.25" customHeight="1" x14ac:dyDescent="0.15">
      <c r="A292" s="57"/>
      <c r="B292" s="76"/>
      <c r="C292" s="76"/>
      <c r="D292" s="76"/>
      <c r="E292" s="76"/>
      <c r="F292" s="77"/>
      <c r="G292" s="62" t="s">
        <v>95</v>
      </c>
      <c r="H292" s="66">
        <f t="shared" ref="H292:AM292" si="13">SUMIFS(H12:H285,$G12:$G285,"予定時間",$F12:$F285,"男班")</f>
        <v>1</v>
      </c>
      <c r="I292" s="66">
        <f t="shared" si="13"/>
        <v>1</v>
      </c>
      <c r="J292" s="66">
        <f t="shared" si="13"/>
        <v>0</v>
      </c>
      <c r="K292" s="66">
        <f t="shared" si="13"/>
        <v>1</v>
      </c>
      <c r="L292" s="66">
        <f t="shared" si="13"/>
        <v>1</v>
      </c>
      <c r="M292" s="66">
        <f t="shared" si="13"/>
        <v>0</v>
      </c>
      <c r="N292" s="66">
        <f t="shared" si="13"/>
        <v>0</v>
      </c>
      <c r="O292" s="66">
        <f t="shared" si="13"/>
        <v>1</v>
      </c>
      <c r="P292" s="66">
        <f t="shared" si="13"/>
        <v>1</v>
      </c>
      <c r="Q292" s="66">
        <f t="shared" si="13"/>
        <v>2</v>
      </c>
      <c r="R292" s="66">
        <f t="shared" si="13"/>
        <v>6</v>
      </c>
      <c r="S292" s="66">
        <f t="shared" si="13"/>
        <v>0</v>
      </c>
      <c r="T292" s="66">
        <f t="shared" si="13"/>
        <v>0</v>
      </c>
      <c r="U292" s="66">
        <f t="shared" si="13"/>
        <v>0</v>
      </c>
      <c r="V292" s="66">
        <f t="shared" si="13"/>
        <v>1</v>
      </c>
      <c r="W292" s="66">
        <f t="shared" si="13"/>
        <v>0</v>
      </c>
      <c r="X292" s="66">
        <f t="shared" si="13"/>
        <v>0</v>
      </c>
      <c r="Y292" s="66">
        <f t="shared" si="13"/>
        <v>0</v>
      </c>
      <c r="Z292" s="66">
        <f t="shared" si="13"/>
        <v>0</v>
      </c>
      <c r="AA292" s="66">
        <f t="shared" si="13"/>
        <v>0</v>
      </c>
      <c r="AB292" s="66">
        <f t="shared" si="13"/>
        <v>0</v>
      </c>
      <c r="AC292" s="66">
        <f t="shared" si="13"/>
        <v>0</v>
      </c>
      <c r="AD292" s="66">
        <f t="shared" si="13"/>
        <v>0</v>
      </c>
      <c r="AE292" s="66">
        <f t="shared" si="13"/>
        <v>0</v>
      </c>
      <c r="AF292" s="66">
        <f t="shared" si="13"/>
        <v>0</v>
      </c>
      <c r="AG292" s="66">
        <f t="shared" si="13"/>
        <v>0</v>
      </c>
      <c r="AH292" s="66">
        <f t="shared" si="13"/>
        <v>0</v>
      </c>
      <c r="AI292" s="66">
        <f t="shared" si="13"/>
        <v>0</v>
      </c>
      <c r="AJ292" s="66">
        <f t="shared" si="13"/>
        <v>0</v>
      </c>
      <c r="AK292" s="66">
        <f t="shared" si="13"/>
        <v>0</v>
      </c>
      <c r="AL292" s="66">
        <f t="shared" si="13"/>
        <v>0</v>
      </c>
      <c r="AM292" s="66">
        <f t="shared" si="13"/>
        <v>0</v>
      </c>
      <c r="AN292" s="66">
        <f t="shared" ref="AN292:BF292" si="14">SUMIFS(AN12:AN285,$G12:$G285,"予定時間",$F12:$F285,"男班")</f>
        <v>0</v>
      </c>
      <c r="AO292" s="66">
        <f t="shared" si="14"/>
        <v>0</v>
      </c>
      <c r="AP292" s="66">
        <f t="shared" si="14"/>
        <v>0</v>
      </c>
      <c r="AQ292" s="66">
        <f t="shared" si="14"/>
        <v>0</v>
      </c>
      <c r="AR292" s="66">
        <f t="shared" si="14"/>
        <v>0</v>
      </c>
      <c r="AS292" s="66">
        <f t="shared" si="14"/>
        <v>0</v>
      </c>
      <c r="AT292" s="66">
        <f t="shared" si="14"/>
        <v>0</v>
      </c>
      <c r="AU292" s="66">
        <f t="shared" si="14"/>
        <v>0</v>
      </c>
      <c r="AV292" s="66">
        <f t="shared" si="14"/>
        <v>0</v>
      </c>
      <c r="AW292" s="66">
        <f t="shared" si="14"/>
        <v>0</v>
      </c>
      <c r="AX292" s="66">
        <f t="shared" si="14"/>
        <v>0</v>
      </c>
      <c r="AY292" s="66">
        <f t="shared" si="14"/>
        <v>0</v>
      </c>
      <c r="AZ292" s="66">
        <f t="shared" si="14"/>
        <v>0</v>
      </c>
      <c r="BA292" s="66">
        <f t="shared" si="14"/>
        <v>0</v>
      </c>
      <c r="BB292" s="66">
        <f t="shared" si="14"/>
        <v>0</v>
      </c>
      <c r="BC292" s="66">
        <f t="shared" si="14"/>
        <v>0</v>
      </c>
      <c r="BD292" s="66">
        <f t="shared" si="14"/>
        <v>0</v>
      </c>
      <c r="BE292" s="66">
        <f t="shared" si="14"/>
        <v>0</v>
      </c>
      <c r="BF292" s="66">
        <f t="shared" si="14"/>
        <v>0</v>
      </c>
      <c r="BG292" s="68"/>
      <c r="BH292" s="57" t="s">
        <v>44</v>
      </c>
    </row>
    <row r="293" spans="1:60" ht="17.25" customHeight="1" x14ac:dyDescent="0.15">
      <c r="A293" s="57"/>
      <c r="B293" s="107" t="s">
        <v>4</v>
      </c>
      <c r="C293" s="108"/>
      <c r="D293" s="108"/>
      <c r="E293" s="108"/>
      <c r="F293" s="108"/>
      <c r="G293" s="109"/>
      <c r="H293" s="66">
        <f>SUM(H294:H298)</f>
        <v>5</v>
      </c>
      <c r="I293" s="66">
        <f t="shared" ref="I293:BF293" si="15">SUM(I294:I298)</f>
        <v>5</v>
      </c>
      <c r="J293" s="66">
        <f t="shared" si="15"/>
        <v>0</v>
      </c>
      <c r="K293" s="66">
        <f t="shared" si="15"/>
        <v>28</v>
      </c>
      <c r="L293" s="66">
        <f t="shared" si="15"/>
        <v>30</v>
      </c>
      <c r="M293" s="66">
        <f t="shared" si="15"/>
        <v>0</v>
      </c>
      <c r="N293" s="66">
        <f t="shared" si="15"/>
        <v>0</v>
      </c>
      <c r="O293" s="66">
        <f t="shared" si="15"/>
        <v>30</v>
      </c>
      <c r="P293" s="66">
        <f t="shared" si="15"/>
        <v>30</v>
      </c>
      <c r="Q293" s="66">
        <f t="shared" si="15"/>
        <v>0</v>
      </c>
      <c r="R293" s="66">
        <f t="shared" si="15"/>
        <v>0</v>
      </c>
      <c r="S293" s="66">
        <f t="shared" si="15"/>
        <v>0</v>
      </c>
      <c r="T293" s="66">
        <f t="shared" si="15"/>
        <v>0</v>
      </c>
      <c r="U293" s="66">
        <f t="shared" si="15"/>
        <v>0</v>
      </c>
      <c r="V293" s="66">
        <f t="shared" si="15"/>
        <v>0</v>
      </c>
      <c r="W293" s="66">
        <f t="shared" si="15"/>
        <v>0</v>
      </c>
      <c r="X293" s="66">
        <f t="shared" si="15"/>
        <v>0</v>
      </c>
      <c r="Y293" s="66">
        <f t="shared" si="15"/>
        <v>0</v>
      </c>
      <c r="Z293" s="66">
        <f t="shared" si="15"/>
        <v>0</v>
      </c>
      <c r="AA293" s="66">
        <f t="shared" si="15"/>
        <v>0</v>
      </c>
      <c r="AB293" s="66">
        <f t="shared" si="15"/>
        <v>0</v>
      </c>
      <c r="AC293" s="66">
        <f t="shared" si="15"/>
        <v>0</v>
      </c>
      <c r="AD293" s="66">
        <f t="shared" si="15"/>
        <v>0</v>
      </c>
      <c r="AE293" s="66">
        <f t="shared" si="15"/>
        <v>0</v>
      </c>
      <c r="AF293" s="66">
        <f t="shared" si="15"/>
        <v>0</v>
      </c>
      <c r="AG293" s="66">
        <f t="shared" si="15"/>
        <v>0</v>
      </c>
      <c r="AH293" s="66">
        <f t="shared" si="15"/>
        <v>0</v>
      </c>
      <c r="AI293" s="66">
        <f t="shared" si="15"/>
        <v>0</v>
      </c>
      <c r="AJ293" s="66">
        <f t="shared" si="15"/>
        <v>0</v>
      </c>
      <c r="AK293" s="66">
        <f t="shared" si="15"/>
        <v>0</v>
      </c>
      <c r="AL293" s="66">
        <f t="shared" si="15"/>
        <v>0</v>
      </c>
      <c r="AM293" s="66">
        <f t="shared" si="15"/>
        <v>0</v>
      </c>
      <c r="AN293" s="66">
        <f t="shared" si="15"/>
        <v>0</v>
      </c>
      <c r="AO293" s="66">
        <f t="shared" si="15"/>
        <v>0</v>
      </c>
      <c r="AP293" s="66">
        <f t="shared" si="15"/>
        <v>0</v>
      </c>
      <c r="AQ293" s="66">
        <f t="shared" si="15"/>
        <v>0</v>
      </c>
      <c r="AR293" s="66">
        <f t="shared" si="15"/>
        <v>0</v>
      </c>
      <c r="AS293" s="66">
        <f t="shared" si="15"/>
        <v>0</v>
      </c>
      <c r="AT293" s="66">
        <f t="shared" si="15"/>
        <v>0</v>
      </c>
      <c r="AU293" s="66">
        <f t="shared" si="15"/>
        <v>0</v>
      </c>
      <c r="AV293" s="66">
        <f t="shared" si="15"/>
        <v>0</v>
      </c>
      <c r="AW293" s="66">
        <f t="shared" si="15"/>
        <v>0</v>
      </c>
      <c r="AX293" s="66">
        <f t="shared" si="15"/>
        <v>0</v>
      </c>
      <c r="AY293" s="66">
        <f t="shared" si="15"/>
        <v>0</v>
      </c>
      <c r="AZ293" s="66">
        <f t="shared" si="15"/>
        <v>0</v>
      </c>
      <c r="BA293" s="66">
        <f t="shared" si="15"/>
        <v>0</v>
      </c>
      <c r="BB293" s="66">
        <f t="shared" si="15"/>
        <v>0</v>
      </c>
      <c r="BC293" s="66">
        <f t="shared" si="15"/>
        <v>0</v>
      </c>
      <c r="BD293" s="66">
        <f t="shared" si="15"/>
        <v>0</v>
      </c>
      <c r="BE293" s="66">
        <f t="shared" si="15"/>
        <v>0</v>
      </c>
      <c r="BF293" s="66">
        <f t="shared" si="15"/>
        <v>0</v>
      </c>
      <c r="BG293" s="68"/>
      <c r="BH293" s="57" t="s">
        <v>44</v>
      </c>
    </row>
    <row r="294" spans="1:60" ht="17.25" customHeight="1" x14ac:dyDescent="0.15">
      <c r="A294" s="57"/>
      <c r="B294" s="78"/>
      <c r="C294" s="78"/>
      <c r="D294" s="78"/>
      <c r="E294" s="78"/>
      <c r="F294" s="78"/>
      <c r="G294" s="74" t="s">
        <v>74</v>
      </c>
      <c r="H294" s="66">
        <f t="shared" ref="H294:AM294" si="16">SUMIFS(H12:H285,$G12:$G285,"実績時間",$F12:$F285,"今井")+H299</f>
        <v>1</v>
      </c>
      <c r="I294" s="66">
        <f t="shared" si="16"/>
        <v>1</v>
      </c>
      <c r="J294" s="66">
        <f t="shared" si="16"/>
        <v>0</v>
      </c>
      <c r="K294" s="66">
        <f t="shared" si="16"/>
        <v>6</v>
      </c>
      <c r="L294" s="66">
        <f t="shared" si="16"/>
        <v>6</v>
      </c>
      <c r="M294" s="66">
        <f t="shared" si="16"/>
        <v>0</v>
      </c>
      <c r="N294" s="66">
        <f t="shared" si="16"/>
        <v>0</v>
      </c>
      <c r="O294" s="66">
        <f t="shared" si="16"/>
        <v>6</v>
      </c>
      <c r="P294" s="66">
        <f t="shared" si="16"/>
        <v>6</v>
      </c>
      <c r="Q294" s="66">
        <f t="shared" si="16"/>
        <v>0</v>
      </c>
      <c r="R294" s="66">
        <f t="shared" si="16"/>
        <v>0</v>
      </c>
      <c r="S294" s="66">
        <f t="shared" si="16"/>
        <v>0</v>
      </c>
      <c r="T294" s="66">
        <f t="shared" si="16"/>
        <v>0</v>
      </c>
      <c r="U294" s="66">
        <f t="shared" si="16"/>
        <v>0</v>
      </c>
      <c r="V294" s="66">
        <f t="shared" si="16"/>
        <v>0</v>
      </c>
      <c r="W294" s="66">
        <f t="shared" si="16"/>
        <v>0</v>
      </c>
      <c r="X294" s="66">
        <f t="shared" si="16"/>
        <v>0</v>
      </c>
      <c r="Y294" s="66">
        <f t="shared" si="16"/>
        <v>0</v>
      </c>
      <c r="Z294" s="66">
        <f t="shared" si="16"/>
        <v>0</v>
      </c>
      <c r="AA294" s="66">
        <f t="shared" si="16"/>
        <v>0</v>
      </c>
      <c r="AB294" s="66">
        <f t="shared" si="16"/>
        <v>0</v>
      </c>
      <c r="AC294" s="66">
        <f t="shared" si="16"/>
        <v>0</v>
      </c>
      <c r="AD294" s="66">
        <f t="shared" si="16"/>
        <v>0</v>
      </c>
      <c r="AE294" s="66">
        <f t="shared" si="16"/>
        <v>0</v>
      </c>
      <c r="AF294" s="66">
        <f t="shared" si="16"/>
        <v>0</v>
      </c>
      <c r="AG294" s="66">
        <f t="shared" si="16"/>
        <v>0</v>
      </c>
      <c r="AH294" s="66">
        <f t="shared" si="16"/>
        <v>0</v>
      </c>
      <c r="AI294" s="66">
        <f t="shared" si="16"/>
        <v>0</v>
      </c>
      <c r="AJ294" s="66">
        <f t="shared" si="16"/>
        <v>0</v>
      </c>
      <c r="AK294" s="66">
        <f t="shared" si="16"/>
        <v>0</v>
      </c>
      <c r="AL294" s="66">
        <f t="shared" si="16"/>
        <v>0</v>
      </c>
      <c r="AM294" s="66">
        <f t="shared" si="16"/>
        <v>0</v>
      </c>
      <c r="AN294" s="66">
        <f t="shared" ref="AN294:BF294" si="17">SUMIFS(AN12:AN285,$G12:$G285,"実績時間",$F12:$F285,"今井")+AN299</f>
        <v>0</v>
      </c>
      <c r="AO294" s="66">
        <f t="shared" si="17"/>
        <v>0</v>
      </c>
      <c r="AP294" s="66">
        <f t="shared" si="17"/>
        <v>0</v>
      </c>
      <c r="AQ294" s="66">
        <f t="shared" si="17"/>
        <v>0</v>
      </c>
      <c r="AR294" s="66">
        <f t="shared" si="17"/>
        <v>0</v>
      </c>
      <c r="AS294" s="66">
        <f t="shared" si="17"/>
        <v>0</v>
      </c>
      <c r="AT294" s="66">
        <f t="shared" si="17"/>
        <v>0</v>
      </c>
      <c r="AU294" s="66">
        <f t="shared" si="17"/>
        <v>0</v>
      </c>
      <c r="AV294" s="66">
        <f t="shared" si="17"/>
        <v>0</v>
      </c>
      <c r="AW294" s="66">
        <f t="shared" si="17"/>
        <v>0</v>
      </c>
      <c r="AX294" s="66">
        <f t="shared" si="17"/>
        <v>0</v>
      </c>
      <c r="AY294" s="66">
        <f t="shared" si="17"/>
        <v>0</v>
      </c>
      <c r="AZ294" s="66">
        <f t="shared" si="17"/>
        <v>0</v>
      </c>
      <c r="BA294" s="66">
        <f t="shared" si="17"/>
        <v>0</v>
      </c>
      <c r="BB294" s="66">
        <f t="shared" si="17"/>
        <v>0</v>
      </c>
      <c r="BC294" s="66">
        <f t="shared" si="17"/>
        <v>0</v>
      </c>
      <c r="BD294" s="66">
        <f t="shared" si="17"/>
        <v>0</v>
      </c>
      <c r="BE294" s="66">
        <f t="shared" si="17"/>
        <v>0</v>
      </c>
      <c r="BF294" s="66">
        <f t="shared" si="17"/>
        <v>0</v>
      </c>
      <c r="BG294" s="75"/>
      <c r="BH294" s="57" t="s">
        <v>44</v>
      </c>
    </row>
    <row r="295" spans="1:60" ht="17.25" customHeight="1" x14ac:dyDescent="0.15">
      <c r="A295" s="57"/>
      <c r="B295" s="78"/>
      <c r="C295" s="78"/>
      <c r="D295" s="78"/>
      <c r="E295" s="78"/>
      <c r="F295" s="78"/>
      <c r="G295" s="74" t="s">
        <v>75</v>
      </c>
      <c r="H295" s="66">
        <f t="shared" ref="H295:AM295" si="18">SUMIFS(H12:H285,$G12:$G285,"実績時間",$F12:$F285,"浦島")+H299</f>
        <v>1</v>
      </c>
      <c r="I295" s="66">
        <f t="shared" si="18"/>
        <v>1</v>
      </c>
      <c r="J295" s="66">
        <f t="shared" si="18"/>
        <v>0</v>
      </c>
      <c r="K295" s="66">
        <f t="shared" si="18"/>
        <v>6</v>
      </c>
      <c r="L295" s="66">
        <f t="shared" si="18"/>
        <v>6</v>
      </c>
      <c r="M295" s="66">
        <f t="shared" si="18"/>
        <v>0</v>
      </c>
      <c r="N295" s="66">
        <f t="shared" si="18"/>
        <v>0</v>
      </c>
      <c r="O295" s="66">
        <f t="shared" si="18"/>
        <v>6</v>
      </c>
      <c r="P295" s="66">
        <f t="shared" si="18"/>
        <v>6</v>
      </c>
      <c r="Q295" s="66">
        <f t="shared" si="18"/>
        <v>0</v>
      </c>
      <c r="R295" s="66">
        <f t="shared" si="18"/>
        <v>0</v>
      </c>
      <c r="S295" s="66">
        <f t="shared" si="18"/>
        <v>0</v>
      </c>
      <c r="T295" s="66">
        <f t="shared" si="18"/>
        <v>0</v>
      </c>
      <c r="U295" s="66">
        <f t="shared" si="18"/>
        <v>0</v>
      </c>
      <c r="V295" s="66">
        <f t="shared" si="18"/>
        <v>0</v>
      </c>
      <c r="W295" s="66">
        <f t="shared" si="18"/>
        <v>0</v>
      </c>
      <c r="X295" s="66">
        <f t="shared" si="18"/>
        <v>0</v>
      </c>
      <c r="Y295" s="66">
        <f t="shared" si="18"/>
        <v>0</v>
      </c>
      <c r="Z295" s="66">
        <f t="shared" si="18"/>
        <v>0</v>
      </c>
      <c r="AA295" s="66">
        <f t="shared" si="18"/>
        <v>0</v>
      </c>
      <c r="AB295" s="66">
        <f t="shared" si="18"/>
        <v>0</v>
      </c>
      <c r="AC295" s="66">
        <f t="shared" si="18"/>
        <v>0</v>
      </c>
      <c r="AD295" s="66">
        <f t="shared" si="18"/>
        <v>0</v>
      </c>
      <c r="AE295" s="66">
        <f t="shared" si="18"/>
        <v>0</v>
      </c>
      <c r="AF295" s="66">
        <f t="shared" si="18"/>
        <v>0</v>
      </c>
      <c r="AG295" s="66">
        <f t="shared" si="18"/>
        <v>0</v>
      </c>
      <c r="AH295" s="66">
        <f t="shared" si="18"/>
        <v>0</v>
      </c>
      <c r="AI295" s="66">
        <f t="shared" si="18"/>
        <v>0</v>
      </c>
      <c r="AJ295" s="66">
        <f t="shared" si="18"/>
        <v>0</v>
      </c>
      <c r="AK295" s="66">
        <f t="shared" si="18"/>
        <v>0</v>
      </c>
      <c r="AL295" s="66">
        <f t="shared" si="18"/>
        <v>0</v>
      </c>
      <c r="AM295" s="66">
        <f t="shared" si="18"/>
        <v>0</v>
      </c>
      <c r="AN295" s="66">
        <f t="shared" ref="AN295:BF295" si="19">SUMIFS(AN12:AN285,$G12:$G285,"実績時間",$F12:$F285,"浦島")+AN299</f>
        <v>0</v>
      </c>
      <c r="AO295" s="66">
        <f t="shared" si="19"/>
        <v>0</v>
      </c>
      <c r="AP295" s="66">
        <f t="shared" si="19"/>
        <v>0</v>
      </c>
      <c r="AQ295" s="66">
        <f t="shared" si="19"/>
        <v>0</v>
      </c>
      <c r="AR295" s="66">
        <f t="shared" si="19"/>
        <v>0</v>
      </c>
      <c r="AS295" s="66">
        <f t="shared" si="19"/>
        <v>0</v>
      </c>
      <c r="AT295" s="66">
        <f t="shared" si="19"/>
        <v>0</v>
      </c>
      <c r="AU295" s="66">
        <f t="shared" si="19"/>
        <v>0</v>
      </c>
      <c r="AV295" s="66">
        <f t="shared" si="19"/>
        <v>0</v>
      </c>
      <c r="AW295" s="66">
        <f t="shared" si="19"/>
        <v>0</v>
      </c>
      <c r="AX295" s="66">
        <f t="shared" si="19"/>
        <v>0</v>
      </c>
      <c r="AY295" s="66">
        <f t="shared" si="19"/>
        <v>0</v>
      </c>
      <c r="AZ295" s="66">
        <f t="shared" si="19"/>
        <v>0</v>
      </c>
      <c r="BA295" s="66">
        <f t="shared" si="19"/>
        <v>0</v>
      </c>
      <c r="BB295" s="66">
        <f t="shared" si="19"/>
        <v>0</v>
      </c>
      <c r="BC295" s="66">
        <f t="shared" si="19"/>
        <v>0</v>
      </c>
      <c r="BD295" s="66">
        <f t="shared" si="19"/>
        <v>0</v>
      </c>
      <c r="BE295" s="66">
        <f t="shared" si="19"/>
        <v>0</v>
      </c>
      <c r="BF295" s="66">
        <f t="shared" si="19"/>
        <v>0</v>
      </c>
      <c r="BG295" s="75"/>
      <c r="BH295" s="57" t="s">
        <v>44</v>
      </c>
    </row>
    <row r="296" spans="1:60" ht="17.25" customHeight="1" x14ac:dyDescent="0.15">
      <c r="A296" s="57"/>
      <c r="B296" s="78"/>
      <c r="C296" s="78"/>
      <c r="D296" s="78"/>
      <c r="E296" s="78"/>
      <c r="F296" s="78"/>
      <c r="G296" s="74" t="s">
        <v>76</v>
      </c>
      <c r="H296" s="66">
        <f t="shared" ref="H296:AM296" si="20">SUMIFS(H12:H285,$G12:$G285,"実績時間",$F12:$F285,"河野")+H299</f>
        <v>1</v>
      </c>
      <c r="I296" s="66">
        <f t="shared" si="20"/>
        <v>1</v>
      </c>
      <c r="J296" s="66">
        <f t="shared" si="20"/>
        <v>0</v>
      </c>
      <c r="K296" s="66">
        <f t="shared" si="20"/>
        <v>5</v>
      </c>
      <c r="L296" s="66">
        <f t="shared" si="20"/>
        <v>6</v>
      </c>
      <c r="M296" s="66">
        <f t="shared" si="20"/>
        <v>0</v>
      </c>
      <c r="N296" s="66">
        <f t="shared" si="20"/>
        <v>0</v>
      </c>
      <c r="O296" s="66">
        <f t="shared" si="20"/>
        <v>6</v>
      </c>
      <c r="P296" s="66">
        <f t="shared" si="20"/>
        <v>6</v>
      </c>
      <c r="Q296" s="68">
        <v>0</v>
      </c>
      <c r="R296" s="66">
        <f t="shared" si="20"/>
        <v>0</v>
      </c>
      <c r="S296" s="66">
        <f t="shared" si="20"/>
        <v>0</v>
      </c>
      <c r="T296" s="66">
        <f t="shared" si="20"/>
        <v>0</v>
      </c>
      <c r="U296" s="66">
        <f t="shared" si="20"/>
        <v>0</v>
      </c>
      <c r="V296" s="66">
        <f t="shared" si="20"/>
        <v>0</v>
      </c>
      <c r="W296" s="66">
        <f t="shared" si="20"/>
        <v>0</v>
      </c>
      <c r="X296" s="66">
        <f t="shared" si="20"/>
        <v>0</v>
      </c>
      <c r="Y296" s="66">
        <f t="shared" si="20"/>
        <v>0</v>
      </c>
      <c r="Z296" s="66">
        <f t="shared" si="20"/>
        <v>0</v>
      </c>
      <c r="AA296" s="66">
        <f t="shared" si="20"/>
        <v>0</v>
      </c>
      <c r="AB296" s="66">
        <f t="shared" si="20"/>
        <v>0</v>
      </c>
      <c r="AC296" s="66">
        <f t="shared" si="20"/>
        <v>0</v>
      </c>
      <c r="AD296" s="66">
        <f t="shared" si="20"/>
        <v>0</v>
      </c>
      <c r="AE296" s="66">
        <f t="shared" si="20"/>
        <v>0</v>
      </c>
      <c r="AF296" s="66">
        <f t="shared" si="20"/>
        <v>0</v>
      </c>
      <c r="AG296" s="66">
        <f t="shared" si="20"/>
        <v>0</v>
      </c>
      <c r="AH296" s="66">
        <f t="shared" si="20"/>
        <v>0</v>
      </c>
      <c r="AI296" s="66">
        <f t="shared" si="20"/>
        <v>0</v>
      </c>
      <c r="AJ296" s="66">
        <f t="shared" si="20"/>
        <v>0</v>
      </c>
      <c r="AK296" s="66">
        <f t="shared" si="20"/>
        <v>0</v>
      </c>
      <c r="AL296" s="66">
        <f t="shared" si="20"/>
        <v>0</v>
      </c>
      <c r="AM296" s="66">
        <f t="shared" si="20"/>
        <v>0</v>
      </c>
      <c r="AN296" s="66">
        <f t="shared" ref="AN296:BF296" si="21">SUMIFS(AN12:AN285,$G12:$G285,"実績時間",$F12:$F285,"河野")+AN299</f>
        <v>0</v>
      </c>
      <c r="AO296" s="66">
        <f t="shared" si="21"/>
        <v>0</v>
      </c>
      <c r="AP296" s="66">
        <f t="shared" si="21"/>
        <v>0</v>
      </c>
      <c r="AQ296" s="66">
        <f t="shared" si="21"/>
        <v>0</v>
      </c>
      <c r="AR296" s="66">
        <f t="shared" si="21"/>
        <v>0</v>
      </c>
      <c r="AS296" s="66">
        <f t="shared" si="21"/>
        <v>0</v>
      </c>
      <c r="AT296" s="66">
        <f t="shared" si="21"/>
        <v>0</v>
      </c>
      <c r="AU296" s="66">
        <f t="shared" si="21"/>
        <v>0</v>
      </c>
      <c r="AV296" s="66">
        <f t="shared" si="21"/>
        <v>0</v>
      </c>
      <c r="AW296" s="66">
        <f t="shared" si="21"/>
        <v>0</v>
      </c>
      <c r="AX296" s="66">
        <f t="shared" si="21"/>
        <v>0</v>
      </c>
      <c r="AY296" s="66">
        <f t="shared" si="21"/>
        <v>0</v>
      </c>
      <c r="AZ296" s="66">
        <f t="shared" si="21"/>
        <v>0</v>
      </c>
      <c r="BA296" s="66">
        <f t="shared" si="21"/>
        <v>0</v>
      </c>
      <c r="BB296" s="66">
        <f t="shared" si="21"/>
        <v>0</v>
      </c>
      <c r="BC296" s="66">
        <f t="shared" si="21"/>
        <v>0</v>
      </c>
      <c r="BD296" s="66">
        <f t="shared" si="21"/>
        <v>0</v>
      </c>
      <c r="BE296" s="66">
        <f t="shared" si="21"/>
        <v>0</v>
      </c>
      <c r="BF296" s="66">
        <f t="shared" si="21"/>
        <v>0</v>
      </c>
      <c r="BG296" s="75"/>
      <c r="BH296" s="57" t="s">
        <v>44</v>
      </c>
    </row>
    <row r="297" spans="1:60" ht="17.25" customHeight="1" x14ac:dyDescent="0.15">
      <c r="A297" s="57"/>
      <c r="B297" s="78"/>
      <c r="C297" s="78"/>
      <c r="D297" s="78"/>
      <c r="E297" s="78"/>
      <c r="F297" s="78"/>
      <c r="G297" s="74" t="s">
        <v>77</v>
      </c>
      <c r="H297" s="66">
        <f t="shared" ref="H297:AM297" si="22">SUMIFS(H12:H285,$G12:$G285,"実績時間",$F12:$F285,"堀川")+H299</f>
        <v>1</v>
      </c>
      <c r="I297" s="66">
        <f t="shared" si="22"/>
        <v>1</v>
      </c>
      <c r="J297" s="66">
        <f t="shared" si="22"/>
        <v>0</v>
      </c>
      <c r="K297" s="66">
        <f t="shared" si="22"/>
        <v>5</v>
      </c>
      <c r="L297" s="66">
        <f t="shared" si="22"/>
        <v>6</v>
      </c>
      <c r="M297" s="66">
        <f t="shared" si="22"/>
        <v>0</v>
      </c>
      <c r="N297" s="66">
        <f t="shared" si="22"/>
        <v>0</v>
      </c>
      <c r="O297" s="66">
        <f t="shared" si="22"/>
        <v>6</v>
      </c>
      <c r="P297" s="66">
        <f t="shared" si="22"/>
        <v>6</v>
      </c>
      <c r="Q297" s="66">
        <f t="shared" si="22"/>
        <v>0</v>
      </c>
      <c r="R297" s="66">
        <f t="shared" si="22"/>
        <v>0</v>
      </c>
      <c r="S297" s="66">
        <f t="shared" si="22"/>
        <v>0</v>
      </c>
      <c r="T297" s="66">
        <f t="shared" si="22"/>
        <v>0</v>
      </c>
      <c r="U297" s="66">
        <f t="shared" si="22"/>
        <v>0</v>
      </c>
      <c r="V297" s="66">
        <f t="shared" si="22"/>
        <v>0</v>
      </c>
      <c r="W297" s="66">
        <f t="shared" si="22"/>
        <v>0</v>
      </c>
      <c r="X297" s="66">
        <f t="shared" si="22"/>
        <v>0</v>
      </c>
      <c r="Y297" s="66">
        <f t="shared" si="22"/>
        <v>0</v>
      </c>
      <c r="Z297" s="66">
        <f t="shared" si="22"/>
        <v>0</v>
      </c>
      <c r="AA297" s="66">
        <f t="shared" si="22"/>
        <v>0</v>
      </c>
      <c r="AB297" s="66">
        <f t="shared" si="22"/>
        <v>0</v>
      </c>
      <c r="AC297" s="66">
        <f t="shared" si="22"/>
        <v>0</v>
      </c>
      <c r="AD297" s="66">
        <f t="shared" si="22"/>
        <v>0</v>
      </c>
      <c r="AE297" s="66">
        <f t="shared" si="22"/>
        <v>0</v>
      </c>
      <c r="AF297" s="66">
        <f t="shared" si="22"/>
        <v>0</v>
      </c>
      <c r="AG297" s="66">
        <f t="shared" si="22"/>
        <v>0</v>
      </c>
      <c r="AH297" s="66">
        <f t="shared" si="22"/>
        <v>0</v>
      </c>
      <c r="AI297" s="66">
        <f t="shared" si="22"/>
        <v>0</v>
      </c>
      <c r="AJ297" s="66">
        <f t="shared" si="22"/>
        <v>0</v>
      </c>
      <c r="AK297" s="66">
        <f t="shared" si="22"/>
        <v>0</v>
      </c>
      <c r="AL297" s="66">
        <f t="shared" si="22"/>
        <v>0</v>
      </c>
      <c r="AM297" s="66">
        <f t="shared" si="22"/>
        <v>0</v>
      </c>
      <c r="AN297" s="66">
        <f t="shared" ref="AN297:BF297" si="23">SUMIFS(AN12:AN285,$G12:$G285,"実績時間",$F12:$F285,"堀川")+AN299</f>
        <v>0</v>
      </c>
      <c r="AO297" s="66">
        <f t="shared" si="23"/>
        <v>0</v>
      </c>
      <c r="AP297" s="66">
        <f t="shared" si="23"/>
        <v>0</v>
      </c>
      <c r="AQ297" s="66">
        <f t="shared" si="23"/>
        <v>0</v>
      </c>
      <c r="AR297" s="66">
        <f t="shared" si="23"/>
        <v>0</v>
      </c>
      <c r="AS297" s="66">
        <f t="shared" si="23"/>
        <v>0</v>
      </c>
      <c r="AT297" s="66">
        <f t="shared" si="23"/>
        <v>0</v>
      </c>
      <c r="AU297" s="66">
        <f t="shared" si="23"/>
        <v>0</v>
      </c>
      <c r="AV297" s="66">
        <f t="shared" si="23"/>
        <v>0</v>
      </c>
      <c r="AW297" s="66">
        <f t="shared" si="23"/>
        <v>0</v>
      </c>
      <c r="AX297" s="66">
        <f t="shared" si="23"/>
        <v>0</v>
      </c>
      <c r="AY297" s="66">
        <f t="shared" si="23"/>
        <v>0</v>
      </c>
      <c r="AZ297" s="66">
        <f t="shared" si="23"/>
        <v>0</v>
      </c>
      <c r="BA297" s="66">
        <f t="shared" si="23"/>
        <v>0</v>
      </c>
      <c r="BB297" s="66">
        <f t="shared" si="23"/>
        <v>0</v>
      </c>
      <c r="BC297" s="66">
        <f t="shared" si="23"/>
        <v>0</v>
      </c>
      <c r="BD297" s="66">
        <f t="shared" si="23"/>
        <v>0</v>
      </c>
      <c r="BE297" s="66">
        <f t="shared" si="23"/>
        <v>0</v>
      </c>
      <c r="BF297" s="66">
        <f t="shared" si="23"/>
        <v>0</v>
      </c>
      <c r="BG297" s="75"/>
      <c r="BH297" s="57" t="s">
        <v>44</v>
      </c>
    </row>
    <row r="298" spans="1:60" ht="17.25" customHeight="1" x14ac:dyDescent="0.15">
      <c r="A298" s="57"/>
      <c r="B298" s="78"/>
      <c r="C298" s="78"/>
      <c r="D298" s="78"/>
      <c r="E298" s="78"/>
      <c r="F298" s="78"/>
      <c r="G298" s="74" t="s">
        <v>78</v>
      </c>
      <c r="H298" s="66">
        <f t="shared" ref="H298:AM298" si="24">SUMIFS(H12:H285,$G12:$G285,"実績時間",$F12:$F285,"田中")+H299</f>
        <v>1</v>
      </c>
      <c r="I298" s="66">
        <f t="shared" si="24"/>
        <v>1</v>
      </c>
      <c r="J298" s="66">
        <f t="shared" si="24"/>
        <v>0</v>
      </c>
      <c r="K298" s="66">
        <f t="shared" si="24"/>
        <v>6</v>
      </c>
      <c r="L298" s="66">
        <f t="shared" si="24"/>
        <v>6</v>
      </c>
      <c r="M298" s="66">
        <f t="shared" si="24"/>
        <v>0</v>
      </c>
      <c r="N298" s="66">
        <f t="shared" si="24"/>
        <v>0</v>
      </c>
      <c r="O298" s="66">
        <f t="shared" si="24"/>
        <v>6</v>
      </c>
      <c r="P298" s="66">
        <f t="shared" si="24"/>
        <v>6</v>
      </c>
      <c r="Q298" s="66">
        <f t="shared" si="24"/>
        <v>0</v>
      </c>
      <c r="R298" s="66">
        <f t="shared" si="24"/>
        <v>0</v>
      </c>
      <c r="S298" s="66">
        <f t="shared" si="24"/>
        <v>0</v>
      </c>
      <c r="T298" s="66">
        <f t="shared" si="24"/>
        <v>0</v>
      </c>
      <c r="U298" s="66">
        <f t="shared" si="24"/>
        <v>0</v>
      </c>
      <c r="V298" s="66">
        <f t="shared" si="24"/>
        <v>0</v>
      </c>
      <c r="W298" s="66">
        <f t="shared" si="24"/>
        <v>0</v>
      </c>
      <c r="X298" s="66">
        <f t="shared" si="24"/>
        <v>0</v>
      </c>
      <c r="Y298" s="66">
        <f t="shared" si="24"/>
        <v>0</v>
      </c>
      <c r="Z298" s="66">
        <f t="shared" si="24"/>
        <v>0</v>
      </c>
      <c r="AA298" s="66">
        <f t="shared" si="24"/>
        <v>0</v>
      </c>
      <c r="AB298" s="66">
        <f t="shared" si="24"/>
        <v>0</v>
      </c>
      <c r="AC298" s="66">
        <f t="shared" si="24"/>
        <v>0</v>
      </c>
      <c r="AD298" s="66">
        <f t="shared" si="24"/>
        <v>0</v>
      </c>
      <c r="AE298" s="66">
        <f t="shared" si="24"/>
        <v>0</v>
      </c>
      <c r="AF298" s="66">
        <f t="shared" si="24"/>
        <v>0</v>
      </c>
      <c r="AG298" s="66">
        <f t="shared" si="24"/>
        <v>0</v>
      </c>
      <c r="AH298" s="66">
        <f t="shared" si="24"/>
        <v>0</v>
      </c>
      <c r="AI298" s="66">
        <f t="shared" si="24"/>
        <v>0</v>
      </c>
      <c r="AJ298" s="66">
        <f t="shared" si="24"/>
        <v>0</v>
      </c>
      <c r="AK298" s="66">
        <f t="shared" si="24"/>
        <v>0</v>
      </c>
      <c r="AL298" s="66">
        <f t="shared" si="24"/>
        <v>0</v>
      </c>
      <c r="AM298" s="66">
        <f t="shared" si="24"/>
        <v>0</v>
      </c>
      <c r="AN298" s="66">
        <f t="shared" ref="AN298:BF298" si="25">SUMIFS(AN12:AN285,$G12:$G285,"実績時間",$F12:$F285,"田中")+AN299</f>
        <v>0</v>
      </c>
      <c r="AO298" s="66">
        <f t="shared" si="25"/>
        <v>0</v>
      </c>
      <c r="AP298" s="66">
        <f t="shared" si="25"/>
        <v>0</v>
      </c>
      <c r="AQ298" s="66">
        <f t="shared" si="25"/>
        <v>0</v>
      </c>
      <c r="AR298" s="66">
        <f t="shared" si="25"/>
        <v>0</v>
      </c>
      <c r="AS298" s="66">
        <f t="shared" si="25"/>
        <v>0</v>
      </c>
      <c r="AT298" s="66">
        <f t="shared" si="25"/>
        <v>0</v>
      </c>
      <c r="AU298" s="66">
        <f t="shared" si="25"/>
        <v>0</v>
      </c>
      <c r="AV298" s="66">
        <f t="shared" si="25"/>
        <v>0</v>
      </c>
      <c r="AW298" s="66">
        <f t="shared" si="25"/>
        <v>0</v>
      </c>
      <c r="AX298" s="66">
        <f t="shared" si="25"/>
        <v>0</v>
      </c>
      <c r="AY298" s="66">
        <f t="shared" si="25"/>
        <v>0</v>
      </c>
      <c r="AZ298" s="66">
        <f t="shared" si="25"/>
        <v>0</v>
      </c>
      <c r="BA298" s="66">
        <f t="shared" si="25"/>
        <v>0</v>
      </c>
      <c r="BB298" s="66">
        <f t="shared" si="25"/>
        <v>0</v>
      </c>
      <c r="BC298" s="66">
        <f t="shared" si="25"/>
        <v>0</v>
      </c>
      <c r="BD298" s="66">
        <f t="shared" si="25"/>
        <v>0</v>
      </c>
      <c r="BE298" s="66">
        <f t="shared" si="25"/>
        <v>0</v>
      </c>
      <c r="BF298" s="66">
        <f t="shared" si="25"/>
        <v>0</v>
      </c>
      <c r="BG298" s="75"/>
      <c r="BH298" s="57" t="s">
        <v>44</v>
      </c>
    </row>
    <row r="299" spans="1:60" ht="17.25" customHeight="1" x14ac:dyDescent="0.15">
      <c r="A299" s="57"/>
      <c r="B299" s="78"/>
      <c r="C299" s="78"/>
      <c r="D299" s="78"/>
      <c r="E299" s="78"/>
      <c r="F299" s="78"/>
      <c r="G299" s="74" t="s">
        <v>95</v>
      </c>
      <c r="H299" s="66">
        <f t="shared" ref="H299:AM299" si="26">SUMIFS(H12:H285,$G12:$G285,"実績時間",$F12:$F285,"男班")</f>
        <v>1</v>
      </c>
      <c r="I299" s="66">
        <f t="shared" si="26"/>
        <v>1</v>
      </c>
      <c r="J299" s="66">
        <f t="shared" si="26"/>
        <v>0</v>
      </c>
      <c r="K299" s="66">
        <f t="shared" si="26"/>
        <v>1</v>
      </c>
      <c r="L299" s="66">
        <f>SUMIFS(L12:L285,$G12:$G285,"実績時間",$F12:$F285,"男班")</f>
        <v>1</v>
      </c>
      <c r="M299" s="66">
        <f t="shared" si="26"/>
        <v>0</v>
      </c>
      <c r="N299" s="66">
        <f t="shared" si="26"/>
        <v>0</v>
      </c>
      <c r="O299" s="66">
        <f t="shared" si="26"/>
        <v>1</v>
      </c>
      <c r="P299" s="66">
        <f t="shared" si="26"/>
        <v>1</v>
      </c>
      <c r="Q299" s="66">
        <f t="shared" si="26"/>
        <v>0</v>
      </c>
      <c r="R299" s="66">
        <f t="shared" si="26"/>
        <v>0</v>
      </c>
      <c r="S299" s="66">
        <f t="shared" si="26"/>
        <v>0</v>
      </c>
      <c r="T299" s="66">
        <f t="shared" si="26"/>
        <v>0</v>
      </c>
      <c r="U299" s="66">
        <f t="shared" si="26"/>
        <v>0</v>
      </c>
      <c r="V299" s="66">
        <f t="shared" si="26"/>
        <v>0</v>
      </c>
      <c r="W299" s="66">
        <f t="shared" si="26"/>
        <v>0</v>
      </c>
      <c r="X299" s="66">
        <f t="shared" si="26"/>
        <v>0</v>
      </c>
      <c r="Y299" s="66">
        <f t="shared" si="26"/>
        <v>0</v>
      </c>
      <c r="Z299" s="66">
        <f t="shared" si="26"/>
        <v>0</v>
      </c>
      <c r="AA299" s="66">
        <f t="shared" si="26"/>
        <v>0</v>
      </c>
      <c r="AB299" s="66">
        <f t="shared" si="26"/>
        <v>0</v>
      </c>
      <c r="AC299" s="66">
        <f t="shared" si="26"/>
        <v>0</v>
      </c>
      <c r="AD299" s="66">
        <f t="shared" si="26"/>
        <v>0</v>
      </c>
      <c r="AE299" s="66">
        <f t="shared" si="26"/>
        <v>0</v>
      </c>
      <c r="AF299" s="66">
        <f t="shared" si="26"/>
        <v>0</v>
      </c>
      <c r="AG299" s="66">
        <f t="shared" si="26"/>
        <v>0</v>
      </c>
      <c r="AH299" s="66">
        <f t="shared" si="26"/>
        <v>0</v>
      </c>
      <c r="AI299" s="66">
        <f t="shared" si="26"/>
        <v>0</v>
      </c>
      <c r="AJ299" s="66">
        <f t="shared" si="26"/>
        <v>0</v>
      </c>
      <c r="AK299" s="66">
        <f t="shared" si="26"/>
        <v>0</v>
      </c>
      <c r="AL299" s="66">
        <f t="shared" si="26"/>
        <v>0</v>
      </c>
      <c r="AM299" s="66">
        <f t="shared" si="26"/>
        <v>0</v>
      </c>
      <c r="AN299" s="66">
        <f t="shared" ref="AN299:BF299" si="27">SUMIFS(AN12:AN285,$G12:$G285,"実績時間",$F12:$F285,"男班")</f>
        <v>0</v>
      </c>
      <c r="AO299" s="66">
        <f t="shared" si="27"/>
        <v>0</v>
      </c>
      <c r="AP299" s="66">
        <f t="shared" si="27"/>
        <v>0</v>
      </c>
      <c r="AQ299" s="66">
        <f t="shared" si="27"/>
        <v>0</v>
      </c>
      <c r="AR299" s="66">
        <f t="shared" si="27"/>
        <v>0</v>
      </c>
      <c r="AS299" s="66">
        <f t="shared" si="27"/>
        <v>0</v>
      </c>
      <c r="AT299" s="66">
        <f t="shared" si="27"/>
        <v>0</v>
      </c>
      <c r="AU299" s="66">
        <f t="shared" si="27"/>
        <v>0</v>
      </c>
      <c r="AV299" s="66">
        <f t="shared" si="27"/>
        <v>0</v>
      </c>
      <c r="AW299" s="66">
        <f t="shared" si="27"/>
        <v>0</v>
      </c>
      <c r="AX299" s="66">
        <f t="shared" si="27"/>
        <v>0</v>
      </c>
      <c r="AY299" s="66">
        <f t="shared" si="27"/>
        <v>0</v>
      </c>
      <c r="AZ299" s="66">
        <f t="shared" si="27"/>
        <v>0</v>
      </c>
      <c r="BA299" s="66">
        <f t="shared" si="27"/>
        <v>0</v>
      </c>
      <c r="BB299" s="66">
        <f t="shared" si="27"/>
        <v>0</v>
      </c>
      <c r="BC299" s="66">
        <f t="shared" si="27"/>
        <v>0</v>
      </c>
      <c r="BD299" s="66">
        <f t="shared" si="27"/>
        <v>0</v>
      </c>
      <c r="BE299" s="66">
        <f t="shared" si="27"/>
        <v>0</v>
      </c>
      <c r="BF299" s="66">
        <f t="shared" si="27"/>
        <v>0</v>
      </c>
      <c r="BG299" s="75"/>
      <c r="BH299" s="57" t="s">
        <v>44</v>
      </c>
    </row>
    <row r="300" spans="1:60" ht="17.25" customHeight="1" x14ac:dyDescent="0.15">
      <c r="A300" s="57"/>
      <c r="B300" s="58" t="s">
        <v>44</v>
      </c>
      <c r="C300" s="58" t="s">
        <v>44</v>
      </c>
      <c r="D300" s="58" t="s">
        <v>44</v>
      </c>
      <c r="E300" s="58" t="s">
        <v>44</v>
      </c>
      <c r="F300" s="58" t="s">
        <v>44</v>
      </c>
      <c r="G300" s="58" t="s">
        <v>44</v>
      </c>
      <c r="H300" s="58" t="s">
        <v>44</v>
      </c>
      <c r="I300" s="58" t="s">
        <v>44</v>
      </c>
      <c r="J300" s="58" t="s">
        <v>44</v>
      </c>
      <c r="K300" s="58" t="s">
        <v>44</v>
      </c>
      <c r="L300" s="58" t="s">
        <v>44</v>
      </c>
      <c r="M300" s="58" t="s">
        <v>44</v>
      </c>
      <c r="N300" s="58" t="s">
        <v>44</v>
      </c>
      <c r="O300" s="58" t="s">
        <v>44</v>
      </c>
      <c r="P300" s="58" t="s">
        <v>44</v>
      </c>
      <c r="Q300" s="58" t="s">
        <v>44</v>
      </c>
      <c r="R300" s="58" t="s">
        <v>44</v>
      </c>
      <c r="S300" s="58" t="s">
        <v>44</v>
      </c>
      <c r="T300" s="58" t="s">
        <v>44</v>
      </c>
      <c r="U300" s="58" t="s">
        <v>44</v>
      </c>
      <c r="V300" s="58" t="s">
        <v>44</v>
      </c>
      <c r="W300" s="58" t="s">
        <v>44</v>
      </c>
      <c r="X300" s="58" t="s">
        <v>44</v>
      </c>
      <c r="Y300" s="58" t="s">
        <v>44</v>
      </c>
      <c r="Z300" s="58" t="s">
        <v>44</v>
      </c>
      <c r="AA300" s="58" t="s">
        <v>44</v>
      </c>
      <c r="AB300" s="58" t="s">
        <v>44</v>
      </c>
      <c r="AC300" s="58" t="s">
        <v>44</v>
      </c>
      <c r="AD300" s="58" t="s">
        <v>44</v>
      </c>
      <c r="AE300" s="58" t="s">
        <v>44</v>
      </c>
      <c r="AF300" s="58" t="s">
        <v>44</v>
      </c>
      <c r="AG300" s="58" t="s">
        <v>44</v>
      </c>
      <c r="AH300" s="58" t="s">
        <v>44</v>
      </c>
      <c r="AI300" s="58" t="s">
        <v>44</v>
      </c>
      <c r="AJ300" s="58" t="s">
        <v>44</v>
      </c>
      <c r="AK300" s="58" t="s">
        <v>44</v>
      </c>
      <c r="AL300" s="58" t="s">
        <v>44</v>
      </c>
      <c r="AM300" s="58" t="s">
        <v>44</v>
      </c>
      <c r="AN300" s="58" t="s">
        <v>44</v>
      </c>
      <c r="AO300" s="58" t="s">
        <v>44</v>
      </c>
      <c r="AP300" s="58" t="s">
        <v>44</v>
      </c>
      <c r="AQ300" s="58" t="s">
        <v>44</v>
      </c>
      <c r="AR300" s="58" t="s">
        <v>44</v>
      </c>
      <c r="AS300" s="58" t="s">
        <v>44</v>
      </c>
      <c r="AT300" s="58" t="s">
        <v>44</v>
      </c>
      <c r="AU300" s="58" t="s">
        <v>44</v>
      </c>
      <c r="AV300" s="58" t="s">
        <v>44</v>
      </c>
      <c r="AW300" s="58" t="s">
        <v>44</v>
      </c>
      <c r="AX300" s="58" t="s">
        <v>44</v>
      </c>
      <c r="AY300" s="58" t="s">
        <v>44</v>
      </c>
      <c r="AZ300" s="58" t="s">
        <v>44</v>
      </c>
      <c r="BA300" s="58" t="s">
        <v>44</v>
      </c>
      <c r="BB300" s="58" t="s">
        <v>44</v>
      </c>
      <c r="BC300" s="58" t="s">
        <v>44</v>
      </c>
      <c r="BD300" s="58" t="s">
        <v>44</v>
      </c>
      <c r="BE300" s="58" t="s">
        <v>44</v>
      </c>
      <c r="BF300" s="58" t="s">
        <v>44</v>
      </c>
      <c r="BG300" s="71" t="s">
        <v>44</v>
      </c>
      <c r="BH300" s="57" t="s">
        <v>44</v>
      </c>
    </row>
  </sheetData>
  <autoFilter ref="A4:BG300"/>
  <mergeCells count="26">
    <mergeCell ref="V1:Z1"/>
    <mergeCell ref="H2:N2"/>
    <mergeCell ref="O2:AQ2"/>
    <mergeCell ref="C100:G100"/>
    <mergeCell ref="C117:G117"/>
    <mergeCell ref="A5:A9"/>
    <mergeCell ref="A10:F10"/>
    <mergeCell ref="A1:B1"/>
    <mergeCell ref="H1:L1"/>
    <mergeCell ref="O1:S1"/>
    <mergeCell ref="B286:G286"/>
    <mergeCell ref="B293:G293"/>
    <mergeCell ref="A99:F99"/>
    <mergeCell ref="A188:F188"/>
    <mergeCell ref="C11:G11"/>
    <mergeCell ref="C28:G28"/>
    <mergeCell ref="C89:G89"/>
    <mergeCell ref="C178:G178"/>
    <mergeCell ref="C189:G189"/>
    <mergeCell ref="C215:G215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23" priority="129" operator="equal">
      <formula>"日"</formula>
    </cfRule>
    <cfRule type="cellIs" dxfId="122" priority="130" operator="equal">
      <formula>"土"</formula>
    </cfRule>
  </conditionalFormatting>
  <conditionalFormatting sqref="BG6:BG7">
    <cfRule type="cellIs" dxfId="121" priority="127" operator="equal">
      <formula>"日"</formula>
    </cfRule>
    <cfRule type="cellIs" dxfId="120" priority="128" operator="equal">
      <formula>"土"</formula>
    </cfRule>
  </conditionalFormatting>
  <conditionalFormatting sqref="H3:BG3">
    <cfRule type="cellIs" dxfId="119" priority="126" operator="equal">
      <formula>$C$1</formula>
    </cfRule>
  </conditionalFormatting>
  <conditionalFormatting sqref="J5">
    <cfRule type="expression" dxfId="118" priority="122">
      <formula>J$3&lt;$C$1</formula>
    </cfRule>
  </conditionalFormatting>
  <conditionalFormatting sqref="J6:J24 J86:J92 J286:J299 J28:J82">
    <cfRule type="expression" dxfId="117" priority="119">
      <formula>J$3&lt;$C$1</formula>
    </cfRule>
  </conditionalFormatting>
  <conditionalFormatting sqref="H5:BF24 H86:BF92 H28:BF82 H286:BF299">
    <cfRule type="expression" dxfId="116" priority="117">
      <formula>H$3&lt;$C$1</formula>
    </cfRule>
  </conditionalFormatting>
  <conditionalFormatting sqref="K5:BF24 K86:BF92 K286:BF299 K28:BF82">
    <cfRule type="expression" dxfId="115" priority="115">
      <formula>K$3&lt;$C$1</formula>
    </cfRule>
  </conditionalFormatting>
  <conditionalFormatting sqref="J83:J85">
    <cfRule type="expression" dxfId="114" priority="113">
      <formula>J$3&lt;$C$1</formula>
    </cfRule>
  </conditionalFormatting>
  <conditionalFormatting sqref="H83:BF85">
    <cfRule type="expression" dxfId="113" priority="111">
      <formula>H$3&lt;$C$1</formula>
    </cfRule>
  </conditionalFormatting>
  <conditionalFormatting sqref="K83:BF85">
    <cfRule type="expression" dxfId="112" priority="109">
      <formula>K$3&lt;$C$1</formula>
    </cfRule>
  </conditionalFormatting>
  <conditionalFormatting sqref="J93:J95">
    <cfRule type="expression" dxfId="111" priority="107">
      <formula>J$3&lt;$C$1</formula>
    </cfRule>
  </conditionalFormatting>
  <conditionalFormatting sqref="H93:BF95">
    <cfRule type="expression" dxfId="110" priority="105">
      <formula>H$3&lt;$C$1</formula>
    </cfRule>
  </conditionalFormatting>
  <conditionalFormatting sqref="K93:BF95">
    <cfRule type="expression" dxfId="109" priority="103">
      <formula>K$3&lt;$C$1</formula>
    </cfRule>
  </conditionalFormatting>
  <conditionalFormatting sqref="J96:J98">
    <cfRule type="expression" dxfId="108" priority="101">
      <formula>J$3&lt;$C$1</formula>
    </cfRule>
  </conditionalFormatting>
  <conditionalFormatting sqref="H96:BF98">
    <cfRule type="expression" dxfId="107" priority="99">
      <formula>H$3&lt;$C$1</formula>
    </cfRule>
  </conditionalFormatting>
  <conditionalFormatting sqref="K96:BF98">
    <cfRule type="expression" dxfId="106" priority="97">
      <formula>K$3&lt;$C$1</formula>
    </cfRule>
  </conditionalFormatting>
  <conditionalFormatting sqref="BG99">
    <cfRule type="cellIs" dxfId="105" priority="94" operator="equal">
      <formula>"日"</formula>
    </cfRule>
    <cfRule type="cellIs" dxfId="104" priority="95" operator="equal">
      <formula>"土"</formula>
    </cfRule>
  </conditionalFormatting>
  <conditionalFormatting sqref="J99:J113 J117:J171">
    <cfRule type="expression" dxfId="103" priority="93">
      <formula>J$3&lt;$C$1</formula>
    </cfRule>
  </conditionalFormatting>
  <conditionalFormatting sqref="H99:BF113 H175:I181 H117:BF171 K175:BF181">
    <cfRule type="expression" dxfId="102" priority="91">
      <formula>H$3&lt;$C$1</formula>
    </cfRule>
  </conditionalFormatting>
  <conditionalFormatting sqref="K99:BF113 K175:BF181 K117:BF171">
    <cfRule type="expression" dxfId="101" priority="89">
      <formula>K$3&lt;$C$1</formula>
    </cfRule>
  </conditionalFormatting>
  <conditionalFormatting sqref="J172:J174">
    <cfRule type="expression" dxfId="100" priority="87">
      <formula>J$3&lt;$C$1</formula>
    </cfRule>
  </conditionalFormatting>
  <conditionalFormatting sqref="H172:BF174">
    <cfRule type="expression" dxfId="99" priority="85">
      <formula>H$3&lt;$C$1</formula>
    </cfRule>
  </conditionalFormatting>
  <conditionalFormatting sqref="K172:BF174">
    <cfRule type="expression" dxfId="98" priority="83">
      <formula>K$3&lt;$C$1</formula>
    </cfRule>
  </conditionalFormatting>
  <conditionalFormatting sqref="J182:J184">
    <cfRule type="expression" dxfId="97" priority="81">
      <formula>J$3&lt;$C$1</formula>
    </cfRule>
  </conditionalFormatting>
  <conditionalFormatting sqref="H182:BF184">
    <cfRule type="expression" dxfId="96" priority="79">
      <formula>H$3&lt;$C$1</formula>
    </cfRule>
  </conditionalFormatting>
  <conditionalFormatting sqref="K182:BF184">
    <cfRule type="expression" dxfId="95" priority="77">
      <formula>K$3&lt;$C$1</formula>
    </cfRule>
  </conditionalFormatting>
  <conditionalFormatting sqref="J185:J187">
    <cfRule type="expression" dxfId="94" priority="75">
      <formula>J$3&lt;$C$1</formula>
    </cfRule>
  </conditionalFormatting>
  <conditionalFormatting sqref="H185:BF187">
    <cfRule type="expression" dxfId="93" priority="73">
      <formula>H$3&lt;$C$1</formula>
    </cfRule>
  </conditionalFormatting>
  <conditionalFormatting sqref="K185:BF187">
    <cfRule type="expression" dxfId="92" priority="71">
      <formula>K$3&lt;$C$1</formula>
    </cfRule>
  </conditionalFormatting>
  <conditionalFormatting sqref="BG188">
    <cfRule type="cellIs" dxfId="91" priority="68" operator="equal">
      <formula>"日"</formula>
    </cfRule>
    <cfRule type="cellIs" dxfId="90" priority="69" operator="equal">
      <formula>"土"</formula>
    </cfRule>
  </conditionalFormatting>
  <conditionalFormatting sqref="J188:J205">
    <cfRule type="expression" dxfId="89" priority="67">
      <formula>J$3&lt;$C$1</formula>
    </cfRule>
  </conditionalFormatting>
  <conditionalFormatting sqref="H273:I279 H215:I269 K215:BF269 K273:BF279 H188:BF205">
    <cfRule type="expression" dxfId="88" priority="65">
      <formula>H$3&lt;$C$1</formula>
    </cfRule>
  </conditionalFormatting>
  <conditionalFormatting sqref="K273:BF279 K215:BF269 K188:BF205">
    <cfRule type="expression" dxfId="87" priority="63">
      <formula>K$3&lt;$C$1</formula>
    </cfRule>
  </conditionalFormatting>
  <conditionalFormatting sqref="H270:I272 K270:BF272">
    <cfRule type="expression" dxfId="86" priority="59">
      <formula>H$3&lt;$C$1</formula>
    </cfRule>
  </conditionalFormatting>
  <conditionalFormatting sqref="K270:BF272">
    <cfRule type="expression" dxfId="85" priority="57">
      <formula>K$3&lt;$C$1</formula>
    </cfRule>
  </conditionalFormatting>
  <conditionalFormatting sqref="J280:J282">
    <cfRule type="expression" dxfId="84" priority="55">
      <formula>J$3&lt;$C$1</formula>
    </cfRule>
  </conditionalFormatting>
  <conditionalFormatting sqref="H280:BF282">
    <cfRule type="expression" dxfId="83" priority="53">
      <formula>H$3&lt;$C$1</formula>
    </cfRule>
  </conditionalFormatting>
  <conditionalFormatting sqref="K280:BF282">
    <cfRule type="expression" dxfId="82" priority="51">
      <formula>K$3&lt;$C$1</formula>
    </cfRule>
  </conditionalFormatting>
  <conditionalFormatting sqref="J283:J285">
    <cfRule type="expression" dxfId="81" priority="49">
      <formula>J$3&lt;$C$1</formula>
    </cfRule>
  </conditionalFormatting>
  <conditionalFormatting sqref="H283:BF285">
    <cfRule type="expression" dxfId="80" priority="47">
      <formula>H$3&lt;$C$1</formula>
    </cfRule>
  </conditionalFormatting>
  <conditionalFormatting sqref="K283:BF285">
    <cfRule type="expression" dxfId="79" priority="45">
      <formula>K$3&lt;$C$1</formula>
    </cfRule>
  </conditionalFormatting>
  <conditionalFormatting sqref="J25:J27">
    <cfRule type="expression" dxfId="78" priority="43">
      <formula>J$3&lt;$C$1</formula>
    </cfRule>
  </conditionalFormatting>
  <conditionalFormatting sqref="H25:BF27">
    <cfRule type="expression" dxfId="77" priority="41">
      <formula>H$3&lt;$C$1</formula>
    </cfRule>
  </conditionalFormatting>
  <conditionalFormatting sqref="K25:BF27">
    <cfRule type="expression" dxfId="76" priority="39">
      <formula>K$3&lt;$C$1</formula>
    </cfRule>
  </conditionalFormatting>
  <conditionalFormatting sqref="H286:BF286">
    <cfRule type="cellIs" dxfId="75" priority="37" operator="greaterThan">
      <formula>30</formula>
    </cfRule>
  </conditionalFormatting>
  <conditionalFormatting sqref="H287:BF291">
    <cfRule type="cellIs" dxfId="74" priority="36" operator="greaterThan">
      <formula>6</formula>
    </cfRule>
  </conditionalFormatting>
  <conditionalFormatting sqref="H293:BF293">
    <cfRule type="cellIs" dxfId="73" priority="35" operator="greaterThan">
      <formula>30</formula>
    </cfRule>
  </conditionalFormatting>
  <conditionalFormatting sqref="H294:BF298">
    <cfRule type="cellIs" dxfId="72" priority="34" operator="greaterThan">
      <formula>6</formula>
    </cfRule>
  </conditionalFormatting>
  <conditionalFormatting sqref="J212:J214">
    <cfRule type="expression" dxfId="71" priority="33">
      <formula>J$3&lt;$C$1</formula>
    </cfRule>
  </conditionalFormatting>
  <conditionalFormatting sqref="H212:BF214">
    <cfRule type="expression" dxfId="70" priority="31">
      <formula>H$3&lt;$C$1</formula>
    </cfRule>
  </conditionalFormatting>
  <conditionalFormatting sqref="K212:BF214">
    <cfRule type="expression" dxfId="69" priority="29">
      <formula>K$3&lt;$C$1</formula>
    </cfRule>
  </conditionalFormatting>
  <conditionalFormatting sqref="J215:J279">
    <cfRule type="expression" dxfId="68" priority="27">
      <formula>J$3&lt;$C$1</formula>
    </cfRule>
  </conditionalFormatting>
  <conditionalFormatting sqref="J215:J279">
    <cfRule type="expression" dxfId="67" priority="25">
      <formula>J$3&lt;$C$1</formula>
    </cfRule>
  </conditionalFormatting>
  <conditionalFormatting sqref="J114:J116">
    <cfRule type="expression" dxfId="66" priority="23">
      <formula>J$3&lt;$C$1</formula>
    </cfRule>
  </conditionalFormatting>
  <conditionalFormatting sqref="H114:BF116">
    <cfRule type="expression" dxfId="65" priority="21">
      <formula>H$3&lt;$C$1</formula>
    </cfRule>
  </conditionalFormatting>
  <conditionalFormatting sqref="K114:BF116">
    <cfRule type="expression" dxfId="64" priority="19">
      <formula>K$3&lt;$C$1</formula>
    </cfRule>
  </conditionalFormatting>
  <conditionalFormatting sqref="J206:J208">
    <cfRule type="expression" dxfId="63" priority="17">
      <formula>J$3&lt;$C$1</formula>
    </cfRule>
  </conditionalFormatting>
  <conditionalFormatting sqref="H206:BF208">
    <cfRule type="expression" dxfId="62" priority="15">
      <formula>H$3&lt;$C$1</formula>
    </cfRule>
  </conditionalFormatting>
  <conditionalFormatting sqref="K206:BF208">
    <cfRule type="expression" dxfId="61" priority="13">
      <formula>K$3&lt;$C$1</formula>
    </cfRule>
  </conditionalFormatting>
  <conditionalFormatting sqref="J175:J181">
    <cfRule type="expression" dxfId="60" priority="11">
      <formula>J$3&lt;$C$1</formula>
    </cfRule>
  </conditionalFormatting>
  <conditionalFormatting sqref="J175:J181">
    <cfRule type="expression" dxfId="59" priority="9">
      <formula>J$3&lt;$C$1</formula>
    </cfRule>
  </conditionalFormatting>
  <conditionalFormatting sqref="H294:BF298">
    <cfRule type="cellIs" dxfId="58" priority="7" operator="greaterThan">
      <formula>6</formula>
    </cfRule>
  </conditionalFormatting>
  <conditionalFormatting sqref="J209:J211">
    <cfRule type="expression" dxfId="57" priority="6">
      <formula>J$3&lt;$C$1</formula>
    </cfRule>
  </conditionalFormatting>
  <conditionalFormatting sqref="H209:BF211">
    <cfRule type="expression" dxfId="56" priority="4">
      <formula>H$3&lt;$C$1</formula>
    </cfRule>
  </conditionalFormatting>
  <conditionalFormatting sqref="K209:BF211">
    <cfRule type="expression" dxfId="55" priority="2">
      <formula>K$3&lt;$C$1</formula>
    </cfRule>
  </conditionalFormatting>
  <dataValidations count="1">
    <dataValidation type="list" allowBlank="1" showInputMessage="1" showErrorMessage="1" sqref="F5:F9 F179:F187 F12:F27 F90:F98 F216:F285 F29:F88 F118:F177 F101:F116 F190:F214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0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J286:BF299 K175:BF181 K273:BF279 K215:BF269 J28:BF82</xm:sqref>
        </x14:conditionalFormatting>
        <x14:conditionalFormatting xmlns:xm="http://schemas.microsoft.com/office/excel/2006/main">
          <x14:cfRule type="expression" priority="118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116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H175:I181 H273:I279 H215:I269 K215:BF269 K273:BF279 H28:BF82 K175:BF181 H286:BF299</xm:sqref>
        </x14:conditionalFormatting>
        <x14:conditionalFormatting xmlns:xm="http://schemas.microsoft.com/office/excel/2006/main">
          <x14:cfRule type="expression" priority="114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112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110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108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106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104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102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100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98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96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92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90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88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86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84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82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80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78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76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74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72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70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66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J188:J205</xm:sqref>
        </x14:conditionalFormatting>
        <x14:conditionalFormatting xmlns:xm="http://schemas.microsoft.com/office/excel/2006/main">
          <x14:cfRule type="expression" priority="64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H188:BF205</xm:sqref>
        </x14:conditionalFormatting>
        <x14:conditionalFormatting xmlns:xm="http://schemas.microsoft.com/office/excel/2006/main">
          <x14:cfRule type="expression" priority="62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K188:BF205</xm:sqref>
        </x14:conditionalFormatting>
        <x14:conditionalFormatting xmlns:xm="http://schemas.microsoft.com/office/excel/2006/main">
          <x14:cfRule type="expression" priority="58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H270:I272 K270:BF272</xm:sqref>
        </x14:conditionalFormatting>
        <x14:conditionalFormatting xmlns:xm="http://schemas.microsoft.com/office/excel/2006/main">
          <x14:cfRule type="expression" priority="56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K270:BF272</xm:sqref>
        </x14:conditionalFormatting>
        <x14:conditionalFormatting xmlns:xm="http://schemas.microsoft.com/office/excel/2006/main">
          <x14:cfRule type="expression" priority="54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J280:J282</xm:sqref>
        </x14:conditionalFormatting>
        <x14:conditionalFormatting xmlns:xm="http://schemas.microsoft.com/office/excel/2006/main">
          <x14:cfRule type="expression" priority="52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H280:BF282</xm:sqref>
        </x14:conditionalFormatting>
        <x14:conditionalFormatting xmlns:xm="http://schemas.microsoft.com/office/excel/2006/main">
          <x14:cfRule type="expression" priority="50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K280:BF282</xm:sqref>
        </x14:conditionalFormatting>
        <x14:conditionalFormatting xmlns:xm="http://schemas.microsoft.com/office/excel/2006/main">
          <x14:cfRule type="expression" priority="48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J283:J285</xm:sqref>
        </x14:conditionalFormatting>
        <x14:conditionalFormatting xmlns:xm="http://schemas.microsoft.com/office/excel/2006/main">
          <x14:cfRule type="expression" priority="46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H283:BF285</xm:sqref>
        </x14:conditionalFormatting>
        <x14:conditionalFormatting xmlns:xm="http://schemas.microsoft.com/office/excel/2006/main">
          <x14:cfRule type="expression" priority="44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K283:BF285</xm:sqref>
        </x14:conditionalFormatting>
        <x14:conditionalFormatting xmlns:xm="http://schemas.microsoft.com/office/excel/2006/main">
          <x14:cfRule type="expression" priority="42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40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38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32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J212:J214</xm:sqref>
        </x14:conditionalFormatting>
        <x14:conditionalFormatting xmlns:xm="http://schemas.microsoft.com/office/excel/2006/main">
          <x14:cfRule type="expression" priority="30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H212:BF214</xm:sqref>
        </x14:conditionalFormatting>
        <x14:conditionalFormatting xmlns:xm="http://schemas.microsoft.com/office/excel/2006/main">
          <x14:cfRule type="expression" priority="28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K212:BF214</xm:sqref>
        </x14:conditionalFormatting>
        <x14:conditionalFormatting xmlns:xm="http://schemas.microsoft.com/office/excel/2006/main">
          <x14:cfRule type="expression" priority="26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4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J215:J279</xm:sqref>
        </x14:conditionalFormatting>
        <x14:conditionalFormatting xmlns:xm="http://schemas.microsoft.com/office/excel/2006/main">
          <x14:cfRule type="expression" priority="22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20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8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  <x14:conditionalFormatting xmlns:xm="http://schemas.microsoft.com/office/excel/2006/main">
          <x14:cfRule type="expression" priority="16" id="{13885E93-3A38-4387-9F2F-C05892A56E6C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J206:J208</xm:sqref>
        </x14:conditionalFormatting>
        <x14:conditionalFormatting xmlns:xm="http://schemas.microsoft.com/office/excel/2006/main">
          <x14:cfRule type="expression" priority="14" id="{4BCB4240-AED6-4A31-B870-0FFF341230B0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H206:BF208</xm:sqref>
        </x14:conditionalFormatting>
        <x14:conditionalFormatting xmlns:xm="http://schemas.microsoft.com/office/excel/2006/main">
          <x14:cfRule type="expression" priority="12" id="{9AFC0125-2427-4924-8EFB-077163323A2C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K206:BF208</xm:sqref>
        </x14:conditionalFormatting>
        <x14:conditionalFormatting xmlns:xm="http://schemas.microsoft.com/office/excel/2006/main">
          <x14:cfRule type="expression" priority="10" id="{9386264E-1684-48DE-BC37-7BB609A94513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8" id="{8273E2D3-7247-46A8-A624-CE8AD49745D0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J175:J181</xm:sqref>
        </x14:conditionalFormatting>
        <x14:conditionalFormatting xmlns:xm="http://schemas.microsoft.com/office/excel/2006/main">
          <x14:cfRule type="expression" priority="5" id="{6CB72D6D-45F3-4DF3-8A25-E5171268A2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J209:J211</xm:sqref>
        </x14:conditionalFormatting>
        <x14:conditionalFormatting xmlns:xm="http://schemas.microsoft.com/office/excel/2006/main">
          <x14:cfRule type="expression" priority="3" id="{C15D977E-2F5A-424B-A39E-97A4D3AD0675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H209:BF211</xm:sqref>
        </x14:conditionalFormatting>
        <x14:conditionalFormatting xmlns:xm="http://schemas.microsoft.com/office/excel/2006/main">
          <x14:cfRule type="expression" priority="1" id="{DDBD091E-8085-420B-AF80-423C53AE26B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K209:BF211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2016-02-03T18:29:22Z</dcterms:modified>
</cp:coreProperties>
</file>