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38\Desktop\"/>
    </mc:Choice>
  </mc:AlternateContent>
  <xr:revisionPtr revIDLastSave="0" documentId="8_{72EFF5DA-BB05-48EC-ACD0-43DE04D798FD}" xr6:coauthVersionLast="45" xr6:coauthVersionMax="45" xr10:uidLastSave="{00000000-0000-0000-0000-000000000000}"/>
  <bookViews>
    <workbookView xWindow="-96" yWindow="-96" windowWidth="23232" windowHeight="12552" xr2:uid="{7EB6B557-6AA8-4A53-B109-64CFC734A7CF}"/>
  </bookViews>
  <sheets>
    <sheet name="Comparison" sheetId="2" r:id="rId1"/>
    <sheet name="Shithomasi-Detector" sheetId="1" r:id="rId2"/>
    <sheet name="Harris" sheetId="3" r:id="rId3"/>
    <sheet name="Fast" sheetId="4" r:id="rId4"/>
    <sheet name="BRISK" sheetId="5" r:id="rId5"/>
    <sheet name="ORB" sheetId="6" r:id="rId6"/>
    <sheet name="AKAZE" sheetId="7" r:id="rId7"/>
  </sheets>
  <definedNames>
    <definedName name="_xlchart.v1.0" hidden="1">Comparison!$A$2:$A$6</definedName>
    <definedName name="_xlchart.v1.1" hidden="1">Comparison!$B$2:$B$6</definedName>
    <definedName name="_xlchart.v1.2" hidden="1">Comparison!$H$6</definedName>
    <definedName name="_xlchart.v1.3" hidden="1">Comparison!$A$2:$A$6</definedName>
    <definedName name="_xlchart.v1.4" hidden="1">Comparison!$B$2:$B$6</definedName>
    <definedName name="_xlchart.v1.5" hidden="1">Comparison!$A$2:$A$6</definedName>
    <definedName name="_xlchart.v1.6" hidden="1">Comparison!$B$2:$B$6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B17" i="2"/>
  <c r="B26" i="2" s="1"/>
  <c r="D17" i="2"/>
  <c r="B5" i="2"/>
  <c r="C20" i="2"/>
  <c r="B20" i="2"/>
  <c r="D20" i="2"/>
  <c r="S12" i="7"/>
  <c r="S9" i="7"/>
  <c r="S8" i="7"/>
  <c r="S6" i="7"/>
  <c r="S4" i="7"/>
  <c r="S3" i="7"/>
  <c r="C19" i="2"/>
  <c r="C18" i="2"/>
  <c r="D19" i="2"/>
  <c r="B19" i="2"/>
  <c r="S9" i="6"/>
  <c r="S8" i="6"/>
  <c r="S6" i="6"/>
  <c r="S4" i="6"/>
  <c r="S3" i="6"/>
  <c r="B18" i="2"/>
  <c r="D18" i="2"/>
  <c r="S9" i="5"/>
  <c r="S8" i="5"/>
  <c r="S6" i="5"/>
  <c r="S4" i="5"/>
  <c r="S3" i="5"/>
  <c r="B16" i="2"/>
  <c r="C16" i="2"/>
  <c r="D16" i="2"/>
  <c r="D25" i="2" s="1"/>
  <c r="S9" i="4"/>
  <c r="S8" i="4"/>
  <c r="S6" i="4"/>
  <c r="S4" i="4"/>
  <c r="S3" i="4"/>
  <c r="S9" i="3"/>
  <c r="S8" i="3"/>
  <c r="S6" i="3"/>
  <c r="S4" i="3"/>
  <c r="S3" i="3"/>
  <c r="D15" i="2"/>
  <c r="B15" i="2"/>
  <c r="C15" i="2"/>
  <c r="C24" i="2" s="1"/>
  <c r="B12" i="2"/>
  <c r="B11" i="2"/>
  <c r="B10" i="2"/>
  <c r="B9" i="2"/>
  <c r="B2" i="2"/>
  <c r="B3" i="2"/>
  <c r="B6" i="2"/>
  <c r="B4" i="2"/>
  <c r="S37" i="1"/>
  <c r="S36" i="1"/>
  <c r="S34" i="1"/>
  <c r="S31" i="1"/>
  <c r="S30" i="1"/>
  <c r="S28" i="1"/>
  <c r="S25" i="1"/>
  <c r="S24" i="1"/>
  <c r="S22" i="1"/>
  <c r="S18" i="1"/>
  <c r="S17" i="1"/>
  <c r="S15" i="1"/>
  <c r="S14" i="1"/>
  <c r="S12" i="1"/>
  <c r="S11" i="1"/>
  <c r="S9" i="1"/>
  <c r="S8" i="1"/>
  <c r="S6" i="1"/>
  <c r="S4" i="1"/>
  <c r="S3" i="1"/>
  <c r="D29" i="2" l="1"/>
  <c r="B29" i="2"/>
  <c r="C26" i="2"/>
  <c r="B25" i="2"/>
  <c r="D28" i="2"/>
  <c r="B27" i="2"/>
  <c r="D24" i="2"/>
  <c r="C27" i="2"/>
  <c r="D27" i="2"/>
  <c r="E27" i="2" s="1"/>
  <c r="C29" i="2"/>
  <c r="E29" i="2"/>
  <c r="C28" i="2"/>
  <c r="C25" i="2"/>
  <c r="D26" i="2"/>
  <c r="E26" i="2" s="1"/>
  <c r="B28" i="2"/>
  <c r="B24" i="2"/>
  <c r="E24" i="2" l="1"/>
  <c r="E25" i="2"/>
  <c r="E28" i="2"/>
</calcChain>
</file>

<file path=xl/sharedStrings.xml><?xml version="1.0" encoding="utf-8"?>
<sst xmlns="http://schemas.openxmlformats.org/spreadsheetml/2006/main" count="538" uniqueCount="50">
  <si>
    <t>Image 1</t>
  </si>
  <si>
    <t>BRISK</t>
  </si>
  <si>
    <t>Keypoints</t>
  </si>
  <si>
    <t>Descriptor Info</t>
  </si>
  <si>
    <t>Time (ms)</t>
  </si>
  <si>
    <t>Matches</t>
  </si>
  <si>
    <t>Shithomasi</t>
  </si>
  <si>
    <t>Detector Info - Shithomasi</t>
  </si>
  <si>
    <t>Descriptor Info - BRISK</t>
  </si>
  <si>
    <t>Matching Scheme - FLANN - NN</t>
  </si>
  <si>
    <t>Matching Scheme - Brute Force - NN</t>
  </si>
  <si>
    <t>Matching Scheme - Brute Force - kNN</t>
  </si>
  <si>
    <t>Matching Scheme - FLANN - kNN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</si>
  <si>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</si>
  <si>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</si>
  <si>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</si>
  <si>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</si>
  <si>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</si>
  <si>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</si>
  <si>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</si>
  <si>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</si>
  <si>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Average</t>
  </si>
  <si>
    <t>Descriptor Info - BRIEF</t>
  </si>
  <si>
    <t>Descriptor Info - ORB</t>
  </si>
  <si>
    <t>Descriptor Info - FREAK</t>
  </si>
  <si>
    <t>FREAK</t>
  </si>
  <si>
    <t>BRIEF</t>
  </si>
  <si>
    <t>ORB</t>
  </si>
  <si>
    <t>Matcher Combinations</t>
  </si>
  <si>
    <t>FLANN - kNN</t>
  </si>
  <si>
    <t>FLANN - NN</t>
  </si>
  <si>
    <t>Brute Force - kNN</t>
  </si>
  <si>
    <t xml:space="preserve"> Brute Force - NN</t>
  </si>
  <si>
    <t>Total</t>
  </si>
  <si>
    <t>ROI</t>
  </si>
  <si>
    <t>Detector Info - Harris</t>
  </si>
  <si>
    <t>Detector Info - FAST</t>
  </si>
  <si>
    <t>Fast</t>
  </si>
  <si>
    <t>Harris</t>
  </si>
  <si>
    <t>Detector Info - BRISK</t>
  </si>
  <si>
    <t>Detector Info - ORB</t>
  </si>
  <si>
    <t>Descriptor Info - AKAZE</t>
  </si>
  <si>
    <t>Detector Info - AKAZE</t>
  </si>
  <si>
    <t>46-9382</t>
  </si>
  <si>
    <t>AKAZE</t>
  </si>
  <si>
    <t>Detectors</t>
  </si>
  <si>
    <t>SCALED RANKINGS</t>
  </si>
  <si>
    <t>FINAL</t>
  </si>
  <si>
    <t>TIME</t>
  </si>
  <si>
    <t>Avg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</si>
</sst>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1" xfId="0" applyBorder="1"/>
    <xf numFmtId="0" fontId="0" fillId="0" borderId="0" xfId="0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13" xfId="0" applyNumberFormat="1" applyBorder="1"/>
    <xf numFmtId="0" fontId="0" fillId="0" borderId="14" xfId="0" applyBorder="1"/>
    <xf numFmtId="164" fontId="0" fillId="0" borderId="15" xfId="0" applyNumberFormat="1" applyBorder="1"/>
    <xf numFmtId="164" fontId="0" fillId="0" borderId="1" xfId="0" applyNumberFormat="1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11" xfId="0" applyNumberFormat="1" applyBorder="1"/>
    <xf numFmtId="0" fontId="0" fillId="0" borderId="13" xfId="0" applyBorder="1"/>
    <xf numFmtId="0" fontId="0" fillId="0" borderId="15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2" borderId="0" xfId="0" applyFill="1"/>
    <xf numFmtId="0" fontId="0" fillId="0" borderId="0" xfId="0" applyFill="1"/>
    <xf numFmtId="2" fontId="0" fillId="0" borderId="0" xfId="0" applyNumberFormat="1" applyBorder="1"/>
    <xf numFmtId="2" fontId="0" fillId="0" borderId="12" xfId="0" applyNumberForma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1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2" fontId="0" fillId="0" borderId="6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2" fontId="0" fillId="0" borderId="11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2" fontId="0" fillId="0" borderId="8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392B"/>
      <color rgb="FF2C3E50"/>
      <color rgb="FF95A5A6"/>
      <color rgb="FFF39C12"/>
      <color rgb="FF2ECC71"/>
      <color rgb="FFECF0F1"/>
      <color rgb="FFF1C4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Avg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39C1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66F-4B9E-9105-DB1F5012FD68}"/>
              </c:ext>
            </c:extLst>
          </c:dPt>
          <c:dPt>
            <c:idx val="1"/>
            <c:invertIfNegative val="0"/>
            <c:bubble3D val="0"/>
            <c:spPr>
              <a:solidFill>
                <a:srgbClr val="2ECC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6F-4B9E-9105-DB1F5012FD68}"/>
              </c:ext>
            </c:extLst>
          </c:dPt>
          <c:dPt>
            <c:idx val="2"/>
            <c:invertIfNegative val="0"/>
            <c:bubble3D val="0"/>
            <c:spPr>
              <a:solidFill>
                <a:srgbClr val="2C3E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66F-4B9E-9105-DB1F5012FD68}"/>
              </c:ext>
            </c:extLst>
          </c:dPt>
          <c:dPt>
            <c:idx val="3"/>
            <c:invertIfNegative val="0"/>
            <c:bubble3D val="0"/>
            <c:spPr>
              <a:solidFill>
                <a:srgbClr val="C039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6F-4B9E-9105-DB1F5012FD68}"/>
              </c:ext>
            </c:extLst>
          </c:dPt>
          <c:dPt>
            <c:idx val="4"/>
            <c:invertIfNegative val="0"/>
            <c:bubble3D val="0"/>
            <c:spPr>
              <a:solidFill>
                <a:srgbClr val="F1C4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6F-4B9E-9105-DB1F5012FD68}"/>
              </c:ext>
            </c:extLst>
          </c:dPt>
          <c:cat>
            <c:strRef>
              <c:f>Comparison!$A$2:$A$6</c:f>
              <c:strCache>
                <c:ptCount val="5"/>
                <c:pt idx="0">
                  <c:v>FREAK</c:v>
                </c:pt>
                <c:pt idx="1">
                  <c:v>BRISK</c:v>
                </c:pt>
                <c:pt idx="2">
                  <c:v>BRIEF</c:v>
                </c:pt>
                <c:pt idx="3">
                  <c:v>AKAZE</c:v>
                </c:pt>
                <c:pt idx="4">
                  <c:v>ORB</c:v>
                </c:pt>
              </c:strCache>
            </c:strRef>
          </c:cat>
          <c:val>
            <c:numRef>
              <c:f>Comparison!$B$2:$B$6</c:f>
              <c:numCache>
                <c:formatCode>0.00</c:formatCode>
                <c:ptCount val="5"/>
                <c:pt idx="0">
                  <c:v>33.574655555555559</c:v>
                </c:pt>
                <c:pt idx="1">
                  <c:v>1.2359811111111112</c:v>
                </c:pt>
                <c:pt idx="2">
                  <c:v>0.5779467777777777</c:v>
                </c:pt>
                <c:pt idx="3">
                  <c:v>35.403555555555549</c:v>
                </c:pt>
                <c:pt idx="4">
                  <c:v>2.8978711111111113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F-4B9E-9105-DB1F5012F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598097960"/>
        <c:axId val="598099928"/>
      </c:barChart>
      <c:catAx>
        <c:axId val="59809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0">
                    <a:solidFill>
                      <a:srgbClr val="2C3E50"/>
                    </a:solidFill>
                  </a:rPr>
                  <a:t>Descriptor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99928"/>
        <c:crosses val="autoZero"/>
        <c:auto val="1"/>
        <c:lblAlgn val="ctr"/>
        <c:lblOffset val="100"/>
        <c:noMultiLvlLbl val="0"/>
      </c:catAx>
      <c:valAx>
        <c:axId val="59809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solidFill>
                      <a:srgbClr val="2C3E50"/>
                    </a:solidFill>
                  </a:rPr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979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rgbClr val="ECF0F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5820209973754"/>
          <c:y val="7.6527777777777792E-2"/>
          <c:w val="0.658487532808399"/>
          <c:h val="0.723549504228637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Comparison!$B$8</c:f>
              <c:strCache>
                <c:ptCount val="1"/>
                <c:pt idx="0">
                  <c:v>Avg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39C1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5CD-4FDC-9E3B-0DB3CFD619D9}"/>
              </c:ext>
            </c:extLst>
          </c:dPt>
          <c:dPt>
            <c:idx val="1"/>
            <c:invertIfNegative val="0"/>
            <c:bubble3D val="0"/>
            <c:spPr>
              <a:solidFill>
                <a:srgbClr val="C039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CD-4FDC-9E3B-0DB3CFD619D9}"/>
              </c:ext>
            </c:extLst>
          </c:dPt>
          <c:dPt>
            <c:idx val="2"/>
            <c:invertIfNegative val="0"/>
            <c:bubble3D val="0"/>
            <c:spPr>
              <a:solidFill>
                <a:srgbClr val="2ECC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CD-4FDC-9E3B-0DB3CFD619D9}"/>
              </c:ext>
            </c:extLst>
          </c:dPt>
          <c:dPt>
            <c:idx val="3"/>
            <c:invertIfNegative val="0"/>
            <c:bubble3D val="0"/>
            <c:spPr>
              <a:solidFill>
                <a:srgbClr val="2C3E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CD-4FDC-9E3B-0DB3CFD619D9}"/>
              </c:ext>
            </c:extLst>
          </c:dPt>
          <c:cat>
            <c:strRef>
              <c:f>Comparison!$A$9:$A$12</c:f>
              <c:strCache>
                <c:ptCount val="4"/>
                <c:pt idx="0">
                  <c:v>FLANN - kNN</c:v>
                </c:pt>
                <c:pt idx="1">
                  <c:v>FLANN - NN</c:v>
                </c:pt>
                <c:pt idx="2">
                  <c:v>Brute Force - kNN</c:v>
                </c:pt>
                <c:pt idx="3">
                  <c:v> Brute Force - NN</c:v>
                </c:pt>
              </c:strCache>
            </c:strRef>
          </c:cat>
          <c:val>
            <c:numRef>
              <c:f>Comparison!$B$9:$B$12</c:f>
              <c:numCache>
                <c:formatCode>0.00</c:formatCode>
                <c:ptCount val="4"/>
                <c:pt idx="0">
                  <c:v>1.0852965555555558</c:v>
                </c:pt>
                <c:pt idx="1">
                  <c:v>1.085849111111111</c:v>
                </c:pt>
                <c:pt idx="2">
                  <c:v>0.38015055555555555</c:v>
                </c:pt>
                <c:pt idx="3">
                  <c:v>0.54230752222222223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D-4FDC-9E3B-0DB3CFD61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86492048"/>
        <c:axId val="279648136"/>
      </c:barChart>
      <c:catAx>
        <c:axId val="2864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0">
                    <a:solidFill>
                      <a:srgbClr val="2C3E50"/>
                    </a:solidFill>
                  </a:rPr>
                  <a:t>Keypoint</a:t>
                </a:r>
                <a:r>
                  <a:rPr lang="en-CA" sz="1200" b="0" baseline="0">
                    <a:solidFill>
                      <a:srgbClr val="2C3E50"/>
                    </a:solidFill>
                  </a:rPr>
                  <a:t> Matching Scheme</a:t>
                </a:r>
                <a:endParaRPr lang="en-CA" sz="1200" b="0">
                  <a:solidFill>
                    <a:srgbClr val="2C3E50"/>
                  </a:solidFill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24113808690580343"/>
            </c:manualLayout>
          </c:layout>
          <c:overlay val="0"/>
          <c:spPr>
            <a:solidFill>
              <a:srgbClr val="ECF0F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48136"/>
        <c:crosses val="autoZero"/>
        <c:auto val="1"/>
        <c:lblAlgn val="ctr"/>
        <c:lblOffset val="100"/>
        <c:noMultiLvlLbl val="0"/>
      </c:catAx>
      <c:valAx>
        <c:axId val="27964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0">
                    <a:solidFill>
                      <a:srgbClr val="2C3E50"/>
                    </a:solidFill>
                  </a:rPr>
                  <a:t>Execution Time</a:t>
                </a:r>
                <a:r>
                  <a:rPr lang="en-CA" sz="1200" b="0" baseline="0">
                    <a:solidFill>
                      <a:srgbClr val="2C3E50"/>
                    </a:solidFill>
                  </a:rPr>
                  <a:t> (ms)</a:t>
                </a:r>
                <a:endParaRPr lang="en-CA" sz="1200" b="0">
                  <a:solidFill>
                    <a:srgbClr val="2C3E5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92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rgbClr val="ECF0F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 sz="1200">
                <a:solidFill>
                  <a:srgbClr val="2C3E50"/>
                </a:solidFill>
              </a:rPr>
              <a:t>Detector Rankings</a:t>
            </a:r>
          </a:p>
        </c:rich>
      </c:tx>
      <c:layout>
        <c:manualLayout>
          <c:xMode val="edge"/>
          <c:yMode val="edge"/>
          <c:x val="0.429555555555555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5A5A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5D8-416B-84D5-B23D77090D3D}"/>
              </c:ext>
            </c:extLst>
          </c:dPt>
          <c:dPt>
            <c:idx val="1"/>
            <c:invertIfNegative val="0"/>
            <c:bubble3D val="0"/>
            <c:spPr>
              <a:solidFill>
                <a:srgbClr val="2ECC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D8-416B-84D5-B23D77090D3D}"/>
              </c:ext>
            </c:extLst>
          </c:dPt>
          <c:dPt>
            <c:idx val="2"/>
            <c:invertIfNegative val="0"/>
            <c:bubble3D val="0"/>
            <c:spPr>
              <a:solidFill>
                <a:srgbClr val="C039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5D8-416B-84D5-B23D77090D3D}"/>
              </c:ext>
            </c:extLst>
          </c:dPt>
          <c:dPt>
            <c:idx val="3"/>
            <c:invertIfNegative val="0"/>
            <c:bubble3D val="0"/>
            <c:spPr>
              <a:solidFill>
                <a:srgbClr val="F39C1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D8-416B-84D5-B23D77090D3D}"/>
              </c:ext>
            </c:extLst>
          </c:dPt>
          <c:dPt>
            <c:idx val="4"/>
            <c:invertIfNegative val="0"/>
            <c:bubble3D val="0"/>
            <c:spPr>
              <a:solidFill>
                <a:srgbClr val="2C3E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D8-416B-84D5-B23D77090D3D}"/>
              </c:ext>
            </c:extLst>
          </c:dPt>
          <c:cat>
            <c:strRef>
              <c:f>Comparison!$A$24:$A$29</c:f>
              <c:strCache>
                <c:ptCount val="6"/>
                <c:pt idx="0">
                  <c:v>Shithomasi</c:v>
                </c:pt>
                <c:pt idx="1">
                  <c:v>Fast</c:v>
                </c:pt>
                <c:pt idx="2">
                  <c:v>Harris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</c:strCache>
            </c:strRef>
          </c:cat>
          <c:val>
            <c:numRef>
              <c:f>Comparison!$E$24:$E$29</c:f>
              <c:numCache>
                <c:formatCode>0.00</c:formatCode>
                <c:ptCount val="6"/>
                <c:pt idx="0">
                  <c:v>0.1790779759237893</c:v>
                </c:pt>
                <c:pt idx="1">
                  <c:v>0.36113097325284654</c:v>
                </c:pt>
                <c:pt idx="2">
                  <c:v>4.0787201621897192E-3</c:v>
                </c:pt>
                <c:pt idx="3">
                  <c:v>0.29910933133387008</c:v>
                </c:pt>
                <c:pt idx="4">
                  <c:v>6.3773858800992289E-2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8-416B-84D5-B23D77090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596851952"/>
        <c:axId val="596852608"/>
      </c:barChart>
      <c:catAx>
        <c:axId val="5968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0">
                    <a:solidFill>
                      <a:srgbClr val="2C3E50"/>
                    </a:solidFill>
                  </a:rPr>
                  <a:t>Detector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52608"/>
        <c:crosses val="autoZero"/>
        <c:auto val="1"/>
        <c:lblAlgn val="ctr"/>
        <c:lblOffset val="100"/>
        <c:noMultiLvlLbl val="0"/>
      </c:catAx>
      <c:valAx>
        <c:axId val="5968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519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rgbClr val="ECF0F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</xdr:row>
      <xdr:rowOff>66675</xdr:rowOff>
    </xdr:from>
    <xdr:to>
      <xdr:col>13</xdr:col>
      <xdr:colOff>403860</xdr:colOff>
      <xdr:row>16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A39A68-65F7-4497-B06E-50E7EBD5F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325755</xdr:colOff>
      <xdr:row>16</xdr:row>
      <xdr:rowOff>78105</xdr:rowOff>
    </xdr:from>
    <xdr:to>
      <xdr:col>13</xdr:col>
      <xdr:colOff>417195</xdr:colOff>
      <xdr:row>31</xdr:row>
      <xdr:rowOff>59055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C1264-018B-4410-8465-D131BABE5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230505</xdr:colOff>
      <xdr:row>32</xdr:row>
      <xdr:rowOff>13335</xdr:rowOff>
    </xdr:from>
    <xdr:to>
      <xdr:col>13</xdr:col>
      <xdr:colOff>321945</xdr:colOff>
      <xdr:row>47</xdr:row>
      <xdr:rowOff>13335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568243-8BC6-4A66-AFAF-2F808964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B904-4756-49D6-AC5A-E6A8728EC6F3}">
  <dimension ref="A1:E29"/>
  <sheetViews>
    <sheetView tabSelected="1" topLeftCell="A16" workbookViewId="0">
      <selection activeCell="O28" sqref="O28"/>
    </sheetView>
  </sheetViews>
  <sheetFormatPr defaultRowHeight="14.4" x14ac:dyDescent="0.55000000000000004"/>
  <cols>
    <col min="1" max="1" width="18.83984375" bestFit="1" customWidth="1"/>
    <col min="2" max="2" width="11.7890625" bestFit="1" customWidth="1"/>
    <col min="3" max="3" width="4.15625" bestFit="1" customWidth="1"/>
    <col min="4" max="4" width="11.7890625" bestFit="1" customWidth="1"/>
    <col min="5" max="5" width="5.26171875" bestFit="1" customWidth="1"/>
  </cols>
  <sheetData>
    <row r="1" spans="1:4" ht="14.7" thickBot="1" x14ac:dyDescent="0.6">
      <c r="A1" s="5" t="s">
        <v>3</v>
      </c>
      <c r="B1" s="6" t="s">
        <v>49</v>
      </c>
    </row>
    <row r="2" spans="1:4" x14ac:dyDescent="0.55000000000000004">
      <c r="A2" s="32" t="s">
        <v>25</v>
      </c>
      <c r="B2" s="10">
        <f>'Shithomasi-Detector'!S34</f>
        <v>33.574655555555559</v>
      </c>
    </row>
    <row r="3" spans="1:4" x14ac:dyDescent="0.55000000000000004">
      <c r="A3" s="25" t="s">
        <v>1</v>
      </c>
      <c r="B3" s="31">
        <f>'Shithomasi-Detector'!S6</f>
        <v>1.2359811111111112</v>
      </c>
      <c r="C3" s="37"/>
    </row>
    <row r="4" spans="1:4" x14ac:dyDescent="0.55000000000000004">
      <c r="A4" s="25" t="s">
        <v>26</v>
      </c>
      <c r="B4" s="31">
        <f>'Shithomasi-Detector'!S22</f>
        <v>0.5779467777777777</v>
      </c>
    </row>
    <row r="5" spans="1:4" x14ac:dyDescent="0.55000000000000004">
      <c r="A5" s="25" t="s">
        <v>44</v>
      </c>
      <c r="B5" s="31">
        <f>AKAZE!S12</f>
        <v>35.403555555555549</v>
      </c>
    </row>
    <row r="6" spans="1:4" ht="14.7" thickBot="1" x14ac:dyDescent="0.6">
      <c r="A6" s="33" t="s">
        <v>27</v>
      </c>
      <c r="B6" s="13">
        <f>'Shithomasi-Detector'!S28</f>
        <v>2.8978711111111113</v>
      </c>
    </row>
    <row r="7" spans="1:4" ht="14.7" thickBot="1" x14ac:dyDescent="0.6"/>
    <row r="8" spans="1:4" ht="14.7" thickBot="1" x14ac:dyDescent="0.6">
      <c r="A8" s="5" t="s">
        <v>28</v>
      </c>
      <c r="B8" s="6" t="s">
        <v>49</v>
      </c>
    </row>
    <row r="9" spans="1:4" x14ac:dyDescent="0.55000000000000004">
      <c r="A9" s="32" t="s">
        <v>29</v>
      </c>
      <c r="B9" s="34">
        <f>'Shithomasi-Detector'!S9</f>
        <v>1.0852965555555558</v>
      </c>
    </row>
    <row r="10" spans="1:4" x14ac:dyDescent="0.55000000000000004">
      <c r="A10" s="25" t="s">
        <v>30</v>
      </c>
      <c r="B10" s="35">
        <f>'Shithomasi-Detector'!S12</f>
        <v>1.085849111111111</v>
      </c>
    </row>
    <row r="11" spans="1:4" x14ac:dyDescent="0.55000000000000004">
      <c r="A11" s="25" t="s">
        <v>31</v>
      </c>
      <c r="B11" s="35">
        <f>'Shithomasi-Detector'!S15</f>
        <v>0.38015055555555555</v>
      </c>
      <c r="C11" s="37"/>
    </row>
    <row r="12" spans="1:4" ht="14.7" thickBot="1" x14ac:dyDescent="0.6">
      <c r="A12" s="33" t="s">
        <v>32</v>
      </c>
      <c r="B12" s="36">
        <f>'Shithomasi-Detector'!S18</f>
        <v>0.54230752222222223</v>
      </c>
      <c r="C12" s="38"/>
    </row>
    <row r="13" spans="1:4" ht="14.7" thickBot="1" x14ac:dyDescent="0.6"/>
    <row r="14" spans="1:4" ht="14.7" thickBot="1" x14ac:dyDescent="0.6">
      <c r="A14" s="5" t="s">
        <v>2</v>
      </c>
      <c r="B14" s="42" t="s">
        <v>33</v>
      </c>
      <c r="C14" s="42" t="s">
        <v>34</v>
      </c>
      <c r="D14" s="43" t="s">
        <v>49</v>
      </c>
    </row>
    <row r="15" spans="1:4" x14ac:dyDescent="0.55000000000000004">
      <c r="A15" s="32" t="s">
        <v>6</v>
      </c>
      <c r="B15" s="44">
        <f>FLOOR('Shithomasi-Detector'!S3,1)</f>
        <v>1339</v>
      </c>
      <c r="C15" s="45">
        <f>FLOOR('Shithomasi-Detector'!S36, 1)</f>
        <v>118</v>
      </c>
      <c r="D15" s="46">
        <f>'Shithomasi-Detector'!S4</f>
        <v>7.8451288888888895</v>
      </c>
    </row>
    <row r="16" spans="1:4" x14ac:dyDescent="0.55000000000000004">
      <c r="A16" s="25" t="s">
        <v>37</v>
      </c>
      <c r="B16" s="47">
        <f>FLOOR(Fast!S3,1)</f>
        <v>1783</v>
      </c>
      <c r="C16" s="47">
        <f>FLOOR(Fast!S8,1)</f>
        <v>149</v>
      </c>
      <c r="D16" s="48">
        <f>Fast!S4</f>
        <v>0.71269011111111114</v>
      </c>
    </row>
    <row r="17" spans="1:5" x14ac:dyDescent="0.55000000000000004">
      <c r="A17" s="25" t="s">
        <v>38</v>
      </c>
      <c r="B17" s="47">
        <f>FLOOR(Harris!S3,1)</f>
        <v>180</v>
      </c>
      <c r="C17" s="47">
        <f>FLOOR(Harris!S8,1)</f>
        <v>21</v>
      </c>
      <c r="D17" s="48">
        <f>Harris!S4</f>
        <v>9.5612366666666659</v>
      </c>
    </row>
    <row r="18" spans="1:5" x14ac:dyDescent="0.55000000000000004">
      <c r="A18" s="25" t="s">
        <v>1</v>
      </c>
      <c r="B18" s="47">
        <f>FLOOR(BRISK!S3,1)</f>
        <v>2603</v>
      </c>
      <c r="C18" s="47">
        <f>FLOOR(BRISK!S8,1)</f>
        <v>278</v>
      </c>
      <c r="D18" s="48">
        <f>BRISK!S4</f>
        <v>30.574822222222217</v>
      </c>
    </row>
    <row r="19" spans="1:5" x14ac:dyDescent="0.55000000000000004">
      <c r="A19" s="25" t="s">
        <v>27</v>
      </c>
      <c r="B19" s="47">
        <f>ORB!S3</f>
        <v>500</v>
      </c>
      <c r="C19" s="47">
        <f>FLOOR(ORB!S8,1)</f>
        <v>105</v>
      </c>
      <c r="D19" s="48">
        <f>ORB!S4</f>
        <v>5.2771699999999999</v>
      </c>
    </row>
    <row r="20" spans="1:5" ht="14.7" thickBot="1" x14ac:dyDescent="0.6">
      <c r="A20" s="33" t="s">
        <v>44</v>
      </c>
      <c r="B20" s="49">
        <f>FLOOR(AKAZE!S3,1)</f>
        <v>1342</v>
      </c>
      <c r="C20" s="49">
        <f>FLOOR(AKAZE!S8,1)</f>
        <v>165</v>
      </c>
      <c r="D20" s="50">
        <f>AKAZE!S4</f>
        <v>43.622812500000009</v>
      </c>
    </row>
    <row r="21" spans="1:5" ht="14.7" thickBot="1" x14ac:dyDescent="0.6">
      <c r="A21" s="8"/>
      <c r="B21" s="8"/>
      <c r="C21" s="8"/>
      <c r="D21" s="39"/>
    </row>
    <row r="22" spans="1:5" ht="14.7" thickBot="1" x14ac:dyDescent="0.6">
      <c r="A22" s="2" t="s">
        <v>46</v>
      </c>
      <c r="B22" s="3"/>
      <c r="C22" s="3"/>
      <c r="D22" s="3"/>
      <c r="E22" s="4"/>
    </row>
    <row r="23" spans="1:5" ht="14.7" thickBot="1" x14ac:dyDescent="0.6">
      <c r="A23" s="41" t="s">
        <v>45</v>
      </c>
      <c r="B23" s="7" t="s">
        <v>33</v>
      </c>
      <c r="C23" s="7" t="s">
        <v>34</v>
      </c>
      <c r="D23" s="7" t="s">
        <v>48</v>
      </c>
      <c r="E23" s="6" t="s">
        <v>47</v>
      </c>
    </row>
    <row r="24" spans="1:5" x14ac:dyDescent="0.55000000000000004">
      <c r="A24" s="25" t="s">
        <v>6</v>
      </c>
      <c r="B24" s="9">
        <f>B15/MAX(B$15:B$20)</f>
        <v>0.51440645409143293</v>
      </c>
      <c r="C24" s="11">
        <f>C15/MAX(C$15:C$20)</f>
        <v>0.42446043165467628</v>
      </c>
      <c r="D24" s="11">
        <f>1-(D15/MAX(D$15:D$20))</f>
        <v>0.82015994753000188</v>
      </c>
      <c r="E24" s="10">
        <f>B24*C24*D24</f>
        <v>0.1790779759237893</v>
      </c>
    </row>
    <row r="25" spans="1:5" x14ac:dyDescent="0.55000000000000004">
      <c r="A25" s="25" t="s">
        <v>37</v>
      </c>
      <c r="B25" s="40">
        <f>B16/MAX(B$15:B$20)</f>
        <v>0.6849788705339992</v>
      </c>
      <c r="C25" s="39">
        <f>C16/MAX(C$15:C$20)</f>
        <v>0.53597122302158273</v>
      </c>
      <c r="D25" s="39">
        <f>1-(D16/MAX(D$15:D$20))</f>
        <v>0.98366244471029674</v>
      </c>
      <c r="E25" s="31">
        <f t="shared" ref="E25:E29" si="0">B25*C25*D25</f>
        <v>0.36113097325284654</v>
      </c>
    </row>
    <row r="26" spans="1:5" x14ac:dyDescent="0.55000000000000004">
      <c r="A26" s="25" t="s">
        <v>38</v>
      </c>
      <c r="B26" s="40">
        <f>B17/MAX(B$15:B$20)</f>
        <v>6.9150979638878216E-2</v>
      </c>
      <c r="C26" s="39">
        <f>C17/MAX(C$15:C$20)</f>
        <v>7.5539568345323743E-2</v>
      </c>
      <c r="D26" s="39">
        <f>1-(D17/MAX(D$15:D$20))</f>
        <v>0.7808202608058189</v>
      </c>
      <c r="E26" s="31">
        <f t="shared" si="0"/>
        <v>4.0787201621897192E-3</v>
      </c>
    </row>
    <row r="27" spans="1:5" x14ac:dyDescent="0.55000000000000004">
      <c r="A27" s="25" t="s">
        <v>1</v>
      </c>
      <c r="B27" s="40">
        <f>B18/MAX(B$15:B$20)</f>
        <v>1</v>
      </c>
      <c r="C27" s="39">
        <f>C18/MAX(C$15:C$20)</f>
        <v>1</v>
      </c>
      <c r="D27" s="39">
        <f>1-(D18/MAX(D$15:D$20))</f>
        <v>0.29910933133387008</v>
      </c>
      <c r="E27" s="31">
        <f t="shared" si="0"/>
        <v>0.29910933133387008</v>
      </c>
    </row>
    <row r="28" spans="1:5" x14ac:dyDescent="0.55000000000000004">
      <c r="A28" s="25" t="s">
        <v>27</v>
      </c>
      <c r="B28" s="40">
        <f>B19/MAX(B$15:B$20)</f>
        <v>0.19208605455243949</v>
      </c>
      <c r="C28" s="39">
        <f>C19/MAX(C$15:C$20)</f>
        <v>0.37769784172661869</v>
      </c>
      <c r="D28" s="39">
        <f>1-(D19/MAX(D$15:D$20))</f>
        <v>0.87902728646851924</v>
      </c>
      <c r="E28" s="31">
        <f t="shared" si="0"/>
        <v>6.3773858800992289E-2</v>
      </c>
    </row>
    <row r="29" spans="1:5" ht="14.7" thickBot="1" x14ac:dyDescent="0.6">
      <c r="A29" s="33" t="s">
        <v>44</v>
      </c>
      <c r="B29" s="12">
        <f>B20/MAX(B$15:B$20)</f>
        <v>0.51555897041874765</v>
      </c>
      <c r="C29" s="14">
        <f>C20/MAX(C$15:C$20)</f>
        <v>0.59352517985611508</v>
      </c>
      <c r="D29" s="14">
        <f>1-(D20/MAX(D$15:D$20))</f>
        <v>0</v>
      </c>
      <c r="E29" s="13">
        <f t="shared" si="0"/>
        <v>0</v>
      </c>
    </row>
  </sheetData>
  <mergeCells count="1">
    <mergeCell ref="A22:E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F6ED-EB1D-4615-AC98-52F6FC03569E}">
  <dimension ref="A1:S37"/>
  <sheetViews>
    <sheetView workbookViewId="0">
      <selection activeCell="T10" sqref="T10"/>
    </sheetView>
  </sheetViews>
  <sheetFormatPr defaultRowHeight="14.4" x14ac:dyDescent="0.55000000000000004"/>
  <cols>
    <col min="2" max="2" width="8.9453125" bestFit="1" customWidth="1"/>
    <col min="3" max="3" width="12.41796875" bestFit="1" customWidth="1"/>
    <col min="4" max="4" width="8.15625" bestFit="1" customWidth="1"/>
    <col min="5" max="5" width="12.41796875" bestFit="1" customWidth="1"/>
    <col min="6" max="6" width="8.15625" bestFit="1" customWidth="1"/>
    <col min="8" max="8" width="8.9453125" bestFit="1" customWidth="1"/>
    <col min="10" max="10" width="8.9453125" bestFit="1" customWidth="1"/>
    <col min="12" max="12" width="8.9453125" bestFit="1" customWidth="1"/>
    <col min="14" max="14" width="8.9453125" bestFit="1" customWidth="1"/>
    <col min="16" max="16" width="8.9453125" bestFit="1" customWidth="1"/>
    <col min="18" max="18" width="8.9453125" bestFit="1" customWidth="1"/>
  </cols>
  <sheetData>
    <row r="1" spans="1:19" ht="14.7" thickBot="1" x14ac:dyDescent="0.6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14.7" thickBot="1" x14ac:dyDescent="0.6">
      <c r="A2" s="2" t="s">
        <v>0</v>
      </c>
      <c r="B2" s="4"/>
      <c r="C2" s="3" t="s">
        <v>13</v>
      </c>
      <c r="D2" s="3"/>
      <c r="E2" s="3" t="s">
        <v>14</v>
      </c>
      <c r="F2" s="3"/>
      <c r="G2" s="3" t="s">
        <v>15</v>
      </c>
      <c r="H2" s="3"/>
      <c r="I2" s="3" t="s">
        <v>16</v>
      </c>
      <c r="J2" s="3"/>
      <c r="K2" s="3" t="s">
        <v>17</v>
      </c>
      <c r="L2" s="3"/>
      <c r="M2" s="3" t="s">
        <v>18</v>
      </c>
      <c r="N2" s="3"/>
      <c r="O2" s="3" t="s">
        <v>19</v>
      </c>
      <c r="P2" s="3"/>
      <c r="Q2" s="3" t="s">
        <v>20</v>
      </c>
      <c r="R2" s="4"/>
      <c r="S2" s="7" t="s">
        <v>21</v>
      </c>
    </row>
    <row r="3" spans="1:19" x14ac:dyDescent="0.55000000000000004">
      <c r="A3" s="15" t="s">
        <v>2</v>
      </c>
      <c r="B3" s="16">
        <v>1301</v>
      </c>
      <c r="C3" s="15" t="s">
        <v>2</v>
      </c>
      <c r="D3" s="16">
        <v>1361</v>
      </c>
      <c r="E3" s="17" t="s">
        <v>2</v>
      </c>
      <c r="F3" s="17">
        <v>1358</v>
      </c>
      <c r="G3" s="15" t="s">
        <v>2</v>
      </c>
      <c r="H3" s="17">
        <v>1333</v>
      </c>
      <c r="I3" s="15" t="s">
        <v>2</v>
      </c>
      <c r="J3" s="16">
        <v>1284</v>
      </c>
      <c r="K3" s="15" t="s">
        <v>2</v>
      </c>
      <c r="L3" s="16">
        <v>1322</v>
      </c>
      <c r="M3" s="15" t="s">
        <v>2</v>
      </c>
      <c r="N3" s="17">
        <v>1366</v>
      </c>
      <c r="O3" s="15" t="s">
        <v>2</v>
      </c>
      <c r="P3" s="16">
        <v>1389</v>
      </c>
      <c r="Q3" s="15" t="s">
        <v>2</v>
      </c>
      <c r="R3" s="16">
        <v>1339</v>
      </c>
      <c r="S3" s="24">
        <f>AVERAGE(B3,D3,F3,H3,J3,L3,N3,P3,R3)</f>
        <v>1339.2222222222222</v>
      </c>
    </row>
    <row r="4" spans="1:19" ht="14.7" thickBot="1" x14ac:dyDescent="0.6">
      <c r="A4" s="18" t="s">
        <v>4</v>
      </c>
      <c r="B4" s="19">
        <v>8.9980799999999999</v>
      </c>
      <c r="C4" s="18" t="s">
        <v>4</v>
      </c>
      <c r="D4" s="19">
        <v>8.5145300000000006</v>
      </c>
      <c r="E4" s="20" t="s">
        <v>4</v>
      </c>
      <c r="F4" s="20">
        <v>7.4531099999999997</v>
      </c>
      <c r="G4" s="18" t="s">
        <v>4</v>
      </c>
      <c r="H4" s="20">
        <v>8.4408799999999999</v>
      </c>
      <c r="I4" s="18" t="s">
        <v>4</v>
      </c>
      <c r="J4" s="19">
        <v>7.7354000000000003</v>
      </c>
      <c r="K4" s="18" t="s">
        <v>4</v>
      </c>
      <c r="L4" s="19">
        <v>6.8616400000000004</v>
      </c>
      <c r="M4" s="18" t="s">
        <v>4</v>
      </c>
      <c r="N4" s="20">
        <v>6.9434100000000001</v>
      </c>
      <c r="O4" s="18" t="s">
        <v>4</v>
      </c>
      <c r="P4" s="19">
        <v>7.5017500000000004</v>
      </c>
      <c r="Q4" s="18" t="s">
        <v>4</v>
      </c>
      <c r="R4" s="19">
        <v>8.1573600000000006</v>
      </c>
      <c r="S4" s="26">
        <f>AVERAGE(B4,D4,F4,H4,J4,L4,N4,P4,R4)</f>
        <v>7.8451288888888895</v>
      </c>
    </row>
    <row r="5" spans="1:19" ht="14.7" thickBot="1" x14ac:dyDescent="0.6">
      <c r="A5" s="28" t="s">
        <v>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</row>
    <row r="6" spans="1:19" ht="14.7" thickBot="1" x14ac:dyDescent="0.6">
      <c r="A6" s="21" t="s">
        <v>4</v>
      </c>
      <c r="B6" s="22">
        <v>1.48369</v>
      </c>
      <c r="C6" s="21" t="s">
        <v>4</v>
      </c>
      <c r="D6" s="22">
        <v>1.0770500000000001</v>
      </c>
      <c r="E6" s="21" t="s">
        <v>4</v>
      </c>
      <c r="F6" s="22">
        <v>1.34206</v>
      </c>
      <c r="G6" s="23" t="s">
        <v>4</v>
      </c>
      <c r="H6" s="23">
        <v>1.37321</v>
      </c>
      <c r="I6" s="21" t="s">
        <v>4</v>
      </c>
      <c r="J6" s="22">
        <v>1.0124</v>
      </c>
      <c r="K6" s="21" t="s">
        <v>4</v>
      </c>
      <c r="L6" s="22">
        <v>1.0778300000000001</v>
      </c>
      <c r="M6" s="21" t="s">
        <v>4</v>
      </c>
      <c r="N6" s="23">
        <v>1.15907</v>
      </c>
      <c r="O6" s="21" t="s">
        <v>4</v>
      </c>
      <c r="P6" s="22">
        <v>1.32782</v>
      </c>
      <c r="Q6" s="21" t="s">
        <v>4</v>
      </c>
      <c r="R6" s="22">
        <v>1.2706999999999999</v>
      </c>
      <c r="S6" s="27">
        <f>AVERAGE(B6,D6,F6,H6,J6,L6,N6,P6,R6)</f>
        <v>1.2359811111111112</v>
      </c>
    </row>
    <row r="7" spans="1:19" ht="14.7" thickBot="1" x14ac:dyDescent="0.6">
      <c r="A7" s="28" t="s">
        <v>12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19" x14ac:dyDescent="0.55000000000000004">
      <c r="A8" s="15" t="s">
        <v>5</v>
      </c>
      <c r="B8" s="16">
        <v>125</v>
      </c>
      <c r="C8" s="15" t="s">
        <v>5</v>
      </c>
      <c r="D8" s="16">
        <v>118</v>
      </c>
      <c r="E8" s="15" t="s">
        <v>5</v>
      </c>
      <c r="F8" s="16">
        <v>123</v>
      </c>
      <c r="G8" s="17" t="s">
        <v>5</v>
      </c>
      <c r="H8" s="17">
        <v>120</v>
      </c>
      <c r="I8" s="15" t="s">
        <v>5</v>
      </c>
      <c r="J8" s="16">
        <v>120</v>
      </c>
      <c r="K8" s="15" t="s">
        <v>5</v>
      </c>
      <c r="L8" s="16">
        <v>113</v>
      </c>
      <c r="M8" s="15" t="s">
        <v>5</v>
      </c>
      <c r="N8" s="17">
        <v>114</v>
      </c>
      <c r="O8" s="15" t="s">
        <v>5</v>
      </c>
      <c r="P8" s="16">
        <v>123</v>
      </c>
      <c r="Q8" s="15" t="s">
        <v>5</v>
      </c>
      <c r="R8" s="16">
        <v>111</v>
      </c>
      <c r="S8" s="24">
        <f>AVERAGE(B8,D8,F8,H8,J8,L8,N8,P8,R8)</f>
        <v>118.55555555555556</v>
      </c>
    </row>
    <row r="9" spans="1:19" ht="14.7" thickBot="1" x14ac:dyDescent="0.6">
      <c r="A9" s="18" t="s">
        <v>4</v>
      </c>
      <c r="B9" s="19">
        <v>1.3211900000000001</v>
      </c>
      <c r="C9" s="18" t="s">
        <v>4</v>
      </c>
      <c r="D9" s="19">
        <v>1.04983</v>
      </c>
      <c r="E9" s="18" t="s">
        <v>4</v>
      </c>
      <c r="F9" s="19">
        <v>1.13791</v>
      </c>
      <c r="G9" s="20" t="s">
        <v>4</v>
      </c>
      <c r="H9" s="20">
        <v>1.0982099999999999</v>
      </c>
      <c r="I9" s="18" t="s">
        <v>4</v>
      </c>
      <c r="J9" s="19">
        <v>1.0292300000000001</v>
      </c>
      <c r="K9" s="18" t="s">
        <v>4</v>
      </c>
      <c r="L9" s="19">
        <v>0.99765700000000002</v>
      </c>
      <c r="M9" s="18" t="s">
        <v>4</v>
      </c>
      <c r="N9" s="20">
        <v>1.09762</v>
      </c>
      <c r="O9" s="18" t="s">
        <v>4</v>
      </c>
      <c r="P9" s="19">
        <v>1.0459799999999999</v>
      </c>
      <c r="Q9" s="18" t="s">
        <v>4</v>
      </c>
      <c r="R9" s="19">
        <v>0.99004199999999998</v>
      </c>
      <c r="S9" s="26">
        <f>AVERAGE(B9,D9,F9,H9,J9,L9,N9,P9,R9)</f>
        <v>1.0852965555555558</v>
      </c>
    </row>
    <row r="10" spans="1:19" ht="14.7" thickBot="1" x14ac:dyDescent="0.6">
      <c r="A10" s="28" t="s">
        <v>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 x14ac:dyDescent="0.55000000000000004">
      <c r="A11" s="15" t="s">
        <v>5</v>
      </c>
      <c r="B11" s="16">
        <v>125</v>
      </c>
      <c r="C11" s="15" t="s">
        <v>5</v>
      </c>
      <c r="D11" s="16">
        <v>118</v>
      </c>
      <c r="E11" s="15" t="s">
        <v>5</v>
      </c>
      <c r="F11" s="16">
        <v>123</v>
      </c>
      <c r="G11" s="17" t="s">
        <v>5</v>
      </c>
      <c r="H11" s="17">
        <v>120</v>
      </c>
      <c r="I11" s="15" t="s">
        <v>5</v>
      </c>
      <c r="J11" s="16">
        <v>120</v>
      </c>
      <c r="K11" s="15" t="s">
        <v>5</v>
      </c>
      <c r="L11" s="16">
        <v>113</v>
      </c>
      <c r="M11" s="15" t="s">
        <v>5</v>
      </c>
      <c r="N11" s="17">
        <v>114</v>
      </c>
      <c r="O11" s="15" t="s">
        <v>5</v>
      </c>
      <c r="P11" s="16">
        <v>123</v>
      </c>
      <c r="Q11" s="15" t="s">
        <v>5</v>
      </c>
      <c r="R11" s="16">
        <v>111</v>
      </c>
      <c r="S11" s="24">
        <f>AVERAGE(B11,D11,F11,H11,J11,L11,N11,P11,R11)</f>
        <v>118.55555555555556</v>
      </c>
    </row>
    <row r="12" spans="1:19" ht="14.7" thickBot="1" x14ac:dyDescent="0.6">
      <c r="A12" s="18" t="s">
        <v>4</v>
      </c>
      <c r="B12" s="19">
        <v>1.3164</v>
      </c>
      <c r="C12" s="18" t="s">
        <v>4</v>
      </c>
      <c r="D12" s="19">
        <v>1.05321</v>
      </c>
      <c r="E12" s="18" t="s">
        <v>4</v>
      </c>
      <c r="F12" s="19">
        <v>1.1089800000000001</v>
      </c>
      <c r="G12" s="20" t="s">
        <v>4</v>
      </c>
      <c r="H12" s="20">
        <v>1.06342</v>
      </c>
      <c r="I12" s="18" t="s">
        <v>4</v>
      </c>
      <c r="J12" s="19">
        <v>1.12961</v>
      </c>
      <c r="K12" s="18" t="s">
        <v>4</v>
      </c>
      <c r="L12" s="19">
        <v>1.0118720000000001</v>
      </c>
      <c r="M12" s="18" t="s">
        <v>4</v>
      </c>
      <c r="N12" s="20">
        <v>1.0186599999999999</v>
      </c>
      <c r="O12" s="18" t="s">
        <v>4</v>
      </c>
      <c r="P12" s="19">
        <v>1.0646899999999999</v>
      </c>
      <c r="Q12" s="18" t="s">
        <v>4</v>
      </c>
      <c r="R12" s="19">
        <v>1.0058</v>
      </c>
      <c r="S12" s="26">
        <f>AVERAGE(B12,D12,F12,H12,J12,L12,N12,P12,R12)</f>
        <v>1.085849111111111</v>
      </c>
    </row>
    <row r="13" spans="1:19" ht="14.7" thickBot="1" x14ac:dyDescent="0.6">
      <c r="A13" s="28" t="s">
        <v>11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/>
    </row>
    <row r="14" spans="1:19" x14ac:dyDescent="0.55000000000000004">
      <c r="A14" s="15" t="s">
        <v>5</v>
      </c>
      <c r="B14" s="16">
        <v>125</v>
      </c>
      <c r="C14" s="15" t="s">
        <v>5</v>
      </c>
      <c r="D14" s="16">
        <v>118</v>
      </c>
      <c r="E14" s="15" t="s">
        <v>5</v>
      </c>
      <c r="F14" s="16">
        <v>123</v>
      </c>
      <c r="G14" s="17" t="s">
        <v>5</v>
      </c>
      <c r="H14" s="17">
        <v>120</v>
      </c>
      <c r="I14" s="15" t="s">
        <v>5</v>
      </c>
      <c r="J14" s="16">
        <v>120</v>
      </c>
      <c r="K14" s="15" t="s">
        <v>5</v>
      </c>
      <c r="L14" s="16">
        <v>113</v>
      </c>
      <c r="M14" s="15" t="s">
        <v>5</v>
      </c>
      <c r="N14" s="17">
        <v>114</v>
      </c>
      <c r="O14" s="15" t="s">
        <v>5</v>
      </c>
      <c r="P14" s="16">
        <v>123</v>
      </c>
      <c r="Q14" s="15" t="s">
        <v>5</v>
      </c>
      <c r="R14" s="16">
        <v>111</v>
      </c>
      <c r="S14" s="24">
        <f>AVERAGE(B14,D14,F14,H14,J14,L14,N14,P14,R14)</f>
        <v>118.55555555555556</v>
      </c>
    </row>
    <row r="15" spans="1:19" ht="14.7" thickBot="1" x14ac:dyDescent="0.6">
      <c r="A15" s="18" t="s">
        <v>4</v>
      </c>
      <c r="B15" s="19">
        <v>0.43616899999999997</v>
      </c>
      <c r="C15" s="18" t="s">
        <v>4</v>
      </c>
      <c r="D15" s="19">
        <v>0.33791500000000002</v>
      </c>
      <c r="E15" s="18" t="s">
        <v>4</v>
      </c>
      <c r="F15" s="19">
        <v>0.326515</v>
      </c>
      <c r="G15" s="20" t="s">
        <v>4</v>
      </c>
      <c r="H15" s="20">
        <v>0.32162299999999999</v>
      </c>
      <c r="I15" s="18" t="s">
        <v>4</v>
      </c>
      <c r="J15" s="19">
        <v>0.300813</v>
      </c>
      <c r="K15" s="18" t="s">
        <v>4</v>
      </c>
      <c r="L15" s="19">
        <v>0.30272700000000002</v>
      </c>
      <c r="M15" s="18" t="s">
        <v>4</v>
      </c>
      <c r="N15" s="20">
        <v>0.36559000000000003</v>
      </c>
      <c r="O15" s="18" t="s">
        <v>4</v>
      </c>
      <c r="P15" s="19">
        <v>0.33683400000000002</v>
      </c>
      <c r="Q15" s="18" t="s">
        <v>4</v>
      </c>
      <c r="R15" s="19">
        <v>0.69316900000000004</v>
      </c>
      <c r="S15" s="26">
        <f>AVERAGE(B15,D15,F15,H15,J15,L15,N15,P15,R15)</f>
        <v>0.38015055555555555</v>
      </c>
    </row>
    <row r="16" spans="1:19" ht="14.7" thickBot="1" x14ac:dyDescent="0.6">
      <c r="A16" s="28" t="s">
        <v>10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30"/>
    </row>
    <row r="17" spans="1:19" x14ac:dyDescent="0.55000000000000004">
      <c r="A17" s="15" t="s">
        <v>5</v>
      </c>
      <c r="B17" s="16">
        <v>125</v>
      </c>
      <c r="C17" s="15" t="s">
        <v>5</v>
      </c>
      <c r="D17" s="16">
        <v>118</v>
      </c>
      <c r="E17" s="15" t="s">
        <v>5</v>
      </c>
      <c r="F17" s="16">
        <v>123</v>
      </c>
      <c r="G17" s="17" t="s">
        <v>5</v>
      </c>
      <c r="H17" s="17">
        <v>120</v>
      </c>
      <c r="I17" s="15" t="s">
        <v>5</v>
      </c>
      <c r="J17" s="16">
        <v>120</v>
      </c>
      <c r="K17" s="15" t="s">
        <v>5</v>
      </c>
      <c r="L17" s="16">
        <v>113</v>
      </c>
      <c r="M17" s="15" t="s">
        <v>5</v>
      </c>
      <c r="N17" s="17">
        <v>114</v>
      </c>
      <c r="O17" s="15" t="s">
        <v>5</v>
      </c>
      <c r="P17" s="16">
        <v>123</v>
      </c>
      <c r="Q17" s="15" t="s">
        <v>5</v>
      </c>
      <c r="R17" s="16">
        <v>111</v>
      </c>
      <c r="S17" s="24">
        <f>AVERAGE(B17,D17,F17,H17,J17,L17,N17,P17,R17)</f>
        <v>118.55555555555556</v>
      </c>
    </row>
    <row r="18" spans="1:19" ht="14.7" thickBot="1" x14ac:dyDescent="0.6">
      <c r="A18" s="18" t="s">
        <v>4</v>
      </c>
      <c r="B18" s="19">
        <v>0.92587399999999997</v>
      </c>
      <c r="C18" s="18" t="s">
        <v>4</v>
      </c>
      <c r="D18" s="19">
        <v>0.77416499999999999</v>
      </c>
      <c r="E18" s="18" t="s">
        <v>4</v>
      </c>
      <c r="F18" s="19">
        <v>0.88051570000000001</v>
      </c>
      <c r="G18" s="20" t="s">
        <v>4</v>
      </c>
      <c r="H18" s="20">
        <v>0.77060799999999996</v>
      </c>
      <c r="I18" s="18" t="s">
        <v>4</v>
      </c>
      <c r="J18" s="19">
        <v>0.30941200000000002</v>
      </c>
      <c r="K18" s="18" t="s">
        <v>4</v>
      </c>
      <c r="L18" s="19">
        <v>0.30529499999999998</v>
      </c>
      <c r="M18" s="18" t="s">
        <v>4</v>
      </c>
      <c r="N18" s="20">
        <v>0.31721199999999999</v>
      </c>
      <c r="O18" s="18" t="s">
        <v>4</v>
      </c>
      <c r="P18" s="19">
        <v>0.31873000000000001</v>
      </c>
      <c r="Q18" s="18" t="s">
        <v>4</v>
      </c>
      <c r="R18" s="19">
        <v>0.27895599999999998</v>
      </c>
      <c r="S18" s="26">
        <f>AVERAGE(B18,D18,F18,H18,J18,L18,N18,P18,R18)</f>
        <v>0.54230752222222223</v>
      </c>
    </row>
    <row r="20" spans="1:19" ht="14.7" thickBot="1" x14ac:dyDescent="0.6"/>
    <row r="21" spans="1:19" ht="14.7" thickBot="1" x14ac:dyDescent="0.6">
      <c r="A21" s="28" t="s">
        <v>22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/>
    </row>
    <row r="22" spans="1:19" ht="14.7" thickBot="1" x14ac:dyDescent="0.6">
      <c r="A22" s="21" t="s">
        <v>4</v>
      </c>
      <c r="B22" s="22">
        <v>0.74045300000000003</v>
      </c>
      <c r="C22" s="21" t="s">
        <v>4</v>
      </c>
      <c r="D22" s="22">
        <v>0.42518299999999998</v>
      </c>
      <c r="E22" s="21" t="s">
        <v>4</v>
      </c>
      <c r="F22" s="22">
        <v>1.25745</v>
      </c>
      <c r="G22" s="23" t="s">
        <v>4</v>
      </c>
      <c r="H22" s="23">
        <v>0.383656</v>
      </c>
      <c r="I22" s="21" t="s">
        <v>4</v>
      </c>
      <c r="J22" s="22">
        <v>0.372141</v>
      </c>
      <c r="K22" s="21" t="s">
        <v>4</v>
      </c>
      <c r="L22" s="22">
        <v>0.481437</v>
      </c>
      <c r="M22" s="21" t="s">
        <v>4</v>
      </c>
      <c r="N22" s="23">
        <v>0.58672199999999997</v>
      </c>
      <c r="O22" s="21" t="s">
        <v>4</v>
      </c>
      <c r="P22" s="22">
        <v>0.41649000000000003</v>
      </c>
      <c r="Q22" s="21" t="s">
        <v>4</v>
      </c>
      <c r="R22" s="22">
        <v>0.53798900000000005</v>
      </c>
      <c r="S22" s="27">
        <f>AVERAGE(B22,D22,F22,H22,J22,L22,N22,P22,R22)</f>
        <v>0.5779467777777777</v>
      </c>
    </row>
    <row r="23" spans="1:19" ht="14.7" thickBot="1" x14ac:dyDescent="0.6">
      <c r="A23" s="28" t="s">
        <v>11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30"/>
    </row>
    <row r="24" spans="1:19" x14ac:dyDescent="0.55000000000000004">
      <c r="A24" s="15" t="s">
        <v>5</v>
      </c>
      <c r="B24" s="16">
        <v>125</v>
      </c>
      <c r="C24" s="15" t="s">
        <v>5</v>
      </c>
      <c r="D24" s="16">
        <v>118</v>
      </c>
      <c r="E24" s="15" t="s">
        <v>5</v>
      </c>
      <c r="F24" s="16">
        <v>123</v>
      </c>
      <c r="G24" s="17" t="s">
        <v>5</v>
      </c>
      <c r="H24" s="17">
        <v>120</v>
      </c>
      <c r="I24" s="15" t="s">
        <v>5</v>
      </c>
      <c r="J24" s="16">
        <v>120</v>
      </c>
      <c r="K24" s="15" t="s">
        <v>5</v>
      </c>
      <c r="L24" s="16">
        <v>113</v>
      </c>
      <c r="M24" s="15" t="s">
        <v>5</v>
      </c>
      <c r="N24" s="17">
        <v>114</v>
      </c>
      <c r="O24" s="15" t="s">
        <v>5</v>
      </c>
      <c r="P24" s="16">
        <v>123</v>
      </c>
      <c r="Q24" s="15" t="s">
        <v>5</v>
      </c>
      <c r="R24" s="16">
        <v>111</v>
      </c>
      <c r="S24" s="24">
        <f>AVERAGE(B24,D24,F24,H24,J24,L24,N24,P24,R24)</f>
        <v>118.55555555555556</v>
      </c>
    </row>
    <row r="25" spans="1:19" ht="14.7" thickBot="1" x14ac:dyDescent="0.6">
      <c r="A25" s="18" t="s">
        <v>4</v>
      </c>
      <c r="B25" s="19">
        <v>0.25661899999999999</v>
      </c>
      <c r="C25" s="18" t="s">
        <v>4</v>
      </c>
      <c r="D25" s="19">
        <v>0.187004</v>
      </c>
      <c r="E25" s="18" t="s">
        <v>4</v>
      </c>
      <c r="F25" s="19">
        <v>0.27120300000000003</v>
      </c>
      <c r="G25" s="20" t="s">
        <v>4</v>
      </c>
      <c r="H25" s="20">
        <v>0.20291100000000001</v>
      </c>
      <c r="I25" s="18" t="s">
        <v>4</v>
      </c>
      <c r="J25" s="19">
        <v>0.18796199999999999</v>
      </c>
      <c r="K25" s="18" t="s">
        <v>4</v>
      </c>
      <c r="L25" s="19">
        <v>0.38125199999999998</v>
      </c>
      <c r="M25" s="18" t="s">
        <v>4</v>
      </c>
      <c r="N25" s="20">
        <v>0.26972699999999999</v>
      </c>
      <c r="O25" s="18" t="s">
        <v>4</v>
      </c>
      <c r="P25" s="19">
        <v>0.207284</v>
      </c>
      <c r="Q25" s="18" t="s">
        <v>4</v>
      </c>
      <c r="R25" s="19">
        <v>0.19822300000000001</v>
      </c>
      <c r="S25" s="26">
        <f>AVERAGE(B25,D25,F25,H25,J25,L25,N25,P25,R25)</f>
        <v>0.24024277777777778</v>
      </c>
    </row>
    <row r="26" spans="1:19" ht="14.7" thickBot="1" x14ac:dyDescent="0.6"/>
    <row r="27" spans="1:19" ht="14.7" thickBot="1" x14ac:dyDescent="0.6">
      <c r="A27" s="28" t="s">
        <v>23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30"/>
    </row>
    <row r="28" spans="1:19" ht="14.7" thickBot="1" x14ac:dyDescent="0.6">
      <c r="A28" s="21" t="s">
        <v>4</v>
      </c>
      <c r="B28" s="22">
        <v>2.78363</v>
      </c>
      <c r="C28" s="21" t="s">
        <v>4</v>
      </c>
      <c r="D28" s="22">
        <v>2.9743400000000002</v>
      </c>
      <c r="E28" s="21" t="s">
        <v>4</v>
      </c>
      <c r="F28" s="22">
        <v>3.72472</v>
      </c>
      <c r="G28" s="23" t="s">
        <v>4</v>
      </c>
      <c r="H28" s="23">
        <v>2.6778900000000001</v>
      </c>
      <c r="I28" s="21" t="s">
        <v>4</v>
      </c>
      <c r="J28" s="22">
        <v>2.6326100000000001</v>
      </c>
      <c r="K28" s="21" t="s">
        <v>4</v>
      </c>
      <c r="L28" s="22">
        <v>2.6721900000000001</v>
      </c>
      <c r="M28" s="21" t="s">
        <v>4</v>
      </c>
      <c r="N28" s="23">
        <v>2.9767199999999998</v>
      </c>
      <c r="O28" s="21" t="s">
        <v>4</v>
      </c>
      <c r="P28" s="22">
        <v>3.0358299999999998</v>
      </c>
      <c r="Q28" s="21" t="s">
        <v>4</v>
      </c>
      <c r="R28" s="22">
        <v>2.6029100000000001</v>
      </c>
      <c r="S28" s="27">
        <f>AVERAGE(B28,D28,F28,H28,J28,L28,N28,P28,R28)</f>
        <v>2.8978711111111113</v>
      </c>
    </row>
    <row r="29" spans="1:19" ht="14.7" thickBot="1" x14ac:dyDescent="0.6">
      <c r="A29" s="28" t="s">
        <v>11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/>
    </row>
    <row r="30" spans="1:19" x14ac:dyDescent="0.55000000000000004">
      <c r="A30" s="15" t="s">
        <v>5</v>
      </c>
      <c r="B30" s="16">
        <v>125</v>
      </c>
      <c r="C30" s="15" t="s">
        <v>5</v>
      </c>
      <c r="D30" s="16">
        <v>118</v>
      </c>
      <c r="E30" s="15" t="s">
        <v>5</v>
      </c>
      <c r="F30" s="16">
        <v>123</v>
      </c>
      <c r="G30" s="17" t="s">
        <v>5</v>
      </c>
      <c r="H30" s="17">
        <v>120</v>
      </c>
      <c r="I30" s="15" t="s">
        <v>5</v>
      </c>
      <c r="J30" s="16">
        <v>120</v>
      </c>
      <c r="K30" s="15" t="s">
        <v>5</v>
      </c>
      <c r="L30" s="16">
        <v>113</v>
      </c>
      <c r="M30" s="15" t="s">
        <v>5</v>
      </c>
      <c r="N30" s="17">
        <v>114</v>
      </c>
      <c r="O30" s="15" t="s">
        <v>5</v>
      </c>
      <c r="P30" s="16">
        <v>123</v>
      </c>
      <c r="Q30" s="15" t="s">
        <v>5</v>
      </c>
      <c r="R30" s="16">
        <v>111</v>
      </c>
      <c r="S30" s="24">
        <f>AVERAGE(B30,D30,F30,H30,J30,L30,N30,P30,R30)</f>
        <v>118.55555555555556</v>
      </c>
    </row>
    <row r="31" spans="1:19" ht="14.7" thickBot="1" x14ac:dyDescent="0.6">
      <c r="A31" s="18" t="s">
        <v>4</v>
      </c>
      <c r="B31" s="19">
        <v>0.27768199999999998</v>
      </c>
      <c r="C31" s="18" t="s">
        <v>4</v>
      </c>
      <c r="D31" s="19">
        <v>0.25261899999999998</v>
      </c>
      <c r="E31" s="18" t="s">
        <v>4</v>
      </c>
      <c r="F31" s="19">
        <v>0.22017600000000001</v>
      </c>
      <c r="G31" s="20" t="s">
        <v>4</v>
      </c>
      <c r="H31" s="20">
        <v>0.229932</v>
      </c>
      <c r="I31" s="18" t="s">
        <v>4</v>
      </c>
      <c r="J31" s="19">
        <v>0.19414600000000001</v>
      </c>
      <c r="K31" s="18" t="s">
        <v>4</v>
      </c>
      <c r="L31" s="19">
        <v>0.18402399999999999</v>
      </c>
      <c r="M31" s="18" t="s">
        <v>4</v>
      </c>
      <c r="N31" s="20">
        <v>0.19963400000000001</v>
      </c>
      <c r="O31" s="18" t="s">
        <v>4</v>
      </c>
      <c r="P31" s="19">
        <v>0.19143099999999999</v>
      </c>
      <c r="Q31" s="18" t="s">
        <v>4</v>
      </c>
      <c r="R31" s="19">
        <v>0.17351900000000001</v>
      </c>
      <c r="S31" s="26">
        <f>AVERAGE(B31,D31,F31,H31,J31,L31,N31,P31,R31)</f>
        <v>0.21368477777777778</v>
      </c>
    </row>
    <row r="32" spans="1:19" ht="14.7" thickBot="1" x14ac:dyDescent="0.6"/>
    <row r="33" spans="1:19" ht="14.7" thickBot="1" x14ac:dyDescent="0.6">
      <c r="A33" s="28" t="s">
        <v>24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/>
    </row>
    <row r="34" spans="1:19" ht="14.7" thickBot="1" x14ac:dyDescent="0.6">
      <c r="A34" s="21" t="s">
        <v>4</v>
      </c>
      <c r="B34" s="22">
        <v>32.317799999999998</v>
      </c>
      <c r="C34" s="21" t="s">
        <v>4</v>
      </c>
      <c r="D34" s="22">
        <v>32.514899999999997</v>
      </c>
      <c r="E34" s="21" t="s">
        <v>4</v>
      </c>
      <c r="F34" s="22">
        <v>32.540799999999997</v>
      </c>
      <c r="G34" s="23" t="s">
        <v>4</v>
      </c>
      <c r="H34" s="23">
        <v>33.013300000000001</v>
      </c>
      <c r="I34" s="21" t="s">
        <v>4</v>
      </c>
      <c r="J34" s="22">
        <v>33.214300000000001</v>
      </c>
      <c r="K34" s="21" t="s">
        <v>4</v>
      </c>
      <c r="L34" s="22">
        <v>35.624200000000002</v>
      </c>
      <c r="M34" s="21" t="s">
        <v>4</v>
      </c>
      <c r="N34" s="23">
        <v>33.741500000000002</v>
      </c>
      <c r="O34" s="21" t="s">
        <v>4</v>
      </c>
      <c r="P34" s="22">
        <v>34.990499999999997</v>
      </c>
      <c r="Q34" s="21" t="s">
        <v>4</v>
      </c>
      <c r="R34" s="22">
        <v>34.214599999999997</v>
      </c>
      <c r="S34" s="27">
        <f>AVERAGE(B34,D34,F34,H34,J34,L34,N34,P34,R34)</f>
        <v>33.574655555555559</v>
      </c>
    </row>
    <row r="35" spans="1:19" ht="14.7" thickBot="1" x14ac:dyDescent="0.6">
      <c r="A35" s="28" t="s">
        <v>11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0"/>
    </row>
    <row r="36" spans="1:19" x14ac:dyDescent="0.55000000000000004">
      <c r="A36" s="15" t="s">
        <v>5</v>
      </c>
      <c r="B36" s="16">
        <v>125</v>
      </c>
      <c r="C36" s="15" t="s">
        <v>5</v>
      </c>
      <c r="D36" s="16">
        <v>118</v>
      </c>
      <c r="E36" s="15" t="s">
        <v>5</v>
      </c>
      <c r="F36" s="16">
        <v>123</v>
      </c>
      <c r="G36" s="17" t="s">
        <v>5</v>
      </c>
      <c r="H36" s="17">
        <v>120</v>
      </c>
      <c r="I36" s="15" t="s">
        <v>5</v>
      </c>
      <c r="J36" s="16">
        <v>120</v>
      </c>
      <c r="K36" s="15" t="s">
        <v>5</v>
      </c>
      <c r="L36" s="16">
        <v>113</v>
      </c>
      <c r="M36" s="15" t="s">
        <v>5</v>
      </c>
      <c r="N36" s="17">
        <v>114</v>
      </c>
      <c r="O36" s="15" t="s">
        <v>5</v>
      </c>
      <c r="P36" s="16">
        <v>123</v>
      </c>
      <c r="Q36" s="15" t="s">
        <v>5</v>
      </c>
      <c r="R36" s="16">
        <v>111</v>
      </c>
      <c r="S36" s="24">
        <f>AVERAGE(B36,D36,F36,H36,J36,L36,N36,P36,R36)</f>
        <v>118.55555555555556</v>
      </c>
    </row>
    <row r="37" spans="1:19" ht="14.7" thickBot="1" x14ac:dyDescent="0.6">
      <c r="A37" s="18" t="s">
        <v>4</v>
      </c>
      <c r="B37" s="19">
        <v>0.47223700000000002</v>
      </c>
      <c r="C37" s="18" t="s">
        <v>4</v>
      </c>
      <c r="D37" s="19">
        <v>0.36314400000000002</v>
      </c>
      <c r="E37" s="18" t="s">
        <v>4</v>
      </c>
      <c r="F37" s="19">
        <v>0.37367800000000001</v>
      </c>
      <c r="G37" s="20" t="s">
        <v>4</v>
      </c>
      <c r="H37" s="20">
        <v>0.414462</v>
      </c>
      <c r="I37" s="18" t="s">
        <v>4</v>
      </c>
      <c r="J37" s="19">
        <v>0.36230400000000001</v>
      </c>
      <c r="K37" s="18" t="s">
        <v>4</v>
      </c>
      <c r="L37" s="19">
        <v>0.36149100000000001</v>
      </c>
      <c r="M37" s="18" t="s">
        <v>4</v>
      </c>
      <c r="N37" s="20">
        <v>0.35758499999999999</v>
      </c>
      <c r="O37" s="18" t="s">
        <v>4</v>
      </c>
      <c r="P37" s="19">
        <v>0.25614100000000001</v>
      </c>
      <c r="Q37" s="18" t="s">
        <v>4</v>
      </c>
      <c r="R37" s="19">
        <v>0.69228900000000004</v>
      </c>
      <c r="S37" s="26">
        <f>AVERAGE(B37,D37,F37,H37,J37,L37,N37,P37,R37)</f>
        <v>0.40592566666666668</v>
      </c>
    </row>
  </sheetData>
  <mergeCells count="21">
    <mergeCell ref="A27:S27"/>
    <mergeCell ref="A29:S29"/>
    <mergeCell ref="A33:S33"/>
    <mergeCell ref="A35:S35"/>
    <mergeCell ref="A23:S23"/>
    <mergeCell ref="A21:S21"/>
    <mergeCell ref="A16:S16"/>
    <mergeCell ref="A13:S13"/>
    <mergeCell ref="A1:R1"/>
    <mergeCell ref="A10:S10"/>
    <mergeCell ref="A7:S7"/>
    <mergeCell ref="A5:S5"/>
    <mergeCell ref="A2:B2"/>
    <mergeCell ref="C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DCBF-C786-4EFC-9951-7809DDB2D7E1}">
  <dimension ref="A1:S9"/>
  <sheetViews>
    <sheetView workbookViewId="0">
      <selection activeCell="I20" sqref="I20"/>
    </sheetView>
  </sheetViews>
  <sheetFormatPr defaultRowHeight="14.4" x14ac:dyDescent="0.55000000000000004"/>
  <sheetData>
    <row r="1" spans="1:19" ht="14.7" thickBot="1" x14ac:dyDescent="0.6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14.7" thickBot="1" x14ac:dyDescent="0.6">
      <c r="A2" s="2" t="s">
        <v>0</v>
      </c>
      <c r="B2" s="4"/>
      <c r="C2" s="3" t="s">
        <v>13</v>
      </c>
      <c r="D2" s="3"/>
      <c r="E2" s="3" t="s">
        <v>14</v>
      </c>
      <c r="F2" s="3"/>
      <c r="G2" s="3" t="s">
        <v>15</v>
      </c>
      <c r="H2" s="3"/>
      <c r="I2" s="3" t="s">
        <v>16</v>
      </c>
      <c r="J2" s="3"/>
      <c r="K2" s="3" t="s">
        <v>17</v>
      </c>
      <c r="L2" s="3"/>
      <c r="M2" s="3" t="s">
        <v>18</v>
      </c>
      <c r="N2" s="3"/>
      <c r="O2" s="3" t="s">
        <v>19</v>
      </c>
      <c r="P2" s="3"/>
      <c r="Q2" s="3" t="s">
        <v>20</v>
      </c>
      <c r="R2" s="4"/>
      <c r="S2" s="7" t="s">
        <v>21</v>
      </c>
    </row>
    <row r="3" spans="1:19" x14ac:dyDescent="0.55000000000000004">
      <c r="A3" s="15" t="s">
        <v>2</v>
      </c>
      <c r="B3" s="16">
        <v>98</v>
      </c>
      <c r="C3" s="15" t="s">
        <v>2</v>
      </c>
      <c r="D3" s="16">
        <v>113</v>
      </c>
      <c r="E3" s="17" t="s">
        <v>2</v>
      </c>
      <c r="F3" s="17">
        <v>121</v>
      </c>
      <c r="G3" s="15" t="s">
        <v>2</v>
      </c>
      <c r="H3" s="17">
        <v>160</v>
      </c>
      <c r="I3" s="15" t="s">
        <v>2</v>
      </c>
      <c r="J3" s="16">
        <v>383</v>
      </c>
      <c r="K3" s="15" t="s">
        <v>2</v>
      </c>
      <c r="L3" s="16">
        <v>85</v>
      </c>
      <c r="M3" s="15" t="s">
        <v>2</v>
      </c>
      <c r="N3" s="17">
        <v>210</v>
      </c>
      <c r="O3" s="15" t="s">
        <v>2</v>
      </c>
      <c r="P3" s="16">
        <v>171</v>
      </c>
      <c r="Q3" s="15" t="s">
        <v>2</v>
      </c>
      <c r="R3" s="16">
        <v>281</v>
      </c>
      <c r="S3" s="24">
        <f>AVERAGE(B3,D3,F3,H3,J3,L3,N3,P3,R3)</f>
        <v>180.22222222222223</v>
      </c>
    </row>
    <row r="4" spans="1:19" ht="14.7" thickBot="1" x14ac:dyDescent="0.6">
      <c r="A4" s="18" t="s">
        <v>4</v>
      </c>
      <c r="B4" s="19">
        <v>8.7912499999999998</v>
      </c>
      <c r="C4" s="18" t="s">
        <v>4</v>
      </c>
      <c r="D4" s="19">
        <v>8.0556699999999992</v>
      </c>
      <c r="E4" s="20" t="s">
        <v>4</v>
      </c>
      <c r="F4" s="20">
        <v>8.4672599999999996</v>
      </c>
      <c r="G4" s="18" t="s">
        <v>4</v>
      </c>
      <c r="H4" s="20">
        <v>8.3238400000000006</v>
      </c>
      <c r="I4" s="18" t="s">
        <v>4</v>
      </c>
      <c r="J4" s="19">
        <v>16.044899999999998</v>
      </c>
      <c r="K4" s="18" t="s">
        <v>4</v>
      </c>
      <c r="L4" s="19">
        <v>7.34117</v>
      </c>
      <c r="M4" s="18" t="s">
        <v>4</v>
      </c>
      <c r="N4" s="20">
        <v>9.3337500000000002</v>
      </c>
      <c r="O4" s="18" t="s">
        <v>4</v>
      </c>
      <c r="P4" s="19">
        <v>8.0851900000000008</v>
      </c>
      <c r="Q4" s="18" t="s">
        <v>4</v>
      </c>
      <c r="R4" s="19">
        <v>11.6081</v>
      </c>
      <c r="S4" s="26">
        <f>AVERAGE(B4,D4,F4,H4,J4,L4,N4,P4,R4)</f>
        <v>9.5612366666666659</v>
      </c>
    </row>
    <row r="5" spans="1:19" ht="14.7" thickBot="1" x14ac:dyDescent="0.6">
      <c r="A5" s="28" t="s">
        <v>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</row>
    <row r="6" spans="1:19" ht="14.7" thickBot="1" x14ac:dyDescent="0.6">
      <c r="A6" s="21" t="s">
        <v>4</v>
      </c>
      <c r="B6" s="22">
        <v>0.62032699999999996</v>
      </c>
      <c r="C6" s="21" t="s">
        <v>4</v>
      </c>
      <c r="D6" s="22">
        <v>0.32945000000000002</v>
      </c>
      <c r="E6" s="21" t="s">
        <v>4</v>
      </c>
      <c r="F6" s="22">
        <v>0.76632900000000004</v>
      </c>
      <c r="G6" s="23" t="s">
        <v>4</v>
      </c>
      <c r="H6" s="23">
        <v>0.41668500000000003</v>
      </c>
      <c r="I6" s="21" t="s">
        <v>4</v>
      </c>
      <c r="J6" s="22">
        <v>0.64449599999999996</v>
      </c>
      <c r="K6" s="21" t="s">
        <v>4</v>
      </c>
      <c r="L6" s="22">
        <v>0.64449599999999996</v>
      </c>
      <c r="M6" s="21" t="s">
        <v>4</v>
      </c>
      <c r="N6" s="23">
        <v>0.74643199999999998</v>
      </c>
      <c r="O6" s="21" t="s">
        <v>4</v>
      </c>
      <c r="P6" s="22">
        <v>0.38140800000000002</v>
      </c>
      <c r="Q6" s="21" t="s">
        <v>4</v>
      </c>
      <c r="R6" s="22">
        <v>3.0125799999999998</v>
      </c>
      <c r="S6" s="27">
        <f>AVERAGE(B6,D6,F6,H6,J6,L6,N6,P6,R6)</f>
        <v>0.84024477777777784</v>
      </c>
    </row>
    <row r="7" spans="1:19" ht="14.7" thickBot="1" x14ac:dyDescent="0.6">
      <c r="A7" s="28" t="s">
        <v>12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19" x14ac:dyDescent="0.55000000000000004">
      <c r="A8" s="15" t="s">
        <v>5</v>
      </c>
      <c r="B8" s="16">
        <v>0.62032699999999996</v>
      </c>
      <c r="C8" s="15" t="s">
        <v>5</v>
      </c>
      <c r="D8" s="16">
        <v>14</v>
      </c>
      <c r="E8" s="15" t="s">
        <v>5</v>
      </c>
      <c r="F8" s="16">
        <v>18</v>
      </c>
      <c r="G8" s="17" t="s">
        <v>5</v>
      </c>
      <c r="H8" s="17">
        <v>21</v>
      </c>
      <c r="I8" s="15" t="s">
        <v>5</v>
      </c>
      <c r="J8" s="16">
        <v>26</v>
      </c>
      <c r="K8" s="15" t="s">
        <v>5</v>
      </c>
      <c r="L8" s="16">
        <v>43</v>
      </c>
      <c r="M8" s="15" t="s">
        <v>5</v>
      </c>
      <c r="N8" s="17">
        <v>18</v>
      </c>
      <c r="O8" s="15" t="s">
        <v>5</v>
      </c>
      <c r="P8" s="16">
        <v>31</v>
      </c>
      <c r="Q8" s="15" t="s">
        <v>5</v>
      </c>
      <c r="R8" s="16">
        <v>26</v>
      </c>
      <c r="S8" s="24">
        <f>AVERAGE(B8,D8,F8,H8,J8,L8,N8,P8,R8)</f>
        <v>21.957814111111112</v>
      </c>
    </row>
    <row r="9" spans="1:19" ht="14.7" thickBot="1" x14ac:dyDescent="0.6">
      <c r="A9" s="18" t="s">
        <v>4</v>
      </c>
      <c r="B9" s="19">
        <v>0.12098399999999999</v>
      </c>
      <c r="C9" s="18" t="s">
        <v>4</v>
      </c>
      <c r="D9" s="19">
        <v>0.19867799999999999</v>
      </c>
      <c r="E9" s="18" t="s">
        <v>4</v>
      </c>
      <c r="F9" s="19">
        <v>0.20713400000000001</v>
      </c>
      <c r="G9" s="20" t="s">
        <v>4</v>
      </c>
      <c r="H9" s="20">
        <v>0.19597800000000001</v>
      </c>
      <c r="I9" s="18" t="s">
        <v>4</v>
      </c>
      <c r="J9" s="19">
        <v>0.21873999999999999</v>
      </c>
      <c r="K9" s="18" t="s">
        <v>4</v>
      </c>
      <c r="L9" s="19">
        <v>0.20799899999999999</v>
      </c>
      <c r="M9" s="18" t="s">
        <v>4</v>
      </c>
      <c r="N9" s="20">
        <v>0.19464899999999999</v>
      </c>
      <c r="O9" s="18" t="s">
        <v>4</v>
      </c>
      <c r="P9" s="19">
        <v>0.25523899999999999</v>
      </c>
      <c r="Q9" s="18" t="s">
        <v>4</v>
      </c>
      <c r="R9" s="19">
        <v>0.21002299999999999</v>
      </c>
      <c r="S9" s="26">
        <f>AVERAGE(B9,D9,F9,H9,J9,L9,N9,P9,R9)</f>
        <v>0.20104711111111112</v>
      </c>
    </row>
  </sheetData>
  <mergeCells count="12">
    <mergeCell ref="A5:S5"/>
    <mergeCell ref="A7:S7"/>
    <mergeCell ref="A1:R1"/>
    <mergeCell ref="A2:B2"/>
    <mergeCell ref="C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DCFB-3003-4841-9872-9FE971215643}">
  <dimension ref="A1:S9"/>
  <sheetViews>
    <sheetView workbookViewId="0">
      <selection activeCell="G28" sqref="G28"/>
    </sheetView>
  </sheetViews>
  <sheetFormatPr defaultRowHeight="14.4" x14ac:dyDescent="0.55000000000000004"/>
  <cols>
    <col min="18" max="18" width="12.15625" bestFit="1" customWidth="1"/>
  </cols>
  <sheetData>
    <row r="1" spans="1:19" ht="14.7" thickBot="1" x14ac:dyDescent="0.6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14.7" thickBot="1" x14ac:dyDescent="0.6">
      <c r="A2" s="2" t="s">
        <v>0</v>
      </c>
      <c r="B2" s="4"/>
      <c r="C2" s="3" t="s">
        <v>13</v>
      </c>
      <c r="D2" s="3"/>
      <c r="E2" s="3" t="s">
        <v>14</v>
      </c>
      <c r="F2" s="3"/>
      <c r="G2" s="3" t="s">
        <v>15</v>
      </c>
      <c r="H2" s="3"/>
      <c r="I2" s="3" t="s">
        <v>16</v>
      </c>
      <c r="J2" s="3"/>
      <c r="K2" s="3" t="s">
        <v>17</v>
      </c>
      <c r="L2" s="3"/>
      <c r="M2" s="3" t="s">
        <v>18</v>
      </c>
      <c r="N2" s="3"/>
      <c r="O2" s="3" t="s">
        <v>19</v>
      </c>
      <c r="P2" s="3"/>
      <c r="Q2" s="3" t="s">
        <v>20</v>
      </c>
      <c r="R2" s="4"/>
      <c r="S2" s="7" t="s">
        <v>21</v>
      </c>
    </row>
    <row r="3" spans="1:19" x14ac:dyDescent="0.55000000000000004">
      <c r="A3" s="15" t="s">
        <v>2</v>
      </c>
      <c r="B3" s="16">
        <v>1832</v>
      </c>
      <c r="C3" s="15" t="s">
        <v>2</v>
      </c>
      <c r="D3" s="16">
        <v>1810</v>
      </c>
      <c r="E3" s="17" t="s">
        <v>2</v>
      </c>
      <c r="F3" s="17">
        <v>1817</v>
      </c>
      <c r="G3" s="15" t="s">
        <v>2</v>
      </c>
      <c r="H3" s="17">
        <v>1793</v>
      </c>
      <c r="I3" s="15" t="s">
        <v>2</v>
      </c>
      <c r="J3" s="16">
        <v>1796</v>
      </c>
      <c r="K3" s="15" t="s">
        <v>2</v>
      </c>
      <c r="L3" s="16">
        <v>1788</v>
      </c>
      <c r="M3" s="15" t="s">
        <v>2</v>
      </c>
      <c r="N3" s="17">
        <v>1695</v>
      </c>
      <c r="O3" s="15" t="s">
        <v>2</v>
      </c>
      <c r="P3" s="16">
        <v>1749</v>
      </c>
      <c r="Q3" s="15" t="s">
        <v>2</v>
      </c>
      <c r="R3" s="16">
        <v>1770</v>
      </c>
      <c r="S3" s="24">
        <f>AVERAGE(B3,D3,F3,H3,J3,L3,N3,P3,R3)</f>
        <v>1783.3333333333333</v>
      </c>
    </row>
    <row r="4" spans="1:19" ht="14.7" thickBot="1" x14ac:dyDescent="0.6">
      <c r="A4" s="18" t="s">
        <v>4</v>
      </c>
      <c r="B4" s="19">
        <v>0.56234600000000001</v>
      </c>
      <c r="C4" s="18" t="s">
        <v>4</v>
      </c>
      <c r="D4" s="19">
        <v>1.20801</v>
      </c>
      <c r="E4" s="20" t="s">
        <v>4</v>
      </c>
      <c r="F4" s="20">
        <v>0.58599699999999999</v>
      </c>
      <c r="G4" s="18" t="s">
        <v>4</v>
      </c>
      <c r="H4" s="20">
        <v>0.77010999999999996</v>
      </c>
      <c r="I4" s="18" t="s">
        <v>4</v>
      </c>
      <c r="J4" s="19">
        <v>0.918431</v>
      </c>
      <c r="K4" s="18" t="s">
        <v>4</v>
      </c>
      <c r="L4" s="19">
        <v>0.70061700000000005</v>
      </c>
      <c r="M4" s="18" t="s">
        <v>4</v>
      </c>
      <c r="N4" s="19">
        <v>0.60745199999999999</v>
      </c>
      <c r="O4" s="18" t="s">
        <v>4</v>
      </c>
      <c r="P4" s="19">
        <v>0.52724899999999997</v>
      </c>
      <c r="Q4" s="18" t="s">
        <v>4</v>
      </c>
      <c r="R4" s="19">
        <v>0.533999</v>
      </c>
      <c r="S4" s="26">
        <f>AVERAGE(B4,D4,F4,H4,J4,L4,N4,P4,R4)</f>
        <v>0.71269011111111114</v>
      </c>
    </row>
    <row r="5" spans="1:19" ht="14.7" thickBot="1" x14ac:dyDescent="0.6">
      <c r="A5" s="28" t="s">
        <v>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</row>
    <row r="6" spans="1:19" ht="14.7" thickBot="1" x14ac:dyDescent="0.6">
      <c r="A6" s="21" t="s">
        <v>4</v>
      </c>
      <c r="B6" s="22">
        <v>1.7708699999999999</v>
      </c>
      <c r="C6" s="21" t="s">
        <v>4</v>
      </c>
      <c r="D6" s="22">
        <v>1.74746</v>
      </c>
      <c r="E6" s="21" t="s">
        <v>4</v>
      </c>
      <c r="F6" s="22">
        <v>1.6037399999999999</v>
      </c>
      <c r="G6" s="23" t="s">
        <v>4</v>
      </c>
      <c r="H6" s="23">
        <v>1.3489199999999999</v>
      </c>
      <c r="I6" s="21" t="s">
        <v>4</v>
      </c>
      <c r="J6" s="22">
        <v>1.3831599999999999</v>
      </c>
      <c r="K6" s="21" t="s">
        <v>4</v>
      </c>
      <c r="L6" s="22">
        <v>1.4139299999999999</v>
      </c>
      <c r="M6" s="21" t="s">
        <v>4</v>
      </c>
      <c r="N6" s="23">
        <v>1.3946799999999999</v>
      </c>
      <c r="O6" s="21" t="s">
        <v>4</v>
      </c>
      <c r="P6" s="22">
        <v>1.27227</v>
      </c>
      <c r="Q6" s="21" t="s">
        <v>4</v>
      </c>
      <c r="R6" s="22">
        <v>1.26877</v>
      </c>
      <c r="S6" s="27">
        <f>AVERAGE(B6,D6,F6,H6,J6,L6,N6,P6,R6)</f>
        <v>1.4670888888888889</v>
      </c>
    </row>
    <row r="7" spans="1:19" ht="14.7" thickBot="1" x14ac:dyDescent="0.6">
      <c r="A7" s="28" t="s">
        <v>12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19" x14ac:dyDescent="0.55000000000000004">
      <c r="A8" s="15" t="s">
        <v>5</v>
      </c>
      <c r="B8" s="16">
        <v>149</v>
      </c>
      <c r="C8" s="15" t="s">
        <v>5</v>
      </c>
      <c r="D8" s="16">
        <v>152</v>
      </c>
      <c r="E8" s="15" t="s">
        <v>5</v>
      </c>
      <c r="F8" s="16">
        <v>150</v>
      </c>
      <c r="G8" s="17" t="s">
        <v>5</v>
      </c>
      <c r="H8" s="17">
        <v>155</v>
      </c>
      <c r="I8" s="15" t="s">
        <v>5</v>
      </c>
      <c r="J8" s="16">
        <v>149</v>
      </c>
      <c r="K8" s="15" t="s">
        <v>5</v>
      </c>
      <c r="L8" s="16">
        <v>149</v>
      </c>
      <c r="M8" s="15" t="s">
        <v>5</v>
      </c>
      <c r="N8" s="17">
        <v>156</v>
      </c>
      <c r="O8" s="15" t="s">
        <v>5</v>
      </c>
      <c r="P8" s="16">
        <v>150</v>
      </c>
      <c r="Q8" s="15" t="s">
        <v>5</v>
      </c>
      <c r="R8" s="16">
        <v>138</v>
      </c>
      <c r="S8" s="24">
        <f>AVERAGE(B8,D8,F8,H8,J8,L8,N8,P8,R8)</f>
        <v>149.77777777777777</v>
      </c>
    </row>
    <row r="9" spans="1:19" ht="14.7" thickBot="1" x14ac:dyDescent="0.6">
      <c r="A9" s="18" t="s">
        <v>4</v>
      </c>
      <c r="B9" s="19">
        <v>0.63265499999999997</v>
      </c>
      <c r="C9" s="18" t="s">
        <v>4</v>
      </c>
      <c r="D9" s="19">
        <v>0.56255599999999994</v>
      </c>
      <c r="E9" s="18" t="s">
        <v>4</v>
      </c>
      <c r="F9" s="19">
        <v>0.56950299999999998</v>
      </c>
      <c r="G9" s="20" t="s">
        <v>4</v>
      </c>
      <c r="H9" s="20">
        <v>0.54764900000000005</v>
      </c>
      <c r="I9" s="18" t="s">
        <v>4</v>
      </c>
      <c r="J9" s="19">
        <v>0.53592300000000004</v>
      </c>
      <c r="K9" s="18" t="s">
        <v>4</v>
      </c>
      <c r="L9" s="19">
        <v>0.54963899999999999</v>
      </c>
      <c r="M9" s="18" t="s">
        <v>4</v>
      </c>
      <c r="N9" s="20">
        <v>0.52724899999999997</v>
      </c>
      <c r="O9" s="18" t="s">
        <v>4</v>
      </c>
      <c r="P9" s="19">
        <v>0.46484999999999999</v>
      </c>
      <c r="Q9" s="18" t="s">
        <v>4</v>
      </c>
      <c r="R9" s="19">
        <v>0.45717799999999997</v>
      </c>
      <c r="S9" s="26">
        <f>AVERAGE(B9,D9,F9,H9,J9,L9,N9,P9,R9)</f>
        <v>0.538578</v>
      </c>
    </row>
  </sheetData>
  <mergeCells count="12">
    <mergeCell ref="A5:S5"/>
    <mergeCell ref="A7:S7"/>
    <mergeCell ref="A1:R1"/>
    <mergeCell ref="A2:B2"/>
    <mergeCell ref="C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9863-87B4-4C16-BD6C-40E5A7DA4600}">
  <dimension ref="A1:S9"/>
  <sheetViews>
    <sheetView workbookViewId="0">
      <selection sqref="A1:S9"/>
    </sheetView>
  </sheetViews>
  <sheetFormatPr defaultRowHeight="14.4" x14ac:dyDescent="0.55000000000000004"/>
  <sheetData>
    <row r="1" spans="1:19" ht="14.7" thickBot="1" x14ac:dyDescent="0.6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14.7" thickBot="1" x14ac:dyDescent="0.6">
      <c r="A2" s="2" t="s">
        <v>0</v>
      </c>
      <c r="B2" s="4"/>
      <c r="C2" s="3" t="s">
        <v>13</v>
      </c>
      <c r="D2" s="3"/>
      <c r="E2" s="3" t="s">
        <v>14</v>
      </c>
      <c r="F2" s="3"/>
      <c r="G2" s="3" t="s">
        <v>15</v>
      </c>
      <c r="H2" s="3"/>
      <c r="I2" s="3" t="s">
        <v>16</v>
      </c>
      <c r="J2" s="3"/>
      <c r="K2" s="3" t="s">
        <v>17</v>
      </c>
      <c r="L2" s="3"/>
      <c r="M2" s="3" t="s">
        <v>18</v>
      </c>
      <c r="N2" s="3"/>
      <c r="O2" s="3" t="s">
        <v>19</v>
      </c>
      <c r="P2" s="3"/>
      <c r="Q2" s="3" t="s">
        <v>20</v>
      </c>
      <c r="R2" s="4"/>
      <c r="S2" s="7" t="s">
        <v>21</v>
      </c>
    </row>
    <row r="3" spans="1:19" x14ac:dyDescent="0.55000000000000004">
      <c r="A3" s="15" t="s">
        <v>2</v>
      </c>
      <c r="B3" s="16">
        <v>2777</v>
      </c>
      <c r="C3" s="15" t="s">
        <v>2</v>
      </c>
      <c r="D3" s="16">
        <v>1810</v>
      </c>
      <c r="E3" s="17" t="s">
        <v>2</v>
      </c>
      <c r="F3" s="17">
        <v>2735</v>
      </c>
      <c r="G3" s="15" t="s">
        <v>2</v>
      </c>
      <c r="H3" s="17">
        <v>2757</v>
      </c>
      <c r="I3" s="15" t="s">
        <v>2</v>
      </c>
      <c r="J3" s="16">
        <v>2695</v>
      </c>
      <c r="K3" s="15" t="s">
        <v>2</v>
      </c>
      <c r="L3" s="16">
        <v>2715</v>
      </c>
      <c r="M3" s="15" t="s">
        <v>2</v>
      </c>
      <c r="N3" s="17">
        <v>2628</v>
      </c>
      <c r="O3" s="15" t="s">
        <v>2</v>
      </c>
      <c r="P3" s="16">
        <v>2639</v>
      </c>
      <c r="Q3" s="15" t="s">
        <v>2</v>
      </c>
      <c r="R3" s="16">
        <v>2672</v>
      </c>
      <c r="S3" s="24">
        <f>AVERAGE(B3,D3,F3,H3,J3,L3,N3,P3,R3)</f>
        <v>2603.1111111111113</v>
      </c>
    </row>
    <row r="4" spans="1:19" ht="14.7" thickBot="1" x14ac:dyDescent="0.6">
      <c r="A4" s="18" t="s">
        <v>4</v>
      </c>
      <c r="B4" s="19">
        <v>30.816800000000001</v>
      </c>
      <c r="C4" s="18" t="s">
        <v>4</v>
      </c>
      <c r="D4" s="19">
        <v>32.174599999999998</v>
      </c>
      <c r="E4" s="20" t="s">
        <v>4</v>
      </c>
      <c r="F4" s="20">
        <v>31.419799999999999</v>
      </c>
      <c r="G4" s="18" t="s">
        <v>4</v>
      </c>
      <c r="H4" s="20">
        <v>30.402799999999999</v>
      </c>
      <c r="I4" s="18" t="s">
        <v>4</v>
      </c>
      <c r="J4" s="19">
        <v>30.122199999999999</v>
      </c>
      <c r="K4" s="18" t="s">
        <v>4</v>
      </c>
      <c r="L4" s="19">
        <v>30.576899999999998</v>
      </c>
      <c r="M4" s="18" t="s">
        <v>4</v>
      </c>
      <c r="N4" s="19">
        <v>29.588699999999999</v>
      </c>
      <c r="O4" s="18" t="s">
        <v>4</v>
      </c>
      <c r="P4" s="19">
        <v>29.837800000000001</v>
      </c>
      <c r="Q4" s="18" t="s">
        <v>4</v>
      </c>
      <c r="R4" s="19">
        <v>30.233799999999999</v>
      </c>
      <c r="S4" s="26">
        <f>AVERAGE(B4,D4,F4,H4,J4,L4,N4,P4,R4)</f>
        <v>30.574822222222217</v>
      </c>
    </row>
    <row r="5" spans="1:19" ht="14.7" thickBot="1" x14ac:dyDescent="0.6">
      <c r="A5" s="28" t="s">
        <v>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</row>
    <row r="6" spans="1:19" ht="14.7" thickBot="1" x14ac:dyDescent="0.6">
      <c r="A6" s="21" t="s">
        <v>4</v>
      </c>
      <c r="B6" s="22">
        <v>2.54413</v>
      </c>
      <c r="C6" s="21" t="s">
        <v>4</v>
      </c>
      <c r="D6" s="22">
        <v>2.3849</v>
      </c>
      <c r="E6" s="21" t="s">
        <v>4</v>
      </c>
      <c r="F6" s="22">
        <v>2.3094999999999999</v>
      </c>
      <c r="G6" s="23" t="s">
        <v>4</v>
      </c>
      <c r="H6" s="23">
        <v>2.5223499999999999</v>
      </c>
      <c r="I6" s="21" t="s">
        <v>4</v>
      </c>
      <c r="J6" s="22">
        <v>2.41608</v>
      </c>
      <c r="K6" s="21" t="s">
        <v>4</v>
      </c>
      <c r="L6" s="22">
        <v>2.63395</v>
      </c>
      <c r="M6" s="21" t="s">
        <v>4</v>
      </c>
      <c r="N6" s="23">
        <v>2.3639100000000002</v>
      </c>
      <c r="O6" s="21" t="s">
        <v>4</v>
      </c>
      <c r="P6" s="22">
        <v>2.3753600000000001</v>
      </c>
      <c r="Q6" s="21" t="s">
        <v>4</v>
      </c>
      <c r="R6" s="22">
        <v>2.27868</v>
      </c>
      <c r="S6" s="27">
        <f>AVERAGE(B6,D6,F6,H6,J6,L6,N6,P6,R6)</f>
        <v>2.4254288888888893</v>
      </c>
    </row>
    <row r="7" spans="1:19" ht="14.7" thickBot="1" x14ac:dyDescent="0.6">
      <c r="A7" s="28" t="s">
        <v>12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19" x14ac:dyDescent="0.55000000000000004">
      <c r="A8" s="15" t="s">
        <v>5</v>
      </c>
      <c r="B8" s="16">
        <v>264</v>
      </c>
      <c r="C8" s="15" t="s">
        <v>5</v>
      </c>
      <c r="D8" s="16">
        <v>282</v>
      </c>
      <c r="E8" s="15" t="s">
        <v>5</v>
      </c>
      <c r="F8" s="16">
        <v>282</v>
      </c>
      <c r="G8" s="17" t="s">
        <v>5</v>
      </c>
      <c r="H8" s="17">
        <v>277</v>
      </c>
      <c r="I8" s="15" t="s">
        <v>5</v>
      </c>
      <c r="J8" s="16">
        <v>297</v>
      </c>
      <c r="K8" s="15" t="s">
        <v>5</v>
      </c>
      <c r="L8" s="16">
        <v>279</v>
      </c>
      <c r="M8" s="15" t="s">
        <v>5</v>
      </c>
      <c r="N8" s="17">
        <v>289</v>
      </c>
      <c r="O8" s="15" t="s">
        <v>5</v>
      </c>
      <c r="P8" s="16">
        <v>272</v>
      </c>
      <c r="Q8" s="15" t="s">
        <v>5</v>
      </c>
      <c r="R8" s="16">
        <v>266</v>
      </c>
      <c r="S8" s="24">
        <f>AVERAGE(B8,D8,F8,H8,J8,L8,N8,P8,R8)</f>
        <v>278.66666666666669</v>
      </c>
    </row>
    <row r="9" spans="1:19" ht="14.7" thickBot="1" x14ac:dyDescent="0.6">
      <c r="A9" s="18" t="s">
        <v>4</v>
      </c>
      <c r="B9" s="19">
        <v>1.9173100000000001</v>
      </c>
      <c r="C9" s="18" t="s">
        <v>4</v>
      </c>
      <c r="D9" s="19">
        <v>3.3688400000000001</v>
      </c>
      <c r="E9" s="18" t="s">
        <v>4</v>
      </c>
      <c r="F9" s="19">
        <v>2.9144299999999999</v>
      </c>
      <c r="G9" s="20" t="s">
        <v>4</v>
      </c>
      <c r="H9" s="20">
        <v>2.08257</v>
      </c>
      <c r="I9" s="18" t="s">
        <v>4</v>
      </c>
      <c r="J9" s="19">
        <v>2.55905</v>
      </c>
      <c r="K9" s="18" t="s">
        <v>4</v>
      </c>
      <c r="L9" s="19">
        <v>1.6778999999999999</v>
      </c>
      <c r="M9" s="18" t="s">
        <v>4</v>
      </c>
      <c r="N9" s="20">
        <v>1.8572</v>
      </c>
      <c r="O9" s="18" t="s">
        <v>4</v>
      </c>
      <c r="P9" s="19">
        <v>1.51362</v>
      </c>
      <c r="Q9" s="18" t="s">
        <v>4</v>
      </c>
      <c r="R9" s="19">
        <v>1.40709</v>
      </c>
      <c r="S9" s="26">
        <f>AVERAGE(B9,D9,F9,H9,J9,L9,N9,P9,R9)</f>
        <v>2.1442233333333336</v>
      </c>
    </row>
  </sheetData>
  <mergeCells count="12">
    <mergeCell ref="A5:S5"/>
    <mergeCell ref="A7:S7"/>
    <mergeCell ref="A1:R1"/>
    <mergeCell ref="A2:B2"/>
    <mergeCell ref="C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3202-1D46-41E1-9650-7B374580D62C}">
  <dimension ref="A1:S9"/>
  <sheetViews>
    <sheetView workbookViewId="0">
      <selection activeCell="J17" sqref="J17"/>
    </sheetView>
  </sheetViews>
  <sheetFormatPr defaultRowHeight="14.4" x14ac:dyDescent="0.55000000000000004"/>
  <sheetData>
    <row r="1" spans="1:19" ht="14.7" thickBot="1" x14ac:dyDescent="0.6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14.7" thickBot="1" x14ac:dyDescent="0.6">
      <c r="A2" s="2" t="s">
        <v>0</v>
      </c>
      <c r="B2" s="4"/>
      <c r="C2" s="3" t="s">
        <v>13</v>
      </c>
      <c r="D2" s="3"/>
      <c r="E2" s="3" t="s">
        <v>14</v>
      </c>
      <c r="F2" s="3"/>
      <c r="G2" s="3" t="s">
        <v>15</v>
      </c>
      <c r="H2" s="3"/>
      <c r="I2" s="3" t="s">
        <v>16</v>
      </c>
      <c r="J2" s="3"/>
      <c r="K2" s="3" t="s">
        <v>17</v>
      </c>
      <c r="L2" s="3"/>
      <c r="M2" s="3" t="s">
        <v>18</v>
      </c>
      <c r="N2" s="3"/>
      <c r="O2" s="3" t="s">
        <v>19</v>
      </c>
      <c r="P2" s="3"/>
      <c r="Q2" s="3" t="s">
        <v>20</v>
      </c>
      <c r="R2" s="4"/>
      <c r="S2" s="7" t="s">
        <v>21</v>
      </c>
    </row>
    <row r="3" spans="1:19" x14ac:dyDescent="0.55000000000000004">
      <c r="A3" s="15" t="s">
        <v>2</v>
      </c>
      <c r="B3" s="16">
        <v>500</v>
      </c>
      <c r="C3" s="15" t="s">
        <v>2</v>
      </c>
      <c r="D3" s="16">
        <v>500</v>
      </c>
      <c r="E3" s="17" t="s">
        <v>2</v>
      </c>
      <c r="F3" s="17">
        <v>500</v>
      </c>
      <c r="G3" s="15" t="s">
        <v>2</v>
      </c>
      <c r="H3" s="17">
        <v>500</v>
      </c>
      <c r="I3" s="15" t="s">
        <v>2</v>
      </c>
      <c r="J3" s="16">
        <v>500</v>
      </c>
      <c r="K3" s="15" t="s">
        <v>2</v>
      </c>
      <c r="L3" s="16">
        <v>500</v>
      </c>
      <c r="M3" s="15" t="s">
        <v>2</v>
      </c>
      <c r="N3" s="17">
        <v>500</v>
      </c>
      <c r="O3" s="15" t="s">
        <v>2</v>
      </c>
      <c r="P3" s="16">
        <v>500</v>
      </c>
      <c r="Q3" s="15" t="s">
        <v>2</v>
      </c>
      <c r="R3" s="16">
        <v>500</v>
      </c>
      <c r="S3" s="24">
        <f>AVERAGE(B3,D3,F3,H3,J3,L3,N3,P3,R3)</f>
        <v>500</v>
      </c>
    </row>
    <row r="4" spans="1:19" ht="14.7" thickBot="1" x14ac:dyDescent="0.6">
      <c r="A4" s="18" t="s">
        <v>4</v>
      </c>
      <c r="B4" s="19">
        <v>4.9084700000000003</v>
      </c>
      <c r="C4" s="18" t="s">
        <v>4</v>
      </c>
      <c r="D4" s="19">
        <v>5.9789899999999996</v>
      </c>
      <c r="E4" s="20" t="s">
        <v>4</v>
      </c>
      <c r="F4" s="20">
        <v>5.3303000000000003</v>
      </c>
      <c r="G4" s="18" t="s">
        <v>4</v>
      </c>
      <c r="H4" s="20">
        <v>5.4789599999999998</v>
      </c>
      <c r="I4" s="18" t="s">
        <v>4</v>
      </c>
      <c r="J4" s="19">
        <v>4.1114199999999999</v>
      </c>
      <c r="K4" s="18" t="s">
        <v>4</v>
      </c>
      <c r="L4" s="19">
        <v>4.1114199999999999</v>
      </c>
      <c r="M4" s="18" t="s">
        <v>4</v>
      </c>
      <c r="N4" s="19">
        <v>4.5308200000000003</v>
      </c>
      <c r="O4" s="18" t="s">
        <v>4</v>
      </c>
      <c r="P4" s="19">
        <v>8.8072999999999997</v>
      </c>
      <c r="Q4" s="18" t="s">
        <v>4</v>
      </c>
      <c r="R4" s="19">
        <v>4.2368499999999996</v>
      </c>
      <c r="S4" s="26">
        <f>AVERAGE(B4,D4,F4,H4,J4,L4,N4,P4,R4)</f>
        <v>5.2771699999999999</v>
      </c>
    </row>
    <row r="5" spans="1:19" ht="14.7" thickBot="1" x14ac:dyDescent="0.6">
      <c r="A5" s="28" t="s">
        <v>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</row>
    <row r="6" spans="1:19" ht="14.7" thickBot="1" x14ac:dyDescent="0.6">
      <c r="A6" s="21" t="s">
        <v>4</v>
      </c>
      <c r="B6" s="22">
        <v>0.974692</v>
      </c>
      <c r="C6" s="21" t="s">
        <v>4</v>
      </c>
      <c r="D6" s="22">
        <v>0.954758</v>
      </c>
      <c r="E6" s="21" t="s">
        <v>4</v>
      </c>
      <c r="F6" s="22">
        <v>1.00457</v>
      </c>
      <c r="G6" s="23" t="s">
        <v>4</v>
      </c>
      <c r="H6" s="23">
        <v>1.0350200000000001</v>
      </c>
      <c r="I6" s="21" t="s">
        <v>4</v>
      </c>
      <c r="J6" s="22">
        <v>1.1524700000000001</v>
      </c>
      <c r="K6" s="21" t="s">
        <v>4</v>
      </c>
      <c r="L6" s="22">
        <v>1.24637</v>
      </c>
      <c r="M6" s="21" t="s">
        <v>4</v>
      </c>
      <c r="N6" s="23">
        <v>1.2275</v>
      </c>
      <c r="O6" s="21" t="s">
        <v>4</v>
      </c>
      <c r="P6" s="22">
        <v>1.14367</v>
      </c>
      <c r="Q6" s="21" t="s">
        <v>4</v>
      </c>
      <c r="R6" s="22">
        <v>1.1734500000000001</v>
      </c>
      <c r="S6" s="27">
        <f>AVERAGE(B6,D6,F6,H6,J6,L6,N6,P6,R6)</f>
        <v>1.101388888888889</v>
      </c>
    </row>
    <row r="7" spans="1:19" ht="14.7" thickBot="1" x14ac:dyDescent="0.6">
      <c r="A7" s="28" t="s">
        <v>12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19" x14ac:dyDescent="0.55000000000000004">
      <c r="A8" s="15" t="s">
        <v>5</v>
      </c>
      <c r="B8" s="16">
        <v>83</v>
      </c>
      <c r="C8" s="15" t="s">
        <v>5</v>
      </c>
      <c r="D8" s="16">
        <v>93</v>
      </c>
      <c r="E8" s="15" t="s">
        <v>5</v>
      </c>
      <c r="F8" s="16">
        <v>95</v>
      </c>
      <c r="G8" s="17" t="s">
        <v>5</v>
      </c>
      <c r="H8" s="17">
        <v>103</v>
      </c>
      <c r="I8" s="15" t="s">
        <v>5</v>
      </c>
      <c r="J8" s="16">
        <v>101</v>
      </c>
      <c r="K8" s="15" t="s">
        <v>5</v>
      </c>
      <c r="L8" s="16">
        <v>116</v>
      </c>
      <c r="M8" s="15" t="s">
        <v>5</v>
      </c>
      <c r="N8" s="17">
        <v>120</v>
      </c>
      <c r="O8" s="15" t="s">
        <v>5</v>
      </c>
      <c r="P8" s="16">
        <v>120</v>
      </c>
      <c r="Q8" s="15" t="s">
        <v>5</v>
      </c>
      <c r="R8" s="16">
        <v>119</v>
      </c>
      <c r="S8" s="24">
        <f>AVERAGE(B8,D8,F8,H8,J8,L8,N8,P8,R8)</f>
        <v>105.55555555555556</v>
      </c>
    </row>
    <row r="9" spans="1:19" ht="14.7" thickBot="1" x14ac:dyDescent="0.6">
      <c r="A9" s="18" t="s">
        <v>4</v>
      </c>
      <c r="B9" s="19">
        <v>0.26872099999999999</v>
      </c>
      <c r="C9" s="18" t="s">
        <v>4</v>
      </c>
      <c r="D9" s="19">
        <v>0.53087799999999996</v>
      </c>
      <c r="E9" s="18" t="s">
        <v>4</v>
      </c>
      <c r="F9" s="19">
        <v>0.55268099999999998</v>
      </c>
      <c r="G9" s="20" t="s">
        <v>4</v>
      </c>
      <c r="H9" s="20">
        <v>0.57821999999999996</v>
      </c>
      <c r="I9" s="18" t="s">
        <v>4</v>
      </c>
      <c r="J9" s="19">
        <v>0.29329499999999997</v>
      </c>
      <c r="K9" s="18" t="s">
        <v>4</v>
      </c>
      <c r="L9" s="19">
        <v>0.32787300000000003</v>
      </c>
      <c r="M9" s="18" t="s">
        <v>4</v>
      </c>
      <c r="N9" s="20">
        <v>0.41041299999999997</v>
      </c>
      <c r="O9" s="18" t="s">
        <v>4</v>
      </c>
      <c r="P9" s="19">
        <v>0.36083100000000001</v>
      </c>
      <c r="Q9" s="18" t="s">
        <v>4</v>
      </c>
      <c r="R9" s="19">
        <v>0.42225699999999999</v>
      </c>
      <c r="S9" s="26">
        <f>AVERAGE(B9,D9,F9,H9,J9,L9,N9,P9,R9)</f>
        <v>0.41612988888888891</v>
      </c>
    </row>
  </sheetData>
  <mergeCells count="12">
    <mergeCell ref="A5:S5"/>
    <mergeCell ref="A7:S7"/>
    <mergeCell ref="A1:R1"/>
    <mergeCell ref="A2:B2"/>
    <mergeCell ref="C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8138-1B0B-4240-BF9C-2A1E94268CAE}">
  <dimension ref="A1:S12"/>
  <sheetViews>
    <sheetView workbookViewId="0">
      <selection activeCell="M13" sqref="M13"/>
    </sheetView>
  </sheetViews>
  <sheetFormatPr defaultRowHeight="14.4" x14ac:dyDescent="0.55000000000000004"/>
  <sheetData>
    <row r="1" spans="1:19" ht="14.7" thickBot="1" x14ac:dyDescent="0.6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14.7" thickBot="1" x14ac:dyDescent="0.6">
      <c r="A2" s="2" t="s">
        <v>0</v>
      </c>
      <c r="B2" s="4"/>
      <c r="C2" s="3" t="s">
        <v>13</v>
      </c>
      <c r="D2" s="3"/>
      <c r="E2" s="3" t="s">
        <v>14</v>
      </c>
      <c r="F2" s="3"/>
      <c r="G2" s="3" t="s">
        <v>15</v>
      </c>
      <c r="H2" s="3"/>
      <c r="I2" s="3" t="s">
        <v>16</v>
      </c>
      <c r="J2" s="3"/>
      <c r="K2" s="3" t="s">
        <v>17</v>
      </c>
      <c r="L2" s="3"/>
      <c r="M2" s="3" t="s">
        <v>18</v>
      </c>
      <c r="N2" s="3"/>
      <c r="O2" s="3" t="s">
        <v>19</v>
      </c>
      <c r="P2" s="3"/>
      <c r="Q2" s="3" t="s">
        <v>20</v>
      </c>
      <c r="R2" s="4"/>
      <c r="S2" s="7" t="s">
        <v>21</v>
      </c>
    </row>
    <row r="3" spans="1:19" x14ac:dyDescent="0.55000000000000004">
      <c r="A3" s="15" t="s">
        <v>2</v>
      </c>
      <c r="B3" s="16">
        <v>1327</v>
      </c>
      <c r="C3" s="15" t="s">
        <v>2</v>
      </c>
      <c r="D3" s="16">
        <v>1311</v>
      </c>
      <c r="E3" s="17" t="s">
        <v>2</v>
      </c>
      <c r="F3" s="17">
        <v>1351</v>
      </c>
      <c r="G3" s="15" t="s">
        <v>2</v>
      </c>
      <c r="H3" s="17">
        <v>1360</v>
      </c>
      <c r="I3" s="15" t="s">
        <v>2</v>
      </c>
      <c r="J3" s="16">
        <v>1347</v>
      </c>
      <c r="K3" s="15" t="s">
        <v>2</v>
      </c>
      <c r="L3" s="16">
        <v>1363</v>
      </c>
      <c r="M3" s="15" t="s">
        <v>2</v>
      </c>
      <c r="N3" s="17">
        <v>1331</v>
      </c>
      <c r="O3" s="15" t="s">
        <v>2</v>
      </c>
      <c r="P3" s="16">
        <v>1358</v>
      </c>
      <c r="Q3" s="15" t="s">
        <v>2</v>
      </c>
      <c r="R3" s="16">
        <v>1331</v>
      </c>
      <c r="S3" s="24">
        <f>AVERAGE(B3,D3,F3,H3,J3,L3,N3,P3,R3)</f>
        <v>1342.1111111111111</v>
      </c>
    </row>
    <row r="4" spans="1:19" ht="14.7" thickBot="1" x14ac:dyDescent="0.6">
      <c r="A4" s="18" t="s">
        <v>4</v>
      </c>
      <c r="B4" s="19" t="s">
        <v>43</v>
      </c>
      <c r="C4" s="18" t="s">
        <v>4</v>
      </c>
      <c r="D4" s="19">
        <v>40.693300000000001</v>
      </c>
      <c r="E4" s="20" t="s">
        <v>4</v>
      </c>
      <c r="F4" s="20">
        <v>54.111199999999997</v>
      </c>
      <c r="G4" s="18" t="s">
        <v>4</v>
      </c>
      <c r="H4" s="20">
        <v>44.545400000000001</v>
      </c>
      <c r="I4" s="18" t="s">
        <v>4</v>
      </c>
      <c r="J4" s="19">
        <v>41.417900000000003</v>
      </c>
      <c r="K4" s="18" t="s">
        <v>4</v>
      </c>
      <c r="L4" s="19">
        <v>43.421700000000001</v>
      </c>
      <c r="M4" s="18" t="s">
        <v>4</v>
      </c>
      <c r="N4" s="19">
        <v>42.308399999999999</v>
      </c>
      <c r="O4" s="18" t="s">
        <v>4</v>
      </c>
      <c r="P4" s="19">
        <v>40.648200000000003</v>
      </c>
      <c r="Q4" s="18" t="s">
        <v>4</v>
      </c>
      <c r="R4" s="19">
        <v>41.836399999999998</v>
      </c>
      <c r="S4" s="26">
        <f>AVERAGE(B4,D4,F4,H4,J4,L4,N4,P4,R4)</f>
        <v>43.622812500000009</v>
      </c>
    </row>
    <row r="5" spans="1:19" ht="14.7" thickBot="1" x14ac:dyDescent="0.6">
      <c r="A5" s="28" t="s">
        <v>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</row>
    <row r="6" spans="1:19" ht="14.7" thickBot="1" x14ac:dyDescent="0.6">
      <c r="A6" s="21" t="s">
        <v>4</v>
      </c>
      <c r="B6" s="22">
        <v>1.38043</v>
      </c>
      <c r="C6" s="21" t="s">
        <v>4</v>
      </c>
      <c r="D6" s="22">
        <v>1.3582000000000001</v>
      </c>
      <c r="E6" s="21" t="s">
        <v>4</v>
      </c>
      <c r="F6" s="22">
        <v>1.80278</v>
      </c>
      <c r="G6" s="23" t="s">
        <v>4</v>
      </c>
      <c r="H6" s="23">
        <v>1.43485</v>
      </c>
      <c r="I6" s="21" t="s">
        <v>4</v>
      </c>
      <c r="J6" s="22">
        <v>1.35693</v>
      </c>
      <c r="K6" s="21" t="s">
        <v>4</v>
      </c>
      <c r="L6" s="22">
        <v>1.9443999999999999</v>
      </c>
      <c r="M6" s="21" t="s">
        <v>4</v>
      </c>
      <c r="N6" s="23">
        <v>1.79142</v>
      </c>
      <c r="O6" s="21" t="s">
        <v>4</v>
      </c>
      <c r="P6" s="22">
        <v>1.4438299999999999</v>
      </c>
      <c r="Q6" s="21" t="s">
        <v>4</v>
      </c>
      <c r="R6" s="22">
        <v>1.5929199999999999</v>
      </c>
      <c r="S6" s="27">
        <f>AVERAGE(B6,D6,F6,H6,J6,L6,N6,P6,R6)</f>
        <v>1.5673066666666666</v>
      </c>
    </row>
    <row r="7" spans="1:19" ht="14.7" thickBot="1" x14ac:dyDescent="0.6">
      <c r="A7" s="28" t="s">
        <v>12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19" x14ac:dyDescent="0.55000000000000004">
      <c r="A8" s="15" t="s">
        <v>5</v>
      </c>
      <c r="B8" s="16">
        <v>166</v>
      </c>
      <c r="C8" s="15" t="s">
        <v>5</v>
      </c>
      <c r="D8" s="16">
        <v>157</v>
      </c>
      <c r="E8" s="15" t="s">
        <v>5</v>
      </c>
      <c r="F8" s="16">
        <v>161</v>
      </c>
      <c r="G8" s="17" t="s">
        <v>5</v>
      </c>
      <c r="H8" s="17">
        <v>155</v>
      </c>
      <c r="I8" s="15" t="s">
        <v>5</v>
      </c>
      <c r="J8" s="16">
        <v>163</v>
      </c>
      <c r="K8" s="15" t="s">
        <v>5</v>
      </c>
      <c r="L8" s="16">
        <v>164</v>
      </c>
      <c r="M8" s="15" t="s">
        <v>5</v>
      </c>
      <c r="N8" s="17">
        <v>173</v>
      </c>
      <c r="O8" s="15" t="s">
        <v>5</v>
      </c>
      <c r="P8" s="16">
        <v>175</v>
      </c>
      <c r="Q8" s="15" t="s">
        <v>5</v>
      </c>
      <c r="R8" s="16">
        <v>177</v>
      </c>
      <c r="S8" s="24">
        <f>AVERAGE(B8,D8,F8,H8,J8,L8,N8,P8,R8)</f>
        <v>165.66666666666666</v>
      </c>
    </row>
    <row r="9" spans="1:19" ht="14.7" thickBot="1" x14ac:dyDescent="0.6">
      <c r="A9" s="18" t="s">
        <v>4</v>
      </c>
      <c r="B9" s="19">
        <v>0.69814100000000001</v>
      </c>
      <c r="C9" s="18" t="s">
        <v>4</v>
      </c>
      <c r="D9" s="19">
        <v>0.62938400000000005</v>
      </c>
      <c r="E9" s="18" t="s">
        <v>4</v>
      </c>
      <c r="F9" s="19">
        <v>1.19245</v>
      </c>
      <c r="G9" s="20" t="s">
        <v>4</v>
      </c>
      <c r="H9" s="20">
        <v>0.57516599999999996</v>
      </c>
      <c r="I9" s="18" t="s">
        <v>4</v>
      </c>
      <c r="J9" s="19">
        <v>0.59880900000000004</v>
      </c>
      <c r="K9" s="18" t="s">
        <v>4</v>
      </c>
      <c r="L9" s="19">
        <v>0.68568200000000001</v>
      </c>
      <c r="M9" s="18" t="s">
        <v>4</v>
      </c>
      <c r="N9" s="20">
        <v>0.73785800000000001</v>
      </c>
      <c r="O9" s="18" t="s">
        <v>4</v>
      </c>
      <c r="P9" s="19">
        <v>0.68429799999999996</v>
      </c>
      <c r="Q9" s="18" t="s">
        <v>4</v>
      </c>
      <c r="R9" s="19">
        <v>0.71874700000000002</v>
      </c>
      <c r="S9" s="26">
        <f>AVERAGE(B9,D9,F9,H9,J9,L9,N9,P9,R9)</f>
        <v>0.72450388888888895</v>
      </c>
    </row>
    <row r="10" spans="1:19" ht="14.7" thickBot="1" x14ac:dyDescent="0.6"/>
    <row r="11" spans="1:19" ht="14.7" thickBot="1" x14ac:dyDescent="0.6">
      <c r="A11" s="28" t="s">
        <v>41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30"/>
    </row>
    <row r="12" spans="1:19" ht="14.7" thickBot="1" x14ac:dyDescent="0.6">
      <c r="A12" s="21" t="s">
        <v>4</v>
      </c>
      <c r="B12" s="22">
        <v>42.2881</v>
      </c>
      <c r="C12" s="21" t="s">
        <v>4</v>
      </c>
      <c r="D12" s="22">
        <v>35.433900000000001</v>
      </c>
      <c r="E12" s="21" t="s">
        <v>4</v>
      </c>
      <c r="F12" s="22">
        <v>31.7974</v>
      </c>
      <c r="G12" s="23" t="s">
        <v>4</v>
      </c>
      <c r="H12" s="23">
        <v>39.641199999999998</v>
      </c>
      <c r="I12" s="21" t="s">
        <v>4</v>
      </c>
      <c r="J12" s="22">
        <v>35.252699999999997</v>
      </c>
      <c r="K12" s="21" t="s">
        <v>4</v>
      </c>
      <c r="L12" s="22">
        <v>33.292000000000002</v>
      </c>
      <c r="M12" s="21" t="s">
        <v>4</v>
      </c>
      <c r="N12" s="23">
        <v>33.740400000000001</v>
      </c>
      <c r="O12" s="21" t="s">
        <v>4</v>
      </c>
      <c r="P12" s="22">
        <v>34.0413</v>
      </c>
      <c r="Q12" s="21" t="s">
        <v>4</v>
      </c>
      <c r="R12" s="22">
        <v>33.145000000000003</v>
      </c>
      <c r="S12" s="27">
        <f>AVERAGE(B12,D12,F12,H12,J12,L12,N12,P12,R12)</f>
        <v>35.403555555555549</v>
      </c>
    </row>
  </sheetData>
  <mergeCells count="13">
    <mergeCell ref="A5:S5"/>
    <mergeCell ref="A7:S7"/>
    <mergeCell ref="A11:S11"/>
    <mergeCell ref="A1:R1"/>
    <mergeCell ref="A2:B2"/>
    <mergeCell ref="C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</vt:lpstr>
      <vt:lpstr>Shithomasi-Detector</vt:lpstr>
      <vt:lpstr>Harris</vt:lpstr>
      <vt:lpstr>Fast</vt:lpstr>
      <vt:lpstr>BRISK</vt:lpstr>
      <vt:lpstr>ORB</vt:lpstr>
      <vt:lpstr>AKAZE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Oreoluwa Seweje</dc:creator>
  <cp:lastModifiedBy>Oreoluwa Seweje</cp:lastModifiedBy>
  <dcterms:created xsi:type="dcterms:W3CDTF">2020-12-12T12:12:49Z</dcterms:created>
  <dcterms:modified xsi:type="dcterms:W3CDTF">2020-12-12T20:51:01Z</dcterms:modified>
</cp:coreProperties>
</file>