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t\Desktop\Exel\"/>
    </mc:Choice>
  </mc:AlternateContent>
  <bookViews>
    <workbookView xWindow="0" yWindow="0" windowWidth="20490" windowHeight="7755" firstSheet="1" activeTab="1"/>
  </bookViews>
  <sheets>
    <sheet name="Profit &amp; Revenue" sheetId="1" r:id="rId1"/>
    <sheet name="Saham" sheetId="4" r:id="rId2"/>
    <sheet name="Sheet1" sheetId="5" r:id="rId3"/>
    <sheet name="Sheet2" sheetId="6" r:id="rId4"/>
  </sheets>
  <definedNames>
    <definedName name="_xlnm.Print_Area" localSheetId="1">Saham!$A$1:$C$2</definedName>
  </definedNames>
  <calcPr calcId="152511"/>
</workbook>
</file>

<file path=xl/calcChain.xml><?xml version="1.0" encoding="utf-8"?>
<calcChain xmlns="http://schemas.openxmlformats.org/spreadsheetml/2006/main">
  <c r="M520" i="1" l="1"/>
  <c r="L520" i="1"/>
  <c r="K520" i="1"/>
  <c r="J520" i="1"/>
  <c r="N520" i="1"/>
  <c r="M416" i="1"/>
  <c r="K416" i="1"/>
  <c r="J416" i="1"/>
  <c r="N416" i="1"/>
  <c r="L396" i="1"/>
  <c r="J396" i="1"/>
  <c r="K396" i="1"/>
  <c r="M344" i="1"/>
  <c r="L344" i="1"/>
  <c r="K344" i="1"/>
  <c r="N344" i="1"/>
  <c r="J344" i="1"/>
  <c r="K20" i="1"/>
  <c r="J20" i="1"/>
  <c r="B6" i="1" l="1"/>
  <c r="B8" i="1" s="1"/>
  <c r="B10" i="1" s="1"/>
  <c r="B12" i="1" s="1"/>
  <c r="B14" i="1" s="1"/>
  <c r="B16" i="1" s="1"/>
  <c r="B18" i="1" s="1"/>
  <c r="B20" i="1" s="1"/>
  <c r="B22" i="1" s="1"/>
  <c r="B24" i="1" s="1"/>
  <c r="B26" i="1" s="1"/>
  <c r="B28" i="1" s="1"/>
  <c r="B30" i="1" s="1"/>
  <c r="B32" i="1" s="1"/>
  <c r="B34" i="1" s="1"/>
  <c r="B36" i="1" s="1"/>
  <c r="B38" i="1" s="1"/>
  <c r="B40" i="1" s="1"/>
  <c r="B42" i="1" s="1"/>
  <c r="B44" i="1" s="1"/>
  <c r="B46" i="1" s="1"/>
  <c r="B48" i="1" s="1"/>
  <c r="B50" i="1" s="1"/>
  <c r="B52" i="1" s="1"/>
  <c r="B54" i="1" s="1"/>
  <c r="B56" i="1" s="1"/>
  <c r="B58" i="1" s="1"/>
  <c r="B60" i="1" s="1"/>
  <c r="B62" i="1" s="1"/>
  <c r="B64" i="1" s="1"/>
  <c r="B66" i="1" s="1"/>
  <c r="B68" i="1" s="1"/>
  <c r="B70" i="1" s="1"/>
  <c r="B72" i="1" s="1"/>
  <c r="B74" i="1" s="1"/>
  <c r="B76" i="1" s="1"/>
  <c r="B78" i="1" s="1"/>
  <c r="B80" i="1" s="1"/>
  <c r="B82" i="1" s="1"/>
  <c r="B84" i="1" s="1"/>
  <c r="B86" i="1" s="1"/>
  <c r="B88" i="1" s="1"/>
  <c r="B90" i="1" s="1"/>
  <c r="B92" i="1" s="1"/>
  <c r="B94" i="1" s="1"/>
  <c r="B96" i="1" s="1"/>
  <c r="B98" i="1" s="1"/>
  <c r="B100" i="1" s="1"/>
  <c r="B102" i="1" s="1"/>
  <c r="B104" i="1" s="1"/>
  <c r="B106" i="1" s="1"/>
  <c r="B108" i="1" s="1"/>
  <c r="B110" i="1" s="1"/>
  <c r="B112" i="1" s="1"/>
  <c r="B114" i="1" s="1"/>
  <c r="B116" i="1" s="1"/>
  <c r="B118" i="1" s="1"/>
  <c r="B120" i="1" s="1"/>
  <c r="B122" i="1" s="1"/>
  <c r="B124" i="1" s="1"/>
  <c r="B126" i="1" s="1"/>
  <c r="B128" i="1" s="1"/>
  <c r="B130" i="1" s="1"/>
  <c r="B132" i="1" s="1"/>
  <c r="B134" i="1" s="1"/>
  <c r="B136" i="1" s="1"/>
  <c r="B138" i="1" s="1"/>
  <c r="B140" i="1" s="1"/>
  <c r="B142" i="1" s="1"/>
  <c r="B144" i="1" s="1"/>
  <c r="B146" i="1" s="1"/>
  <c r="B148" i="1" s="1"/>
  <c r="B150" i="1" s="1"/>
  <c r="B152" i="1" s="1"/>
  <c r="B154" i="1" s="1"/>
  <c r="B156" i="1" s="1"/>
  <c r="B158" i="1" s="1"/>
  <c r="B160" i="1" s="1"/>
  <c r="B162" i="1" s="1"/>
  <c r="B164" i="1" s="1"/>
  <c r="B166" i="1" s="1"/>
  <c r="B168" i="1" s="1"/>
  <c r="B170" i="1" s="1"/>
  <c r="B172" i="1" s="1"/>
  <c r="B174" i="1" s="1"/>
  <c r="B176" i="1" s="1"/>
  <c r="B178" i="1" s="1"/>
  <c r="B180" i="1" s="1"/>
  <c r="B182" i="1" s="1"/>
  <c r="B184" i="1" s="1"/>
  <c r="B186" i="1" s="1"/>
  <c r="B188" i="1" s="1"/>
  <c r="B190" i="1" s="1"/>
  <c r="B192" i="1" s="1"/>
  <c r="B194" i="1" s="1"/>
  <c r="B196" i="1" s="1"/>
  <c r="B198" i="1" s="1"/>
  <c r="B200" i="1" s="1"/>
  <c r="B202" i="1" s="1"/>
  <c r="B204" i="1" s="1"/>
  <c r="B206" i="1" s="1"/>
  <c r="B208" i="1" s="1"/>
  <c r="B210" i="1" s="1"/>
  <c r="B212" i="1" s="1"/>
  <c r="B214" i="1" s="1"/>
  <c r="B216" i="1" s="1"/>
  <c r="B218" i="1" s="1"/>
  <c r="B220" i="1" s="1"/>
  <c r="B222" i="1" s="1"/>
  <c r="B224" i="1" s="1"/>
  <c r="B226" i="1" s="1"/>
  <c r="B228" i="1" s="1"/>
  <c r="B230" i="1" s="1"/>
  <c r="B232" i="1" s="1"/>
  <c r="B234" i="1" s="1"/>
  <c r="B236" i="1" s="1"/>
  <c r="B238" i="1" s="1"/>
  <c r="B240" i="1" s="1"/>
  <c r="B242" i="1" s="1"/>
  <c r="B244" i="1" s="1"/>
  <c r="B246" i="1" s="1"/>
  <c r="B248" i="1" s="1"/>
  <c r="B250" i="1" s="1"/>
  <c r="B252" i="1" s="1"/>
  <c r="B254" i="1" s="1"/>
  <c r="B256" i="1" s="1"/>
  <c r="B258" i="1" s="1"/>
  <c r="B260" i="1" s="1"/>
  <c r="B262" i="1" s="1"/>
  <c r="B264" i="1" s="1"/>
  <c r="B266" i="1" s="1"/>
  <c r="B268" i="1" s="1"/>
  <c r="B270" i="1" s="1"/>
  <c r="B272" i="1" s="1"/>
  <c r="B274" i="1" s="1"/>
  <c r="B276" i="1" s="1"/>
  <c r="B278" i="1" s="1"/>
  <c r="B280" i="1" s="1"/>
  <c r="B282" i="1" s="1"/>
  <c r="B284" i="1" s="1"/>
  <c r="B286" i="1" s="1"/>
  <c r="B288" i="1" s="1"/>
  <c r="B290" i="1" s="1"/>
  <c r="B292" i="1" s="1"/>
  <c r="B294" i="1" s="1"/>
  <c r="B296" i="1" s="1"/>
  <c r="B298" i="1" s="1"/>
  <c r="B300" i="1" s="1"/>
  <c r="B302" i="1" s="1"/>
  <c r="B304" i="1" s="1"/>
  <c r="B306" i="1" s="1"/>
  <c r="B308" i="1" s="1"/>
  <c r="B310" i="1" s="1"/>
  <c r="B312" i="1" s="1"/>
  <c r="B314" i="1" s="1"/>
  <c r="B316" i="1" s="1"/>
  <c r="B318" i="1" s="1"/>
  <c r="B320" i="1" s="1"/>
  <c r="B322" i="1" s="1"/>
  <c r="B324" i="1" s="1"/>
  <c r="B326" i="1" s="1"/>
  <c r="B328" i="1" s="1"/>
  <c r="B330" i="1" s="1"/>
  <c r="B332" i="1" s="1"/>
  <c r="B334" i="1" s="1"/>
  <c r="B336" i="1" s="1"/>
  <c r="B338" i="1" s="1"/>
  <c r="B340" i="1" s="1"/>
  <c r="B342" i="1" s="1"/>
  <c r="B344" i="1" s="1"/>
  <c r="B346" i="1" s="1"/>
  <c r="B348" i="1" s="1"/>
  <c r="B350" i="1" s="1"/>
  <c r="B352" i="1" s="1"/>
  <c r="B354" i="1" s="1"/>
  <c r="B356" i="1" s="1"/>
  <c r="B358" i="1" s="1"/>
  <c r="B360" i="1" s="1"/>
  <c r="B362" i="1" s="1"/>
  <c r="B364" i="1" s="1"/>
  <c r="B366" i="1" s="1"/>
  <c r="B368" i="1" s="1"/>
  <c r="B370" i="1" s="1"/>
  <c r="B372" i="1" s="1"/>
  <c r="B374" i="1" s="1"/>
  <c r="B376" i="1" s="1"/>
  <c r="B378" i="1" s="1"/>
  <c r="B380" i="1" s="1"/>
  <c r="B382" i="1" s="1"/>
  <c r="B384" i="1" s="1"/>
  <c r="B386" i="1" s="1"/>
  <c r="B388" i="1" s="1"/>
  <c r="B390" i="1" s="1"/>
  <c r="B392" i="1" s="1"/>
  <c r="B394" i="1" s="1"/>
  <c r="B396" i="1" s="1"/>
  <c r="B398" i="1" s="1"/>
  <c r="B400" i="1" s="1"/>
  <c r="B402" i="1" s="1"/>
</calcChain>
</file>

<file path=xl/sharedStrings.xml><?xml version="1.0" encoding="utf-8"?>
<sst xmlns="http://schemas.openxmlformats.org/spreadsheetml/2006/main" count="7423" uniqueCount="2096">
  <si>
    <t>AALI</t>
  </si>
  <si>
    <t>Astra Agro Lestari Tbk.</t>
  </si>
  <si>
    <t>09 Des 1997</t>
  </si>
  <si>
    <t>ABBA</t>
  </si>
  <si>
    <t>Mahaka Media Tbk.</t>
  </si>
  <si>
    <t>ABDA</t>
  </si>
  <si>
    <t>Asuransi Bina Dana Arta Tbk.</t>
  </si>
  <si>
    <t>ABMM</t>
  </si>
  <si>
    <t>ABM Investama Tbk.</t>
  </si>
  <si>
    <t>06 Des 2011</t>
  </si>
  <si>
    <t>ACES</t>
  </si>
  <si>
    <t>Ace Hardware Indonesia Tbk.</t>
  </si>
  <si>
    <t>ACST</t>
  </si>
  <si>
    <t>Acset Indonusa Tbk.</t>
  </si>
  <si>
    <t>ADES</t>
  </si>
  <si>
    <t>Akasha Wira International Tbk.</t>
  </si>
  <si>
    <t>ADHI</t>
  </si>
  <si>
    <t>Adhi Karya (Persero) Tbk.</t>
  </si>
  <si>
    <t>ADMF</t>
  </si>
  <si>
    <t>Adira Dinamika Multi Finance T</t>
  </si>
  <si>
    <t>ADMG</t>
  </si>
  <si>
    <t>Polychem Indonesia Tbk</t>
  </si>
  <si>
    <t>20 Okt 1993</t>
  </si>
  <si>
    <t>ADRO</t>
  </si>
  <si>
    <t>Adaro Energy Tbk.</t>
  </si>
  <si>
    <t>AGII</t>
  </si>
  <si>
    <t>Aneka Gas Industri Tbk.</t>
  </si>
  <si>
    <t>AGRO</t>
  </si>
  <si>
    <t>Bank Rakyat Indonesia Agroniag</t>
  </si>
  <si>
    <t>08 Ags 2003</t>
  </si>
  <si>
    <t>AGRS</t>
  </si>
  <si>
    <t>Bank Agris Tbk.</t>
  </si>
  <si>
    <t>22 Des 2014</t>
  </si>
  <si>
    <t>AHAP</t>
  </si>
  <si>
    <t>Asuransi Harta Aman Pratama Tb</t>
  </si>
  <si>
    <t>AIMS</t>
  </si>
  <si>
    <t>Akbar Indo Makmur Stimec Tbk</t>
  </si>
  <si>
    <t>AISA</t>
  </si>
  <si>
    <t>Tiga Pilar Sejahtera Food Tbk.</t>
  </si>
  <si>
    <t>AKKU</t>
  </si>
  <si>
    <t>Anugerah Kagum Karya Utama Tbk</t>
  </si>
  <si>
    <t>AKPI</t>
  </si>
  <si>
    <t>Argha Karya Prima Industry Tbk</t>
  </si>
  <si>
    <t>18 Des 1992</t>
  </si>
  <si>
    <t>AKRA</t>
  </si>
  <si>
    <t>AKR Corporindo Tbk.</t>
  </si>
  <si>
    <t>03 Okt 1994</t>
  </si>
  <si>
    <t>ARGO</t>
  </si>
  <si>
    <t>Argo Pantes Tbk</t>
  </si>
  <si>
    <t>ARII</t>
  </si>
  <si>
    <t>Atlas Resources Tbk.</t>
  </si>
  <si>
    <t>ARMY</t>
  </si>
  <si>
    <t>Armidian Karyatama Tbk.</t>
  </si>
  <si>
    <t>ARNA</t>
  </si>
  <si>
    <t>Arwana Citramulia Tbk.</t>
  </si>
  <si>
    <t>ARTA</t>
  </si>
  <si>
    <t>Arthavest Tbk</t>
  </si>
  <si>
    <t>ARTI</t>
  </si>
  <si>
    <t>Ratu Prabu Energi Tbk</t>
  </si>
  <si>
    <t>ARTO</t>
  </si>
  <si>
    <t>Bank Artos Indonesia Tbk.</t>
  </si>
  <si>
    <t>ASBI</t>
  </si>
  <si>
    <t>Asuransi Bintang Tbk.</t>
  </si>
  <si>
    <t>ASDM</t>
  </si>
  <si>
    <t>Asuransi Dayin Mitra Tbk.</t>
  </si>
  <si>
    <t>15 Des 1989</t>
  </si>
  <si>
    <t>ASGR</t>
  </si>
  <si>
    <t>Astra Graphia Tbk.</t>
  </si>
  <si>
    <t>ASII</t>
  </si>
  <si>
    <t>Astra International Tbk.</t>
  </si>
  <si>
    <t>ASJT</t>
  </si>
  <si>
    <t>Asuransi Jasa Tania Tbk.</t>
  </si>
  <si>
    <t>29 Des 2003</t>
  </si>
  <si>
    <t>ASMI</t>
  </si>
  <si>
    <t>Asuransi Kresna Mitra Tbk.</t>
  </si>
  <si>
    <t>ASRI</t>
  </si>
  <si>
    <t>Alam Sutera Realty Tbk.</t>
  </si>
  <si>
    <t>18 Des 2007</t>
  </si>
  <si>
    <t>ASRM</t>
  </si>
  <si>
    <t>Asuransi Ramayana Tbk.</t>
  </si>
  <si>
    <t>ASSA</t>
  </si>
  <si>
    <t>Adi Sarana Armada Tbk.</t>
  </si>
  <si>
    <t>ATIC</t>
  </si>
  <si>
    <t>Anabatic Technologies Tbk.</t>
  </si>
  <si>
    <t>ATPK</t>
  </si>
  <si>
    <t>Bara Jaya Internasional Tbk.</t>
  </si>
  <si>
    <t>AUTO</t>
  </si>
  <si>
    <t>Astra Otoparts Tbk.</t>
  </si>
  <si>
    <t>BABP</t>
  </si>
  <si>
    <t>Bank MNC Internasional Tbk.</t>
  </si>
  <si>
    <t>BACA</t>
  </si>
  <si>
    <t>Bank Capital Indonesia Tbk.</t>
  </si>
  <si>
    <t>04 Okt 2007</t>
  </si>
  <si>
    <t>BAJA</t>
  </si>
  <si>
    <t>Saranacentral Bajatama Tbk.</t>
  </si>
  <si>
    <t>21 Des 2011</t>
  </si>
  <si>
    <t>BALI</t>
  </si>
  <si>
    <t>BAPA</t>
  </si>
  <si>
    <t>BATA</t>
  </si>
  <si>
    <t>BAYU</t>
  </si>
  <si>
    <t>Bayu Buana Tbk</t>
  </si>
  <si>
    <t>BBCA</t>
  </si>
  <si>
    <t>BBHI</t>
  </si>
  <si>
    <t>BBKP</t>
  </si>
  <si>
    <t>BBLD</t>
  </si>
  <si>
    <t>BBMD</t>
  </si>
  <si>
    <t>BBNI</t>
  </si>
  <si>
    <t>BBRI</t>
  </si>
  <si>
    <t>BBRM</t>
  </si>
  <si>
    <t>BBTN</t>
  </si>
  <si>
    <t>BBYB</t>
  </si>
  <si>
    <t>BCAP</t>
  </si>
  <si>
    <t>BCIC</t>
  </si>
  <si>
    <t>BCIP</t>
  </si>
  <si>
    <t>BDMN</t>
  </si>
  <si>
    <t>BEEF</t>
  </si>
  <si>
    <t>BEKS</t>
  </si>
  <si>
    <t>BELL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</si>
  <si>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</si>
  <si>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</si>
  <si>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</si>
  <si>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</si>
  <si>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</si>
  <si>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</si>
  <si>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</si>
  <si>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</si>
  <si>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</si>
  <si>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</si>
  <si>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</si>
  <si>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</si>
  <si>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</si>
  <si>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</si>
  <si>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Bukit Darmo Property Tbk</t>
  </si>
  <si>
    <t>BKSL</t>
  </si>
  <si>
    <t>BKSW</t>
  </si>
  <si>
    <t>BLTA</t>
  </si>
  <si>
    <t>Berlian Laju Tanker Tbk</t>
  </si>
  <si>
    <t>BLTZ</t>
  </si>
  <si>
    <t>BMAS</t>
  </si>
  <si>
    <t>No</t>
  </si>
  <si>
    <t>KODE</t>
  </si>
  <si>
    <t>EMITEN</t>
  </si>
  <si>
    <t>TGL PENCATATAN</t>
  </si>
  <si>
    <t>SAHAM YANG BEREDAR</t>
  </si>
  <si>
    <t>SATUAN</t>
  </si>
  <si>
    <t>IDR</t>
  </si>
  <si>
    <t>Q1</t>
  </si>
  <si>
    <t>Q2</t>
  </si>
  <si>
    <t>Q3</t>
  </si>
  <si>
    <t>Revenue</t>
  </si>
  <si>
    <t>Profit</t>
  </si>
  <si>
    <t>Tahunan</t>
  </si>
  <si>
    <t>Jutaan</t>
  </si>
  <si>
    <t>Ribuan</t>
  </si>
  <si>
    <t>Penuh</t>
  </si>
  <si>
    <t>USD</t>
  </si>
  <si>
    <t>MATA UANG</t>
  </si>
  <si>
    <t>AKSI</t>
  </si>
  <si>
    <t>ALDO</t>
  </si>
  <si>
    <t>ALKA</t>
  </si>
  <si>
    <t>Alakasa Industrindo Tbk</t>
  </si>
  <si>
    <t>ALMI</t>
  </si>
  <si>
    <t>ALTO</t>
  </si>
  <si>
    <t>AMAG</t>
  </si>
  <si>
    <t>23 Des 2005</t>
  </si>
  <si>
    <t>AMFG</t>
  </si>
  <si>
    <t>AMIN</t>
  </si>
  <si>
    <t>10 Des 2015</t>
  </si>
  <si>
    <t>AMRT</t>
  </si>
  <si>
    <t>ANDI</t>
  </si>
  <si>
    <t>16 Ags 2018</t>
  </si>
  <si>
    <t>Majapahit Inti Corpora Tbk.</t>
  </si>
  <si>
    <t>Alkindo Naratama Tbk.</t>
  </si>
  <si>
    <t>Alumindo Light Metal Industry</t>
  </si>
  <si>
    <t>Tri Banyan Tirta Tbk.</t>
  </si>
  <si>
    <t>Asuransi Multi Artha Guna Tbk.</t>
  </si>
  <si>
    <t>Asahimas Flat Glass Tbk.</t>
  </si>
  <si>
    <t>Ateliers Mecaniques D Indonesi</t>
  </si>
  <si>
    <t>Sumber Alfaria Trijaya Tbk.</t>
  </si>
  <si>
    <t>Andira Agro Tbk.</t>
  </si>
  <si>
    <t>JENIS</t>
  </si>
  <si>
    <t>ANJT</t>
  </si>
  <si>
    <t>Austindo Nusantara Jaya Tbk.</t>
  </si>
  <si>
    <t>08 Mei 2013</t>
  </si>
  <si>
    <t>ANTM</t>
  </si>
  <si>
    <t>Aneka Tambang Tbk.</t>
  </si>
  <si>
    <t>APEX</t>
  </si>
  <si>
    <t>Apexindo Pratama Duta Tbk.</t>
  </si>
  <si>
    <t>APIC</t>
  </si>
  <si>
    <t>Pacific Strategic Financial Tb</t>
  </si>
  <si>
    <t>18 Des 2002</t>
  </si>
  <si>
    <t>APII</t>
  </si>
  <si>
    <t>Arita Prima Indonesia Tbk.</t>
  </si>
  <si>
    <t>29 Okt 2013</t>
  </si>
  <si>
    <t>APLI</t>
  </si>
  <si>
    <t>Asiaplast Industries Tbk.</t>
  </si>
  <si>
    <t>01 Mei 2000</t>
  </si>
  <si>
    <t>APLN</t>
  </si>
  <si>
    <t>Agung Podomoro Land Tbk.</t>
  </si>
  <si>
    <t>APOL</t>
  </si>
  <si>
    <t>Arpeni Pratama Ocean Line Tbk.</t>
  </si>
  <si>
    <t>561,229,643,018</t>
  </si>
  <si>
    <t>56,298,692,953</t>
  </si>
  <si>
    <t>Kode</t>
  </si>
  <si>
    <t>Nama Emiten</t>
  </si>
  <si>
    <t>Sektor</t>
  </si>
  <si>
    <t>Astra Argo Lestari Tbk</t>
  </si>
  <si>
    <t>AGRI</t>
  </si>
  <si>
    <t>Mahaka Media Tbk</t>
  </si>
  <si>
    <t>TRADE</t>
  </si>
  <si>
    <t>FINANCE</t>
  </si>
  <si>
    <t>Ace Hardware Indonesia Tbk</t>
  </si>
  <si>
    <t>PROPERTY</t>
  </si>
  <si>
    <t>CONSUMER</t>
  </si>
  <si>
    <t>Adhi Karya Persero</t>
  </si>
  <si>
    <t>BASIC-IND MANUFACTUR</t>
  </si>
  <si>
    <t>Adaro Energy Tbk</t>
  </si>
  <si>
    <t>MINING</t>
  </si>
  <si>
    <t xml:space="preserve">BASIC-IND </t>
  </si>
  <si>
    <t>Bank Rakyat Indonesia Agroniaga Tbk</t>
  </si>
  <si>
    <t>Akbar Indomakmur</t>
  </si>
  <si>
    <t>Tiga Pilar Sejahtera Food Tbk</t>
  </si>
  <si>
    <t>Anugerah Kagum Karya</t>
  </si>
  <si>
    <t>AKR Corporindo Tbk</t>
  </si>
  <si>
    <t>Ateliers Mecaniques D'Indonesia</t>
  </si>
  <si>
    <t>MISC-IND MANUFACTUR</t>
  </si>
  <si>
    <t>Sumber Alfaria Trijaya Tbk</t>
  </si>
  <si>
    <t>Aneka Tambang Persero</t>
  </si>
  <si>
    <t>Apexindo Pratama Duta Tbk</t>
  </si>
  <si>
    <t>Arpeni Pratama Ocean Line Tbk</t>
  </si>
  <si>
    <t>INFRASTRUCTURE</t>
  </si>
  <si>
    <t>Ratu Prabu Energy Tbk</t>
  </si>
  <si>
    <t>Bank Artos Indonesia</t>
  </si>
  <si>
    <t>Astra International Tbk</t>
  </si>
  <si>
    <t>MISC-INDMANUFACTURE</t>
  </si>
  <si>
    <t>Alam Sutera Realty Tbk</t>
  </si>
  <si>
    <t>Bara Jaya Internasional</t>
  </si>
  <si>
    <t>Bali Towerindo Sentra Tbk</t>
  </si>
  <si>
    <t>Bekasi Asri Pemula Tbk</t>
  </si>
  <si>
    <t>Sepatu Bata Tbk</t>
  </si>
  <si>
    <t>Bank Central Asia Tbk</t>
  </si>
  <si>
    <t>PT Bank Harda Internasional Tbk</t>
  </si>
  <si>
    <t>Bank Bukopin Tbk</t>
  </si>
  <si>
    <t>Buana Finance Tbk</t>
  </si>
  <si>
    <t>PT Bank Mestika Dharma Tbk</t>
  </si>
  <si>
    <t>Bank Negara Indonesia (Persero) Tbk</t>
  </si>
  <si>
    <t>Bank Rakyat Persero</t>
  </si>
  <si>
    <t>Pelayaran Nasional Bina Buana Raya Tbk</t>
  </si>
  <si>
    <t>Bank Tabungan Negara (Persero) Tbk</t>
  </si>
  <si>
    <t>PT Bank Yudha Bhakti Tbk</t>
  </si>
  <si>
    <t>MNC Kapital Indonesia Tbk</t>
  </si>
  <si>
    <t>Bank Mutiara Tbk</t>
  </si>
  <si>
    <t>Bank Citra Permai Tbk</t>
  </si>
  <si>
    <t>Bank Danamon Indonesia Tbk</t>
  </si>
  <si>
    <t>Estika Tata Tiara</t>
  </si>
  <si>
    <t>PT Bank Pembangunan Daerah Banten Tbk</t>
  </si>
  <si>
    <t>PT Trisula Textile Industries Tbk</t>
  </si>
  <si>
    <t>Bekasi Fajar Industrial Estate Tbk</t>
  </si>
  <si>
    <t>BFI Finance Indonesia Tbk</t>
  </si>
  <si>
    <t>PT Bank Ganesha Tbk.</t>
  </si>
  <si>
    <t>PT MNC Investama Tbk.</t>
  </si>
  <si>
    <t>PT Binakarya Jaya Abadi Tbk.</t>
  </si>
  <si>
    <t>Primarindo Asia Infrastructure Tbk</t>
  </si>
  <si>
    <t>PT Bank Ina Perdana Tbk.</t>
  </si>
  <si>
    <t>PT Astrindo Nusantara Infrastruktur Tbk.</t>
  </si>
  <si>
    <t>Bhuwanatala Indah Permai Tbk</t>
  </si>
  <si>
    <t>PT Blue Bird Tbk</t>
  </si>
  <si>
    <t>BISI INTERNATIONAL Tbk</t>
  </si>
  <si>
    <t>Bank Pembangunan Daerah Jawa Barat dan Banten Tbk</t>
  </si>
  <si>
    <t>Bank Pembangunan Timur</t>
  </si>
  <si>
    <t>Sentul City Tbk</t>
  </si>
  <si>
    <t>PT Bank QNB Indonesia Tbk</t>
  </si>
  <si>
    <t>PT Graha Layar Prima Tbk.</t>
  </si>
  <si>
    <t>PT Bank Maspion Indonesia Tbk.</t>
  </si>
  <si>
    <t>BMRI</t>
  </si>
  <si>
    <t>Bank Mandiri Persero</t>
  </si>
  <si>
    <t>BMSR</t>
  </si>
  <si>
    <t>Bintang Mitra Semestaraya Tbk</t>
  </si>
  <si>
    <t>BMTR</t>
  </si>
  <si>
    <t>Global Mediacom Tbk</t>
  </si>
  <si>
    <t>BNBA</t>
  </si>
  <si>
    <t>Bank Bumi Arta Tbk</t>
  </si>
  <si>
    <t>BNBR</t>
  </si>
  <si>
    <t>Bakrie &amp; Brothers Tbk</t>
  </si>
  <si>
    <t>BNGA</t>
  </si>
  <si>
    <t>Bank CIMB Niaga Tbk</t>
  </si>
  <si>
    <t>BNII</t>
  </si>
  <si>
    <t>PT Bank Maybank Indonesia Tbk</t>
  </si>
  <si>
    <t>BNLI</t>
  </si>
  <si>
    <t>Bank Permata Tbk</t>
  </si>
  <si>
    <t>BOGA</t>
  </si>
  <si>
    <t>PT Bintang Oto Global Tbk</t>
  </si>
  <si>
    <t>BOLT</t>
  </si>
  <si>
    <t>PT Garuda Metalindo Tbk.</t>
  </si>
  <si>
    <t>BORN</t>
  </si>
  <si>
    <t>Borneo Lumbung Energy Metal Tbk</t>
  </si>
  <si>
    <t>BOSS</t>
  </si>
  <si>
    <t>PT Borneo Olah Sarana Sukses Tbk.</t>
  </si>
  <si>
    <t>BPFI</t>
  </si>
  <si>
    <t>Batavia Prosperindo Finance Tbk</t>
  </si>
  <si>
    <t>BPII</t>
  </si>
  <si>
    <t>PT Batavia Prosperindo Internasional Tbk.</t>
  </si>
  <si>
    <t>BPTR</t>
  </si>
  <si>
    <t>PT Batavia Prosperindo Trans Tbk.</t>
  </si>
  <si>
    <t>BRAM</t>
  </si>
  <si>
    <t>Indo Kordsa Tbk</t>
  </si>
  <si>
    <t>BRIS</t>
  </si>
  <si>
    <t>PT Bank BRIsyariah Tbk</t>
  </si>
  <si>
    <t>BRMS</t>
  </si>
  <si>
    <t>Bumi Resources Minerals Tbk</t>
  </si>
  <si>
    <t>BRNA</t>
  </si>
  <si>
    <t>Berlina Tbk</t>
  </si>
  <si>
    <t>BRPT</t>
  </si>
  <si>
    <t>Barito Pacific Tbk</t>
  </si>
  <si>
    <t>BASIC-INDOFATURE</t>
  </si>
  <si>
    <t>BSDE</t>
  </si>
  <si>
    <t>Bumi Serpong Damai Tbk</t>
  </si>
  <si>
    <t>BSIM</t>
  </si>
  <si>
    <t>Bank Sinarmas Tbk</t>
  </si>
  <si>
    <t>BSSR</t>
  </si>
  <si>
    <t>Baramulti Suksessarana Tbk</t>
  </si>
  <si>
    <t>BSWD</t>
  </si>
  <si>
    <t>Bank Of India Indonesia Tbk</t>
  </si>
  <si>
    <t>BTEK</t>
  </si>
  <si>
    <t>Bumi Teknokultura Unggul Tbk</t>
  </si>
  <si>
    <t>BTEL</t>
  </si>
  <si>
    <t>Bakrie Telkom Tbk</t>
  </si>
  <si>
    <t>BTON</t>
  </si>
  <si>
    <t>Betonjaya Manunggal Tbk</t>
  </si>
  <si>
    <t>BTPN</t>
  </si>
  <si>
    <t>Bank Tabungan Pensiunan Nasional Tbk</t>
  </si>
  <si>
    <t>BTPS</t>
  </si>
  <si>
    <t>PT Bank Tabungan Pensiunan Nasional Syariah Tbk.</t>
  </si>
  <si>
    <t>BUDI</t>
  </si>
  <si>
    <t>PT Budi Starch &amp; Sweetener Tbk.</t>
  </si>
  <si>
    <t>BUKK</t>
  </si>
  <si>
    <t>Bukaka Teknik Utama Tbk</t>
  </si>
  <si>
    <t>BULL</t>
  </si>
  <si>
    <t>PT Buana Lintas Lautan Tbk.</t>
  </si>
  <si>
    <t>BUMI</t>
  </si>
  <si>
    <t>Bumi Resources Tbk</t>
  </si>
  <si>
    <t>BUVA</t>
  </si>
  <si>
    <t>PT Bukit Uluwatu Villa Tbk</t>
  </si>
  <si>
    <t>BVIC</t>
  </si>
  <si>
    <t>Bank Victoria International Tbk</t>
  </si>
  <si>
    <t>BWPT</t>
  </si>
  <si>
    <t>Eagle High Plantations Tbk</t>
  </si>
  <si>
    <t>BYAN</t>
  </si>
  <si>
    <t>Bayan Resources Tbk</t>
  </si>
  <si>
    <t>CAKK</t>
  </si>
  <si>
    <t>PT Cahayaputra Asa Keramik Tbk.</t>
  </si>
  <si>
    <t>BASIC-IND</t>
  </si>
  <si>
    <t>CARS</t>
  </si>
  <si>
    <t>PT industri dan Perdagangan Bintaro Darma Tbk</t>
  </si>
  <si>
    <t>CANI</t>
  </si>
  <si>
    <t>Capitol Nusantara Indonesia Tbk</t>
  </si>
  <si>
    <t>CASA</t>
  </si>
  <si>
    <t>Capital Finance Indonesia Tbk</t>
  </si>
  <si>
    <t>CASS</t>
  </si>
  <si>
    <t>Cardig Aero Services Tbk</t>
  </si>
  <si>
    <t>PT Industri dan Perdagangan Bintraco Dharma Tbk</t>
  </si>
  <si>
    <t>CEKA</t>
  </si>
  <si>
    <t>PT Wilmar Cahaya Indonesia Tbk.</t>
  </si>
  <si>
    <t>CENT</t>
  </si>
  <si>
    <t>PT Centratama Telekomunikasi Indonesia Tbk.</t>
  </si>
  <si>
    <t>CFIN</t>
  </si>
  <si>
    <t>Clipan Finance Indonesia Tbk</t>
  </si>
  <si>
    <t>CINT</t>
  </si>
  <si>
    <t>PT Chitose Internasional Tbk</t>
  </si>
  <si>
    <t>CITA</t>
  </si>
  <si>
    <t>Cita Mineral Investindo Tbk</t>
  </si>
  <si>
    <t>CITY</t>
  </si>
  <si>
    <t>PT Natura City Developments Tbk.</t>
  </si>
  <si>
    <t>CKRA</t>
  </si>
  <si>
    <t>Cakra Mineral Tbk</t>
  </si>
  <si>
    <t>CLAY</t>
  </si>
  <si>
    <t>Citra Putra</t>
  </si>
  <si>
    <t>CLEO</t>
  </si>
  <si>
    <t>PT Sariguna Primatirta, Tbk</t>
  </si>
  <si>
    <t>CLPI</t>
  </si>
  <si>
    <t>Colorpak Indonesia Tbk</t>
  </si>
  <si>
    <t>CMNP</t>
  </si>
  <si>
    <t>Citra Marga Nusaphala Persada Tbk</t>
  </si>
  <si>
    <t>CMPP</t>
  </si>
  <si>
    <t>PT AirAsia Indonesia Tbk</t>
  </si>
  <si>
    <t>CNKO</t>
  </si>
  <si>
    <t>Exploitasi Energi Indonesia Tbk</t>
  </si>
  <si>
    <t>CNTX</t>
  </si>
  <si>
    <t>Centex Tbk</t>
  </si>
  <si>
    <t>MISC-IND MANUFACTURE</t>
  </si>
  <si>
    <t>COCO</t>
  </si>
  <si>
    <t>PT Wahana Interfood Nusantara Tbk.</t>
  </si>
  <si>
    <t>COWL</t>
  </si>
  <si>
    <t>COWELL DEVELOPMENT TbK</t>
  </si>
  <si>
    <t>CPIN</t>
  </si>
  <si>
    <t>Charoen Pokphand Indonesia Tbk</t>
  </si>
  <si>
    <t>CPRI</t>
  </si>
  <si>
    <t>PT Capri Nusa Satu Properti Tbk</t>
  </si>
  <si>
    <t>CPRO</t>
  </si>
  <si>
    <t>Central Proteina Prima Tbk</t>
  </si>
  <si>
    <t>CSAP</t>
  </si>
  <si>
    <t>Catur Sentosa Adiprana Tbk</t>
  </si>
  <si>
    <t>CSIS</t>
  </si>
  <si>
    <t>PT Cahaya Sakti Investindo Sukses Tbk</t>
  </si>
  <si>
    <t>CTBN</t>
  </si>
  <si>
    <t>Citra Tubindo Tbk</t>
  </si>
  <si>
    <t>BASIC-IND MANUFACTURE</t>
  </si>
  <si>
    <t>CTRA</t>
  </si>
  <si>
    <t>Ciputra Development Tbk</t>
  </si>
  <si>
    <t>CTTH</t>
  </si>
  <si>
    <t>Citatah Tbk</t>
  </si>
  <si>
    <t>DART</t>
  </si>
  <si>
    <t>Duta Anggada Realty Tbk</t>
  </si>
  <si>
    <t>DAYA</t>
  </si>
  <si>
    <t>PT Duta Intidaya Tbk.</t>
  </si>
  <si>
    <t>DEAL</t>
  </si>
  <si>
    <t>PT Dewata Freightinternational Tbk.</t>
  </si>
  <si>
    <t>DEFI</t>
  </si>
  <si>
    <t>Danasupra Erapacific Tbk</t>
  </si>
  <si>
    <t>DEWA</t>
  </si>
  <si>
    <t>Darma Henwa Tbk</t>
  </si>
  <si>
    <t>DFAM</t>
  </si>
  <si>
    <t>PT Dafam Property Indonesia Tbk</t>
  </si>
  <si>
    <t>DGIK</t>
  </si>
  <si>
    <t>Nusa Konstruksi Enjiniring Tbk</t>
  </si>
  <si>
    <t>DIGI</t>
  </si>
  <si>
    <t>PT Arkadia Digital Media Tbk</t>
  </si>
  <si>
    <t>DILD</t>
  </si>
  <si>
    <t>Intiland Development Tbk</t>
  </si>
  <si>
    <t>DIVA</t>
  </si>
  <si>
    <t>PT Distribusi Voucher Nusantara Tbk</t>
  </si>
  <si>
    <t>DKFT</t>
  </si>
  <si>
    <t>Central Omega Resources Tbk</t>
  </si>
  <si>
    <t>DLTA</t>
  </si>
  <si>
    <t>Delta Djakarta Tbk</t>
  </si>
  <si>
    <t>DMAS</t>
  </si>
  <si>
    <t>Puradelta Lestari Tbk PT</t>
  </si>
  <si>
    <t>DNAR</t>
  </si>
  <si>
    <t>PT Bank Dinar Indonesia Tbk.</t>
  </si>
  <si>
    <t>DNET</t>
  </si>
  <si>
    <t>PT Indoritel Makmur Internasional Tbk.</t>
  </si>
  <si>
    <t>DOID</t>
  </si>
  <si>
    <t>Delta Dunia Makmur Tbk</t>
  </si>
  <si>
    <t>DPNS</t>
  </si>
  <si>
    <t>Duta Pertiwi Nusantara Tbk</t>
  </si>
  <si>
    <t>DPUM</t>
  </si>
  <si>
    <t>PT Dua Putra Utama Makmur Tbk.</t>
  </si>
  <si>
    <t>DSFI</t>
  </si>
  <si>
    <t>Dharma Samudera Fishing Ind. Tbk</t>
  </si>
  <si>
    <t>DSNG</t>
  </si>
  <si>
    <t>PT Dharma Satya Nusantara Tbk.</t>
  </si>
  <si>
    <t>DSSA</t>
  </si>
  <si>
    <t>Dian Swastatika Sentosa Tbk</t>
  </si>
  <si>
    <t>DUCK</t>
  </si>
  <si>
    <t>PT Jaya Bersama Indo Tbk.</t>
  </si>
  <si>
    <t>DUTI</t>
  </si>
  <si>
    <t>Duta Pertiwi Tbk</t>
  </si>
  <si>
    <t>DVLA</t>
  </si>
  <si>
    <t>Darya-Varia Laboratoria Tbk</t>
  </si>
  <si>
    <t>DWGL</t>
  </si>
  <si>
    <t>PT Dwi Guna Laksana Tbk</t>
  </si>
  <si>
    <t>DYAN</t>
  </si>
  <si>
    <t>PT Dyandra Media International Tbk.</t>
  </si>
  <si>
    <t>ECII</t>
  </si>
  <si>
    <t>PT Electronic City Indonesia Tbk.</t>
  </si>
  <si>
    <t>EKAD</t>
  </si>
  <si>
    <t>Ekadharma International Tbk</t>
  </si>
  <si>
    <t>ELSA</t>
  </si>
  <si>
    <t>Elnusa Tbk</t>
  </si>
  <si>
    <t>ELTY</t>
  </si>
  <si>
    <t>Bakrieland Development Tbk</t>
  </si>
  <si>
    <t>EMDE</t>
  </si>
  <si>
    <t>Megapolitan Developments Tbk</t>
  </si>
  <si>
    <t>EMTK</t>
  </si>
  <si>
    <t>Elang Mahkota Teknologi Tbk</t>
  </si>
  <si>
    <t>ENRG</t>
  </si>
  <si>
    <t>Energy Mega Persada Tbk</t>
  </si>
  <si>
    <t>EPMT</t>
  </si>
  <si>
    <t>Enseval Putra Megatrading Tbk</t>
  </si>
  <si>
    <t>ERAA</t>
  </si>
  <si>
    <t>Erajaya Swasembada Tbk</t>
  </si>
  <si>
    <t>ERTX</t>
  </si>
  <si>
    <t>Eratex Djaja Tbk</t>
  </si>
  <si>
    <t>ESSA</t>
  </si>
  <si>
    <t>Surya Esa Perkasa Tbk</t>
  </si>
  <si>
    <t>ESTI</t>
  </si>
  <si>
    <t>Ever Shine Textile Industry Tbk</t>
  </si>
  <si>
    <t>ETWA</t>
  </si>
  <si>
    <t>Eterindo Wahanatama Tbk</t>
  </si>
  <si>
    <t>EXCL</t>
  </si>
  <si>
    <t>XL Axiata Tbk</t>
  </si>
  <si>
    <t>INFRASTRUKTUR</t>
  </si>
  <si>
    <t>FAST</t>
  </si>
  <si>
    <t>Fast Food Indonesia Tbk</t>
  </si>
  <si>
    <t>FASW</t>
  </si>
  <si>
    <t>Fajar Surya Wisesa Tbk</t>
  </si>
  <si>
    <t>FILM</t>
  </si>
  <si>
    <t>PT MD Pictures Tbk.</t>
  </si>
  <si>
    <t>FINN</t>
  </si>
  <si>
    <t>PT First Indo American Leasing Tbk.</t>
  </si>
  <si>
    <t>FIRE</t>
  </si>
  <si>
    <t>PT Alfa Energi Investama Tbk.</t>
  </si>
  <si>
    <t>FISH</t>
  </si>
  <si>
    <t>FKS Multi Agro Tbk</t>
  </si>
  <si>
    <t>FMII</t>
  </si>
  <si>
    <t>Fortune Mate Indonesia Tbk</t>
  </si>
  <si>
    <t>FOOD</t>
  </si>
  <si>
    <t>PT Sentra Food Indonesia Tbk.</t>
  </si>
  <si>
    <t>FORU</t>
  </si>
  <si>
    <t>Fortune Indonesia Tbk</t>
  </si>
  <si>
    <t>FORZ</t>
  </si>
  <si>
    <t>PT Forza Land Indonesia Tbk.</t>
  </si>
  <si>
    <t>FPNI</t>
  </si>
  <si>
    <t>PT Lotte Chemical Titan Tbk.</t>
  </si>
  <si>
    <t>FREN</t>
  </si>
  <si>
    <t>Smartfren Telecom Tbk</t>
  </si>
  <si>
    <t>GAMA</t>
  </si>
  <si>
    <t>Gading Development Tbk</t>
  </si>
  <si>
    <t>GDST</t>
  </si>
  <si>
    <t>Gunawan Dianjaya Steel Tbk</t>
  </si>
  <si>
    <t>GDYR</t>
  </si>
  <si>
    <t>Goodyear Indonesia Tbk</t>
  </si>
  <si>
    <t>GEMA</t>
  </si>
  <si>
    <t>Gema Grahasarana Tbk</t>
  </si>
  <si>
    <t>GEMS</t>
  </si>
  <si>
    <t>Golden Energy Mines Tbk</t>
  </si>
  <si>
    <t>GGRM</t>
  </si>
  <si>
    <t>Gudang Garam Tbk</t>
  </si>
  <si>
    <t>GHON</t>
  </si>
  <si>
    <t>PT Gihon Telekomunikasi Indonesia Tbk</t>
  </si>
  <si>
    <t>GIAA</t>
  </si>
  <si>
    <t>Garuda Indonesia (Persero) Tbk</t>
  </si>
  <si>
    <t>GJTL</t>
  </si>
  <si>
    <t>Gajah Tunggal Tbk</t>
  </si>
  <si>
    <t>GLOB</t>
  </si>
  <si>
    <t>Global Teleshop Tbk</t>
  </si>
  <si>
    <t>GMCW</t>
  </si>
  <si>
    <t>Grahamas Citrwisata Tbk</t>
  </si>
  <si>
    <t>GMFI</t>
  </si>
  <si>
    <t>PT Garuda Maintenance Facility Aero Asia Tbk.</t>
  </si>
  <si>
    <t>GMTD</t>
  </si>
  <si>
    <t>Gowa Makasar Tourism Development Tbk</t>
  </si>
  <si>
    <t xml:space="preserve">GOLD </t>
  </si>
  <si>
    <t>PT Visi Telekomunikasi Infrastruktur Tbk</t>
  </si>
  <si>
    <t>GOLL</t>
  </si>
  <si>
    <t>PT Golden Plantation Tbk</t>
  </si>
  <si>
    <t>GOOD</t>
  </si>
  <si>
    <t>PT Garudafood Putra Putri Jaya Tbk.</t>
  </si>
  <si>
    <t>GPRA</t>
  </si>
  <si>
    <t>Perdana Gapura Prima Tbk</t>
  </si>
  <si>
    <t>GREEN</t>
  </si>
  <si>
    <t>Evergreen Invesco Tbk</t>
  </si>
  <si>
    <t>GSMF</t>
  </si>
  <si>
    <t>Equity Development Investment Tbk</t>
  </si>
  <si>
    <t>GTBO</t>
  </si>
  <si>
    <t>Garda Tujuh Buana Tbk</t>
  </si>
  <si>
    <t>GWSA</t>
  </si>
  <si>
    <t>PT Greenwood Sejahtera Tbk</t>
  </si>
  <si>
    <t>GZCO</t>
  </si>
  <si>
    <t>Gozco Plantations Tbk</t>
  </si>
  <si>
    <t>HADE</t>
  </si>
  <si>
    <t>PT Himalaya Energi Perkasa Tbk</t>
  </si>
  <si>
    <t>HDFA</t>
  </si>
  <si>
    <t>Radana Bhaskara Finance Tbk</t>
  </si>
  <si>
    <t>HDTX</t>
  </si>
  <si>
    <t>Panasia Indo Resources Tbk</t>
  </si>
  <si>
    <t>HEAL</t>
  </si>
  <si>
    <t>PT Medikaloka Hermina Tbk.</t>
  </si>
  <si>
    <t>HELI</t>
  </si>
  <si>
    <t>PT Jaya Trishindo Tbk</t>
  </si>
  <si>
    <t>INFRASTRUCTUR</t>
  </si>
  <si>
    <t>HERO</t>
  </si>
  <si>
    <t>Hero Supermarket Tbk</t>
  </si>
  <si>
    <t>HEXA</t>
  </si>
  <si>
    <t>Hexindo Adiperkasa Tbk</t>
  </si>
  <si>
    <t>HITS</t>
  </si>
  <si>
    <t>Humpuss Intermoda Transportasi Tbk</t>
  </si>
  <si>
    <t>HKMU</t>
  </si>
  <si>
    <t>PT HK Metals Utama Tbk</t>
  </si>
  <si>
    <t>HMSP</t>
  </si>
  <si>
    <t>HM Sampoerna Tbk</t>
  </si>
  <si>
    <t>HOKI</t>
  </si>
  <si>
    <t>PT Buyung Poetra Sembada, Tbk</t>
  </si>
  <si>
    <t>HOME</t>
  </si>
  <si>
    <t>Hotel Mandarine Regency Tbk</t>
  </si>
  <si>
    <t>HOTL</t>
  </si>
  <si>
    <t>Saraswatai Griya Lestari Tbk</t>
  </si>
  <si>
    <t>HRME</t>
  </si>
  <si>
    <t>PT Menteng Heritage Reaty Tbk</t>
  </si>
  <si>
    <t>HRTA</t>
  </si>
  <si>
    <t>PT Hartadinata Abadi Tbk</t>
  </si>
  <si>
    <t>HRUM</t>
  </si>
  <si>
    <t>Harum Energy Tbk</t>
  </si>
  <si>
    <t>IATA</t>
  </si>
  <si>
    <t>PT Indonesia Transport &amp; Infrastructure Tbk.</t>
  </si>
  <si>
    <t>IBFN</t>
  </si>
  <si>
    <t>PT Intan Baruprana Finance Tbk</t>
  </si>
  <si>
    <t>IBST</t>
  </si>
  <si>
    <t>Inti Bangun Sejahtera Tbk</t>
  </si>
  <si>
    <t>ICBP</t>
  </si>
  <si>
    <t>Indofood CBP Sukses Makmur Tbk</t>
  </si>
  <si>
    <t>ICON</t>
  </si>
  <si>
    <t>Island Concepts Indonesia Tbk</t>
  </si>
  <si>
    <t>IDPR</t>
  </si>
  <si>
    <t>PT Indonesia Pondasi Raya Tbk.</t>
  </si>
  <si>
    <t>IGAR</t>
  </si>
  <si>
    <t>Champion Pacific Indonesia Tbk</t>
  </si>
  <si>
    <t>IIKP</t>
  </si>
  <si>
    <t>Inti Agri Resources Tbk</t>
  </si>
  <si>
    <t>IKAI</t>
  </si>
  <si>
    <t>Intikeramik Alamasri Industri Tbk</t>
  </si>
  <si>
    <t>IKBI</t>
  </si>
  <si>
    <t>Sumi Indo Kabel Tbk</t>
  </si>
  <si>
    <t>IMAS</t>
  </si>
  <si>
    <t>Indomobil Sukses Internasional Tbk</t>
  </si>
  <si>
    <t>IMJS</t>
  </si>
  <si>
    <t>PT Indomobil Multi Jasa Tbk.</t>
  </si>
  <si>
    <t>IMPC</t>
  </si>
  <si>
    <t>PT Impack Pratama Industri Tbk</t>
  </si>
  <si>
    <t>INAF</t>
  </si>
  <si>
    <t>Indofarma ( Persero ) Tbk</t>
  </si>
  <si>
    <t>INAI</t>
  </si>
  <si>
    <t>Indal Aluminium Industry Tbk</t>
  </si>
  <si>
    <t>INCF</t>
  </si>
  <si>
    <t>PT Indo Komoditi Korpora Tbk</t>
  </si>
  <si>
    <t>INCI</t>
  </si>
  <si>
    <t>Intanwijaya Internasional Tbk</t>
  </si>
  <si>
    <t>INCO</t>
  </si>
  <si>
    <t>Vale Indonesia Tbk</t>
  </si>
  <si>
    <t>INDF</t>
  </si>
  <si>
    <t>Indofood Sukses Makmur Tbk</t>
  </si>
  <si>
    <t>INDR</t>
  </si>
  <si>
    <t>Indorama Synthetics Tbk</t>
  </si>
  <si>
    <t>INDS</t>
  </si>
  <si>
    <t>Indospring Tbk</t>
  </si>
  <si>
    <t>INDX</t>
  </si>
  <si>
    <t>Tanah Laut Tbk</t>
  </si>
  <si>
    <t>INDY</t>
  </si>
  <si>
    <t>Indika Energy Tbk</t>
  </si>
  <si>
    <t>INKP</t>
  </si>
  <si>
    <t>Indah Kiat Pulp &amp; Paper</t>
  </si>
  <si>
    <t>INPC</t>
  </si>
  <si>
    <t>Bank Artha Graha Internasional Tbk</t>
  </si>
  <si>
    <t>INPP</t>
  </si>
  <si>
    <t>Indonesian Paradise Property Tbk</t>
  </si>
  <si>
    <t>INPS</t>
  </si>
  <si>
    <t>PT Indah Prakasa Sentosa Tbk.</t>
  </si>
  <si>
    <t>INRU</t>
  </si>
  <si>
    <t>Toba Pulp Lestari Tbk</t>
  </si>
  <si>
    <t>INTA</t>
  </si>
  <si>
    <t>Intraco Penta Tbk</t>
  </si>
  <si>
    <t>INTD</t>
  </si>
  <si>
    <t>Inter-Delta Tbk</t>
  </si>
  <si>
    <t>INTP</t>
  </si>
  <si>
    <t>Indocement Tunggal Prakasa Tbk</t>
  </si>
  <si>
    <t>IPCC</t>
  </si>
  <si>
    <t>PT Indonesia Kendaraan Terminal Tbk.</t>
  </si>
  <si>
    <t>IPCM</t>
  </si>
  <si>
    <t>PT Jasa Armada Indonesia Tbk.</t>
  </si>
  <si>
    <t>IPOL</t>
  </si>
  <si>
    <t>Indopoly Swakarsa Industry Tbk</t>
  </si>
  <si>
    <t>ISAT</t>
  </si>
  <si>
    <t>Indosat Tbk</t>
  </si>
  <si>
    <t>ISSP</t>
  </si>
  <si>
    <t>PT Steel Pipe Industry of Indonesia Tbk</t>
  </si>
  <si>
    <t>ITMA</t>
  </si>
  <si>
    <t>SUMBER ENERGI ANDALAN Tbk</t>
  </si>
  <si>
    <t>ITMG</t>
  </si>
  <si>
    <t>Indo Tambangraya Megah Tbk</t>
  </si>
  <si>
    <t>ITTG</t>
  </si>
  <si>
    <t>Leo Investments Tbk</t>
  </si>
  <si>
    <t>JAWA</t>
  </si>
  <si>
    <t>Jaya Agra Wattie Tbk</t>
  </si>
  <si>
    <t>JAYA</t>
  </si>
  <si>
    <t>PT Armada Berjaya Trans Tbk.</t>
  </si>
  <si>
    <t>JECC</t>
  </si>
  <si>
    <t>Jembo Cable Company Tbk</t>
  </si>
  <si>
    <t>JGLE</t>
  </si>
  <si>
    <t>PT Graha Andrasentra Propertindo Tbk.</t>
  </si>
  <si>
    <t>JIHD</t>
  </si>
  <si>
    <t>Jakarta International Hotel &amp; Development Tbk</t>
  </si>
  <si>
    <t>JKON</t>
  </si>
  <si>
    <t>Jaya Konstruksi Manggala Pratama Tbk</t>
  </si>
  <si>
    <t>JKSW</t>
  </si>
  <si>
    <t>Jakarta Kyoei Steel Works Tbk</t>
  </si>
  <si>
    <t>JMAS</t>
  </si>
  <si>
    <t>PT Asuransi Jiwa Syariah Jasa Mitra Abadi Tbk</t>
  </si>
  <si>
    <t>JPFA</t>
  </si>
  <si>
    <t>Japfa Comfeed Indonesia Tbk</t>
  </si>
  <si>
    <t>JRPT</t>
  </si>
  <si>
    <t>Jaya Real Property Tbk</t>
  </si>
  <si>
    <t>JSKY</t>
  </si>
  <si>
    <t>PT Sky Energy Indonesia Tbk.</t>
  </si>
  <si>
    <t>JSMR</t>
  </si>
  <si>
    <t>Jasa Marga (Persero) Tbk</t>
  </si>
  <si>
    <t>JSPT</t>
  </si>
  <si>
    <t>Jakarta Setiabudi Internasional Tbk</t>
  </si>
  <si>
    <t>JTPE</t>
  </si>
  <si>
    <t>Jasuindo Tiga Perkasa Tbk</t>
  </si>
  <si>
    <t>KAEF</t>
  </si>
  <si>
    <t>Kimia Farma (Persero) Tbk</t>
  </si>
  <si>
    <t>KARW</t>
  </si>
  <si>
    <t>ICTSI JASA PRIMA Tbk</t>
  </si>
  <si>
    <t>INFRASTURTUR</t>
  </si>
  <si>
    <t>KBLI</t>
  </si>
  <si>
    <t>KMI Wire and Cable Tbk</t>
  </si>
  <si>
    <t>KBLM</t>
  </si>
  <si>
    <t>Kabelindo Murni Tbk</t>
  </si>
  <si>
    <t>KBLV</t>
  </si>
  <si>
    <t>First Media Tbk</t>
  </si>
  <si>
    <t>KBRI</t>
  </si>
  <si>
    <t>Kertas Basuki Rachmat Indonesia Tbk</t>
  </si>
  <si>
    <t>KDSI</t>
  </si>
  <si>
    <t>Kedawung Setia Industrial Tbk</t>
  </si>
  <si>
    <t>KIAS</t>
  </si>
  <si>
    <t>Keramika Indonesia Assosiasi Tbk</t>
  </si>
  <si>
    <t>KICI</t>
  </si>
  <si>
    <t>Kedaung Indah Can Tbk</t>
  </si>
  <si>
    <t>KIJA</t>
  </si>
  <si>
    <t>Kawasan Industri Jababeka Tbk</t>
  </si>
  <si>
    <t>KINO</t>
  </si>
  <si>
    <t>PT Kino Indonesia Tbk</t>
  </si>
  <si>
    <t>KIOS</t>
  </si>
  <si>
    <t>PT Kioson Komersial Indonesia Tbk.</t>
  </si>
  <si>
    <t>KKGI</t>
  </si>
  <si>
    <t>Resource Alam Indonesia Tbk</t>
  </si>
  <si>
    <t>KLBF</t>
  </si>
  <si>
    <t>Kalbe Farma Tbk</t>
  </si>
  <si>
    <t>KMTR</t>
  </si>
  <si>
    <t>PT Kirana Megatara Tbk.</t>
  </si>
  <si>
    <t>KOBX</t>
  </si>
  <si>
    <t>Kobexindo Tractors Tbk</t>
  </si>
  <si>
    <t>KOIN</t>
  </si>
  <si>
    <t>Kokoh Inti Arebama Tbk</t>
  </si>
  <si>
    <t>KONI</t>
  </si>
  <si>
    <t>Perdana Bangun Pusaka Tbk</t>
  </si>
  <si>
    <t>KOPI</t>
  </si>
  <si>
    <t>PT Mitra Energi Persada Tbk</t>
  </si>
  <si>
    <t>KPAL</t>
  </si>
  <si>
    <t>PT Steadfast Marine Tbk</t>
  </si>
  <si>
    <t xml:space="preserve">MISC-IND </t>
  </si>
  <si>
    <t>KPAS</t>
  </si>
  <si>
    <t>PT Cottonindo Ariesta Tbk.</t>
  </si>
  <si>
    <t>KPIG</t>
  </si>
  <si>
    <t>MNC Land Tbk</t>
  </si>
  <si>
    <t>KRAH</t>
  </si>
  <si>
    <t>PT Grand Kartech Tbk</t>
  </si>
  <si>
    <t>KRAS</t>
  </si>
  <si>
    <t>Krakatau Steel (Persero) Tbk</t>
  </si>
  <si>
    <t>KREN</t>
  </si>
  <si>
    <t>PT Kresna Graha Investama Tbk.</t>
  </si>
  <si>
    <t>LAND</t>
  </si>
  <si>
    <t>PT Trimitra Propertindo Tbk.</t>
  </si>
  <si>
    <t>LAPD</t>
  </si>
  <si>
    <t>Leyand International Tbk</t>
  </si>
  <si>
    <t>LCGP</t>
  </si>
  <si>
    <t>PT Eureka Prima Jakarta Tbk.</t>
  </si>
  <si>
    <t>LCKM</t>
  </si>
  <si>
    <t>PT LCK Global Kedaton Tbk</t>
  </si>
  <si>
    <t>LEAD</t>
  </si>
  <si>
    <t>PT Logindo Samudramakmur Tbk.</t>
  </si>
  <si>
    <t>LINK</t>
  </si>
  <si>
    <t>PT Link Net Tbk</t>
  </si>
  <si>
    <t>LION</t>
  </si>
  <si>
    <t>Lion Metal Works Tbk</t>
  </si>
  <si>
    <t>LMAS</t>
  </si>
  <si>
    <t>Limas Indonesia Makmur Tbk</t>
  </si>
  <si>
    <t>LMPI</t>
  </si>
  <si>
    <t>Langgeng Makmur Industri Tbk</t>
  </si>
  <si>
    <t>LMSH</t>
  </si>
  <si>
    <t>Lionmesh Prima Tbk</t>
  </si>
  <si>
    <t>LPCK</t>
  </si>
  <si>
    <t>Lippo Cikarang Tbk</t>
  </si>
  <si>
    <t>LPGI</t>
  </si>
  <si>
    <t>Lippo General Insurance Tbk</t>
  </si>
  <si>
    <t>LPIN</t>
  </si>
  <si>
    <t>Multi Prima Sejahtera Tbk</t>
  </si>
  <si>
    <t>LPKR</t>
  </si>
  <si>
    <t>Lippo Karawaci Tbk</t>
  </si>
  <si>
    <t>LPLI</t>
  </si>
  <si>
    <t>Star Pacific Tbk</t>
  </si>
  <si>
    <t>LPPF</t>
  </si>
  <si>
    <t>Matahari Department Store Tbk</t>
  </si>
  <si>
    <t>LPPS</t>
  </si>
  <si>
    <t>Lippo Securities Tbk</t>
  </si>
  <si>
    <t>LRNA</t>
  </si>
  <si>
    <t>PT Eka Sari Lorena Transport Tbk.</t>
  </si>
  <si>
    <t>LSIP</t>
  </si>
  <si>
    <t>PP London Sumatra Indonesia Tbk</t>
  </si>
  <si>
    <t>LTLS</t>
  </si>
  <si>
    <t>PT Lautan Luas Tbk</t>
  </si>
  <si>
    <t>LUCK</t>
  </si>
  <si>
    <t>PT Sentral Mitra Informatika Tbk.</t>
  </si>
  <si>
    <t>MABA</t>
  </si>
  <si>
    <t>PT Marga Abhinaya Abadi Tbk</t>
  </si>
  <si>
    <t>MAGP</t>
  </si>
  <si>
    <t>Multi Agro Gemilang Plantation Tbk</t>
  </si>
  <si>
    <t>MAIN</t>
  </si>
  <si>
    <t>Malindo Feedmill Tbk</t>
  </si>
  <si>
    <t>BASIC-INDMANUFACTURE</t>
  </si>
  <si>
    <t>-</t>
  </si>
  <si>
    <t>MAMI</t>
  </si>
  <si>
    <t>Mas Murni Indonesia Tbk</t>
  </si>
  <si>
    <t>MAPA</t>
  </si>
  <si>
    <t>PT MAP Aktif Adiperkasa Tbk.</t>
  </si>
  <si>
    <t>MAPB</t>
  </si>
  <si>
    <t>PT MAP Boga Adiperkasa Tbk.</t>
  </si>
  <si>
    <t>MAPI</t>
  </si>
  <si>
    <t>Mitra Adiperkasa Tbk</t>
  </si>
  <si>
    <t>MARI</t>
  </si>
  <si>
    <t>PT Mahaka Radio Integra Tbk.</t>
  </si>
  <si>
    <t>MARK</t>
  </si>
  <si>
    <t>PT Mark Dynamics Indonesia Tbk.</t>
  </si>
  <si>
    <t>MASA</t>
  </si>
  <si>
    <t>Multistrada Arah Sarana Tbk</t>
  </si>
  <si>
    <t>MAYA</t>
  </si>
  <si>
    <t>PT Bank Mayapada Internasional Tbk</t>
  </si>
  <si>
    <t>MBAP</t>
  </si>
  <si>
    <t>PT Mitrabara Adiperdana Tbk</t>
  </si>
  <si>
    <t>MBSS</t>
  </si>
  <si>
    <t>Mitrabahtera Segara Sejati Tbk</t>
  </si>
  <si>
    <t>MBTO</t>
  </si>
  <si>
    <t>Martina Berto Tbk</t>
  </si>
  <si>
    <t>MCAS</t>
  </si>
  <si>
    <t>PT M Cash Integrasi Tbk</t>
  </si>
  <si>
    <t>MCOR</t>
  </si>
  <si>
    <t>PT Bank China Construction Bank Indonesia Tbk</t>
  </si>
  <si>
    <t>MDIA</t>
  </si>
  <si>
    <t>PT Intermedia Capital Tbk.</t>
  </si>
  <si>
    <t>MDKA</t>
  </si>
  <si>
    <t>PT Merdeka Copper Gold Tbk.</t>
  </si>
  <si>
    <t>MDKI</t>
  </si>
  <si>
    <t>PT Emdeki Utama Tbk</t>
  </si>
  <si>
    <t>MDLN</t>
  </si>
  <si>
    <t>Modernland Realty Ltd Tbk</t>
  </si>
  <si>
    <t>MDRN</t>
  </si>
  <si>
    <t>Modern Internasional Tbk</t>
  </si>
  <si>
    <t>MEDC</t>
  </si>
  <si>
    <t>PT Medco Power Indonesia</t>
  </si>
  <si>
    <t>MEGA</t>
  </si>
  <si>
    <t>Bank Mega Tbk</t>
  </si>
  <si>
    <t>MERK</t>
  </si>
  <si>
    <t>Merck Tbk</t>
  </si>
  <si>
    <t>META</t>
  </si>
  <si>
    <t>Nusantara Infrastructure Tbk</t>
  </si>
  <si>
    <t>MFIN</t>
  </si>
  <si>
    <t>PT Mandala Multifinance Tbk.</t>
  </si>
  <si>
    <t>MFMI</t>
  </si>
  <si>
    <t>Multifiling Mitra Indonesia Tbk</t>
  </si>
  <si>
    <t>MGNA</t>
  </si>
  <si>
    <t>PT Magna Investama Mandiri Tbk</t>
  </si>
  <si>
    <t>MGRO</t>
  </si>
  <si>
    <t>PT Mahkota Group Tbk.</t>
  </si>
  <si>
    <t>MICE</t>
  </si>
  <si>
    <t>Multi Indocitra Tbk</t>
  </si>
  <si>
    <t>MIDI</t>
  </si>
  <si>
    <t>Midi Utama Indonesia Tbk</t>
  </si>
  <si>
    <t>MIKA</t>
  </si>
  <si>
    <t>Mitra Keluarga Karyasehat Tbk</t>
  </si>
  <si>
    <t>MINA</t>
  </si>
  <si>
    <t>PT Sanurhasta Mitra Tbk.</t>
  </si>
  <si>
    <t>MIRA</t>
  </si>
  <si>
    <t>Mitra International Resources Tbk</t>
  </si>
  <si>
    <t>MITI</t>
  </si>
  <si>
    <t>Mitra Investindo Tbk</t>
  </si>
  <si>
    <t>MKNT</t>
  </si>
  <si>
    <t>PT Mitra Komunikasi Nusantara Tbk.</t>
  </si>
  <si>
    <t>MKPI</t>
  </si>
  <si>
    <t>Metropolitan Kentjana Tbk</t>
  </si>
  <si>
    <t>MLBI</t>
  </si>
  <si>
    <t>Multi Bintang Indonesia Tbk</t>
  </si>
  <si>
    <t>MLIA</t>
  </si>
  <si>
    <t>Mulia Industrindo Tbk</t>
  </si>
  <si>
    <t>MLPL</t>
  </si>
  <si>
    <t>Multipolar Tbk</t>
  </si>
  <si>
    <t>MLPT</t>
  </si>
  <si>
    <t>PT Multipolar Technology Tbk.</t>
  </si>
  <si>
    <t>MMLP</t>
  </si>
  <si>
    <t>PT Mega Manunggal Property Tbk.</t>
  </si>
  <si>
    <t>MNCN</t>
  </si>
  <si>
    <t>Media Nusantara Citra Tbk</t>
  </si>
  <si>
    <t>MOLI</t>
  </si>
  <si>
    <t>PT Madusari Murni Indah Tbk.</t>
  </si>
  <si>
    <t>MPMX</t>
  </si>
  <si>
    <t>PT Mitra Pinasthika Mustika Tbk.</t>
  </si>
  <si>
    <t>MPOW</t>
  </si>
  <si>
    <t>PT Megapower Makmur Tbk.</t>
  </si>
  <si>
    <t>MPPA</t>
  </si>
  <si>
    <t>Matahari Putra Prima Tbk</t>
  </si>
  <si>
    <t>MPRO</t>
  </si>
  <si>
    <t>PT Propertindo Mulia Investama Tbk.</t>
  </si>
  <si>
    <t>MRAT</t>
  </si>
  <si>
    <t>Mustika Ratu Tbk</t>
  </si>
  <si>
    <t>MREI</t>
  </si>
  <si>
    <t>Maskapai Reasuransi Indonesia Tbk</t>
  </si>
  <si>
    <t>MSIN</t>
  </si>
  <si>
    <t>PT MNC Studios International Tbk.</t>
  </si>
  <si>
    <t>MSKY</t>
  </si>
  <si>
    <t>MNC Sky Vision Tbk</t>
  </si>
  <si>
    <t>MTDL</t>
  </si>
  <si>
    <t>Metrodata Electronics Tbk</t>
  </si>
  <si>
    <t>MTFN</t>
  </si>
  <si>
    <t>Capitalinc Invesment Tbk</t>
  </si>
  <si>
    <t>MTLA</t>
  </si>
  <si>
    <t>Metropolitan Land Tbk</t>
  </si>
  <si>
    <t>MTPS</t>
  </si>
  <si>
    <t>PT Meta Epsi Tbk</t>
  </si>
  <si>
    <t>MTRA</t>
  </si>
  <si>
    <t>PT Mitra Pemuda Tbk.</t>
  </si>
  <si>
    <t>MTSM</t>
  </si>
  <si>
    <t>Metro Realty Tbk</t>
  </si>
  <si>
    <t>MTWI</t>
  </si>
  <si>
    <t>PT Malacca Trust Wuwungan Insurance Tbk.</t>
  </si>
  <si>
    <t>MYOH</t>
  </si>
  <si>
    <t>Samindo Resources Tbk</t>
  </si>
  <si>
    <t>MYOR</t>
  </si>
  <si>
    <t>Mayora Indah Tbk</t>
  </si>
  <si>
    <t>MYRX</t>
  </si>
  <si>
    <t>Hanson International Tbk</t>
  </si>
  <si>
    <t>MYTX</t>
  </si>
  <si>
    <t>PT Asia Pacific Investama Tbk.</t>
  </si>
  <si>
    <t>NAGA</t>
  </si>
  <si>
    <t>PT Bank Mitraniaga Tbk</t>
  </si>
  <si>
    <t>NASA</t>
  </si>
  <si>
    <t>PT Ayana Land International Tbk</t>
  </si>
  <si>
    <t>NATO</t>
  </si>
  <si>
    <t>PT Nusantara Properti Internasional Tbk</t>
  </si>
  <si>
    <t>NELY</t>
  </si>
  <si>
    <t>Pelayaran Nelly Dwi Putri Tbk</t>
  </si>
  <si>
    <t>NFCX</t>
  </si>
  <si>
    <t>PT NFC Indonesia Tbk</t>
  </si>
  <si>
    <t>NICK</t>
  </si>
  <si>
    <t>PT Charnic Capital Tbk.</t>
  </si>
  <si>
    <t>NIKL</t>
  </si>
  <si>
    <t>Pelat Timah Nusantara Tbk</t>
  </si>
  <si>
    <t>NIPS</t>
  </si>
  <si>
    <t>Nipress Tbk</t>
  </si>
  <si>
    <t>NIRO</t>
  </si>
  <si>
    <t>City Retail Developments Tbk</t>
  </si>
  <si>
    <t>NISP</t>
  </si>
  <si>
    <t>PT Bank OCBC NISP Tbk</t>
  </si>
  <si>
    <t>NOBU</t>
  </si>
  <si>
    <t>PT Bank Nationalnobu Tbk.</t>
  </si>
  <si>
    <t>NRCA</t>
  </si>
  <si>
    <t>PT Nusa Raya Cipta Tbk.</t>
  </si>
  <si>
    <t>NUSA</t>
  </si>
  <si>
    <t>PT Sinergi Megah Internusa Tbk</t>
  </si>
  <si>
    <t>OASA</t>
  </si>
  <si>
    <t>PT Protech Mitra Perkasa Tbk</t>
  </si>
  <si>
    <t>OCAP</t>
  </si>
  <si>
    <t>ONIX CAPITAL Tbk</t>
  </si>
  <si>
    <t>OKAS</t>
  </si>
  <si>
    <t>Ancora Indonesia Resources Tbk</t>
  </si>
  <si>
    <t>OMRE</t>
  </si>
  <si>
    <t>Indonesia Prima Property Tbk</t>
  </si>
  <si>
    <t>PADI</t>
  </si>
  <si>
    <t>Minna Padi Investama Sekuritas Tbk</t>
  </si>
  <si>
    <t>PALM</t>
  </si>
  <si>
    <t>Provident Agro Tbk</t>
  </si>
  <si>
    <t>PANI</t>
  </si>
  <si>
    <t>PT Pratama Abadi Nusa Industri Tbk.</t>
  </si>
  <si>
    <t>PANR</t>
  </si>
  <si>
    <t>Panorama Sentrawisata Tbk</t>
  </si>
  <si>
    <t>PANS</t>
  </si>
  <si>
    <t>Panin Sekuritas Tbk</t>
  </si>
  <si>
    <t>PBID</t>
  </si>
  <si>
    <t>PT Panca Budi Idaman Tbk</t>
  </si>
  <si>
    <t>PBRX</t>
  </si>
  <si>
    <t>Pan Brothers Tbk</t>
  </si>
  <si>
    <t>PBSA</t>
  </si>
  <si>
    <t>PT Paramita Bangun Sarana Tbk</t>
  </si>
  <si>
    <t>PCAR</t>
  </si>
  <si>
    <t>PT Prima Cakrawala Abadi Tbk</t>
  </si>
  <si>
    <t>PDES</t>
  </si>
  <si>
    <t>Destinasi Tirta Nusantara Tbk</t>
  </si>
  <si>
    <t>PEGE</t>
  </si>
  <si>
    <t>PT Panca Global Kapital Tbk.</t>
  </si>
  <si>
    <t>PEHA</t>
  </si>
  <si>
    <t>PT Phapros Tbk.</t>
  </si>
  <si>
    <t>PGAS</t>
  </si>
  <si>
    <t>Perusahaan Gas Negara (Persero) Tbk</t>
  </si>
  <si>
    <t>PGLI</t>
  </si>
  <si>
    <t>Pembangunan Graha Lestari Tbk</t>
  </si>
  <si>
    <t>PICO</t>
  </si>
  <si>
    <t>Pelangi Indah Canindo Tbk</t>
  </si>
  <si>
    <t>PJAA</t>
  </si>
  <si>
    <t>Pembangunan Jaya Ancol Tbk</t>
  </si>
  <si>
    <t>PKPK</t>
  </si>
  <si>
    <t>Perdana Karya Perkasa Tbk</t>
  </si>
  <si>
    <t>PLAS</t>
  </si>
  <si>
    <t>Polaris Investama Tbk</t>
  </si>
  <si>
    <t>PLIN</t>
  </si>
  <si>
    <t>Plaza Indonesia Realty Tbk</t>
  </si>
  <si>
    <t>PNBS</t>
  </si>
  <si>
    <t>PT Bank Panin Dubai Syariah Tbk.</t>
  </si>
  <si>
    <t>PNBN</t>
  </si>
  <si>
    <t>Bank Pan Indonesia Tbk</t>
  </si>
  <si>
    <t>PNIN</t>
  </si>
  <si>
    <t>Paninvest Tbk</t>
  </si>
  <si>
    <t>PNLF</t>
  </si>
  <si>
    <t>Panin Financial Tbk</t>
  </si>
  <si>
    <t>PNSE</t>
  </si>
  <si>
    <t>Pudjiadi &amp; Sons Tbk</t>
  </si>
  <si>
    <t>POLA</t>
  </si>
  <si>
    <t>PT Pool Advista Finance Tbk.</t>
  </si>
  <si>
    <t>POLI</t>
  </si>
  <si>
    <t>PT Pollux Investasi Internasional Tbk.</t>
  </si>
  <si>
    <t>POLL</t>
  </si>
  <si>
    <t>PT Pollux Properti Indonesia Tbk.</t>
  </si>
  <si>
    <t>POLY</t>
  </si>
  <si>
    <t>Asia Pacific Fibers Tbk</t>
  </si>
  <si>
    <t>POOL</t>
  </si>
  <si>
    <t>Pool Advista Indonesia Tbk</t>
  </si>
  <si>
    <t>PORT</t>
  </si>
  <si>
    <t>PT Nusantara Pelabuhan Handal Tbk.</t>
  </si>
  <si>
    <t>POSA</t>
  </si>
  <si>
    <t>PT Bliss Properti Indonesia</t>
  </si>
  <si>
    <t>POWR</t>
  </si>
  <si>
    <t>PT Cikarang Listrindo Tbk.</t>
  </si>
  <si>
    <t>PPRE</t>
  </si>
  <si>
    <t>PT PP Presisi Tbk.</t>
  </si>
  <si>
    <t>PPRO</t>
  </si>
  <si>
    <t>PP Properti Tbk PT</t>
  </si>
  <si>
    <t>PRAS</t>
  </si>
  <si>
    <t>Prima Alloy Steel Universal Tbk</t>
  </si>
  <si>
    <t>PRDA</t>
  </si>
  <si>
    <t>PT Prodia Widyahusada Tbk.</t>
  </si>
  <si>
    <t>PRIM</t>
  </si>
  <si>
    <t>PT Royal Prima Tbk.</t>
  </si>
  <si>
    <t>PSAB</t>
  </si>
  <si>
    <t>J RESOURCES ASIA PASIFIK Tbk</t>
  </si>
  <si>
    <t>PSDN</t>
  </si>
  <si>
    <t>Prasidha Aneka Niaga Tbk</t>
  </si>
  <si>
    <t>PSKT</t>
  </si>
  <si>
    <t>PT Red Planet Indonesia Tbk</t>
  </si>
  <si>
    <t>PSSI</t>
  </si>
  <si>
    <t>PT Pelita Samudera Shipping Tbk</t>
  </si>
  <si>
    <t>PTBA</t>
  </si>
  <si>
    <t>Tambang Batubara Bukit Asam (Persero) Tbk</t>
  </si>
  <si>
    <t>PTIS</t>
  </si>
  <si>
    <t>Indo Straits Tbk</t>
  </si>
  <si>
    <t>PTPP</t>
  </si>
  <si>
    <t>PP (Persero) Tbk</t>
  </si>
  <si>
    <t>PTRO</t>
  </si>
  <si>
    <t>Petrosea Tbk</t>
  </si>
  <si>
    <t>PTSN</t>
  </si>
  <si>
    <t>Sat Nusapersada Tbk</t>
  </si>
  <si>
    <t>PTSP</t>
  </si>
  <si>
    <t>Pioneerindo Gourmet International Tbk</t>
  </si>
  <si>
    <t>PUDP</t>
  </si>
  <si>
    <t>Pudjiadi Prestige Tbk</t>
  </si>
  <si>
    <t>PWON</t>
  </si>
  <si>
    <t>Pakuwon Jati Tbk</t>
  </si>
  <si>
    <t>PYFA</t>
  </si>
  <si>
    <t>Pyridam Farma Tbk</t>
  </si>
  <si>
    <t>PZZA</t>
  </si>
  <si>
    <t>PT Sarimelati Kencana Tbk.</t>
  </si>
  <si>
    <t>RAJA</t>
  </si>
  <si>
    <t>Rukun Raharja Tbk</t>
  </si>
  <si>
    <t>RALS</t>
  </si>
  <si>
    <t>Ramayana Lestari Sentosa Tbk</t>
  </si>
  <si>
    <t>RANC</t>
  </si>
  <si>
    <t>Supra Boga Lestari Tbk</t>
  </si>
  <si>
    <t>RBMS</t>
  </si>
  <si>
    <t>Ristia Bintang Mahkotasejati Tbk</t>
  </si>
  <si>
    <t>RDTX</t>
  </si>
  <si>
    <t>Roda Vivatex Tbk</t>
  </si>
  <si>
    <t>RELI</t>
  </si>
  <si>
    <t>Reliance Sekuritas Indonesia Tbk</t>
  </si>
  <si>
    <t>RICY</t>
  </si>
  <si>
    <t>Ricky Putra Globalindo Tbk</t>
  </si>
  <si>
    <t>RIGS</t>
  </si>
  <si>
    <t>Rig Tenders Tbk</t>
  </si>
  <si>
    <t>RIMO</t>
  </si>
  <si>
    <t>PT Rimo International Lestari Tbk.</t>
  </si>
  <si>
    <t>RISE</t>
  </si>
  <si>
    <t>PT Jaya Sukses Makmur Sentosa Tbk.</t>
  </si>
  <si>
    <t>RMBA</t>
  </si>
  <si>
    <t>Bentoel International Investama Tbk</t>
  </si>
  <si>
    <t>RODA</t>
  </si>
  <si>
    <t>Pikko Land Development Tbk</t>
  </si>
  <si>
    <t>ROTI</t>
  </si>
  <si>
    <t>Nippon Indosari Corpindo Tbk</t>
  </si>
  <si>
    <t>RUIS</t>
  </si>
  <si>
    <t>Radiant Utama Interinsco Tbk</t>
  </si>
  <si>
    <t>SAFE</t>
  </si>
  <si>
    <t>Steady Safe Tbk</t>
  </si>
  <si>
    <t>SAME</t>
  </si>
  <si>
    <t>Sarana Meditama Metropolitan Tbk</t>
  </si>
  <si>
    <t>SAPX</t>
  </si>
  <si>
    <t>PT Satria Antaran Prima Tbk.</t>
  </si>
  <si>
    <t>SATU</t>
  </si>
  <si>
    <t>PT Kota Satu Properti Tbk.</t>
  </si>
  <si>
    <t>SCBD</t>
  </si>
  <si>
    <t>Danayasa Arthatama Tbk</t>
  </si>
  <si>
    <t>SCCO</t>
  </si>
  <si>
    <t>Supreme Cable Manufacturing Corporation Tbk</t>
  </si>
  <si>
    <t>SCMA</t>
  </si>
  <si>
    <t>Surya Citra Media Tbk</t>
  </si>
  <si>
    <t>SCPI</t>
  </si>
  <si>
    <t>Merck Sharp Dohme Pharma Tbk</t>
  </si>
  <si>
    <t>SDMU</t>
  </si>
  <si>
    <t>Sidomulyo Selaras Tbk</t>
  </si>
  <si>
    <t>SDPC</t>
  </si>
  <si>
    <t>Millennium Pharmacon International Tbk</t>
  </si>
  <si>
    <t>SDRA</t>
  </si>
  <si>
    <t>PT Bank Woori Saudara Indonesia 1906 Tbk</t>
  </si>
  <si>
    <t>SGRO</t>
  </si>
  <si>
    <t>Sampoerna Agro Tbk</t>
  </si>
  <si>
    <t>SHID</t>
  </si>
  <si>
    <t>Hotel Sahid Jaya Tbk</t>
  </si>
  <si>
    <t>SHIP</t>
  </si>
  <si>
    <t>PT Sillo Maritime Perdana Tbk</t>
  </si>
  <si>
    <t>SIAP</t>
  </si>
  <si>
    <t>Sekawan Intipratama Tbk</t>
  </si>
  <si>
    <t>SIDO</t>
  </si>
  <si>
    <t>Industri Jamu dan Farmasi Sido Muncul Tbk</t>
  </si>
  <si>
    <t>SILO</t>
  </si>
  <si>
    <t>Siloam International Hospitals Tbk</t>
  </si>
  <si>
    <t>SIMA</t>
  </si>
  <si>
    <t>Siwani Makmur Tbk</t>
  </si>
  <si>
    <t>SIMP</t>
  </si>
  <si>
    <t>Salim Ivomas Pratama Tbk</t>
  </si>
  <si>
    <t>SIPD</t>
  </si>
  <si>
    <t>Sierad Produce Tbk</t>
  </si>
  <si>
    <t>SKBM</t>
  </si>
  <si>
    <t>Sekar Bumi Tbk</t>
  </si>
  <si>
    <t>SKLT</t>
  </si>
  <si>
    <t>Sekar Laut Tbk</t>
  </si>
  <si>
    <t>SKRN</t>
  </si>
  <si>
    <t>PT Superkrane Mitra Utama Tbk</t>
  </si>
  <si>
    <t>SKYB</t>
  </si>
  <si>
    <t>PT Northcliff Citranusa Indonesia Tbk.</t>
  </si>
  <si>
    <t>SMAR</t>
  </si>
  <si>
    <t>SMART Tbk</t>
  </si>
  <si>
    <t>SMBR</t>
  </si>
  <si>
    <t>PT Semen Baturaja (Persero) Tbk</t>
  </si>
  <si>
    <t>SMCB</t>
  </si>
  <si>
    <t>PT Solusi Bangun Indonesia Tbk</t>
  </si>
  <si>
    <t>SMDM</t>
  </si>
  <si>
    <t>Suryamas Dutamakmur Tbk</t>
  </si>
  <si>
    <t>SMDR</t>
  </si>
  <si>
    <t>Samudera Indonesia Tbk</t>
  </si>
  <si>
    <t>KOMPAS100</t>
  </si>
  <si>
    <t>SMGR</t>
  </si>
  <si>
    <t>Semen Indonesia (Persero) Tbk</t>
  </si>
  <si>
    <t>SMMA</t>
  </si>
  <si>
    <t>Sinar Mas Multiartha Tbk</t>
  </si>
  <si>
    <t>SMMT</t>
  </si>
  <si>
    <t>GOLDEN EAGLE ENERGY Tbk</t>
  </si>
  <si>
    <t>SMRA</t>
  </si>
  <si>
    <t>PT Summarecon Agung Tbk</t>
  </si>
  <si>
    <t>SMRU</t>
  </si>
  <si>
    <t>SMR Utama Tbk</t>
  </si>
  <si>
    <t>SMSM</t>
  </si>
  <si>
    <t>Selamat Sempurna Tbk</t>
  </si>
  <si>
    <t>SOCI</t>
  </si>
  <si>
    <t>PT Soechi Lines Tbk.</t>
  </si>
  <si>
    <t>SONA</t>
  </si>
  <si>
    <t>Sona Topas Tourism Industry Tbk</t>
  </si>
  <si>
    <t>SOSS</t>
  </si>
  <si>
    <t>PT Shield On Service Tbk.</t>
  </si>
  <si>
    <t>SOTS</t>
  </si>
  <si>
    <t>PT Satria Mega Kencana Tbk.</t>
  </si>
  <si>
    <t>SPMA</t>
  </si>
  <si>
    <t>Suparma Tbk</t>
  </si>
  <si>
    <t>SPTO</t>
  </si>
  <si>
    <t>PT Surya Pertiwi Tbk</t>
  </si>
  <si>
    <t>SQMI</t>
  </si>
  <si>
    <t>RENUKA COALINDO Tbk</t>
  </si>
  <si>
    <t>SRAJ</t>
  </si>
  <si>
    <t>Sejahteraraya Anugrahjaya Tbk</t>
  </si>
  <si>
    <t>SRIL</t>
  </si>
  <si>
    <t>PT Sri Rejeki Isman Tbk</t>
  </si>
  <si>
    <t>SRSN</t>
  </si>
  <si>
    <t>Indo Acidatama Tbk</t>
  </si>
  <si>
    <t>SRTG</t>
  </si>
  <si>
    <t>PT Saratoga Investama Sedaya Tbk.</t>
  </si>
  <si>
    <t>SSIA</t>
  </si>
  <si>
    <t>Surya Semesta Internusa Tbk</t>
  </si>
  <si>
    <t>SSMS</t>
  </si>
  <si>
    <t>PT Sawit Sumbermas Sarana Tbk.</t>
  </si>
  <si>
    <t>SSTM</t>
  </si>
  <si>
    <t>Sunson Textile Manufacturer Tbk</t>
  </si>
  <si>
    <t>STAR</t>
  </si>
  <si>
    <t>PT Star Petrochem Tbk.</t>
  </si>
  <si>
    <t>STTP</t>
  </si>
  <si>
    <t>Siantar Top Tbk</t>
  </si>
  <si>
    <t>SUGI</t>
  </si>
  <si>
    <t>Sugih Energy Tbk</t>
  </si>
  <si>
    <t>SULI</t>
  </si>
  <si>
    <t>PT SLJ Global Tbk</t>
  </si>
  <si>
    <t>SUPR</t>
  </si>
  <si>
    <t>Solusi Tunas Pratama Tbk</t>
  </si>
  <si>
    <t>SURE</t>
  </si>
  <si>
    <t>PT Super Energy Tbk.</t>
  </si>
  <si>
    <t>SWAT</t>
  </si>
  <si>
    <t>PT Sriwahana Adityakarta Tbk.</t>
  </si>
  <si>
    <t>TALF</t>
  </si>
  <si>
    <t>Tunas Alifin Tbk</t>
  </si>
  <si>
    <t>TAMU</t>
  </si>
  <si>
    <t>PT Pelayaran Tamarin Samudra Tbk.</t>
  </si>
  <si>
    <t>TARA</t>
  </si>
  <si>
    <t>PT Sitara Propertindo Tbk</t>
  </si>
  <si>
    <t>TAXI</t>
  </si>
  <si>
    <t>Express Transindo Utama Tbk</t>
  </si>
  <si>
    <t>TBIG</t>
  </si>
  <si>
    <t>PT Tower Bersama Infrastructure Tbk</t>
  </si>
  <si>
    <t>TBLA</t>
  </si>
  <si>
    <t>Tunas Baru Lampung Tbk</t>
  </si>
  <si>
    <t>TBMS</t>
  </si>
  <si>
    <t>Tembaga Mulia Semanan Tbk</t>
  </si>
  <si>
    <t>TCID</t>
  </si>
  <si>
    <t>Mandom Indonesia Tbk</t>
  </si>
  <si>
    <t>TCPI</t>
  </si>
  <si>
    <t>PT Transcoal Pacific Tbk.</t>
  </si>
  <si>
    <t>TDPM</t>
  </si>
  <si>
    <t>PT Tridomain Performance Materials Tbk.</t>
  </si>
  <si>
    <t>TELE</t>
  </si>
  <si>
    <t>PT Tiphone Mobile Indonesia Tbk.</t>
  </si>
  <si>
    <t>TFCO</t>
  </si>
  <si>
    <t>Tifico Fiber Indonesia Tbk</t>
  </si>
  <si>
    <t>TGKA</t>
  </si>
  <si>
    <t>Tigaraksa Satria Tbk</t>
  </si>
  <si>
    <t>TGRA</t>
  </si>
  <si>
    <t>PT Terregra Asia Energy</t>
  </si>
  <si>
    <t>TIFA</t>
  </si>
  <si>
    <t>Tifa Finance Tbk</t>
  </si>
  <si>
    <t>TINS</t>
  </si>
  <si>
    <t>PT Timah Tbk.</t>
  </si>
  <si>
    <t>TIRA</t>
  </si>
  <si>
    <t>Tira Austenite Tbk</t>
  </si>
  <si>
    <t>TIRT</t>
  </si>
  <si>
    <t>Tirta Mahakam Resources Tbk</t>
  </si>
  <si>
    <t>TKIM</t>
  </si>
  <si>
    <t>Pabrik Kertas Tjiwi Kimia Tbk</t>
  </si>
  <si>
    <t>TLKM</t>
  </si>
  <si>
    <t>PT Telekomunikasi Indonesia (Persero) Tbk.</t>
  </si>
  <si>
    <t>TMAS</t>
  </si>
  <si>
    <t>Pelayaran Tempuran Emas Tbk</t>
  </si>
  <si>
    <t>TMPI</t>
  </si>
  <si>
    <t>PT Sigmagold Inti Perkasa Tbk.</t>
  </si>
  <si>
    <t>TMPO</t>
  </si>
  <si>
    <t>Tempo Inti Media Tbk</t>
  </si>
  <si>
    <t>TNCA</t>
  </si>
  <si>
    <t>PT Trimuda Nuansa Citra Tbk.</t>
  </si>
  <si>
    <t>TOBA</t>
  </si>
  <si>
    <t>Toba Bara Sejahtra Tbk</t>
  </si>
  <si>
    <t>TOPS</t>
  </si>
  <si>
    <t>PT Totalindo Eka Persada Tbk.</t>
  </si>
  <si>
    <t>TOTL</t>
  </si>
  <si>
    <t>Total Bangun Persada Tbk</t>
  </si>
  <si>
    <t>TOTO</t>
  </si>
  <si>
    <t>Surya Toto Indonesia Tbk</t>
  </si>
  <si>
    <t>TOWR</t>
  </si>
  <si>
    <t>Sarana Menara Nusantara Tbk</t>
  </si>
  <si>
    <t>TPIA</t>
  </si>
  <si>
    <t>PT Chandra Asri Petrochemical Tbk</t>
  </si>
  <si>
    <t>TPMA</t>
  </si>
  <si>
    <t>Trans Power Marine Tbk</t>
  </si>
  <si>
    <t>TRAM</t>
  </si>
  <si>
    <t>Trada Alam Minera Tbk.</t>
  </si>
  <si>
    <t>TRIL</t>
  </si>
  <si>
    <t>Triwira Insanlestari Tbk</t>
  </si>
  <si>
    <t>TRIM</t>
  </si>
  <si>
    <t>PT Trimegah Sekuritas Indonesia Tbk</t>
  </si>
  <si>
    <t>TRIO</t>
  </si>
  <si>
    <t>Trikomsel Oke Tbk</t>
  </si>
  <si>
    <t>TRIS</t>
  </si>
  <si>
    <t>Trisula International Tbk</t>
  </si>
  <si>
    <t>TRST</t>
  </si>
  <si>
    <t>Trias Sentosa Tbk</t>
  </si>
  <si>
    <t>TRUK</t>
  </si>
  <si>
    <t>PT Guna Timur Raya Tbk.</t>
  </si>
  <si>
    <t>TRUS</t>
  </si>
  <si>
    <t>Trust Finance Indonesia Tbk</t>
  </si>
  <si>
    <t>TSPC</t>
  </si>
  <si>
    <t>Tempo Scan Pacific Tbk</t>
  </si>
  <si>
    <t>TUGU</t>
  </si>
  <si>
    <t>PT Asuransi Tugu Pratama Indonesia Tbk</t>
  </si>
  <si>
    <t>TURI</t>
  </si>
  <si>
    <t>Tunas Ridean Tbk</t>
  </si>
  <si>
    <t>ULTJ</t>
  </si>
  <si>
    <t>Ultra Jaya Milk Industry Tbk</t>
  </si>
  <si>
    <t>UNIC</t>
  </si>
  <si>
    <t>Unggul Indah Cahaya Tbk</t>
  </si>
  <si>
    <t>UNIT</t>
  </si>
  <si>
    <t>Nusantara Inti Corpora Tbk</t>
  </si>
  <si>
    <t>UNSP</t>
  </si>
  <si>
    <t>Bakrie Sumatera Plantations Tbk</t>
  </si>
  <si>
    <t>UNTR</t>
  </si>
  <si>
    <t>United Tractors Tbk</t>
  </si>
  <si>
    <t>UNVR</t>
  </si>
  <si>
    <t>Unilever Indonesia Tbk</t>
  </si>
  <si>
    <t>URBN</t>
  </si>
  <si>
    <t>PT Urban Jakarta Propertindo Tbk.</t>
  </si>
  <si>
    <t>VICO</t>
  </si>
  <si>
    <t>PT Victoria Investama Tbk.</t>
  </si>
  <si>
    <t>VINS</t>
  </si>
  <si>
    <t>PT Victoria Insurance Tbk.</t>
  </si>
  <si>
    <t>VIVA</t>
  </si>
  <si>
    <t>PT Visi Media Asia Tbk</t>
  </si>
  <si>
    <t>VOKS</t>
  </si>
  <si>
    <t>Voksel Electric Tbk</t>
  </si>
  <si>
    <t>VRNA</t>
  </si>
  <si>
    <t>Verena Multi Finance Tbk</t>
  </si>
  <si>
    <t>WAPO</t>
  </si>
  <si>
    <t>Wahana Pronatural Tbk</t>
  </si>
  <si>
    <t>WEGE</t>
  </si>
  <si>
    <t>PT Wijaya Karya Bangunan Gedung Tbk.</t>
  </si>
  <si>
    <t>WEHA</t>
  </si>
  <si>
    <t>PT WEHA Transportasi Indonesia Tbk</t>
  </si>
  <si>
    <t>WICO</t>
  </si>
  <si>
    <t>Wicaksana Overseas International Tbk</t>
  </si>
  <si>
    <t>WIIM</t>
  </si>
  <si>
    <t>Wismilak Inti Makmur Tbk</t>
  </si>
  <si>
    <t>WIKA</t>
  </si>
  <si>
    <t>Wijaya Karya Tbk</t>
  </si>
  <si>
    <t>WINS</t>
  </si>
  <si>
    <t>Wintermar Offshore Marine Tbk</t>
  </si>
  <si>
    <t>WOMF</t>
  </si>
  <si>
    <t>PT Wahana Ottomitra Multiartha Tbk</t>
  </si>
  <si>
    <t>WOOD</t>
  </si>
  <si>
    <t>PT Integra Indocabinet Tbk</t>
  </si>
  <si>
    <t>WSBP</t>
  </si>
  <si>
    <t>PT Waskita Beton Precast Tbk.</t>
  </si>
  <si>
    <t>WSKT</t>
  </si>
  <si>
    <t>PT Waskita Karya (Persero) Tbk</t>
  </si>
  <si>
    <t>WTON</t>
  </si>
  <si>
    <t>Wijaya Karya Beton</t>
  </si>
  <si>
    <t>YELO</t>
  </si>
  <si>
    <t>PT Yelooo Integra Datanet Tbk.</t>
  </si>
  <si>
    <t>YPAS</t>
  </si>
  <si>
    <t>Yanaprima Hastapersada Tbk</t>
  </si>
  <si>
    <t>YULE</t>
  </si>
  <si>
    <t>Yulie Sekuritas Indonesia Tbk</t>
  </si>
  <si>
    <t>ZBRA</t>
  </si>
  <si>
    <t>Zebra Nusantara Tbk</t>
  </si>
  <si>
    <t>ZINC</t>
  </si>
  <si>
    <t>PT Kapuas Prima Coal Tbk</t>
  </si>
  <si>
    <t>ZONE</t>
  </si>
  <si>
    <t>PT Mega Perintis Tbk.</t>
  </si>
  <si>
    <t>Miliaran</t>
  </si>
  <si>
    <t>Bali Towerindo Sentra Tbk.</t>
  </si>
  <si>
    <t>Bekasi Asri Pemula Tbk.</t>
  </si>
  <si>
    <t>Sepatu Bata Tbk.</t>
  </si>
  <si>
    <t>30 Okt 1989</t>
  </si>
  <si>
    <t>Bank Central Asia Tbk.</t>
  </si>
  <si>
    <t>31 Mei 2000</t>
  </si>
  <si>
    <t>Bank Harda Internasional Tbk.</t>
  </si>
  <si>
    <t>12 Ags 2015</t>
  </si>
  <si>
    <t>Bank Bukopin Tbk.</t>
  </si>
  <si>
    <t>Buana Finance Tbk.</t>
  </si>
  <si>
    <t>07 Mei 1990</t>
  </si>
  <si>
    <t>Bank Mestika Dharma Tbk.</t>
  </si>
  <si>
    <t>Bank Negara Indonesia (Persero</t>
  </si>
  <si>
    <t>Bank Rakyat Indonesia (Persero</t>
  </si>
  <si>
    <t>Pelayaran Nasional Bina Buana</t>
  </si>
  <si>
    <t>Bank Tabungan Negara (Persero)</t>
  </si>
  <si>
    <t>17 Des 2009</t>
  </si>
  <si>
    <t>Bank Yudha Bhakti Tbk.</t>
  </si>
  <si>
    <t>MNC Kapital Indonesia Tbk.</t>
  </si>
  <si>
    <t>Bank JTrust Indonesia Tbk.</t>
  </si>
  <si>
    <t>Bumi Citra Permai Tbk.</t>
  </si>
  <si>
    <t>11 Des 2009</t>
  </si>
  <si>
    <t>Bank Danamon Indonesia Tbk.</t>
  </si>
  <si>
    <t>06 Des 1989</t>
  </si>
  <si>
    <t>Estika Tata Tiara Tbk.</t>
  </si>
  <si>
    <t>Bank Pembangunan Daerah Banten</t>
  </si>
  <si>
    <t>Trisula Textile Industries Tbk</t>
  </si>
  <si>
    <t>03 Okt 2017</t>
  </si>
  <si>
    <t>Bekasi Fajar Industrial Estate</t>
  </si>
  <si>
    <t>BFI Finance Indonesia Tbk.</t>
  </si>
  <si>
    <t>16 Mei 1990</t>
  </si>
  <si>
    <t>Bank Ganesha Tbk.</t>
  </si>
  <si>
    <t>12 Mei 2016</t>
  </si>
  <si>
    <t>MNC Investama Tbk.</t>
  </si>
  <si>
    <t>Binakarya Jaya Abadi Tbk.</t>
  </si>
  <si>
    <t>Primarindo Asia Infrastructure</t>
  </si>
  <si>
    <t>30 Ags 1994</t>
  </si>
  <si>
    <t>Bank Ina Perdana Tbk.</t>
  </si>
  <si>
    <t>Astrindo Nusantara Infrastrukt</t>
  </si>
  <si>
    <t>Bhuwanatala Indah Permai Tbk.</t>
  </si>
  <si>
    <t>23 Okt 1995</t>
  </si>
  <si>
    <t>Blue Bird Tbk.</t>
  </si>
  <si>
    <t>BISI International Tbk.</t>
  </si>
  <si>
    <t>28 Mei 2007</t>
  </si>
  <si>
    <t>Bank Pembangunan Daerah Jawa B</t>
  </si>
  <si>
    <t>Bank Pembangunan Daerah Jawa T</t>
  </si>
  <si>
    <t>Sentul City Tbk.</t>
  </si>
  <si>
    <t>Bank QNB Indonesia Tbk.</t>
  </si>
  <si>
    <t>Graha Layar Prima Tbk.</t>
  </si>
  <si>
    <t>Bank Maspion Indonesia Tbk.</t>
  </si>
  <si>
    <t>Bank Mandiri (Persero) Tbk.</t>
  </si>
  <si>
    <t>29 Des 1999</t>
  </si>
  <si>
    <t>Global Mediacom Tbk.</t>
  </si>
  <si>
    <t>Bank Bumi Arta Tbk.</t>
  </si>
  <si>
    <t>28 Ags 1989</t>
  </si>
  <si>
    <t>Bank CIMB Niaga Tbk.</t>
  </si>
  <si>
    <t>Bank Maybank Indonesia Tbk.</t>
  </si>
  <si>
    <t>Bank Permata Tbk.</t>
  </si>
  <si>
    <t>Bintang Oto Global Tbk.</t>
  </si>
  <si>
    <t>19 Des 2016</t>
  </si>
  <si>
    <t>Garuda Metalindo Tbk.</t>
  </si>
  <si>
    <t>Borneo Lumbung Energi &amp; Metal</t>
  </si>
  <si>
    <t>Borneo Olah Sarana Sukses Tbk.</t>
  </si>
  <si>
    <t>Batavia Prosperindo Finance Tb</t>
  </si>
  <si>
    <t>Batavia Prosperindo Internasio</t>
  </si>
  <si>
    <t>Batavia Prosperindo Trans Tbk.</t>
  </si>
  <si>
    <t>Indo Kordsa Tbk.</t>
  </si>
  <si>
    <t>Bank BRIsyariah Tbk.</t>
  </si>
  <si>
    <t>Bumi Resources Minerals Tbk.</t>
  </si>
  <si>
    <t>09 Des 2010</t>
  </si>
  <si>
    <t>Berlina Tbk.</t>
  </si>
  <si>
    <t>Barito Pacific Tbk.</t>
  </si>
  <si>
    <t>01 Okt 1993</t>
  </si>
  <si>
    <t>Bumi Serpong Damai Tbk.</t>
  </si>
  <si>
    <t>Bank Sinarmas Tbk.</t>
  </si>
  <si>
    <t>13 Des 2010</t>
  </si>
  <si>
    <t>Baramulti Suksessarana Tbk.</t>
  </si>
  <si>
    <t>Bank Of India Indonesia Tbk.</t>
  </si>
  <si>
    <t>01 Mei 2002</t>
  </si>
  <si>
    <t>14 Mei 2004</t>
  </si>
  <si>
    <t>Bakrie Telecom Tbk.</t>
  </si>
  <si>
    <t>Betonjaya Manunggal Tbk.</t>
  </si>
  <si>
    <t>Bank BTPN Tbk.</t>
  </si>
  <si>
    <t>Bank Tabungan Pensiunan Nasion</t>
  </si>
  <si>
    <t>08 Mei 2018</t>
  </si>
  <si>
    <t>Budi Starch &amp; Sweetener Tbk.</t>
  </si>
  <si>
    <t>08 Mei 1995</t>
  </si>
  <si>
    <t>Bukaka Teknik Utama Tbk.</t>
  </si>
  <si>
    <t>Buana Lintas Lautan Tbk.</t>
  </si>
  <si>
    <t>23 Mei 2011</t>
  </si>
  <si>
    <t>Bumi Resources Tbk.</t>
  </si>
  <si>
    <t>Bukit Uluwatu Villa Tbk.</t>
  </si>
  <si>
    <t>Bank Victoria International Tb</t>
  </si>
  <si>
    <t>Eagle High Plantations Tbk.</t>
  </si>
  <si>
    <t>27 Okt 2009</t>
  </si>
  <si>
    <t>Bayan Resources Tbk.</t>
  </si>
  <si>
    <t>12 Ags 2008</t>
  </si>
  <si>
    <t>Cahayaputra Asa Keramik Tbk.</t>
  </si>
  <si>
    <t>31 Okt 2018</t>
  </si>
  <si>
    <t>CAMP</t>
  </si>
  <si>
    <t>Campina Ice Cream Industry Tbk</t>
  </si>
  <si>
    <t>19 Des 2017</t>
  </si>
  <si>
    <t>Capitol Nusantara Indonesia Tb</t>
  </si>
  <si>
    <t>Industri dan Perdagangan Bintr</t>
  </si>
  <si>
    <t>Capital Financial Indonesia Tb</t>
  </si>
  <si>
    <t>Cardig Aero Services Tbk.</t>
  </si>
  <si>
    <t>05 Des 2011</t>
  </si>
  <si>
    <t>Wilmar Cahaya Indonesia Tbk.</t>
  </si>
  <si>
    <t>Centratama Telekomunikasi Indo</t>
  </si>
  <si>
    <t>Clipan Finance Indonesia Tbk.</t>
  </si>
  <si>
    <t>02 Okt 1990</t>
  </si>
  <si>
    <t>Chitose Internasional Tbk.</t>
  </si>
  <si>
    <t>Cita Mineral Investindo Tbk.</t>
  </si>
  <si>
    <t>Natura City Developments Tbk.</t>
  </si>
  <si>
    <t>Cakra Mineral Tbk.</t>
  </si>
  <si>
    <t>19 Mei 1999</t>
  </si>
  <si>
    <t>Citra Putra Realty Tbk.</t>
  </si>
  <si>
    <t>Sariguna Primatirta Tbk.</t>
  </si>
  <si>
    <t>05 Mei 2017</t>
  </si>
  <si>
    <t>Colorpak Indonesia Tbk.</t>
  </si>
  <si>
    <t>Citra Marga Nusaphala Persada</t>
  </si>
  <si>
    <t>AirAsia Indonesia Tbk.</t>
  </si>
  <si>
    <t>08 Des 1994</t>
  </si>
  <si>
    <t>Exploitasi Energi Indonesia Tb</t>
  </si>
  <si>
    <t>Century Textile Industry Tbk.</t>
  </si>
  <si>
    <t>22 Mei 1979</t>
  </si>
  <si>
    <t>Wahana Interfood Nusantara Tbk</t>
  </si>
  <si>
    <t>Cowell Development Tbk.</t>
  </si>
  <si>
    <t>19 Des 2007</t>
  </si>
  <si>
    <t>Capri Nusa Satu Properti Tbk.</t>
  </si>
  <si>
    <t>Central Proteina Prima Tbk.</t>
  </si>
  <si>
    <t>Catur Sentosa Adiprana Tbk.</t>
  </si>
  <si>
    <t>12 Des 2007</t>
  </si>
  <si>
    <t>Cahayasakti Investindo Sukses</t>
  </si>
  <si>
    <t>10 Mei 2017</t>
  </si>
  <si>
    <t>Citra Tubindo Tbk.</t>
  </si>
  <si>
    <t>Ciputra Development Tbk.</t>
  </si>
  <si>
    <t>Citatah Tbk.</t>
  </si>
  <si>
    <t>Duta Anggada Realty Tbk.</t>
  </si>
  <si>
    <t>08 Mei 1990</t>
  </si>
  <si>
    <t>Duta Intidaya Tbk.</t>
  </si>
  <si>
    <t>Dewata Freightinternational Tb</t>
  </si>
  <si>
    <t>Bank Dinar Indonesia Tbk.</t>
  </si>
  <si>
    <t>Indoritel Makmur Internasional</t>
  </si>
  <si>
    <t>11 Des 2000</t>
  </si>
  <si>
    <t>Delta Dunia Makmur Tbk.</t>
  </si>
  <si>
    <t>Duta Pertiwi Nusantara Tbk.</t>
  </si>
  <si>
    <t>08 Ags 1990</t>
  </si>
  <si>
    <t>Dua Putra Utama Makmur Tbk.</t>
  </si>
  <si>
    <t>08 Des 2015</t>
  </si>
  <si>
    <t>Dharma Samudera Fishing Indust</t>
  </si>
  <si>
    <t>Dharma Satya Nusantara Tbk.</t>
  </si>
  <si>
    <t>10 Des 2009</t>
  </si>
  <si>
    <t>Jaya Bersama Indo Tbk.</t>
  </si>
  <si>
    <t>10 Okt 2018</t>
  </si>
  <si>
    <t>Darya-Varia Laboratoria Tbk.</t>
  </si>
  <si>
    <t>Dwi Guna Laksana Tbk.</t>
  </si>
  <si>
    <t>13 Des 2017</t>
  </si>
  <si>
    <t>Dyandra Media International Tb</t>
  </si>
  <si>
    <t>Electronic City Indonesia Tbk.</t>
  </si>
  <si>
    <t>Ekadharma International Tbk.</t>
  </si>
  <si>
    <t>14 Ags 1990</t>
  </si>
  <si>
    <t>Elnusa Tbk.</t>
  </si>
  <si>
    <t>Bakrieland Development Tbk.</t>
  </si>
  <si>
    <t>30 Okt 1995</t>
  </si>
  <si>
    <t>Megapolitan Developments Tbk.</t>
  </si>
  <si>
    <t>Elang Mahkota Teknologi Tbk.</t>
  </si>
  <si>
    <t>Energi Mega Persada Tbk.</t>
  </si>
  <si>
    <t>Dafam Property Indonesia Tbk.</t>
  </si>
  <si>
    <t>Arkadia Digital Media Tbk.</t>
  </si>
  <si>
    <t>Intiland Development Tbk.</t>
  </si>
  <si>
    <t>Distribusi Voucher Nusantara T</t>
  </si>
  <si>
    <t>Central Omega Resources Tbk.</t>
  </si>
  <si>
    <t>Delta Djakarta Tbk.</t>
  </si>
  <si>
    <t>Puradelta Lestari Tbk.</t>
  </si>
  <si>
    <t>29 Mei 2015</t>
  </si>
  <si>
    <t>Enseval Putera Megatrading Tbk</t>
  </si>
  <si>
    <t>01 Ags 1994</t>
  </si>
  <si>
    <t>Erajaya Swasembada Tbk.</t>
  </si>
  <si>
    <t>14 Des 2011</t>
  </si>
  <si>
    <t>Eratex Djaja Tbk.</t>
  </si>
  <si>
    <t>21 Ags 1990</t>
  </si>
  <si>
    <t>Surya Esa Perkasa Tbk.</t>
  </si>
  <si>
    <t>Ever Shine Tex Tbk.</t>
  </si>
  <si>
    <t>13 Okt 1992</t>
  </si>
  <si>
    <t>16 Mei 1997</t>
  </si>
  <si>
    <t>XL Axiata Tbk.</t>
  </si>
  <si>
    <t>Fast Food Indonesia Tbk.</t>
  </si>
  <si>
    <t>11 Mei 1993</t>
  </si>
  <si>
    <t>Fajar Surya Wisesa Tbk.</t>
  </si>
  <si>
    <t>01 Des 1994</t>
  </si>
  <si>
    <t>MD Pictures Tbk.</t>
  </si>
  <si>
    <t>07 Ags 2018</t>
  </si>
  <si>
    <t>First Indo American Leasing Tb</t>
  </si>
  <si>
    <t>Alfa Energi Investama Tbk.</t>
  </si>
  <si>
    <t>FKS Multi Agro Tbk.</t>
  </si>
  <si>
    <t>Sentra Food Indonesia Tbk.</t>
  </si>
  <si>
    <t>Forza Land Indonesia Tbk.</t>
  </si>
  <si>
    <t>Lotte Chemical Titan Tbk.</t>
  </si>
  <si>
    <t>Smartfren Telecom Tbk.</t>
  </si>
  <si>
    <t>Gading Development Tbk.</t>
  </si>
  <si>
    <t>Gunawan Dianjaya Steel Tbk.</t>
  </si>
  <si>
    <t>23 Des 2009</t>
  </si>
  <si>
    <t>Goodyear Indonesia Tbk.</t>
  </si>
  <si>
    <t>01 Des 1980</t>
  </si>
  <si>
    <t>Gema Grahasarana Tbk.</t>
  </si>
  <si>
    <t>12 Ags 2002</t>
  </si>
  <si>
    <t>Golden Energy Mines Tbk.</t>
  </si>
  <si>
    <t>Gudang Garam Tbk.</t>
  </si>
  <si>
    <t>27 Ags 1990</t>
  </si>
  <si>
    <t>Gihon Telekomunikasi Indonesia</t>
  </si>
  <si>
    <t>Gajah Tunggal Tbk.</t>
  </si>
  <si>
    <t>Global Teleshop Tbk.</t>
  </si>
  <si>
    <t>Grahamas Citrawisata Tbk.</t>
  </si>
  <si>
    <t>Garuda Maintenance Facility Ae</t>
  </si>
  <si>
    <t>10 Okt 2017</t>
  </si>
  <si>
    <t>Gowa Makassar Tourism Developm</t>
  </si>
  <si>
    <t>GOLD</t>
  </si>
  <si>
    <t>Visi Telekomunikasi Infrastruk</t>
  </si>
  <si>
    <t>Golden Plantation Tbk.</t>
  </si>
  <si>
    <t>23 Des 2014</t>
  </si>
  <si>
    <t>Garudafood Putra Putri Jaya Tb</t>
  </si>
  <si>
    <t>Perdana Gapuraprima Tbk.</t>
  </si>
  <si>
    <t>10 Okt 2007</t>
  </si>
  <si>
    <t>Equity Development Investment</t>
  </si>
  <si>
    <t>13 Okt 1989</t>
  </si>
  <si>
    <t>Greenwood Sejahtera Tbk.</t>
  </si>
  <si>
    <t>23 Des 2011</t>
  </si>
  <si>
    <t>Gozco Plantations Tbk.</t>
  </si>
  <si>
    <t>15 Mei 2008</t>
  </si>
  <si>
    <t>Himalaya Energi Perkasa Tbk.</t>
  </si>
  <si>
    <t>Radana Bhaskara Finance Tbk.</t>
  </si>
  <si>
    <t>10 Mei 2011</t>
  </si>
  <si>
    <t>Panasia Indo Resources Tbk.</t>
  </si>
  <si>
    <t>Medikaloka Hermina Tbk.</t>
  </si>
  <si>
    <t>16 Mei 2018</t>
  </si>
  <si>
    <t>Jaya Trishindo Tbk.</t>
  </si>
  <si>
    <t>Hero Supermarket Tbk.</t>
  </si>
  <si>
    <t>02 Des 1989</t>
  </si>
  <si>
    <t>Hexindo Adiperkasa Tbk.</t>
  </si>
  <si>
    <t>Humpuss Intermoda Transportasi</t>
  </si>
  <si>
    <t>15 Des 1997</t>
  </si>
  <si>
    <t>HK Metals Utama Tbk.</t>
  </si>
  <si>
    <t>09 Okt 2018</t>
  </si>
  <si>
    <t>10 Juli 2010</t>
  </si>
  <si>
    <t>H.M. Sampoerna Tbk.</t>
  </si>
  <si>
    <t>15 Ags 1990</t>
  </si>
  <si>
    <t>Buyung Poetra Sembada Tbk.</t>
  </si>
  <si>
    <t>Hotel Mandarine Regency Tbk.</t>
  </si>
  <si>
    <t>Saraswati Griya Lestari Tbk.</t>
  </si>
  <si>
    <t>Menteng Heritage Realty Tbk.</t>
  </si>
  <si>
    <t>Hartadinata Abadi Tbk.</t>
  </si>
  <si>
    <t>Harum Energy Tbk.</t>
  </si>
  <si>
    <t>06 Okt 2010</t>
  </si>
  <si>
    <t>Indonesia Transport &amp; Infrastr</t>
  </si>
  <si>
    <t>Intan Baruprana Finance Tbk.</t>
  </si>
  <si>
    <t>Inti Bangun Sejahtera Tbk.</t>
  </si>
  <si>
    <t>31 Ags 2012</t>
  </si>
  <si>
    <t>07 Okt 2010</t>
  </si>
  <si>
    <t>Island Concepts Indonesia Tbk.</t>
  </si>
  <si>
    <t>Indonesia Pondasi Raya Tbk.</t>
  </si>
  <si>
    <t>20 Okt 2002</t>
  </si>
  <si>
    <t>Intikeramik Alamasri Industri</t>
  </si>
  <si>
    <t>Sumi Indo Kabel Tbk.</t>
  </si>
  <si>
    <t>Indomobil Sukses Internasional</t>
  </si>
  <si>
    <t>Indomobil Multi Jasa Tbk.</t>
  </si>
  <si>
    <t>10 Des 2013</t>
  </si>
  <si>
    <t>Impack Pratama Industri Tbk.</t>
  </si>
  <si>
    <t>17 Des 2014</t>
  </si>
  <si>
    <t>Indofarma Tbk.</t>
  </si>
  <si>
    <t>Indal Aluminium Industry Tbk.</t>
  </si>
  <si>
    <t>05 Des 1994</t>
  </si>
  <si>
    <t>Indo Komoditi Korpora Tbk.</t>
  </si>
  <si>
    <t>18 Des 1989</t>
  </si>
  <si>
    <t>Vale Indonesia Tbk.</t>
  </si>
  <si>
    <t>Indofood Sukses Makmur Tbk.</t>
  </si>
  <si>
    <t>Indo-Rama Synthetics Tbk.</t>
  </si>
  <si>
    <t>03 Ags 1990</t>
  </si>
  <si>
    <t>Indospring Tbk.</t>
  </si>
  <si>
    <t>10 Ags 1990</t>
  </si>
  <si>
    <t>17 Mei 2001</t>
  </si>
  <si>
    <t>Indika Energy Tbk.</t>
  </si>
  <si>
    <t>Indah Kiat Pulp &amp; Paper Tbk.</t>
  </si>
  <si>
    <t>Bank Artha Graha Internasional</t>
  </si>
  <si>
    <t>29 Ags 1990</t>
  </si>
  <si>
    <t>Indonesian Paradise Property T</t>
  </si>
  <si>
    <t>01 Des 2004</t>
  </si>
  <si>
    <t>Indah Prakasa Sentosa Tbk.</t>
  </si>
  <si>
    <t>Toba Pulp Lestari Tbk.</t>
  </si>
  <si>
    <t>Intraco Penta Tbk.</t>
  </si>
  <si>
    <t>23 Ags 1993</t>
  </si>
  <si>
    <t>Inter Delta Tbk</t>
  </si>
  <si>
    <t>Indocement Tunggal Prakarsa Tb</t>
  </si>
  <si>
    <t>05 Des 1989</t>
  </si>
  <si>
    <t>Indonesia Kendaraan Terminal T</t>
  </si>
  <si>
    <t>Jasa Armada Indonesia Tbk.</t>
  </si>
  <si>
    <t>22 Des 2017</t>
  </si>
  <si>
    <t>Indosat Tbk.</t>
  </si>
  <si>
    <t>19 Okt 1994</t>
  </si>
  <si>
    <t>Steel Pipe Industry of Indones</t>
  </si>
  <si>
    <t>Sumber Energi Andalan Tbk.</t>
  </si>
  <si>
    <t>10 Des 1990</t>
  </si>
  <si>
    <t>Indo Tambangraya Megah Tbk.</t>
  </si>
  <si>
    <t>Leo Investments Tbk.</t>
  </si>
  <si>
    <t>JAST</t>
  </si>
  <si>
    <t>Jasnita Telekomindo Tbk.</t>
  </si>
  <si>
    <t>16 Mei 2019</t>
  </si>
  <si>
    <t>Jaya Agra Wattie Tbk.</t>
  </si>
  <si>
    <t>30 Mei 2011</t>
  </si>
  <si>
    <t>Armada Berjaya Trans Tbk.</t>
  </si>
  <si>
    <t>Jembo Cable Company Tbk.</t>
  </si>
  <si>
    <t>Graha Andrasentra Propertindo</t>
  </si>
  <si>
    <t>Jakarta International Hotels &amp;</t>
  </si>
  <si>
    <t>Jaya Konstruksi Manggala Prata</t>
  </si>
  <si>
    <t>04 Des 2007</t>
  </si>
  <si>
    <t>Jakarta Kyoei Steel Works Tbk.</t>
  </si>
  <si>
    <t>06 Ags 1997</t>
  </si>
  <si>
    <t>Asuransi Jiwa Syariah Jasa Mit</t>
  </si>
  <si>
    <t>18 Des 2017</t>
  </si>
  <si>
    <t>Japfa Comfeed Indonesia Tbk.</t>
  </si>
  <si>
    <t>23 Okt 1989</t>
  </si>
  <si>
    <t>Jaya Real Property Tbk.</t>
  </si>
  <si>
    <t>Sky Energy Indonesia Tbk.</t>
  </si>
  <si>
    <t>Jasa Marga (Persero) Tbk.</t>
  </si>
  <si>
    <t>Jakarta Setiabudi Internasiona</t>
  </si>
  <si>
    <t>Jasuindo Tiga Perkasa Tbk.</t>
  </si>
  <si>
    <t>Kimia Farma (Persero) Tbk.</t>
  </si>
  <si>
    <t>ICTSI Jasa Prima Tbk.</t>
  </si>
  <si>
    <t>20 Des 2008</t>
  </si>
  <si>
    <t>KMI Wire &amp; Cable Tbk.</t>
  </si>
  <si>
    <t>Kabelindo Murni Tbk.</t>
  </si>
  <si>
    <t>First Media Tbk.</t>
  </si>
  <si>
    <t>Kertas Basuki Rachmat Indonesi</t>
  </si>
  <si>
    <t>Kedawung Setia Industrial Tbk.</t>
  </si>
  <si>
    <t>Keramika Indonesia Assosiasi T</t>
  </si>
  <si>
    <t>28 Okt 1993</t>
  </si>
  <si>
    <t>Kawasan Industri Jababeka Tbk.</t>
  </si>
  <si>
    <t>Kino Indonesia Tbk.</t>
  </si>
  <si>
    <t>11 Des 2015</t>
  </si>
  <si>
    <t>Kioson Komersial Indonesia Tbk</t>
  </si>
  <si>
    <t>05 Okt 2017</t>
  </si>
  <si>
    <t>Resource Alam Indonesia Tbk.</t>
  </si>
  <si>
    <t>Kalbe Farma Tbk.</t>
  </si>
  <si>
    <t>Kirana Megatara Tbk.</t>
  </si>
  <si>
    <t>Kobexindo Tractors Tbk.</t>
  </si>
  <si>
    <t>22 Ags 1995</t>
  </si>
  <si>
    <t>Mitra Energi Persada Tbk.</t>
  </si>
  <si>
    <t>04 Mei 2015</t>
  </si>
  <si>
    <t>Steadfast Marine Tbk.</t>
  </si>
  <si>
    <t>Cottonindo Ariesta Tbk.</t>
  </si>
  <si>
    <t>05 Okt 2018</t>
  </si>
  <si>
    <t>MNC Land Tbk.</t>
  </si>
  <si>
    <t>Grand Kartech Tbk.</t>
  </si>
  <si>
    <t>Krakatau Steel (Persero) Tbk.</t>
  </si>
  <si>
    <t>Kresna Graha Investama Tbk.</t>
  </si>
  <si>
    <t>Trimitra Propertindo Tbk.</t>
  </si>
  <si>
    <t>23 Ags 2018</t>
  </si>
  <si>
    <t>Leyand International Tbk.</t>
  </si>
  <si>
    <t>Eureka Prima Jakarta Tbk.</t>
  </si>
  <si>
    <t>LCK Global Kedaton Tbk.</t>
  </si>
  <si>
    <t>Logindo Samudramakmur Tbk.</t>
  </si>
  <si>
    <t>11 Des 2013</t>
  </si>
  <si>
    <t>Link Net Tbk.</t>
  </si>
  <si>
    <t>Lion Metal Works Tbk.</t>
  </si>
  <si>
    <t>20 Ags 1993</t>
  </si>
  <si>
    <t>28 Des 2001</t>
  </si>
  <si>
    <t>Langgeng Makmur Industri Tbk.</t>
  </si>
  <si>
    <t>17 Okt 1994</t>
  </si>
  <si>
    <t>Lionmesh Prima Tbk.</t>
  </si>
  <si>
    <t>Lippo General Insurance Tbk.</t>
  </si>
  <si>
    <t>Lippo Karawaci Tbk.</t>
  </si>
  <si>
    <t>Matahari Department Store Tbk.</t>
  </si>
  <si>
    <t>09 Okt 1989</t>
  </si>
  <si>
    <t>Lippo Securities Tbk.</t>
  </si>
  <si>
    <t>Eka Sari Lorena Transport Tbk.</t>
  </si>
  <si>
    <t>PP London Sumatra Indonesia Tb</t>
  </si>
  <si>
    <t>Lautan Luas Tbk.</t>
  </si>
  <si>
    <t>Sentral Mitra Informatika Tbk.</t>
  </si>
  <si>
    <t>Marga Abhinaya Abadi Tbk.</t>
  </si>
  <si>
    <t>Multi Agro Gemilang Plantation</t>
  </si>
  <si>
    <t>Malindo Feedmill Tbk.</t>
  </si>
  <si>
    <t>Map Aktif Adiperkasa Tbk.</t>
  </si>
  <si>
    <t>MAP Boga Adiperkasa Tbk.</t>
  </si>
  <si>
    <t>Mitra Adiperkasa Tbk.</t>
  </si>
  <si>
    <t>Mahaka Radio Integra Tbk.</t>
  </si>
  <si>
    <t>Mark Dynamics Indonesia Tbk.</t>
  </si>
  <si>
    <t>Multistrada Arah Sarana Tbk.</t>
  </si>
  <si>
    <t>Bank Mayapada Internasional Tb</t>
  </si>
  <si>
    <t>29 Ags 1997</t>
  </si>
  <si>
    <t>Mitrabara Adiperdana Tbk.</t>
  </si>
  <si>
    <t>Martina Berto Tbk.</t>
  </si>
  <si>
    <t>M Cash Integrasi Tbk.</t>
  </si>
  <si>
    <t>Bank China Construction Bank I</t>
  </si>
  <si>
    <t>Intermedia Capital Tbk.</t>
  </si>
  <si>
    <t>Merdeka Copper Gold Tbk.</t>
  </si>
  <si>
    <t>Emdeki Utama Tbk.</t>
  </si>
  <si>
    <t>Modernland Realty Tbk.</t>
  </si>
  <si>
    <t>Modern Internasional Tbk.</t>
  </si>
  <si>
    <t>Medco Energi Internasional Tbk</t>
  </si>
  <si>
    <t>12 Okt 1994</t>
  </si>
  <si>
    <t>Bank Mega Tbk.</t>
  </si>
  <si>
    <t>Merck Tbk.</t>
  </si>
  <si>
    <t>Nusantara Infrastructure Tbk.</t>
  </si>
  <si>
    <t>Mandala Multifinance Tbk.</t>
  </si>
  <si>
    <t>Multifiling Mitra Indonesia Tb</t>
  </si>
  <si>
    <t>29 Des 2010</t>
  </si>
  <si>
    <t>Magna Investama Mandiri Tbk.</t>
  </si>
  <si>
    <t>Mahkota Group Tbk.</t>
  </si>
  <si>
    <t>Multi Indocitra Tbk.</t>
  </si>
  <si>
    <t>Midi Utama Indonesia Tbk.</t>
  </si>
  <si>
    <t>Mitra Keluarga Karyasehat Tbk.</t>
  </si>
  <si>
    <t>Sanurhasta Mitra Tbk.</t>
  </si>
  <si>
    <t>Mitra International Resources</t>
  </si>
  <si>
    <t>Mitra Investindo Tbk.</t>
  </si>
  <si>
    <t>Mitra Komunikasi Nusantara Tbk</t>
  </si>
  <si>
    <t>26 Okt 2015</t>
  </si>
  <si>
    <t>Metropolitan Kentjana Tbk.</t>
  </si>
  <si>
    <t>Multi Bintang Indonesia Tbk.</t>
  </si>
  <si>
    <t>Multipolar Tbk.</t>
  </si>
  <si>
    <t>Multipolar Technology Tbk.</t>
  </si>
  <si>
    <t>Mega Manunggal Property Tbk.</t>
  </si>
  <si>
    <t>Media Nusantara Citra Tbk.</t>
  </si>
  <si>
    <t>Madusari Murni Indah Tbk.</t>
  </si>
  <si>
    <t>30 Ags 2018</t>
  </si>
  <si>
    <t>Mitra Pinasthika Mustika Tbk.</t>
  </si>
  <si>
    <t>29 Mei 2013</t>
  </si>
  <si>
    <t>Megapower Makmur Tbk.</t>
  </si>
  <si>
    <t>Matahari Putra Prima Tbk.</t>
  </si>
  <si>
    <t>21 Des 1992</t>
  </si>
  <si>
    <t>Propertindo Mulia Investama Tb</t>
  </si>
  <si>
    <t>Mustika Ratu Tbk.</t>
  </si>
  <si>
    <t>Maskapai Reasuransi Indonesia</t>
  </si>
  <si>
    <t>MNC Studios International Tbk.</t>
  </si>
  <si>
    <t>MNC Sky Vision Tbk.</t>
  </si>
  <si>
    <t>Metrodata Electronics Tbk.</t>
  </si>
  <si>
    <t>Capitalinc Investment Tbk.</t>
  </si>
  <si>
    <t>Metropolitan Land Tbk.</t>
  </si>
  <si>
    <t>Meta Epsi Tbk.</t>
  </si>
  <si>
    <t>Mitra Pemuda Tbk.</t>
  </si>
  <si>
    <t>Metro Realty Tbk.</t>
  </si>
  <si>
    <t>Malacca Trust Wuwungan Insuran</t>
  </si>
  <si>
    <t>11 Okt 2017</t>
  </si>
  <si>
    <t>Samindo Resources Tbk.</t>
  </si>
  <si>
    <t>Mayora Indah Tbk.</t>
  </si>
  <si>
    <t>Hanson International Tbk.</t>
  </si>
  <si>
    <t>31 Okt 1990</t>
  </si>
  <si>
    <t>Asia Pacific Investama Tbk.</t>
  </si>
  <si>
    <t>10 Okt 1989</t>
  </si>
  <si>
    <t>Bank Mitraniaga Tbk.</t>
  </si>
  <si>
    <t>Ayana Land International Tbk.</t>
  </si>
  <si>
    <t>07 Ags 2017</t>
  </si>
  <si>
    <t>Nusantara Properti Internasion</t>
  </si>
  <si>
    <t>Pelayaran Nelly Dwi Putri Tbk.</t>
  </si>
  <si>
    <t>11 Okt 2012</t>
  </si>
  <si>
    <t>NFC Indonesia Tbk.</t>
  </si>
  <si>
    <t>Charnic Capital Tbk.</t>
  </si>
  <si>
    <t>02 Mei 2018</t>
  </si>
  <si>
    <t>Pelat Timah Nusantara Tbk.</t>
  </si>
  <si>
    <t>14 Des 2009</t>
  </si>
  <si>
    <t>Nipress Tbk.</t>
  </si>
  <si>
    <t>City Retail Developments Tbk.</t>
  </si>
  <si>
    <t>Bank OCBC NISP Tbk.</t>
  </si>
  <si>
    <t>20 Okt 1994</t>
  </si>
  <si>
    <t>Bank Nationalnobu Tbk.</t>
  </si>
  <si>
    <t>20 Mei 2013</t>
  </si>
  <si>
    <t>Nusa Raya Cipta Tbk.</t>
  </si>
  <si>
    <t>Sinergi Megah Internusa Tbk.</t>
  </si>
  <si>
    <t>Protech Mitra Perkasa Tbk.</t>
  </si>
  <si>
    <t>Onix Capital Tbk.</t>
  </si>
  <si>
    <t>22 Ags 1994</t>
  </si>
  <si>
    <t>Minna Padi Investama Sekuritas</t>
  </si>
  <si>
    <t>Provident Agro Tbk.</t>
  </si>
  <si>
    <t>08 Okt 2012</t>
  </si>
  <si>
    <t>Pratama Abadi Nusa Industri Tb</t>
  </si>
  <si>
    <t>Panorama Sentrawisata Tbk.</t>
  </si>
  <si>
    <t>Panin Sekuritas Tbk.</t>
  </si>
  <si>
    <t>31 Des 2000</t>
  </si>
  <si>
    <t>Panca Budi Idaman Tbk.</t>
  </si>
  <si>
    <t>Pan Brothers Tbk.</t>
  </si>
  <si>
    <t>16 Ags 1990</t>
  </si>
  <si>
    <t>Paramita Bangun Sarana Tbk.</t>
  </si>
  <si>
    <t>Prima Cakrawala Abadi Tbk.</t>
  </si>
  <si>
    <t>29 Des 2017</t>
  </si>
  <si>
    <t>Panca Global Kapital Tbk.</t>
  </si>
  <si>
    <t>Phapros Tbk.</t>
  </si>
  <si>
    <t>26 Des 2018</t>
  </si>
  <si>
    <t>Perusahaan Gas Negara Tbk.</t>
  </si>
  <si>
    <t>15 Des 2003</t>
  </si>
  <si>
    <t>Pembangunan Graha Lestari Inda</t>
  </si>
  <si>
    <t>Pembangunan Jaya Ancol Tbk.</t>
  </si>
  <si>
    <t>Plaza Indonesia Realty Tbk.</t>
  </si>
  <si>
    <t>29 Des 1982</t>
  </si>
  <si>
    <t>Bank Panin Dubai Syariah Tbk.</t>
  </si>
  <si>
    <t>Paninvest Tbk.</t>
  </si>
  <si>
    <t>Panin Financial Tbk.</t>
  </si>
  <si>
    <t>Pudjiadi &amp; Sons Tbk.</t>
  </si>
  <si>
    <t>01 Mei 1990</t>
  </si>
  <si>
    <t>Pool Advista Finance Tbk.</t>
  </si>
  <si>
    <t>Pollux Investasi Internasional</t>
  </si>
  <si>
    <t>Pollux Properti Indonesia Tbk.</t>
  </si>
  <si>
    <t>Pool Advista Indonesia Tbk.</t>
  </si>
  <si>
    <t>20 Mei 1991</t>
  </si>
  <si>
    <t>Nusantara Pelabuhan Handal Tbk</t>
  </si>
  <si>
    <t>Bliss Properti Indonesia Tbk.</t>
  </si>
  <si>
    <t>10 Mei 2019</t>
  </si>
  <si>
    <t>Cikarang Listrindo Tbk.</t>
  </si>
  <si>
    <t>PP Presisi Tbk.</t>
  </si>
  <si>
    <t>PP Properti Tbk.</t>
  </si>
  <si>
    <t>19 Mei 2015</t>
  </si>
  <si>
    <t>Prima Alloy Steel Universal Tb</t>
  </si>
  <si>
    <t>Prodia Widyahusada Tbk.</t>
  </si>
  <si>
    <t>07 Des 2016</t>
  </si>
  <si>
    <t>Royal Prima Tbk.</t>
  </si>
  <si>
    <t>15 Mei 2018</t>
  </si>
  <si>
    <t>J Resources Asia Pasifik Tbk.</t>
  </si>
  <si>
    <t>18 Okt 1994</t>
  </si>
  <si>
    <t>Red Planet Indonesia Tbk.</t>
  </si>
  <si>
    <t>Pelita Samudera Shipping Tbk.</t>
  </si>
  <si>
    <t>05 Des 2017</t>
  </si>
  <si>
    <t>Bukit Asam Tbk.</t>
  </si>
  <si>
    <t>23 Des 2002</t>
  </si>
  <si>
    <t>Indo Straits Tbk.</t>
  </si>
  <si>
    <t>PP (Persero) Tbk.</t>
  </si>
  <si>
    <t>Petrosea Tbk.</t>
  </si>
  <si>
    <t>21 Mei 1990</t>
  </si>
  <si>
    <t>Pioneerindo Gourmet Internatio</t>
  </si>
  <si>
    <t>30 Mei 1994</t>
  </si>
  <si>
    <t>Pudjiadi Prestige Tbk.</t>
  </si>
  <si>
    <t>Pakuwon Jati Tbk.</t>
  </si>
  <si>
    <t>16 Okt 2001</t>
  </si>
  <si>
    <t>Sarimelati Kencana Tbk.</t>
  </si>
  <si>
    <t>23 Mei 2018</t>
  </si>
  <si>
    <t>Rukun Raharja Tbk.</t>
  </si>
  <si>
    <t>Ramayana Lestari Sentosa Tbk.</t>
  </si>
  <si>
    <t>Supra Boga Lestari Tbk.</t>
  </si>
  <si>
    <t>Ristia Bintang Mahkotasejati T</t>
  </si>
  <si>
    <t>19 Des 1997</t>
  </si>
  <si>
    <t>14 Mei 1990</t>
  </si>
  <si>
    <t>Reliance Sekuritas Indonesia T</t>
  </si>
  <si>
    <t>Rig Tenders Indonesia Tbk.</t>
  </si>
  <si>
    <t>Rimo International Lestari Tbk</t>
  </si>
  <si>
    <t>Jaya Sukses Makmur Sentosa Tbk</t>
  </si>
  <si>
    <t>Bentoel Internasional Investam</t>
  </si>
  <si>
    <t>Pikko Land Development Tbk.</t>
  </si>
  <si>
    <t>22 Okt 2001</t>
  </si>
  <si>
    <t>Nippon Indosari Corpindo Tbk.</t>
  </si>
  <si>
    <t>Radiant Utama Interinsco Tbk.</t>
  </si>
  <si>
    <t>15 Ags 1994</t>
  </si>
  <si>
    <t>Sarana Meditama Metropolitan T</t>
  </si>
  <si>
    <t>Satria Antaran Prima Tbk.</t>
  </si>
  <si>
    <t>03 Okt 2018</t>
  </si>
  <si>
    <t>Kota Satu Properti Tbk.</t>
  </si>
  <si>
    <t>Danayasa Arthatama Tbk.</t>
  </si>
  <si>
    <t>31 Des 2099</t>
  </si>
  <si>
    <t>Supreme Cable Manufacturing &amp;</t>
  </si>
  <si>
    <t>Surya Citra Media Tbk.</t>
  </si>
  <si>
    <t>Merck Sharp Dohme Pharma Tbk.</t>
  </si>
  <si>
    <t>Sidomulyo Selaras Tbk.</t>
  </si>
  <si>
    <t>Millennium Pharmacon Internati</t>
  </si>
  <si>
    <t>Bank Woori Saudara Indonesia 1</t>
  </si>
  <si>
    <t>15 Des 2006</t>
  </si>
  <si>
    <t>Sampoerna Agro Tbk.</t>
  </si>
  <si>
    <t>Hotel Sahid Jaya International</t>
  </si>
  <si>
    <t>Sillo Maritime Perdana Tbk.</t>
  </si>
  <si>
    <t>17 Okt 2008</t>
  </si>
  <si>
    <t>Industri Jamu dan Farmasi Sido</t>
  </si>
  <si>
    <t>18 Des 2013</t>
  </si>
  <si>
    <t>Siloam International Hospitals</t>
  </si>
  <si>
    <t>Salim Ivomas Pratama Tbk.</t>
  </si>
  <si>
    <t>Sierad Produce Tbk.</t>
  </si>
  <si>
    <t>27 Des 1996</t>
  </si>
  <si>
    <t>Sekar Bumi Tbk.</t>
  </si>
  <si>
    <t>Sekar Laut Tbk.</t>
  </si>
  <si>
    <t>Superkrane Mitra Utama Tbk.</t>
  </si>
  <si>
    <t>11 Okt 2018</t>
  </si>
  <si>
    <t>Northcliff Citranusa Indonesia</t>
  </si>
  <si>
    <t>Smart Tbk.</t>
  </si>
  <si>
    <t>Semen Baturaja (Persero) Tbk.</t>
  </si>
  <si>
    <t>Solusi Bangun Indonesia Tbk.</t>
  </si>
  <si>
    <t>10 Ags 1977</t>
  </si>
  <si>
    <t>Suryamas Dutamakmur Tbk.</t>
  </si>
  <si>
    <t>12 Okt 1995</t>
  </si>
  <si>
    <t>Samudera Indonesia Tbk.</t>
  </si>
  <si>
    <t>05 Des 1999</t>
  </si>
  <si>
    <t>Semen Indonesia (Persero) Tbk.</t>
  </si>
  <si>
    <t>Sinarmas Multiartha Tbk.</t>
  </si>
  <si>
    <t>Golden Eagle Energy Tbk.</t>
  </si>
  <si>
    <t>01 Des 2007</t>
  </si>
  <si>
    <t>Summarecon Agung Tbk.</t>
  </si>
  <si>
    <t>SMR Utama Tbk.</t>
  </si>
  <si>
    <t>10 Okt 2011</t>
  </si>
  <si>
    <t>Selamat Sempurna Tbk.</t>
  </si>
  <si>
    <t>Soechi Lines Tbk.</t>
  </si>
  <si>
    <t>03 Des 2014</t>
  </si>
  <si>
    <t>Sona Topas Tourism Industry Tb</t>
  </si>
  <si>
    <t>Shield On Service Tbk.</t>
  </si>
  <si>
    <t>Satria Mega Kencana Tbk.</t>
  </si>
  <si>
    <t>10 Des 2018</t>
  </si>
  <si>
    <t>Suparma Tbk.</t>
  </si>
  <si>
    <t>Surya Pertiwi Tbk.</t>
  </si>
  <si>
    <t>14 Mei 2018</t>
  </si>
  <si>
    <t>Renuka Coalindo Tbk.</t>
  </si>
  <si>
    <t>Sejahteraraya Anugrahjaya Tbk.</t>
  </si>
  <si>
    <t>Sri Rejeki Isman Tbk.</t>
  </si>
  <si>
    <t>Saratoga Investama Sedaya Tbk.</t>
  </si>
  <si>
    <t>Surya Semesta Internusa Tbk.</t>
  </si>
  <si>
    <t>Sawit Sumbermas Sarana Tbk.</t>
  </si>
  <si>
    <t>12 Des 2013</t>
  </si>
  <si>
    <t>Sunson Textile Manufacture Tbk</t>
  </si>
  <si>
    <t>20 Ags 1997</t>
  </si>
  <si>
    <t>1.170.909.181</t>
  </si>
  <si>
    <t>Star Petrochem Tbk.</t>
  </si>
  <si>
    <t>4.800.000.602</t>
  </si>
  <si>
    <t>Siantar Top Tbk.</t>
  </si>
  <si>
    <t>16 Des 1996</t>
  </si>
  <si>
    <t>1.310.000.000</t>
  </si>
  <si>
    <t>Sugih Energy Tbk.</t>
  </si>
  <si>
    <t>24.811.541.414</t>
  </si>
  <si>
    <t>SLJ Global Tbk.</t>
  </si>
  <si>
    <t>3.986.916.802</t>
  </si>
  <si>
    <t>Solusi Tunas Pratama Tbk.</t>
  </si>
  <si>
    <t>11 Okt 2011</t>
  </si>
  <si>
    <t>1.137.579.698</t>
  </si>
  <si>
    <t>Super Energy Tbk.</t>
  </si>
  <si>
    <t>1.497.576.771</t>
  </si>
  <si>
    <t>Sriwahana Adityakarta Tbk.</t>
  </si>
  <si>
    <t>3.019.200.000</t>
  </si>
  <si>
    <t>Tunas Alfin Tbk.</t>
  </si>
  <si>
    <t>1.353.435.000</t>
  </si>
  <si>
    <t>Pelayaran Tamarin Samudra Tbk.</t>
  </si>
  <si>
    <t>3.750.000.000</t>
  </si>
  <si>
    <t>Sitara Propertindo Tbk.</t>
  </si>
  <si>
    <t>10.069.645.750</t>
  </si>
  <si>
    <t>Express Transindo Utama Tbk.</t>
  </si>
  <si>
    <t>6.145.600.000</t>
  </si>
  <si>
    <t>Tower Bersama Infrastructure T</t>
  </si>
  <si>
    <t>26 Okt 2010</t>
  </si>
  <si>
    <t>4.531.399.889</t>
  </si>
  <si>
    <t>Tunas Baru Lampung Tbk.</t>
  </si>
  <si>
    <t>5.342.098.939</t>
  </si>
  <si>
    <t>Tembaga Mulia Semanan Tbk.</t>
  </si>
  <si>
    <t>367.340.000</t>
  </si>
  <si>
    <t>Mandom Indonesia Tbk.</t>
  </si>
  <si>
    <t>201.066.667</t>
  </si>
  <si>
    <t>Transcoal Pacific Tbk.</t>
  </si>
  <si>
    <t>5.000.000.000</t>
  </si>
  <si>
    <t>Tridomain Performance Material</t>
  </si>
  <si>
    <t>10.485.050.500</t>
  </si>
  <si>
    <t>Tiphone Mobile Indonesia Tbk.</t>
  </si>
  <si>
    <t>7.302.194.889</t>
  </si>
  <si>
    <t>Tifico Fiber Indonesia Tbk.</t>
  </si>
  <si>
    <t>4.823.076.400</t>
  </si>
  <si>
    <t>Tigaraksa Satria Tbk.</t>
  </si>
  <si>
    <t>918.492.750</t>
  </si>
  <si>
    <t>Terregra Asia Energy Tbk.</t>
  </si>
  <si>
    <t>16 Mei 2017</t>
  </si>
  <si>
    <t>2.750.000.000</t>
  </si>
  <si>
    <t>Tifa Finance Tbk.</t>
  </si>
  <si>
    <t>1.079.700.000</t>
  </si>
  <si>
    <t>Timah Tbk.</t>
  </si>
  <si>
    <t>19 Okt 1995</t>
  </si>
  <si>
    <t>7.447.753.454</t>
  </si>
  <si>
    <t>588.000.000</t>
  </si>
  <si>
    <t>13 Des 1999</t>
  </si>
  <si>
    <t>1.011.774.750</t>
  </si>
  <si>
    <t>Pabrik Kertas Tjiwi Kimia Tbk.</t>
  </si>
  <si>
    <t>3.113.223.570</t>
  </si>
  <si>
    <t>Telekomunikasi Indonesia (Pers</t>
  </si>
  <si>
    <t>99.062.216.600</t>
  </si>
  <si>
    <t>Pelayaran Tempuran Emas Tbk.</t>
  </si>
  <si>
    <t>1.141.030.000</t>
  </si>
  <si>
    <t>Sigmagold Inti Perkasa Tbk.</t>
  </si>
  <si>
    <t>5.502.083.747</t>
  </si>
  <si>
    <t>Tempo Intimedia Tbk.</t>
  </si>
  <si>
    <t>1.058.333.250</t>
  </si>
  <si>
    <t>Trimuda Nuansa Citra Tbk.</t>
  </si>
  <si>
    <t>421.640.000</t>
  </si>
  <si>
    <t>Toba Bara Sejahtra Tbk.</t>
  </si>
  <si>
    <t>2.012.491.000</t>
  </si>
  <si>
    <t>Totalindo Eka Persada Tbk.</t>
  </si>
  <si>
    <t>33.330.000.000</t>
  </si>
  <si>
    <t>Total Bangun Persada Tbk.</t>
  </si>
  <si>
    <t>3.410.000.000</t>
  </si>
  <si>
    <t>Surya Toto Indonesia Tbk.</t>
  </si>
  <si>
    <t>30 Okt 1990</t>
  </si>
  <si>
    <t>10.320.000.000</t>
  </si>
  <si>
    <t>Sarana Menara Nusantara Tbk.</t>
  </si>
  <si>
    <t>51.014.625.000</t>
  </si>
  <si>
    <t>Chandra Asri Petrochemical Tbk</t>
  </si>
  <si>
    <t>17.833.520.260</t>
  </si>
  <si>
    <t>Trans Power Marine Tbk.</t>
  </si>
  <si>
    <t>2.633.300.000</t>
  </si>
  <si>
    <t>49.643.625.536</t>
  </si>
  <si>
    <t>Triwira Insanlestari Tbk.</t>
  </si>
  <si>
    <t>1.200.000.000</t>
  </si>
  <si>
    <t>Trimegah Sekuritas Indonesia T</t>
  </si>
  <si>
    <t>7.109.300.000</t>
  </si>
  <si>
    <t>Trikomsel Oke Tbk.</t>
  </si>
  <si>
    <t>26.007.494.645</t>
  </si>
  <si>
    <t>Trisula International Tbk.</t>
  </si>
  <si>
    <t>1.047.587.802</t>
  </si>
  <si>
    <t>Trias Sentosa Tbk.</t>
  </si>
  <si>
    <t>2.808.000.000</t>
  </si>
  <si>
    <t>Guna Timur Raya Tbk.</t>
  </si>
  <si>
    <t>435.000.000</t>
  </si>
  <si>
    <t>800.000.000</t>
  </si>
  <si>
    <t>Tempo Scan Pacific Tbk.</t>
  </si>
  <si>
    <t>4.500.000.000</t>
  </si>
  <si>
    <t>Asuransi Tugu Pratama Indonesi</t>
  </si>
  <si>
    <t>28 Mei 2018</t>
  </si>
  <si>
    <t>1.777.777.800</t>
  </si>
  <si>
    <t>Tunas Ridean Tbk.</t>
  </si>
  <si>
    <t>06 Mei 1995</t>
  </si>
  <si>
    <t>5.580.000.000</t>
  </si>
  <si>
    <t>Ultra Jaya Milk Industry &amp; Tra</t>
  </si>
  <si>
    <t>Unggul Indah Cahaya Tbk.</t>
  </si>
  <si>
    <t>Bakrie Sumatera Plantations Tb</t>
  </si>
  <si>
    <t>United Tractors Tbk.</t>
  </si>
  <si>
    <t>Unilever Indonesia Tbk.</t>
  </si>
  <si>
    <t>Urban Jakarta Propertindo Tbk.</t>
  </si>
  <si>
    <t>Victoria Investama Tbk.</t>
  </si>
  <si>
    <t>Victoria Insurance Tbk.</t>
  </si>
  <si>
    <t>Visi Media Asia Tbk.</t>
  </si>
  <si>
    <t>Voksel Electric Tbk.</t>
  </si>
  <si>
    <t>20 Des 1990</t>
  </si>
  <si>
    <t>Verena Multi Finance Tbk.</t>
  </si>
  <si>
    <t>Wahana Pronatural Tbk.</t>
  </si>
  <si>
    <t>Wijaya Karya Bangunan Gedung T</t>
  </si>
  <si>
    <t>WEHA Transportasi Indonesia Tb</t>
  </si>
  <si>
    <t>31 Mei 2007</t>
  </si>
  <si>
    <t>Wicaksana Overseas Internation</t>
  </si>
  <si>
    <t>08 Ags 1994</t>
  </si>
  <si>
    <t>Wismilak Inti Makmur Tbk.</t>
  </si>
  <si>
    <t>18 Des 2012</t>
  </si>
  <si>
    <t>Wijaya Karya (Persero) Tbk.</t>
  </si>
  <si>
    <t>29 Okt 2007</t>
  </si>
  <si>
    <t>Wintermar Offshore Marine Tbk.</t>
  </si>
  <si>
    <t>Wahana Ottomitra Multiartha Tb</t>
  </si>
  <si>
    <t>13 Des 2004</t>
  </si>
  <si>
    <t>Integra Indocabinet Tbk.</t>
  </si>
  <si>
    <t>Waskita Beton Precast Tbk.</t>
  </si>
  <si>
    <t>Waskita Karya (Persero) Tbk.</t>
  </si>
  <si>
    <t>19 Des 2012</t>
  </si>
  <si>
    <t>Wijaya Karya Beton Tbk.</t>
  </si>
  <si>
    <t>Yelooo Integra Datanet Tbk.</t>
  </si>
  <si>
    <t>29 Okt 2018</t>
  </si>
  <si>
    <t>Yulie Sekuritas Indonesia Tbk.</t>
  </si>
  <si>
    <t>10 Des 2004</t>
  </si>
  <si>
    <t>01 Ags 1991</t>
  </si>
  <si>
    <t>Kapuas Prima Coal Tbk.</t>
  </si>
  <si>
    <t>16 Okt 2017</t>
  </si>
  <si>
    <t>Mega Perintis Tbk.</t>
  </si>
  <si>
    <t>12 Des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</si>
</sst>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C3C3C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333333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3">
    <xf numFmtId="0" fontId="0" fillId="0" borderId="0" xfId="0"/>
    <xf numFmtId="0" fontId="3" fillId="0" borderId="0" xfId="0" applyFont="1" applyAlignment="1"/>
    <xf numFmtId="41" fontId="3" fillId="0" borderId="21" xfId="1" applyFont="1" applyFill="1" applyBorder="1"/>
    <xf numFmtId="41" fontId="3" fillId="0" borderId="22" xfId="1" applyFont="1" applyFill="1" applyBorder="1"/>
    <xf numFmtId="41" fontId="3" fillId="0" borderId="19" xfId="1" applyFont="1" applyFill="1" applyBorder="1"/>
    <xf numFmtId="41" fontId="3" fillId="0" borderId="20" xfId="1" applyFont="1" applyFill="1" applyBorder="1"/>
    <xf numFmtId="41" fontId="3" fillId="2" borderId="21" xfId="1" applyFont="1" applyFill="1" applyBorder="1"/>
    <xf numFmtId="41" fontId="3" fillId="2" borderId="19" xfId="1" applyFont="1" applyFill="1" applyBorder="1"/>
    <xf numFmtId="41" fontId="4" fillId="0" borderId="19" xfId="1" applyFont="1" applyFill="1" applyBorder="1"/>
    <xf numFmtId="41" fontId="3" fillId="4" borderId="21" xfId="1" applyFont="1" applyFill="1" applyBorder="1"/>
    <xf numFmtId="41" fontId="3" fillId="4" borderId="19" xfId="1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1" fontId="3" fillId="0" borderId="17" xfId="1" applyFont="1" applyFill="1" applyBorder="1" applyAlignment="1">
      <alignment horizontal="center" vertical="center"/>
    </xf>
    <xf numFmtId="41" fontId="3" fillId="0" borderId="18" xfId="1" applyFont="1" applyFill="1" applyBorder="1" applyAlignment="1">
      <alignment horizontal="center" vertical="center"/>
    </xf>
    <xf numFmtId="41" fontId="3" fillId="0" borderId="19" xfId="1" applyFont="1" applyFill="1" applyBorder="1" applyAlignment="1">
      <alignment horizontal="center" vertical="center"/>
    </xf>
    <xf numFmtId="41" fontId="3" fillId="0" borderId="20" xfId="1" applyFont="1" applyFill="1" applyBorder="1" applyAlignment="1">
      <alignment horizontal="center" vertical="center"/>
    </xf>
    <xf numFmtId="0" fontId="3" fillId="0" borderId="0" xfId="0" applyFont="1" applyFill="1" applyAlignment="1"/>
    <xf numFmtId="41" fontId="4" fillId="0" borderId="23" xfId="1" applyFont="1" applyFill="1" applyBorder="1"/>
    <xf numFmtId="0" fontId="3" fillId="0" borderId="1" xfId="0" applyFont="1" applyFill="1" applyBorder="1" applyAlignment="1">
      <alignment horizontal="left"/>
    </xf>
    <xf numFmtId="41" fontId="7" fillId="0" borderId="0" xfId="1" applyFont="1"/>
    <xf numFmtId="0" fontId="7" fillId="0" borderId="0" xfId="0" applyFont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9" fontId="7" fillId="0" borderId="0" xfId="2" applyFont="1"/>
    <xf numFmtId="9" fontId="7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0" fontId="3" fillId="0" borderId="0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horizontal="left"/>
    </xf>
    <xf numFmtId="0" fontId="6" fillId="0" borderId="1" xfId="3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wrapText="1"/>
    </xf>
    <xf numFmtId="41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center" wrapText="1"/>
    </xf>
    <xf numFmtId="41" fontId="3" fillId="0" borderId="0" xfId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41" fontId="3" fillId="0" borderId="0" xfId="1" applyFont="1" applyFill="1" applyBorder="1" applyAlignment="1">
      <alignment horizontal="center" wrapText="1"/>
    </xf>
    <xf numFmtId="41" fontId="6" fillId="0" borderId="19" xfId="1" applyFont="1" applyFill="1" applyBorder="1"/>
    <xf numFmtId="41" fontId="6" fillId="2" borderId="19" xfId="1" applyFont="1" applyFill="1" applyBorder="1"/>
    <xf numFmtId="41" fontId="6" fillId="0" borderId="20" xfId="1" applyFont="1" applyFill="1" applyBorder="1"/>
    <xf numFmtId="41" fontId="4" fillId="0" borderId="21" xfId="1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1" fontId="6" fillId="0" borderId="21" xfId="1" applyFont="1" applyFill="1" applyBorder="1"/>
    <xf numFmtId="41" fontId="6" fillId="0" borderId="22" xfId="1" applyFont="1" applyFill="1" applyBorder="1"/>
    <xf numFmtId="0" fontId="6" fillId="0" borderId="0" xfId="0" applyFont="1" applyFill="1"/>
    <xf numFmtId="41" fontId="6" fillId="2" borderId="21" xfId="1" applyFont="1" applyFill="1" applyBorder="1"/>
    <xf numFmtId="41" fontId="4" fillId="2" borderId="19" xfId="1" applyFont="1" applyFill="1" applyBorder="1"/>
    <xf numFmtId="41" fontId="3" fillId="2" borderId="23" xfId="1" applyFont="1" applyFill="1" applyBorder="1"/>
    <xf numFmtId="41" fontId="6" fillId="0" borderId="23" xfId="1" applyFont="1" applyFill="1" applyBorder="1"/>
    <xf numFmtId="41" fontId="6" fillId="0" borderId="19" xfId="1" applyFont="1" applyFill="1" applyBorder="1" applyAlignment="1">
      <alignment wrapText="1"/>
    </xf>
    <xf numFmtId="41" fontId="4" fillId="0" borderId="19" xfId="1" applyFont="1" applyFill="1" applyBorder="1" applyAlignment="1">
      <alignment wrapText="1"/>
    </xf>
    <xf numFmtId="41" fontId="6" fillId="2" borderId="23" xfId="1" applyFont="1" applyFill="1" applyBorder="1"/>
    <xf numFmtId="41" fontId="6" fillId="4" borderId="21" xfId="1" applyFont="1" applyFill="1" applyBorder="1"/>
    <xf numFmtId="41" fontId="3" fillId="0" borderId="23" xfId="1" applyFont="1" applyFill="1" applyBorder="1" applyAlignment="1"/>
    <xf numFmtId="0" fontId="3" fillId="0" borderId="29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31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41" fontId="3" fillId="0" borderId="34" xfId="1" applyFont="1" applyFill="1" applyBorder="1" applyAlignment="1">
      <alignment horizontal="center" vertical="center"/>
    </xf>
    <xf numFmtId="41" fontId="3" fillId="0" borderId="35" xfId="1" applyFont="1" applyFill="1" applyBorder="1" applyAlignment="1">
      <alignment horizontal="center" vertical="center"/>
    </xf>
    <xf numFmtId="41" fontId="3" fillId="4" borderId="36" xfId="1" applyFont="1" applyFill="1" applyBorder="1"/>
    <xf numFmtId="41" fontId="3" fillId="4" borderId="35" xfId="1" applyFont="1" applyFill="1" applyBorder="1"/>
    <xf numFmtId="41" fontId="3" fillId="0" borderId="36" xfId="1" applyFont="1" applyFill="1" applyBorder="1"/>
    <xf numFmtId="41" fontId="3" fillId="0" borderId="35" xfId="1" applyFont="1" applyFill="1" applyBorder="1"/>
    <xf numFmtId="41" fontId="4" fillId="0" borderId="35" xfId="1" applyFont="1" applyFill="1" applyBorder="1"/>
    <xf numFmtId="41" fontId="3" fillId="2" borderId="36" xfId="1" applyFont="1" applyFill="1" applyBorder="1"/>
    <xf numFmtId="41" fontId="3" fillId="2" borderId="35" xfId="1" applyFont="1" applyFill="1" applyBorder="1"/>
    <xf numFmtId="41" fontId="6" fillId="0" borderId="35" xfId="1" applyFont="1" applyFill="1" applyBorder="1"/>
    <xf numFmtId="41" fontId="6" fillId="0" borderId="36" xfId="1" applyFont="1" applyFill="1" applyBorder="1"/>
    <xf numFmtId="41" fontId="6" fillId="2" borderId="36" xfId="1" applyFont="1" applyFill="1" applyBorder="1"/>
    <xf numFmtId="41" fontId="6" fillId="2" borderId="35" xfId="1" applyFont="1" applyFill="1" applyBorder="1"/>
    <xf numFmtId="41" fontId="4" fillId="2" borderId="35" xfId="1" applyFont="1" applyFill="1" applyBorder="1"/>
    <xf numFmtId="41" fontId="6" fillId="4" borderId="36" xfId="1" applyFont="1" applyFill="1" applyBorder="1"/>
    <xf numFmtId="41" fontId="3" fillId="0" borderId="29" xfId="1" applyFont="1" applyFill="1" applyBorder="1" applyAlignment="1">
      <alignment horizontal="center" vertical="center"/>
    </xf>
    <xf numFmtId="41" fontId="3" fillId="0" borderId="30" xfId="1" applyFont="1" applyFill="1" applyBorder="1" applyAlignment="1">
      <alignment horizontal="center" vertical="center"/>
    </xf>
    <xf numFmtId="41" fontId="3" fillId="2" borderId="31" xfId="1" applyFont="1" applyFill="1" applyBorder="1"/>
    <xf numFmtId="41" fontId="3" fillId="2" borderId="30" xfId="1" applyFont="1" applyFill="1" applyBorder="1"/>
    <xf numFmtId="41" fontId="3" fillId="0" borderId="31" xfId="1" applyFont="1" applyFill="1" applyBorder="1"/>
    <xf numFmtId="41" fontId="3" fillId="0" borderId="30" xfId="1" applyFont="1" applyFill="1" applyBorder="1"/>
    <xf numFmtId="41" fontId="4" fillId="0" borderId="30" xfId="1" applyFont="1" applyFill="1" applyBorder="1"/>
    <xf numFmtId="41" fontId="3" fillId="4" borderId="31" xfId="1" applyFont="1" applyFill="1" applyBorder="1"/>
    <xf numFmtId="41" fontId="3" fillId="4" borderId="30" xfId="1" applyFont="1" applyFill="1" applyBorder="1"/>
    <xf numFmtId="41" fontId="6" fillId="0" borderId="30" xfId="1" applyFont="1" applyFill="1" applyBorder="1"/>
    <xf numFmtId="41" fontId="6" fillId="0" borderId="31" xfId="1" applyFont="1" applyFill="1" applyBorder="1"/>
    <xf numFmtId="41" fontId="6" fillId="2" borderId="31" xfId="1" applyFont="1" applyFill="1" applyBorder="1"/>
    <xf numFmtId="41" fontId="6" fillId="2" borderId="30" xfId="1" applyFont="1" applyFill="1" applyBorder="1"/>
    <xf numFmtId="41" fontId="9" fillId="0" borderId="37" xfId="1" applyFont="1" applyBorder="1"/>
    <xf numFmtId="41" fontId="9" fillId="2" borderId="37" xfId="1" applyFont="1" applyFill="1" applyBorder="1"/>
    <xf numFmtId="41" fontId="6" fillId="4" borderId="31" xfId="1" applyFont="1" applyFill="1" applyBorder="1"/>
    <xf numFmtId="41" fontId="6" fillId="4" borderId="30" xfId="1" applyFont="1" applyFill="1" applyBorder="1"/>
    <xf numFmtId="41" fontId="6" fillId="0" borderId="37" xfId="1" applyFont="1" applyFill="1" applyBorder="1"/>
    <xf numFmtId="41" fontId="6" fillId="2" borderId="37" xfId="1" applyFont="1" applyFill="1" applyBorder="1"/>
    <xf numFmtId="41" fontId="4" fillId="0" borderId="37" xfId="1" applyFont="1" applyFill="1" applyBorder="1"/>
    <xf numFmtId="41" fontId="4" fillId="0" borderId="30" xfId="1" applyFont="1" applyFill="1" applyBorder="1" applyAlignment="1">
      <alignment wrapText="1"/>
    </xf>
    <xf numFmtId="41" fontId="6" fillId="0" borderId="30" xfId="1" applyFont="1" applyFill="1" applyBorder="1" applyAlignment="1">
      <alignment wrapText="1"/>
    </xf>
    <xf numFmtId="41" fontId="6" fillId="2" borderId="30" xfId="1" applyFont="1" applyFill="1" applyBorder="1" applyAlignment="1">
      <alignment wrapText="1"/>
    </xf>
    <xf numFmtId="41" fontId="4" fillId="0" borderId="31" xfId="1" applyFont="1" applyFill="1" applyBorder="1"/>
    <xf numFmtId="41" fontId="6" fillId="0" borderId="21" xfId="1" applyNumberFormat="1" applyFont="1" applyFill="1" applyBorder="1"/>
    <xf numFmtId="41" fontId="6" fillId="2" borderId="21" xfId="1" applyNumberFormat="1" applyFont="1" applyFill="1" applyBorder="1"/>
    <xf numFmtId="41" fontId="6" fillId="0" borderId="17" xfId="1" applyFont="1" applyFill="1" applyBorder="1" applyAlignment="1">
      <alignment horizontal="center" vertical="center"/>
    </xf>
    <xf numFmtId="41" fontId="6" fillId="0" borderId="18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1" fontId="6" fillId="0" borderId="19" xfId="1" applyFont="1" applyFill="1" applyBorder="1" applyAlignment="1">
      <alignment horizontal="center" vertical="center"/>
    </xf>
    <xf numFmtId="41" fontId="6" fillId="0" borderId="35" xfId="1" applyFont="1" applyFill="1" applyBorder="1" applyAlignment="1">
      <alignment horizontal="center" vertical="center"/>
    </xf>
    <xf numFmtId="41" fontId="6" fillId="0" borderId="30" xfId="1" applyFont="1" applyFill="1" applyBorder="1" applyAlignment="1">
      <alignment horizontal="center" vertical="center"/>
    </xf>
    <xf numFmtId="41" fontId="6" fillId="0" borderId="20" xfId="1" applyFont="1" applyFill="1" applyBorder="1" applyAlignment="1">
      <alignment horizontal="center" vertical="center"/>
    </xf>
    <xf numFmtId="41" fontId="6" fillId="0" borderId="23" xfId="1" applyFont="1" applyFill="1" applyBorder="1" applyAlignment="1"/>
    <xf numFmtId="41" fontId="6" fillId="2" borderId="19" xfId="1" applyFont="1" applyFill="1" applyBorder="1" applyAlignment="1">
      <alignment horizontal="center" vertical="center"/>
    </xf>
    <xf numFmtId="41" fontId="6" fillId="0" borderId="21" xfId="1" applyFont="1" applyFill="1" applyBorder="1" applyAlignment="1">
      <alignment horizontal="center" vertical="center"/>
    </xf>
    <xf numFmtId="41" fontId="6" fillId="2" borderId="21" xfId="1" applyFont="1" applyFill="1" applyBorder="1" applyAlignment="1">
      <alignment horizontal="center" vertical="center"/>
    </xf>
    <xf numFmtId="41" fontId="6" fillId="0" borderId="36" xfId="1" applyFont="1" applyFill="1" applyBorder="1" applyAlignment="1">
      <alignment horizontal="center" vertical="center"/>
    </xf>
    <xf numFmtId="41" fontId="6" fillId="0" borderId="31" xfId="1" applyFont="1" applyFill="1" applyBorder="1" applyAlignment="1">
      <alignment horizontal="center" vertical="center"/>
    </xf>
    <xf numFmtId="41" fontId="6" fillId="0" borderId="22" xfId="1" applyFont="1" applyFill="1" applyBorder="1" applyAlignment="1">
      <alignment horizontal="center" vertical="center"/>
    </xf>
    <xf numFmtId="41" fontId="6" fillId="0" borderId="24" xfId="1" applyFont="1" applyFill="1" applyBorder="1"/>
    <xf numFmtId="41" fontId="6" fillId="0" borderId="38" xfId="1" applyFont="1" applyFill="1" applyBorder="1"/>
    <xf numFmtId="41" fontId="4" fillId="0" borderId="39" xfId="1" applyFont="1" applyFill="1" applyBorder="1"/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15" fontId="6" fillId="0" borderId="2" xfId="0" applyNumberFormat="1" applyFont="1" applyFill="1" applyBorder="1" applyAlignment="1">
      <alignment horizontal="center" vertical="center"/>
    </xf>
    <xf numFmtId="15" fontId="6" fillId="0" borderId="3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5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5" fontId="2" fillId="0" borderId="2" xfId="0" applyNumberFormat="1" applyFont="1" applyFill="1" applyBorder="1" applyAlignment="1">
      <alignment horizontal="center" vertical="center"/>
    </xf>
    <xf numFmtId="15" fontId="2" fillId="0" borderId="3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5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5" fontId="2" fillId="0" borderId="2" xfId="0" applyNumberFormat="1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15" fontId="6" fillId="0" borderId="2" xfId="0" applyNumberFormat="1" applyFont="1" applyFill="1" applyBorder="1" applyAlignment="1">
      <alignment horizontal="center" vertical="center" wrapText="1"/>
    </xf>
    <xf numFmtId="15" fontId="6" fillId="0" borderId="3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6" fillId="0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left" vertical="center"/>
    </xf>
  </cellXfs>
  <cellStyles count="5">
    <cellStyle name="Comma [0]" xfId="1" builtinId="6"/>
    <cellStyle name="Hyperlink" xfId="3" builtinId="8"/>
    <cellStyle name="Normal" xfId="0" builtinId="0"/>
    <cellStyle name="Normal 2" xfId="4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S1263"/>
  <sheetViews>
    <sheetView workbookViewId="0">
      <pane xSplit="3" ySplit="3" topLeftCell="X1253" activePane="bottomRight" state="frozen"/>
      <selection pane="topRight" activeCell="C1" sqref="C1"/>
      <selection pane="bottomLeft" activeCell="A2" sqref="A2"/>
      <selection pane="bottomRight" activeCell="AC1253" sqref="AC1253"/>
    </sheetView>
  </sheetViews>
  <sheetFormatPr defaultRowHeight="15.75" x14ac:dyDescent="0.25"/>
  <cols>
    <col min="1" max="1" width="9.140625" style="11"/>
    <col min="2" max="2" width="9.140625" style="17"/>
    <col min="3" max="3" width="9.140625" style="48"/>
    <col min="4" max="4" width="33.28515625" style="47" bestFit="1" customWidth="1"/>
    <col min="5" max="5" width="20.85546875" style="17" bestFit="1" customWidth="1"/>
    <col min="6" max="6" width="20.28515625" style="17" customWidth="1"/>
    <col min="7" max="7" width="10" style="11" bestFit="1" customWidth="1"/>
    <col min="8" max="8" width="14.5703125" style="11" bestFit="1" customWidth="1"/>
    <col min="9" max="9" width="11.140625" style="11" bestFit="1" customWidth="1"/>
    <col min="10" max="10" width="21.7109375" style="11" bestFit="1" customWidth="1"/>
    <col min="11" max="13" width="22.42578125" style="11" bestFit="1" customWidth="1"/>
    <col min="14" max="14" width="21.7109375" style="11" bestFit="1" customWidth="1"/>
    <col min="15" max="16" width="9.140625" style="11"/>
    <col min="17" max="17" width="8.5703125" style="11" bestFit="1" customWidth="1"/>
    <col min="18" max="27" width="9.140625" style="11"/>
    <col min="28" max="28" width="10.140625" style="11" bestFit="1" customWidth="1"/>
    <col min="29" max="16384" width="9.140625" style="11"/>
  </cols>
  <sheetData>
    <row r="1" spans="2:17" ht="16.5" thickBot="1" x14ac:dyDescent="0.3"/>
    <row r="2" spans="2:17" x14ac:dyDescent="0.25">
      <c r="B2" s="170" t="s">
        <v>139</v>
      </c>
      <c r="C2" s="172" t="s">
        <v>140</v>
      </c>
      <c r="D2" s="172" t="s">
        <v>141</v>
      </c>
      <c r="E2" s="172" t="s">
        <v>142</v>
      </c>
      <c r="F2" s="174" t="s">
        <v>143</v>
      </c>
      <c r="G2" s="172" t="s">
        <v>144</v>
      </c>
      <c r="H2" s="172" t="s">
        <v>156</v>
      </c>
      <c r="I2" s="170" t="s">
        <v>180</v>
      </c>
      <c r="J2" s="157">
        <v>2018</v>
      </c>
      <c r="K2" s="157"/>
      <c r="L2" s="157"/>
      <c r="M2" s="158"/>
      <c r="N2" s="168">
        <v>2019</v>
      </c>
      <c r="O2" s="157"/>
      <c r="P2" s="157"/>
      <c r="Q2" s="169"/>
    </row>
    <row r="3" spans="2:17" s="12" customFormat="1" ht="16.5" thickBot="1" x14ac:dyDescent="0.3">
      <c r="B3" s="171"/>
      <c r="C3" s="173"/>
      <c r="D3" s="173"/>
      <c r="E3" s="173"/>
      <c r="F3" s="175"/>
      <c r="G3" s="173"/>
      <c r="H3" s="173"/>
      <c r="I3" s="171"/>
      <c r="J3" s="49" t="s">
        <v>146</v>
      </c>
      <c r="K3" s="49" t="s">
        <v>147</v>
      </c>
      <c r="L3" s="49" t="s">
        <v>148</v>
      </c>
      <c r="M3" s="67" t="s">
        <v>151</v>
      </c>
      <c r="N3" s="51" t="s">
        <v>146</v>
      </c>
      <c r="O3" s="49" t="s">
        <v>147</v>
      </c>
      <c r="P3" s="49" t="s">
        <v>148</v>
      </c>
      <c r="Q3" s="50" t="s">
        <v>151</v>
      </c>
    </row>
    <row r="4" spans="2:17" s="12" customFormat="1" x14ac:dyDescent="0.25">
      <c r="B4" s="176">
        <v>1</v>
      </c>
      <c r="C4" s="177" t="s">
        <v>0</v>
      </c>
      <c r="D4" s="178" t="s">
        <v>1</v>
      </c>
      <c r="E4" s="177" t="s">
        <v>2</v>
      </c>
      <c r="F4" s="179">
        <v>1924688333</v>
      </c>
      <c r="G4" s="180" t="s">
        <v>152</v>
      </c>
      <c r="H4" s="181" t="s">
        <v>145</v>
      </c>
      <c r="I4" s="64" t="s">
        <v>149</v>
      </c>
      <c r="J4" s="13">
        <v>4446376</v>
      </c>
      <c r="K4" s="13">
        <v>9021481</v>
      </c>
      <c r="L4" s="13">
        <v>13761630</v>
      </c>
      <c r="M4" s="68">
        <v>19084387</v>
      </c>
      <c r="N4" s="83">
        <v>4232857</v>
      </c>
      <c r="O4" s="13"/>
      <c r="P4" s="13"/>
      <c r="Q4" s="14"/>
    </row>
    <row r="5" spans="2:17" s="12" customFormat="1" x14ac:dyDescent="0.25">
      <c r="B5" s="146"/>
      <c r="C5" s="163"/>
      <c r="D5" s="165"/>
      <c r="E5" s="163"/>
      <c r="F5" s="167"/>
      <c r="G5" s="160" t="s">
        <v>152</v>
      </c>
      <c r="H5" s="162" t="s">
        <v>145</v>
      </c>
      <c r="I5" s="65" t="s">
        <v>150</v>
      </c>
      <c r="J5" s="15">
        <v>373419</v>
      </c>
      <c r="K5" s="15">
        <v>815241</v>
      </c>
      <c r="L5" s="15">
        <v>1181909</v>
      </c>
      <c r="M5" s="69">
        <v>1520723</v>
      </c>
      <c r="N5" s="84">
        <v>39822</v>
      </c>
      <c r="O5" s="15"/>
      <c r="P5" s="15"/>
      <c r="Q5" s="16"/>
    </row>
    <row r="6" spans="2:17" x14ac:dyDescent="0.25">
      <c r="B6" s="146">
        <f>B4+1</f>
        <v>2</v>
      </c>
      <c r="C6" s="163" t="s">
        <v>3</v>
      </c>
      <c r="D6" s="165" t="s">
        <v>4</v>
      </c>
      <c r="E6" s="166">
        <v>37349</v>
      </c>
      <c r="F6" s="167">
        <v>2755125000</v>
      </c>
      <c r="G6" s="159" t="s">
        <v>154</v>
      </c>
      <c r="H6" s="161" t="s">
        <v>145</v>
      </c>
      <c r="I6" s="66" t="s">
        <v>149</v>
      </c>
      <c r="J6" s="9"/>
      <c r="K6" s="9"/>
      <c r="L6" s="2">
        <v>152612242580</v>
      </c>
      <c r="M6" s="70"/>
      <c r="N6" s="85"/>
      <c r="O6" s="2"/>
      <c r="P6" s="2"/>
      <c r="Q6" s="3"/>
    </row>
    <row r="7" spans="2:17" x14ac:dyDescent="0.25">
      <c r="B7" s="146"/>
      <c r="C7" s="163"/>
      <c r="D7" s="165"/>
      <c r="E7" s="166"/>
      <c r="F7" s="167"/>
      <c r="G7" s="160"/>
      <c r="H7" s="162"/>
      <c r="I7" s="65" t="s">
        <v>150</v>
      </c>
      <c r="J7" s="10"/>
      <c r="K7" s="10"/>
      <c r="L7" s="8">
        <v>-16746382087</v>
      </c>
      <c r="M7" s="71"/>
      <c r="N7" s="86"/>
      <c r="O7" s="4"/>
      <c r="P7" s="4"/>
      <c r="Q7" s="5"/>
    </row>
    <row r="8" spans="2:17" x14ac:dyDescent="0.25">
      <c r="B8" s="146">
        <f t="shared" ref="B8" si="0">B6+1</f>
        <v>3</v>
      </c>
      <c r="C8" s="163" t="s">
        <v>5</v>
      </c>
      <c r="D8" s="165" t="s">
        <v>6</v>
      </c>
      <c r="E8" s="166">
        <v>32695</v>
      </c>
      <c r="F8" s="167">
        <v>620806680</v>
      </c>
      <c r="G8" s="159" t="s">
        <v>153</v>
      </c>
      <c r="H8" s="161" t="s">
        <v>145</v>
      </c>
      <c r="I8" s="66" t="s">
        <v>149</v>
      </c>
      <c r="J8" s="2">
        <v>243930735</v>
      </c>
      <c r="K8" s="2">
        <v>498744221</v>
      </c>
      <c r="L8" s="2">
        <v>745638045</v>
      </c>
      <c r="M8" s="72">
        <v>1036658875</v>
      </c>
      <c r="N8" s="87">
        <v>202056800</v>
      </c>
      <c r="O8" s="2"/>
      <c r="P8" s="2"/>
      <c r="Q8" s="3"/>
    </row>
    <row r="9" spans="2:17" x14ac:dyDescent="0.25">
      <c r="B9" s="146"/>
      <c r="C9" s="164"/>
      <c r="D9" s="165"/>
      <c r="E9" s="166"/>
      <c r="F9" s="167"/>
      <c r="G9" s="160" t="s">
        <v>153</v>
      </c>
      <c r="H9" s="162" t="s">
        <v>145</v>
      </c>
      <c r="I9" s="65" t="s">
        <v>150</v>
      </c>
      <c r="J9" s="4">
        <v>43026353</v>
      </c>
      <c r="K9" s="4">
        <v>100370484</v>
      </c>
      <c r="L9" s="4">
        <v>114887111</v>
      </c>
      <c r="M9" s="73">
        <v>69110393</v>
      </c>
      <c r="N9" s="88">
        <v>26528795</v>
      </c>
      <c r="O9" s="4"/>
      <c r="P9" s="4"/>
      <c r="Q9" s="5"/>
    </row>
    <row r="10" spans="2:17" x14ac:dyDescent="0.25">
      <c r="B10" s="146">
        <f t="shared" ref="B10" si="1">B8+1</f>
        <v>4</v>
      </c>
      <c r="C10" s="149" t="s">
        <v>7</v>
      </c>
      <c r="D10" s="151" t="s">
        <v>8</v>
      </c>
      <c r="E10" s="153" t="s">
        <v>9</v>
      </c>
      <c r="F10" s="155">
        <v>2753165000</v>
      </c>
      <c r="G10" s="159" t="s">
        <v>154</v>
      </c>
      <c r="H10" s="161" t="s">
        <v>155</v>
      </c>
      <c r="I10" s="66" t="s">
        <v>149</v>
      </c>
      <c r="J10" s="2">
        <v>184558617</v>
      </c>
      <c r="K10" s="2">
        <v>376800763</v>
      </c>
      <c r="L10" s="2">
        <v>581486963</v>
      </c>
      <c r="M10" s="72">
        <v>773057131</v>
      </c>
      <c r="N10" s="87">
        <v>144904626</v>
      </c>
      <c r="O10" s="2"/>
      <c r="P10" s="2"/>
      <c r="Q10" s="3"/>
    </row>
    <row r="11" spans="2:17" x14ac:dyDescent="0.25">
      <c r="B11" s="146"/>
      <c r="C11" s="150" t="s">
        <v>7</v>
      </c>
      <c r="D11" s="152" t="s">
        <v>8</v>
      </c>
      <c r="E11" s="154" t="s">
        <v>9</v>
      </c>
      <c r="F11" s="156">
        <v>2753165000</v>
      </c>
      <c r="G11" s="160" t="s">
        <v>154</v>
      </c>
      <c r="H11" s="162" t="s">
        <v>155</v>
      </c>
      <c r="I11" s="65" t="s">
        <v>150</v>
      </c>
      <c r="J11" s="4">
        <v>7390170</v>
      </c>
      <c r="K11" s="4">
        <v>16866779</v>
      </c>
      <c r="L11" s="4">
        <v>32985515</v>
      </c>
      <c r="M11" s="73">
        <v>67227658</v>
      </c>
      <c r="N11" s="89">
        <v>-180164</v>
      </c>
      <c r="O11" s="4"/>
      <c r="P11" s="4"/>
      <c r="Q11" s="5"/>
    </row>
    <row r="12" spans="2:17" x14ac:dyDescent="0.25">
      <c r="B12" s="146">
        <f t="shared" ref="B12" si="2">B10+1</f>
        <v>5</v>
      </c>
      <c r="C12" s="149" t="s">
        <v>10</v>
      </c>
      <c r="D12" s="151" t="s">
        <v>11</v>
      </c>
      <c r="E12" s="153">
        <v>39392</v>
      </c>
      <c r="F12" s="155">
        <v>17150000000</v>
      </c>
      <c r="G12" s="159" t="s">
        <v>154</v>
      </c>
      <c r="H12" s="161" t="s">
        <v>145</v>
      </c>
      <c r="I12" s="66" t="s">
        <v>149</v>
      </c>
      <c r="J12" s="2">
        <v>1573817473751</v>
      </c>
      <c r="K12" s="2">
        <v>3384742875138</v>
      </c>
      <c r="L12" s="2">
        <v>5163330358921</v>
      </c>
      <c r="M12" s="72">
        <v>7239754268263</v>
      </c>
      <c r="N12" s="87">
        <v>1881887483874</v>
      </c>
      <c r="O12" s="2"/>
      <c r="P12" s="2"/>
      <c r="Q12" s="3"/>
    </row>
    <row r="13" spans="2:17" x14ac:dyDescent="0.25">
      <c r="B13" s="146"/>
      <c r="C13" s="150" t="s">
        <v>12</v>
      </c>
      <c r="D13" s="152" t="s">
        <v>13</v>
      </c>
      <c r="E13" s="154">
        <v>41449</v>
      </c>
      <c r="F13" s="156">
        <v>700000000</v>
      </c>
      <c r="G13" s="160" t="s">
        <v>154</v>
      </c>
      <c r="H13" s="162" t="s">
        <v>145</v>
      </c>
      <c r="I13" s="65" t="s">
        <v>150</v>
      </c>
      <c r="J13" s="4">
        <v>210303865969</v>
      </c>
      <c r="K13" s="4">
        <v>430070610333</v>
      </c>
      <c r="L13" s="4">
        <v>704021770143</v>
      </c>
      <c r="M13" s="73">
        <v>976273356597</v>
      </c>
      <c r="N13" s="88">
        <v>239335166716</v>
      </c>
      <c r="O13" s="4"/>
      <c r="P13" s="4"/>
      <c r="Q13" s="5"/>
    </row>
    <row r="14" spans="2:17" x14ac:dyDescent="0.25">
      <c r="B14" s="146">
        <f t="shared" ref="B14" si="3">B12+1</f>
        <v>6</v>
      </c>
      <c r="C14" s="182" t="s">
        <v>12</v>
      </c>
      <c r="D14" s="184" t="s">
        <v>13</v>
      </c>
      <c r="E14" s="186">
        <v>41449</v>
      </c>
      <c r="F14" s="188">
        <v>700000000</v>
      </c>
      <c r="G14" s="147" t="s">
        <v>152</v>
      </c>
      <c r="H14" s="148" t="s">
        <v>145</v>
      </c>
      <c r="I14" s="66" t="s">
        <v>149</v>
      </c>
      <c r="J14" s="2">
        <v>733726</v>
      </c>
      <c r="K14" s="2">
        <v>1658871</v>
      </c>
      <c r="L14" s="2">
        <v>2733732</v>
      </c>
      <c r="M14" s="72">
        <v>3725296</v>
      </c>
      <c r="N14" s="85"/>
      <c r="O14" s="2"/>
      <c r="P14" s="2"/>
      <c r="Q14" s="3"/>
    </row>
    <row r="15" spans="2:17" x14ac:dyDescent="0.25">
      <c r="B15" s="146"/>
      <c r="C15" s="183"/>
      <c r="D15" s="185"/>
      <c r="E15" s="187"/>
      <c r="F15" s="189"/>
      <c r="G15" s="147" t="s">
        <v>152</v>
      </c>
      <c r="H15" s="148" t="s">
        <v>145</v>
      </c>
      <c r="I15" s="65" t="s">
        <v>150</v>
      </c>
      <c r="J15" s="4">
        <v>38540</v>
      </c>
      <c r="K15" s="4">
        <v>73884</v>
      </c>
      <c r="L15" s="4">
        <v>92916</v>
      </c>
      <c r="M15" s="73">
        <v>21419</v>
      </c>
      <c r="N15" s="86"/>
      <c r="O15" s="4"/>
      <c r="P15" s="4"/>
      <c r="Q15" s="5"/>
    </row>
    <row r="16" spans="2:17" x14ac:dyDescent="0.25">
      <c r="B16" s="146">
        <f t="shared" ref="B16" si="4">B14+1</f>
        <v>7</v>
      </c>
      <c r="C16" s="149" t="s">
        <v>14</v>
      </c>
      <c r="D16" s="151" t="s">
        <v>15</v>
      </c>
      <c r="E16" s="153">
        <v>34498</v>
      </c>
      <c r="F16" s="155">
        <v>589896800</v>
      </c>
      <c r="G16" s="147" t="s">
        <v>152</v>
      </c>
      <c r="H16" s="148" t="s">
        <v>145</v>
      </c>
      <c r="I16" s="66" t="s">
        <v>149</v>
      </c>
      <c r="J16" s="2">
        <v>189274</v>
      </c>
      <c r="K16" s="2">
        <v>392567</v>
      </c>
      <c r="L16" s="2">
        <v>596529</v>
      </c>
      <c r="M16" s="72">
        <v>804302</v>
      </c>
      <c r="N16" s="87">
        <v>191190</v>
      </c>
      <c r="O16" s="2"/>
      <c r="P16" s="2"/>
      <c r="Q16" s="3"/>
    </row>
    <row r="17" spans="2:17" x14ac:dyDescent="0.25">
      <c r="B17" s="146"/>
      <c r="C17" s="150" t="s">
        <v>16</v>
      </c>
      <c r="D17" s="152" t="s">
        <v>17</v>
      </c>
      <c r="E17" s="154">
        <v>38064</v>
      </c>
      <c r="F17" s="156">
        <v>3560849376</v>
      </c>
      <c r="G17" s="147" t="s">
        <v>152</v>
      </c>
      <c r="H17" s="148" t="s">
        <v>145</v>
      </c>
      <c r="I17" s="65" t="s">
        <v>150</v>
      </c>
      <c r="J17" s="4">
        <v>13564</v>
      </c>
      <c r="K17" s="4">
        <v>21613</v>
      </c>
      <c r="L17" s="4">
        <v>35558</v>
      </c>
      <c r="M17" s="73">
        <v>52958</v>
      </c>
      <c r="N17" s="87">
        <v>17410</v>
      </c>
      <c r="O17" s="4"/>
      <c r="P17" s="4"/>
      <c r="Q17" s="5"/>
    </row>
    <row r="18" spans="2:17" x14ac:dyDescent="0.25">
      <c r="B18" s="146">
        <f t="shared" ref="B18" si="5">B16+1</f>
        <v>8</v>
      </c>
      <c r="C18" s="149" t="s">
        <v>16</v>
      </c>
      <c r="D18" s="151" t="s">
        <v>17</v>
      </c>
      <c r="E18" s="153">
        <v>38064</v>
      </c>
      <c r="F18" s="155">
        <v>3560849376</v>
      </c>
      <c r="G18" s="147" t="s">
        <v>154</v>
      </c>
      <c r="H18" s="148" t="s">
        <v>145</v>
      </c>
      <c r="I18" s="66" t="s">
        <v>149</v>
      </c>
      <c r="J18" s="2">
        <v>3141876769839</v>
      </c>
      <c r="K18" s="2">
        <v>6082706120071</v>
      </c>
      <c r="L18" s="2">
        <v>9432065139461</v>
      </c>
      <c r="M18" s="72">
        <v>15655499866493</v>
      </c>
      <c r="N18" s="87">
        <v>2328122461824</v>
      </c>
      <c r="O18" s="2"/>
      <c r="P18" s="2"/>
      <c r="Q18" s="3"/>
    </row>
    <row r="19" spans="2:17" x14ac:dyDescent="0.25">
      <c r="B19" s="146"/>
      <c r="C19" s="150" t="s">
        <v>20</v>
      </c>
      <c r="D19" s="152" t="s">
        <v>21</v>
      </c>
      <c r="E19" s="154" t="s">
        <v>22</v>
      </c>
      <c r="F19" s="156">
        <v>3889179559</v>
      </c>
      <c r="G19" s="147" t="s">
        <v>154</v>
      </c>
      <c r="H19" s="148" t="s">
        <v>145</v>
      </c>
      <c r="I19" s="65" t="s">
        <v>150</v>
      </c>
      <c r="J19" s="4">
        <v>73376811043</v>
      </c>
      <c r="K19" s="4">
        <v>213098050572</v>
      </c>
      <c r="L19" s="4">
        <v>336172905469</v>
      </c>
      <c r="M19" s="73">
        <v>645029449105</v>
      </c>
      <c r="N19" s="88">
        <v>75619260858</v>
      </c>
      <c r="O19" s="4"/>
      <c r="P19" s="4"/>
      <c r="Q19" s="5"/>
    </row>
    <row r="20" spans="2:17" x14ac:dyDescent="0.25">
      <c r="B20" s="146">
        <f t="shared" ref="B20" si="6">B18+1</f>
        <v>9</v>
      </c>
      <c r="C20" s="149" t="s">
        <v>18</v>
      </c>
      <c r="D20" s="151" t="s">
        <v>19</v>
      </c>
      <c r="E20" s="153">
        <v>38077</v>
      </c>
      <c r="F20" s="155">
        <v>1000000000</v>
      </c>
      <c r="G20" s="147" t="s">
        <v>152</v>
      </c>
      <c r="H20" s="148" t="s">
        <v>145</v>
      </c>
      <c r="I20" s="66" t="s">
        <v>149</v>
      </c>
      <c r="J20" s="63">
        <f>7599+481306+1532469+14484+184083+720+52257+5+114+175635</f>
        <v>2448672</v>
      </c>
      <c r="K20" s="2">
        <f>10042+883874+3194022+25186+382754+1630+97956+27+217+332022</f>
        <v>4927730</v>
      </c>
      <c r="L20" s="2">
        <v>6403103</v>
      </c>
      <c r="M20" s="72">
        <v>10183755</v>
      </c>
      <c r="N20" s="85"/>
      <c r="O20" s="2"/>
      <c r="P20" s="2"/>
      <c r="Q20" s="3"/>
    </row>
    <row r="21" spans="2:17" x14ac:dyDescent="0.25">
      <c r="B21" s="146"/>
      <c r="C21" s="150" t="s">
        <v>20</v>
      </c>
      <c r="D21" s="152" t="s">
        <v>21</v>
      </c>
      <c r="E21" s="154" t="s">
        <v>22</v>
      </c>
      <c r="F21" s="156">
        <v>3889179559</v>
      </c>
      <c r="G21" s="147" t="s">
        <v>152</v>
      </c>
      <c r="H21" s="148" t="s">
        <v>145</v>
      </c>
      <c r="I21" s="65" t="s">
        <v>150</v>
      </c>
      <c r="J21" s="4">
        <v>442934</v>
      </c>
      <c r="K21" s="4">
        <v>873749</v>
      </c>
      <c r="L21" s="4">
        <v>1351858</v>
      </c>
      <c r="M21" s="73">
        <v>1815263</v>
      </c>
      <c r="N21" s="86"/>
      <c r="O21" s="4"/>
      <c r="P21" s="4"/>
      <c r="Q21" s="5"/>
    </row>
    <row r="22" spans="2:17" x14ac:dyDescent="0.25">
      <c r="B22" s="146">
        <f t="shared" ref="B22" si="7">B20+1</f>
        <v>10</v>
      </c>
      <c r="C22" s="149" t="s">
        <v>20</v>
      </c>
      <c r="D22" s="151" t="s">
        <v>21</v>
      </c>
      <c r="E22" s="153">
        <v>34270</v>
      </c>
      <c r="F22" s="155">
        <v>3889179559</v>
      </c>
      <c r="G22" s="147" t="s">
        <v>154</v>
      </c>
      <c r="H22" s="148" t="s">
        <v>155</v>
      </c>
      <c r="I22" s="66" t="s">
        <v>149</v>
      </c>
      <c r="J22" s="2">
        <v>108098797</v>
      </c>
      <c r="K22" s="2">
        <v>203575023</v>
      </c>
      <c r="L22" s="2">
        <v>298271620</v>
      </c>
      <c r="M22" s="72">
        <v>356636089</v>
      </c>
      <c r="N22" s="87">
        <v>68738651</v>
      </c>
      <c r="O22" s="2"/>
      <c r="P22" s="2"/>
      <c r="Q22" s="3"/>
    </row>
    <row r="23" spans="2:17" x14ac:dyDescent="0.25">
      <c r="B23" s="146"/>
      <c r="C23" s="150" t="s">
        <v>20</v>
      </c>
      <c r="D23" s="152" t="s">
        <v>21</v>
      </c>
      <c r="E23" s="154" t="s">
        <v>22</v>
      </c>
      <c r="F23" s="156">
        <v>3889179559</v>
      </c>
      <c r="G23" s="147" t="s">
        <v>154</v>
      </c>
      <c r="H23" s="148" t="s">
        <v>155</v>
      </c>
      <c r="I23" s="65" t="s">
        <v>150</v>
      </c>
      <c r="J23" s="4">
        <v>2327217</v>
      </c>
      <c r="K23" s="4">
        <v>9793965</v>
      </c>
      <c r="L23" s="4">
        <v>8683994</v>
      </c>
      <c r="M23" s="74">
        <v>-1304581</v>
      </c>
      <c r="N23" s="89">
        <v>-3113769</v>
      </c>
      <c r="O23" s="4"/>
      <c r="P23" s="4"/>
      <c r="Q23" s="5"/>
    </row>
    <row r="24" spans="2:17" x14ac:dyDescent="0.25">
      <c r="B24" s="146">
        <f t="shared" ref="B24" si="8">B22+1</f>
        <v>11</v>
      </c>
      <c r="C24" s="149" t="s">
        <v>23</v>
      </c>
      <c r="D24" s="151" t="s">
        <v>24</v>
      </c>
      <c r="E24" s="153">
        <v>39645</v>
      </c>
      <c r="F24" s="155">
        <v>31985962000</v>
      </c>
      <c r="G24" s="147" t="s">
        <v>153</v>
      </c>
      <c r="H24" s="148" t="s">
        <v>155</v>
      </c>
      <c r="I24" s="66" t="s">
        <v>149</v>
      </c>
      <c r="J24" s="2">
        <v>763959</v>
      </c>
      <c r="K24" s="2">
        <v>1610291</v>
      </c>
      <c r="L24" s="2">
        <v>2666901</v>
      </c>
      <c r="M24" s="72">
        <v>3619751</v>
      </c>
      <c r="N24" s="87">
        <v>846482</v>
      </c>
      <c r="O24" s="2"/>
      <c r="P24" s="2"/>
      <c r="Q24" s="3"/>
    </row>
    <row r="25" spans="2:17" x14ac:dyDescent="0.25">
      <c r="B25" s="146"/>
      <c r="C25" s="150" t="s">
        <v>23</v>
      </c>
      <c r="D25" s="152" t="s">
        <v>24</v>
      </c>
      <c r="E25" s="154">
        <v>39645</v>
      </c>
      <c r="F25" s="156">
        <v>31985962000</v>
      </c>
      <c r="G25" s="147" t="s">
        <v>153</v>
      </c>
      <c r="H25" s="148" t="s">
        <v>155</v>
      </c>
      <c r="I25" s="65" t="s">
        <v>150</v>
      </c>
      <c r="J25" s="4">
        <v>87629</v>
      </c>
      <c r="K25" s="4">
        <v>224049</v>
      </c>
      <c r="L25" s="4">
        <v>351776</v>
      </c>
      <c r="M25" s="73">
        <v>477541</v>
      </c>
      <c r="N25" s="88">
        <v>131661</v>
      </c>
      <c r="O25" s="4"/>
      <c r="P25" s="4"/>
      <c r="Q25" s="5"/>
    </row>
    <row r="26" spans="2:17" x14ac:dyDescent="0.25">
      <c r="B26" s="146">
        <f t="shared" ref="B26" si="9">B24+1</f>
        <v>12</v>
      </c>
      <c r="C26" s="149" t="s">
        <v>25</v>
      </c>
      <c r="D26" s="151" t="s">
        <v>26</v>
      </c>
      <c r="E26" s="153">
        <v>42641</v>
      </c>
      <c r="F26" s="155">
        <v>3066660000</v>
      </c>
      <c r="G26" s="147" t="s">
        <v>152</v>
      </c>
      <c r="H26" s="148" t="s">
        <v>145</v>
      </c>
      <c r="I26" s="66" t="s">
        <v>149</v>
      </c>
      <c r="J26" s="2">
        <v>489642</v>
      </c>
      <c r="K26" s="2">
        <v>950487</v>
      </c>
      <c r="L26" s="2">
        <v>1463458</v>
      </c>
      <c r="M26" s="72">
        <v>2073258</v>
      </c>
      <c r="N26" s="87">
        <v>522348</v>
      </c>
      <c r="O26" s="2"/>
      <c r="P26" s="2"/>
      <c r="Q26" s="3"/>
    </row>
    <row r="27" spans="2:17" x14ac:dyDescent="0.25">
      <c r="B27" s="146"/>
      <c r="C27" s="150" t="s">
        <v>25</v>
      </c>
      <c r="D27" s="152" t="s">
        <v>26</v>
      </c>
      <c r="E27" s="154">
        <v>42641</v>
      </c>
      <c r="F27" s="156">
        <v>3066660000</v>
      </c>
      <c r="G27" s="147" t="s">
        <v>152</v>
      </c>
      <c r="H27" s="148" t="s">
        <v>145</v>
      </c>
      <c r="I27" s="65" t="s">
        <v>150</v>
      </c>
      <c r="J27" s="4">
        <v>31113</v>
      </c>
      <c r="K27" s="4">
        <v>49005</v>
      </c>
      <c r="L27" s="4">
        <v>84543</v>
      </c>
      <c r="M27" s="73">
        <v>114374</v>
      </c>
      <c r="N27" s="88">
        <v>30967</v>
      </c>
      <c r="O27" s="4"/>
      <c r="P27" s="4"/>
      <c r="Q27" s="5"/>
    </row>
    <row r="28" spans="2:17" x14ac:dyDescent="0.25">
      <c r="B28" s="146">
        <f t="shared" ref="B28" si="10">B26+1</f>
        <v>13</v>
      </c>
      <c r="C28" s="149" t="s">
        <v>27</v>
      </c>
      <c r="D28" s="151" t="s">
        <v>28</v>
      </c>
      <c r="E28" s="153" t="s">
        <v>29</v>
      </c>
      <c r="F28" s="155">
        <v>21129857328</v>
      </c>
      <c r="G28" s="147" t="s">
        <v>153</v>
      </c>
      <c r="H28" s="148" t="s">
        <v>145</v>
      </c>
      <c r="I28" s="66" t="s">
        <v>149</v>
      </c>
      <c r="J28" s="6"/>
      <c r="K28" s="6"/>
      <c r="L28" s="6"/>
      <c r="M28" s="75"/>
      <c r="N28" s="85"/>
      <c r="O28" s="2"/>
      <c r="P28" s="2"/>
      <c r="Q28" s="3"/>
    </row>
    <row r="29" spans="2:17" x14ac:dyDescent="0.25">
      <c r="B29" s="146"/>
      <c r="C29" s="150" t="s">
        <v>27</v>
      </c>
      <c r="D29" s="152" t="s">
        <v>28</v>
      </c>
      <c r="E29" s="154" t="s">
        <v>29</v>
      </c>
      <c r="F29" s="156">
        <v>21129857328</v>
      </c>
      <c r="G29" s="147" t="s">
        <v>153</v>
      </c>
      <c r="H29" s="148" t="s">
        <v>145</v>
      </c>
      <c r="I29" s="65" t="s">
        <v>150</v>
      </c>
      <c r="J29" s="4">
        <v>52951190</v>
      </c>
      <c r="K29" s="4">
        <v>130930186</v>
      </c>
      <c r="L29" s="4">
        <v>89065363</v>
      </c>
      <c r="M29" s="73">
        <v>142660203</v>
      </c>
      <c r="N29" s="86"/>
      <c r="O29" s="4"/>
      <c r="P29" s="4"/>
      <c r="Q29" s="5"/>
    </row>
    <row r="30" spans="2:17" x14ac:dyDescent="0.25">
      <c r="B30" s="146">
        <f t="shared" ref="B30" si="11">B28+1</f>
        <v>14</v>
      </c>
      <c r="C30" s="149" t="s">
        <v>30</v>
      </c>
      <c r="D30" s="151" t="s">
        <v>31</v>
      </c>
      <c r="E30" s="153" t="s">
        <v>32</v>
      </c>
      <c r="F30" s="155">
        <v>5203614878</v>
      </c>
      <c r="G30" s="147" t="s">
        <v>152</v>
      </c>
      <c r="H30" s="148" t="s">
        <v>145</v>
      </c>
      <c r="I30" s="66" t="s">
        <v>149</v>
      </c>
      <c r="J30" s="6"/>
      <c r="K30" s="57"/>
      <c r="L30" s="6"/>
      <c r="M30" s="75"/>
      <c r="N30" s="85"/>
      <c r="O30" s="2"/>
      <c r="P30" s="2"/>
      <c r="Q30" s="3"/>
    </row>
    <row r="31" spans="2:17" x14ac:dyDescent="0.25">
      <c r="B31" s="146"/>
      <c r="C31" s="150" t="s">
        <v>30</v>
      </c>
      <c r="D31" s="152" t="s">
        <v>31</v>
      </c>
      <c r="E31" s="154" t="s">
        <v>32</v>
      </c>
      <c r="F31" s="156">
        <v>5203614878</v>
      </c>
      <c r="G31" s="147" t="s">
        <v>152</v>
      </c>
      <c r="H31" s="148" t="s">
        <v>145</v>
      </c>
      <c r="I31" s="65" t="s">
        <v>150</v>
      </c>
      <c r="J31" s="8">
        <v>-4620</v>
      </c>
      <c r="K31" s="8">
        <v>-11865</v>
      </c>
      <c r="L31" s="8">
        <v>-9247</v>
      </c>
      <c r="M31" s="74">
        <v>-31122</v>
      </c>
      <c r="N31" s="89">
        <v>-9162</v>
      </c>
      <c r="O31" s="4"/>
      <c r="P31" s="4"/>
      <c r="Q31" s="5"/>
    </row>
    <row r="32" spans="2:17" x14ac:dyDescent="0.25">
      <c r="B32" s="146">
        <f t="shared" ref="B32" si="12">B30+1</f>
        <v>15</v>
      </c>
      <c r="C32" s="149" t="s">
        <v>33</v>
      </c>
      <c r="D32" s="151" t="s">
        <v>34</v>
      </c>
      <c r="E32" s="153">
        <v>33130</v>
      </c>
      <c r="F32" s="155">
        <v>2940000000</v>
      </c>
      <c r="G32" s="147" t="s">
        <v>154</v>
      </c>
      <c r="H32" s="148" t="s">
        <v>145</v>
      </c>
      <c r="I32" s="66" t="s">
        <v>149</v>
      </c>
      <c r="J32" s="2">
        <v>44205246240</v>
      </c>
      <c r="K32" s="2">
        <v>108863242160</v>
      </c>
      <c r="L32" s="2">
        <v>171562930432</v>
      </c>
      <c r="M32" s="72">
        <v>278442540820</v>
      </c>
      <c r="N32" s="87">
        <v>44212033983</v>
      </c>
      <c r="O32" s="2"/>
      <c r="P32" s="2"/>
      <c r="Q32" s="3"/>
    </row>
    <row r="33" spans="2:17" x14ac:dyDescent="0.25">
      <c r="B33" s="146"/>
      <c r="C33" s="150" t="s">
        <v>33</v>
      </c>
      <c r="D33" s="152" t="s">
        <v>34</v>
      </c>
      <c r="E33" s="154">
        <v>33130</v>
      </c>
      <c r="F33" s="156">
        <v>2940000000</v>
      </c>
      <c r="G33" s="147" t="s">
        <v>154</v>
      </c>
      <c r="H33" s="148" t="s">
        <v>145</v>
      </c>
      <c r="I33" s="65" t="s">
        <v>150</v>
      </c>
      <c r="J33" s="8">
        <v>-4223386735</v>
      </c>
      <c r="K33" s="8">
        <v>-20361342898</v>
      </c>
      <c r="L33" s="8">
        <v>-33513061944</v>
      </c>
      <c r="M33" s="74">
        <v>-26725997916</v>
      </c>
      <c r="N33" s="89">
        <v>-13634367791</v>
      </c>
      <c r="O33" s="4"/>
      <c r="P33" s="4"/>
      <c r="Q33" s="5"/>
    </row>
    <row r="34" spans="2:17" x14ac:dyDescent="0.25">
      <c r="B34" s="146">
        <f t="shared" ref="B34" si="13">B32+1</f>
        <v>16</v>
      </c>
      <c r="C34" s="149" t="s">
        <v>35</v>
      </c>
      <c r="D34" s="151" t="s">
        <v>36</v>
      </c>
      <c r="E34" s="153">
        <v>37092</v>
      </c>
      <c r="F34" s="155">
        <v>220000000</v>
      </c>
      <c r="G34" s="147" t="s">
        <v>154</v>
      </c>
      <c r="H34" s="148" t="s">
        <v>145</v>
      </c>
      <c r="I34" s="66" t="s">
        <v>149</v>
      </c>
      <c r="J34" s="9">
        <v>0</v>
      </c>
      <c r="K34" s="9">
        <v>0</v>
      </c>
      <c r="L34" s="9">
        <v>0</v>
      </c>
      <c r="M34" s="70">
        <v>0</v>
      </c>
      <c r="N34" s="87">
        <v>2956</v>
      </c>
      <c r="O34" s="2"/>
      <c r="P34" s="2"/>
      <c r="Q34" s="3"/>
    </row>
    <row r="35" spans="2:17" x14ac:dyDescent="0.25">
      <c r="B35" s="146"/>
      <c r="C35" s="150" t="s">
        <v>35</v>
      </c>
      <c r="D35" s="152" t="s">
        <v>36</v>
      </c>
      <c r="E35" s="154">
        <v>37092</v>
      </c>
      <c r="F35" s="156">
        <v>220000000</v>
      </c>
      <c r="G35" s="147" t="s">
        <v>154</v>
      </c>
      <c r="H35" s="148" t="s">
        <v>145</v>
      </c>
      <c r="I35" s="65" t="s">
        <v>150</v>
      </c>
      <c r="J35" s="8">
        <v>-69513249</v>
      </c>
      <c r="K35" s="8">
        <v>-183309504</v>
      </c>
      <c r="L35" s="8">
        <v>-409637957</v>
      </c>
      <c r="M35" s="74">
        <v>-637109576</v>
      </c>
      <c r="N35" s="89">
        <v>-189097098</v>
      </c>
      <c r="O35" s="4"/>
      <c r="P35" s="4"/>
      <c r="Q35" s="5"/>
    </row>
    <row r="36" spans="2:17" x14ac:dyDescent="0.25">
      <c r="B36" s="146">
        <f t="shared" ref="B36" si="14">B34+1</f>
        <v>17</v>
      </c>
      <c r="C36" s="149" t="s">
        <v>37</v>
      </c>
      <c r="D36" s="151" t="s">
        <v>38</v>
      </c>
      <c r="E36" s="153">
        <v>35592</v>
      </c>
      <c r="F36" s="155">
        <v>3218600000</v>
      </c>
      <c r="G36" s="147"/>
      <c r="H36" s="148"/>
      <c r="I36" s="66" t="s">
        <v>149</v>
      </c>
      <c r="J36" s="9"/>
      <c r="K36" s="9"/>
      <c r="L36" s="9"/>
      <c r="M36" s="70"/>
      <c r="N36" s="90"/>
      <c r="O36" s="2"/>
      <c r="P36" s="2"/>
      <c r="Q36" s="3"/>
    </row>
    <row r="37" spans="2:17" x14ac:dyDescent="0.25">
      <c r="B37" s="146"/>
      <c r="C37" s="150" t="s">
        <v>37</v>
      </c>
      <c r="D37" s="152" t="s">
        <v>38</v>
      </c>
      <c r="E37" s="154">
        <v>35592</v>
      </c>
      <c r="F37" s="156">
        <v>3218600000</v>
      </c>
      <c r="G37" s="147"/>
      <c r="H37" s="148"/>
      <c r="I37" s="65" t="s">
        <v>150</v>
      </c>
      <c r="J37" s="10"/>
      <c r="K37" s="10"/>
      <c r="L37" s="10"/>
      <c r="M37" s="71"/>
      <c r="N37" s="91"/>
      <c r="O37" s="4"/>
      <c r="P37" s="4"/>
      <c r="Q37" s="5"/>
    </row>
    <row r="38" spans="2:17" x14ac:dyDescent="0.25">
      <c r="B38" s="146">
        <f t="shared" ref="B38" si="15">B36+1</f>
        <v>18</v>
      </c>
      <c r="C38" s="149" t="s">
        <v>39</v>
      </c>
      <c r="D38" s="151" t="s">
        <v>40</v>
      </c>
      <c r="E38" s="153">
        <v>38292</v>
      </c>
      <c r="F38" s="155">
        <v>6449463636</v>
      </c>
      <c r="G38" s="147"/>
      <c r="H38" s="148"/>
      <c r="I38" s="66" t="s">
        <v>149</v>
      </c>
      <c r="J38" s="9"/>
      <c r="K38" s="9"/>
      <c r="L38" s="9"/>
      <c r="M38" s="70"/>
      <c r="N38" s="90"/>
      <c r="O38" s="2"/>
      <c r="P38" s="2"/>
      <c r="Q38" s="3"/>
    </row>
    <row r="39" spans="2:17" x14ac:dyDescent="0.25">
      <c r="B39" s="146"/>
      <c r="C39" s="150" t="s">
        <v>39</v>
      </c>
      <c r="D39" s="152" t="s">
        <v>40</v>
      </c>
      <c r="E39" s="154">
        <v>38292</v>
      </c>
      <c r="F39" s="156">
        <v>6449463636</v>
      </c>
      <c r="G39" s="147"/>
      <c r="H39" s="148"/>
      <c r="I39" s="65" t="s">
        <v>150</v>
      </c>
      <c r="J39" s="10"/>
      <c r="K39" s="10"/>
      <c r="L39" s="10"/>
      <c r="M39" s="71"/>
      <c r="N39" s="91"/>
      <c r="O39" s="4"/>
      <c r="P39" s="4"/>
      <c r="Q39" s="5"/>
    </row>
    <row r="40" spans="2:17" x14ac:dyDescent="0.25">
      <c r="B40" s="146">
        <f t="shared" ref="B40" si="16">B38+1</f>
        <v>19</v>
      </c>
      <c r="C40" s="149" t="s">
        <v>41</v>
      </c>
      <c r="D40" s="151" t="s">
        <v>42</v>
      </c>
      <c r="E40" s="153" t="s">
        <v>43</v>
      </c>
      <c r="F40" s="155">
        <v>680000000</v>
      </c>
      <c r="G40" s="147" t="s">
        <v>153</v>
      </c>
      <c r="H40" s="148" t="s">
        <v>145</v>
      </c>
      <c r="I40" s="66" t="s">
        <v>149</v>
      </c>
      <c r="J40" s="2">
        <v>606908213</v>
      </c>
      <c r="K40" s="2">
        <v>1176219121</v>
      </c>
      <c r="L40" s="2">
        <v>1792572869</v>
      </c>
      <c r="M40" s="72">
        <v>2387420036</v>
      </c>
      <c r="N40" s="87">
        <v>590372601</v>
      </c>
      <c r="O40" s="2"/>
      <c r="P40" s="2"/>
      <c r="Q40" s="3"/>
    </row>
    <row r="41" spans="2:17" x14ac:dyDescent="0.25">
      <c r="B41" s="146"/>
      <c r="C41" s="150" t="s">
        <v>41</v>
      </c>
      <c r="D41" s="152" t="s">
        <v>42</v>
      </c>
      <c r="E41" s="154" t="s">
        <v>43</v>
      </c>
      <c r="F41" s="156">
        <v>680000000</v>
      </c>
      <c r="G41" s="147" t="s">
        <v>153</v>
      </c>
      <c r="H41" s="148" t="s">
        <v>145</v>
      </c>
      <c r="I41" s="65" t="s">
        <v>150</v>
      </c>
      <c r="J41" s="4">
        <v>12046239</v>
      </c>
      <c r="K41" s="4">
        <v>8075010</v>
      </c>
      <c r="L41" s="4">
        <v>5463076</v>
      </c>
      <c r="M41" s="73">
        <v>64226271</v>
      </c>
      <c r="N41" s="88">
        <v>13456135</v>
      </c>
      <c r="O41" s="4"/>
      <c r="P41" s="4"/>
      <c r="Q41" s="5"/>
    </row>
    <row r="42" spans="2:17" x14ac:dyDescent="0.25">
      <c r="B42" s="146">
        <f t="shared" ref="B42" si="17">B40+1</f>
        <v>20</v>
      </c>
      <c r="C42" s="149" t="s">
        <v>44</v>
      </c>
      <c r="D42" s="151" t="s">
        <v>45</v>
      </c>
      <c r="E42" s="153" t="s">
        <v>46</v>
      </c>
      <c r="F42" s="155">
        <v>4014694920</v>
      </c>
      <c r="G42" s="147" t="s">
        <v>153</v>
      </c>
      <c r="H42" s="148" t="s">
        <v>145</v>
      </c>
      <c r="I42" s="66" t="s">
        <v>149</v>
      </c>
      <c r="J42" s="2">
        <v>5833625699</v>
      </c>
      <c r="K42" s="2">
        <v>11214321446</v>
      </c>
      <c r="L42" s="2">
        <v>16828578567</v>
      </c>
      <c r="M42" s="72">
        <v>23548144117</v>
      </c>
      <c r="N42" s="87">
        <v>5037501930</v>
      </c>
      <c r="O42" s="2"/>
      <c r="P42" s="2"/>
      <c r="Q42" s="3"/>
    </row>
    <row r="43" spans="2:17" x14ac:dyDescent="0.25">
      <c r="B43" s="146"/>
      <c r="C43" s="150" t="s">
        <v>44</v>
      </c>
      <c r="D43" s="152" t="s">
        <v>45</v>
      </c>
      <c r="E43" s="154" t="s">
        <v>46</v>
      </c>
      <c r="F43" s="156">
        <v>4014694920</v>
      </c>
      <c r="G43" s="147" t="s">
        <v>153</v>
      </c>
      <c r="H43" s="148" t="s">
        <v>145</v>
      </c>
      <c r="I43" s="65" t="s">
        <v>150</v>
      </c>
      <c r="J43" s="4">
        <v>919410051</v>
      </c>
      <c r="K43" s="4">
        <v>1101758564</v>
      </c>
      <c r="L43" s="4">
        <v>1265411414</v>
      </c>
      <c r="M43" s="73">
        <v>1596652821</v>
      </c>
      <c r="N43" s="88">
        <v>190607775</v>
      </c>
      <c r="O43" s="4"/>
      <c r="P43" s="4"/>
      <c r="Q43" s="5"/>
    </row>
    <row r="44" spans="2:17" x14ac:dyDescent="0.25">
      <c r="B44" s="146">
        <f t="shared" ref="B44" si="18">B42+1</f>
        <v>21</v>
      </c>
      <c r="C44" s="149" t="s">
        <v>157</v>
      </c>
      <c r="D44" s="151" t="s">
        <v>171</v>
      </c>
      <c r="E44" s="153">
        <v>37085</v>
      </c>
      <c r="F44" s="155">
        <v>720000000</v>
      </c>
      <c r="G44" s="147" t="s">
        <v>154</v>
      </c>
      <c r="H44" s="148" t="s">
        <v>145</v>
      </c>
      <c r="I44" s="66" t="s">
        <v>149</v>
      </c>
      <c r="J44" s="2">
        <v>89563364777</v>
      </c>
      <c r="K44" s="2">
        <v>152830729126</v>
      </c>
      <c r="L44" s="2">
        <v>219916560029</v>
      </c>
      <c r="M44" s="72">
        <v>319106290160</v>
      </c>
      <c r="N44" s="87">
        <v>86825545037</v>
      </c>
      <c r="O44" s="2"/>
      <c r="P44" s="2"/>
      <c r="Q44" s="3"/>
    </row>
    <row r="45" spans="2:17" x14ac:dyDescent="0.25">
      <c r="B45" s="146"/>
      <c r="C45" s="150" t="s">
        <v>157</v>
      </c>
      <c r="D45" s="152" t="s">
        <v>171</v>
      </c>
      <c r="E45" s="154">
        <v>37085</v>
      </c>
      <c r="F45" s="156">
        <v>720000000</v>
      </c>
      <c r="G45" s="147"/>
      <c r="H45" s="148"/>
      <c r="I45" s="65" t="s">
        <v>150</v>
      </c>
      <c r="J45" s="4">
        <v>12854974212</v>
      </c>
      <c r="K45" s="4">
        <v>7481945321</v>
      </c>
      <c r="L45" s="4">
        <v>6050944911</v>
      </c>
      <c r="M45" s="73">
        <v>26482339033</v>
      </c>
      <c r="N45" s="88">
        <v>8707924128</v>
      </c>
      <c r="O45" s="4"/>
      <c r="P45" s="4"/>
      <c r="Q45" s="5"/>
    </row>
    <row r="46" spans="2:17" x14ac:dyDescent="0.25">
      <c r="B46" s="146">
        <f t="shared" ref="B46" si="19">B44+1</f>
        <v>22</v>
      </c>
      <c r="C46" s="149" t="s">
        <v>158</v>
      </c>
      <c r="D46" s="151" t="s">
        <v>172</v>
      </c>
      <c r="E46" s="153">
        <v>40736</v>
      </c>
      <c r="F46" s="155">
        <v>1100000000</v>
      </c>
      <c r="G46" s="147" t="s">
        <v>154</v>
      </c>
      <c r="H46" s="148" t="s">
        <v>145</v>
      </c>
      <c r="I46" s="66" t="s">
        <v>149</v>
      </c>
      <c r="J46" s="2">
        <v>205056097118</v>
      </c>
      <c r="K46" s="2">
        <v>389409663057</v>
      </c>
      <c r="L46" s="2">
        <v>589042112602</v>
      </c>
      <c r="M46" s="72">
        <v>789643654873</v>
      </c>
      <c r="N46" s="85"/>
      <c r="O46" s="2"/>
      <c r="P46" s="2"/>
      <c r="Q46" s="3"/>
    </row>
    <row r="47" spans="2:17" x14ac:dyDescent="0.25">
      <c r="B47" s="146"/>
      <c r="C47" s="150" t="s">
        <v>158</v>
      </c>
      <c r="D47" s="152" t="s">
        <v>172</v>
      </c>
      <c r="E47" s="154">
        <v>40736</v>
      </c>
      <c r="F47" s="156">
        <v>1100000000</v>
      </c>
      <c r="G47" s="147"/>
      <c r="H47" s="148"/>
      <c r="I47" s="65" t="s">
        <v>150</v>
      </c>
      <c r="J47" s="4">
        <v>10751270456</v>
      </c>
      <c r="K47" s="4">
        <v>14115573057</v>
      </c>
      <c r="L47" s="4">
        <v>27529135558</v>
      </c>
      <c r="M47" s="73">
        <v>42506275523</v>
      </c>
      <c r="N47" s="86"/>
      <c r="O47" s="4"/>
      <c r="P47" s="4"/>
      <c r="Q47" s="5"/>
    </row>
    <row r="48" spans="2:17" x14ac:dyDescent="0.25">
      <c r="B48" s="146">
        <f t="shared" ref="B48" si="20">B46+1</f>
        <v>23</v>
      </c>
      <c r="C48" s="149" t="s">
        <v>159</v>
      </c>
      <c r="D48" s="151" t="s">
        <v>160</v>
      </c>
      <c r="E48" s="153">
        <v>33066</v>
      </c>
      <c r="F48" s="155">
        <v>507665055</v>
      </c>
      <c r="G48" s="147" t="s">
        <v>153</v>
      </c>
      <c r="H48" s="148" t="s">
        <v>145</v>
      </c>
      <c r="I48" s="66" t="s">
        <v>149</v>
      </c>
      <c r="J48" s="2">
        <v>920952314</v>
      </c>
      <c r="K48" s="2">
        <v>2413064875</v>
      </c>
      <c r="L48" s="2">
        <v>2646156864</v>
      </c>
      <c r="M48" s="72">
        <v>3592798235</v>
      </c>
      <c r="N48" s="88">
        <v>499455210</v>
      </c>
      <c r="O48" s="2"/>
      <c r="P48" s="2"/>
      <c r="Q48" s="3"/>
    </row>
    <row r="49" spans="2:17" x14ac:dyDescent="0.25">
      <c r="B49" s="146"/>
      <c r="C49" s="150" t="s">
        <v>159</v>
      </c>
      <c r="D49" s="152" t="s">
        <v>160</v>
      </c>
      <c r="E49" s="154">
        <v>33066</v>
      </c>
      <c r="F49" s="156">
        <v>507665055</v>
      </c>
      <c r="G49" s="147"/>
      <c r="H49" s="148"/>
      <c r="I49" s="65" t="s">
        <v>150</v>
      </c>
      <c r="J49" s="4">
        <v>7537229</v>
      </c>
      <c r="K49" s="4">
        <v>20321527</v>
      </c>
      <c r="L49" s="4">
        <v>30638861</v>
      </c>
      <c r="M49" s="73">
        <v>22943498</v>
      </c>
      <c r="N49" s="88">
        <v>3677848</v>
      </c>
      <c r="O49" s="4"/>
      <c r="P49" s="4"/>
      <c r="Q49" s="5"/>
    </row>
    <row r="50" spans="2:17" x14ac:dyDescent="0.25">
      <c r="B50" s="146">
        <f t="shared" ref="B50" si="21">B48+1</f>
        <v>24</v>
      </c>
      <c r="C50" s="149" t="s">
        <v>161</v>
      </c>
      <c r="D50" s="151" t="s">
        <v>173</v>
      </c>
      <c r="E50" s="153">
        <v>35432</v>
      </c>
      <c r="F50" s="155">
        <v>616000000</v>
      </c>
      <c r="G50" s="147" t="s">
        <v>154</v>
      </c>
      <c r="H50" s="148" t="s">
        <v>145</v>
      </c>
      <c r="I50" s="66" t="s">
        <v>149</v>
      </c>
      <c r="J50" s="2">
        <v>954248652659</v>
      </c>
      <c r="K50" s="2">
        <v>2054069674893</v>
      </c>
      <c r="L50" s="2">
        <v>3376386809417</v>
      </c>
      <c r="M50" s="72">
        <v>4422880456073</v>
      </c>
      <c r="N50" s="87">
        <v>938690651050</v>
      </c>
      <c r="O50" s="2"/>
      <c r="P50" s="2"/>
      <c r="Q50" s="3"/>
    </row>
    <row r="51" spans="2:17" x14ac:dyDescent="0.25">
      <c r="B51" s="146"/>
      <c r="C51" s="150" t="s">
        <v>161</v>
      </c>
      <c r="D51" s="152" t="s">
        <v>173</v>
      </c>
      <c r="E51" s="154">
        <v>35432</v>
      </c>
      <c r="F51" s="156">
        <v>616000000</v>
      </c>
      <c r="G51" s="147"/>
      <c r="H51" s="148"/>
      <c r="I51" s="65" t="s">
        <v>150</v>
      </c>
      <c r="J51" s="4">
        <v>9912839456</v>
      </c>
      <c r="K51" s="4">
        <v>1141919964</v>
      </c>
      <c r="L51" s="4">
        <v>16394128393</v>
      </c>
      <c r="M51" s="73">
        <v>6544635062</v>
      </c>
      <c r="N51" s="89">
        <v>-36291157683</v>
      </c>
      <c r="O51" s="4"/>
      <c r="P51" s="4"/>
      <c r="Q51" s="5"/>
    </row>
    <row r="52" spans="2:17" x14ac:dyDescent="0.25">
      <c r="B52" s="146">
        <f t="shared" ref="B52" si="22">B50+1</f>
        <v>25</v>
      </c>
      <c r="C52" s="149" t="s">
        <v>162</v>
      </c>
      <c r="D52" s="151" t="s">
        <v>174</v>
      </c>
      <c r="E52" s="153">
        <v>41100</v>
      </c>
      <c r="F52" s="155">
        <v>2191870558</v>
      </c>
      <c r="G52" s="147" t="s">
        <v>154</v>
      </c>
      <c r="H52" s="148" t="s">
        <v>145</v>
      </c>
      <c r="I52" s="66" t="s">
        <v>149</v>
      </c>
      <c r="J52" s="2">
        <v>60441724092</v>
      </c>
      <c r="K52" s="2">
        <v>129655086436</v>
      </c>
      <c r="L52" s="2">
        <v>208988833536</v>
      </c>
      <c r="M52" s="72">
        <v>290274839317</v>
      </c>
      <c r="N52" s="87">
        <v>70644303108</v>
      </c>
      <c r="O52" s="2"/>
      <c r="P52" s="2"/>
      <c r="Q52" s="3"/>
    </row>
    <row r="53" spans="2:17" x14ac:dyDescent="0.25">
      <c r="B53" s="146"/>
      <c r="C53" s="150" t="s">
        <v>162</v>
      </c>
      <c r="D53" s="152" t="s">
        <v>174</v>
      </c>
      <c r="E53" s="154">
        <v>41100</v>
      </c>
      <c r="F53" s="156">
        <v>2191870558</v>
      </c>
      <c r="G53" s="147"/>
      <c r="H53" s="148"/>
      <c r="I53" s="65" t="s">
        <v>150</v>
      </c>
      <c r="J53" s="8">
        <v>-13470623469</v>
      </c>
      <c r="K53" s="4">
        <v>-29857969595</v>
      </c>
      <c r="L53" s="8">
        <v>-37160840686</v>
      </c>
      <c r="M53" s="74">
        <v>-33021220862</v>
      </c>
      <c r="N53" s="89">
        <v>-188838333</v>
      </c>
      <c r="O53" s="4"/>
      <c r="P53" s="4"/>
      <c r="Q53" s="5"/>
    </row>
    <row r="54" spans="2:17" x14ac:dyDescent="0.25">
      <c r="B54" s="146">
        <f t="shared" ref="B54" si="23">B52+1</f>
        <v>26</v>
      </c>
      <c r="C54" s="149" t="s">
        <v>163</v>
      </c>
      <c r="D54" s="151" t="s">
        <v>175</v>
      </c>
      <c r="E54" s="153" t="s">
        <v>164</v>
      </c>
      <c r="F54" s="155">
        <v>5001552516</v>
      </c>
      <c r="G54" s="147" t="s">
        <v>153</v>
      </c>
      <c r="H54" s="148" t="s">
        <v>145</v>
      </c>
      <c r="I54" s="66" t="s">
        <v>149</v>
      </c>
      <c r="J54" s="2">
        <v>556840487</v>
      </c>
      <c r="K54" s="2">
        <v>894783663</v>
      </c>
      <c r="L54" s="2">
        <v>1297602805</v>
      </c>
      <c r="M54" s="72">
        <v>1616030333</v>
      </c>
      <c r="N54" s="87">
        <v>639444707</v>
      </c>
      <c r="O54" s="2"/>
      <c r="P54" s="2"/>
      <c r="Q54" s="3"/>
    </row>
    <row r="55" spans="2:17" x14ac:dyDescent="0.25">
      <c r="B55" s="146"/>
      <c r="C55" s="150" t="s">
        <v>163</v>
      </c>
      <c r="D55" s="152" t="s">
        <v>175</v>
      </c>
      <c r="E55" s="154" t="s">
        <v>164</v>
      </c>
      <c r="F55" s="156">
        <v>5001552516</v>
      </c>
      <c r="G55" s="147"/>
      <c r="H55" s="148"/>
      <c r="I55" s="65" t="s">
        <v>150</v>
      </c>
      <c r="J55" s="4">
        <v>11130737</v>
      </c>
      <c r="K55" s="4">
        <v>33385946</v>
      </c>
      <c r="L55" s="4">
        <v>54162807</v>
      </c>
      <c r="M55" s="73">
        <v>28246915</v>
      </c>
      <c r="N55" s="88">
        <v>23403398</v>
      </c>
      <c r="O55" s="4"/>
      <c r="P55" s="4"/>
      <c r="Q55" s="5"/>
    </row>
    <row r="56" spans="2:17" x14ac:dyDescent="0.25">
      <c r="B56" s="146">
        <f t="shared" ref="B56" si="24">B54+1</f>
        <v>27</v>
      </c>
      <c r="C56" s="149" t="s">
        <v>165</v>
      </c>
      <c r="D56" s="151" t="s">
        <v>176</v>
      </c>
      <c r="E56" s="153">
        <v>35011</v>
      </c>
      <c r="F56" s="155">
        <v>434000000</v>
      </c>
      <c r="G56" s="147" t="s">
        <v>152</v>
      </c>
      <c r="H56" s="148" t="s">
        <v>145</v>
      </c>
      <c r="I56" s="66" t="s">
        <v>149</v>
      </c>
      <c r="J56" s="2">
        <v>1080353</v>
      </c>
      <c r="K56" s="2">
        <v>2052760</v>
      </c>
      <c r="L56" s="2">
        <v>3266280</v>
      </c>
      <c r="M56" s="72">
        <v>4443262</v>
      </c>
      <c r="N56" s="87">
        <v>996671</v>
      </c>
      <c r="O56" s="2"/>
      <c r="P56" s="2"/>
      <c r="Q56" s="3"/>
    </row>
    <row r="57" spans="2:17" x14ac:dyDescent="0.25">
      <c r="B57" s="146"/>
      <c r="C57" s="150" t="s">
        <v>165</v>
      </c>
      <c r="D57" s="152" t="s">
        <v>176</v>
      </c>
      <c r="E57" s="154">
        <v>35011</v>
      </c>
      <c r="F57" s="156">
        <v>434000000</v>
      </c>
      <c r="G57" s="147"/>
      <c r="H57" s="148"/>
      <c r="I57" s="65" t="s">
        <v>150</v>
      </c>
      <c r="J57" s="4">
        <v>36230</v>
      </c>
      <c r="K57" s="8">
        <v>-20020</v>
      </c>
      <c r="L57" s="8">
        <v>-91082</v>
      </c>
      <c r="M57" s="73">
        <v>6596</v>
      </c>
      <c r="N57" s="89">
        <v>-16288</v>
      </c>
      <c r="O57" s="4"/>
      <c r="P57" s="4"/>
      <c r="Q57" s="5"/>
    </row>
    <row r="58" spans="2:17" x14ac:dyDescent="0.25">
      <c r="B58" s="146">
        <f t="shared" ref="B58" si="25">B56+1</f>
        <v>28</v>
      </c>
      <c r="C58" s="149" t="s">
        <v>166</v>
      </c>
      <c r="D58" s="151" t="s">
        <v>177</v>
      </c>
      <c r="E58" s="153" t="s">
        <v>167</v>
      </c>
      <c r="F58" s="155">
        <v>1080000000</v>
      </c>
      <c r="G58" s="147" t="s">
        <v>154</v>
      </c>
      <c r="H58" s="148" t="s">
        <v>145</v>
      </c>
      <c r="I58" s="66" t="s">
        <v>149</v>
      </c>
      <c r="J58" s="2">
        <v>54337103130</v>
      </c>
      <c r="K58" s="2">
        <v>97426756176</v>
      </c>
      <c r="L58" s="6"/>
      <c r="M58" s="72">
        <v>264872722193</v>
      </c>
      <c r="N58" s="85"/>
      <c r="O58" s="2"/>
      <c r="P58" s="2"/>
      <c r="Q58" s="3"/>
    </row>
    <row r="59" spans="2:17" x14ac:dyDescent="0.25">
      <c r="B59" s="146"/>
      <c r="C59" s="150" t="s">
        <v>166</v>
      </c>
      <c r="D59" s="152" t="s">
        <v>177</v>
      </c>
      <c r="E59" s="154" t="s">
        <v>167</v>
      </c>
      <c r="F59" s="156">
        <v>1080000000</v>
      </c>
      <c r="G59" s="147"/>
      <c r="H59" s="148"/>
      <c r="I59" s="65" t="s">
        <v>150</v>
      </c>
      <c r="J59" s="4">
        <v>8428800740</v>
      </c>
      <c r="K59" s="4">
        <v>13653243959</v>
      </c>
      <c r="L59" s="7"/>
      <c r="M59" s="73">
        <v>32352159254</v>
      </c>
      <c r="N59" s="86"/>
      <c r="O59" s="4"/>
      <c r="P59" s="4"/>
      <c r="Q59" s="5"/>
    </row>
    <row r="60" spans="2:17" x14ac:dyDescent="0.25">
      <c r="B60" s="146">
        <f t="shared" ref="B60" si="26">B58+1</f>
        <v>29</v>
      </c>
      <c r="C60" s="149" t="s">
        <v>168</v>
      </c>
      <c r="D60" s="151" t="s">
        <v>178</v>
      </c>
      <c r="E60" s="153">
        <v>39828</v>
      </c>
      <c r="F60" s="155">
        <v>41524501700</v>
      </c>
      <c r="G60" s="147" t="s">
        <v>152</v>
      </c>
      <c r="H60" s="148" t="s">
        <v>145</v>
      </c>
      <c r="I60" s="66" t="s">
        <v>149</v>
      </c>
      <c r="J60" s="2">
        <v>14675479</v>
      </c>
      <c r="K60" s="2">
        <v>32813580</v>
      </c>
      <c r="L60" s="2">
        <v>49605115</v>
      </c>
      <c r="M60" s="75"/>
      <c r="N60" s="87">
        <v>16715711</v>
      </c>
      <c r="O60" s="2"/>
      <c r="P60" s="2"/>
      <c r="Q60" s="3"/>
    </row>
    <row r="61" spans="2:17" x14ac:dyDescent="0.25">
      <c r="B61" s="146"/>
      <c r="C61" s="150" t="s">
        <v>168</v>
      </c>
      <c r="D61" s="152" t="s">
        <v>178</v>
      </c>
      <c r="E61" s="154">
        <v>39828</v>
      </c>
      <c r="F61" s="156">
        <v>41524501700</v>
      </c>
      <c r="G61" s="147"/>
      <c r="H61" s="148"/>
      <c r="I61" s="65" t="s">
        <v>150</v>
      </c>
      <c r="J61" s="4">
        <v>122791</v>
      </c>
      <c r="K61" s="4">
        <v>224203</v>
      </c>
      <c r="L61" s="4">
        <v>344527</v>
      </c>
      <c r="M61" s="76"/>
      <c r="N61" s="88">
        <v>204742</v>
      </c>
      <c r="O61" s="4"/>
      <c r="P61" s="4"/>
      <c r="Q61" s="5"/>
    </row>
    <row r="62" spans="2:17" x14ac:dyDescent="0.25">
      <c r="B62" s="146">
        <f t="shared" ref="B62" si="27">B60+1</f>
        <v>30</v>
      </c>
      <c r="C62" s="149" t="s">
        <v>169</v>
      </c>
      <c r="D62" s="151" t="s">
        <v>179</v>
      </c>
      <c r="E62" s="153" t="s">
        <v>170</v>
      </c>
      <c r="F62" s="155">
        <v>1870000000</v>
      </c>
      <c r="G62" s="147" t="s">
        <v>154</v>
      </c>
      <c r="H62" s="148" t="s">
        <v>145</v>
      </c>
      <c r="I62" s="66" t="s">
        <v>149</v>
      </c>
      <c r="J62" s="2">
        <v>72438585697</v>
      </c>
      <c r="K62" s="6"/>
      <c r="L62" s="2">
        <v>229133896168</v>
      </c>
      <c r="M62" s="72">
        <v>300278949718</v>
      </c>
      <c r="N62" s="87">
        <v>70989390718</v>
      </c>
      <c r="O62" s="2"/>
      <c r="P62" s="2"/>
      <c r="Q62" s="3"/>
    </row>
    <row r="63" spans="2:17" x14ac:dyDescent="0.25">
      <c r="B63" s="146"/>
      <c r="C63" s="150" t="s">
        <v>169</v>
      </c>
      <c r="D63" s="152" t="s">
        <v>179</v>
      </c>
      <c r="E63" s="154" t="s">
        <v>170</v>
      </c>
      <c r="F63" s="156">
        <v>1870000000</v>
      </c>
      <c r="G63" s="147"/>
      <c r="H63" s="148"/>
      <c r="I63" s="65" t="s">
        <v>150</v>
      </c>
      <c r="J63" s="4">
        <v>7069901488</v>
      </c>
      <c r="K63" s="7"/>
      <c r="L63" s="4">
        <v>22653683775</v>
      </c>
      <c r="M63" s="73">
        <v>17199020715</v>
      </c>
      <c r="N63" s="88">
        <v>10510295822</v>
      </c>
      <c r="O63" s="4"/>
      <c r="P63" s="4"/>
      <c r="Q63" s="5"/>
    </row>
    <row r="64" spans="2:17" x14ac:dyDescent="0.25">
      <c r="B64" s="146">
        <f t="shared" ref="B64" si="28">B62+1</f>
        <v>31</v>
      </c>
      <c r="C64" s="149" t="s">
        <v>181</v>
      </c>
      <c r="D64" s="151" t="s">
        <v>182</v>
      </c>
      <c r="E64" s="153" t="s">
        <v>183</v>
      </c>
      <c r="F64" s="155">
        <v>3354175000</v>
      </c>
      <c r="G64" s="147" t="s">
        <v>154</v>
      </c>
      <c r="H64" s="148" t="s">
        <v>155</v>
      </c>
      <c r="I64" s="66" t="s">
        <v>149</v>
      </c>
      <c r="J64" s="2">
        <v>30956083</v>
      </c>
      <c r="K64" s="2">
        <v>69775232</v>
      </c>
      <c r="L64" s="2">
        <v>110730209</v>
      </c>
      <c r="M64" s="72">
        <v>151701360</v>
      </c>
      <c r="N64" s="85"/>
      <c r="O64" s="2"/>
      <c r="P64" s="2"/>
      <c r="Q64" s="3"/>
    </row>
    <row r="65" spans="2:17" x14ac:dyDescent="0.25">
      <c r="B65" s="146"/>
      <c r="C65" s="150" t="s">
        <v>181</v>
      </c>
      <c r="D65" s="152" t="s">
        <v>182</v>
      </c>
      <c r="E65" s="154" t="s">
        <v>183</v>
      </c>
      <c r="F65" s="156">
        <v>3354175000</v>
      </c>
      <c r="G65" s="147"/>
      <c r="H65" s="148"/>
      <c r="I65" s="65" t="s">
        <v>150</v>
      </c>
      <c r="J65" s="18">
        <v>-1203961</v>
      </c>
      <c r="K65" s="4">
        <v>142844</v>
      </c>
      <c r="L65" s="8">
        <v>-391359</v>
      </c>
      <c r="M65" s="74">
        <v>-491612</v>
      </c>
      <c r="N65" s="86"/>
      <c r="O65" s="4"/>
      <c r="P65" s="4"/>
      <c r="Q65" s="5"/>
    </row>
    <row r="66" spans="2:17" x14ac:dyDescent="0.25">
      <c r="B66" s="146">
        <f t="shared" ref="B66" si="29">B64+1</f>
        <v>32</v>
      </c>
      <c r="C66" s="149" t="s">
        <v>184</v>
      </c>
      <c r="D66" s="151" t="s">
        <v>185</v>
      </c>
      <c r="E66" s="153">
        <v>35761</v>
      </c>
      <c r="F66" s="155">
        <v>24030764725</v>
      </c>
      <c r="G66" s="147" t="s">
        <v>153</v>
      </c>
      <c r="H66" s="148" t="s">
        <v>145</v>
      </c>
      <c r="I66" s="66" t="s">
        <v>149</v>
      </c>
      <c r="J66" s="2">
        <v>5731416438</v>
      </c>
      <c r="K66" s="2">
        <v>11815848149</v>
      </c>
      <c r="L66" s="2">
        <v>19951649312</v>
      </c>
      <c r="M66" s="72">
        <v>25241268367</v>
      </c>
      <c r="N66" s="87">
        <v>6219067819</v>
      </c>
      <c r="O66" s="2"/>
      <c r="P66" s="2"/>
      <c r="Q66" s="3"/>
    </row>
    <row r="67" spans="2:17" x14ac:dyDescent="0.25">
      <c r="B67" s="146"/>
      <c r="C67" s="150" t="s">
        <v>184</v>
      </c>
      <c r="D67" s="152" t="s">
        <v>185</v>
      </c>
      <c r="E67" s="154">
        <v>35761</v>
      </c>
      <c r="F67" s="156">
        <v>24030764725</v>
      </c>
      <c r="G67" s="147"/>
      <c r="H67" s="148"/>
      <c r="I67" s="65" t="s">
        <v>150</v>
      </c>
      <c r="J67" s="4">
        <v>245678495</v>
      </c>
      <c r="K67" s="4">
        <v>344453835</v>
      </c>
      <c r="L67" s="4">
        <v>631129493</v>
      </c>
      <c r="M67" s="73">
        <v>874426593</v>
      </c>
      <c r="N67" s="88">
        <v>171668784</v>
      </c>
      <c r="O67" s="4"/>
      <c r="P67" s="4"/>
      <c r="Q67" s="5"/>
    </row>
    <row r="68" spans="2:17" x14ac:dyDescent="0.25">
      <c r="B68" s="146">
        <f t="shared" ref="B68" si="30">B66+1</f>
        <v>33</v>
      </c>
      <c r="C68" s="149" t="s">
        <v>186</v>
      </c>
      <c r="D68" s="151" t="s">
        <v>187</v>
      </c>
      <c r="E68" s="153">
        <v>37447</v>
      </c>
      <c r="F68" s="155">
        <v>2659850000</v>
      </c>
      <c r="G68" s="147" t="s">
        <v>154</v>
      </c>
      <c r="H68" s="148" t="s">
        <v>155</v>
      </c>
      <c r="I68" s="66" t="s">
        <v>149</v>
      </c>
      <c r="J68" s="2">
        <v>19009379</v>
      </c>
      <c r="K68" s="2">
        <v>43198362</v>
      </c>
      <c r="L68" s="2">
        <v>68934399</v>
      </c>
      <c r="M68" s="75"/>
      <c r="N68" s="85"/>
      <c r="O68" s="2"/>
      <c r="P68" s="2"/>
      <c r="Q68" s="3"/>
    </row>
    <row r="69" spans="2:17" x14ac:dyDescent="0.25">
      <c r="B69" s="146"/>
      <c r="C69" s="150" t="s">
        <v>186</v>
      </c>
      <c r="D69" s="152" t="s">
        <v>187</v>
      </c>
      <c r="E69" s="154">
        <v>37447</v>
      </c>
      <c r="F69" s="156">
        <v>2659850000</v>
      </c>
      <c r="G69" s="147"/>
      <c r="H69" s="148"/>
      <c r="I69" s="65" t="s">
        <v>150</v>
      </c>
      <c r="J69" s="8">
        <v>-13556233</v>
      </c>
      <c r="K69" s="8">
        <v>-23906671</v>
      </c>
      <c r="L69" s="8">
        <v>-34664142</v>
      </c>
      <c r="M69" s="76"/>
      <c r="N69" s="86"/>
      <c r="O69" s="4"/>
      <c r="P69" s="4"/>
      <c r="Q69" s="5"/>
    </row>
    <row r="70" spans="2:17" x14ac:dyDescent="0.25">
      <c r="B70" s="146">
        <f t="shared" ref="B70" si="31">B68+1</f>
        <v>34</v>
      </c>
      <c r="C70" s="149" t="s">
        <v>188</v>
      </c>
      <c r="D70" s="151" t="s">
        <v>189</v>
      </c>
      <c r="E70" s="153" t="s">
        <v>190</v>
      </c>
      <c r="F70" s="155">
        <v>11765966447</v>
      </c>
      <c r="G70" s="147" t="s">
        <v>154</v>
      </c>
      <c r="H70" s="148" t="s">
        <v>145</v>
      </c>
      <c r="I70" s="66" t="s">
        <v>149</v>
      </c>
      <c r="J70" s="2">
        <v>161025493454</v>
      </c>
      <c r="K70" s="2">
        <v>201029027642</v>
      </c>
      <c r="L70" s="2">
        <v>292965537352</v>
      </c>
      <c r="M70" s="72">
        <v>473564916412</v>
      </c>
      <c r="N70" s="87">
        <v>191533460701</v>
      </c>
      <c r="O70" s="2"/>
      <c r="P70" s="2"/>
      <c r="Q70" s="3"/>
    </row>
    <row r="71" spans="2:17" x14ac:dyDescent="0.25">
      <c r="B71" s="146"/>
      <c r="C71" s="150" t="s">
        <v>188</v>
      </c>
      <c r="D71" s="152" t="s">
        <v>189</v>
      </c>
      <c r="E71" s="154" t="s">
        <v>190</v>
      </c>
      <c r="F71" s="156">
        <v>11765966447</v>
      </c>
      <c r="G71" s="147"/>
      <c r="H71" s="148"/>
      <c r="I71" s="65" t="s">
        <v>150</v>
      </c>
      <c r="J71" s="4">
        <v>118431575601</v>
      </c>
      <c r="K71" s="4">
        <v>83577045252</v>
      </c>
      <c r="L71" s="4">
        <v>53340036234</v>
      </c>
      <c r="M71" s="73">
        <v>70399722671</v>
      </c>
      <c r="N71" s="88">
        <v>21627685862</v>
      </c>
      <c r="O71" s="4"/>
      <c r="P71" s="4"/>
      <c r="Q71" s="5"/>
    </row>
    <row r="72" spans="2:17" x14ac:dyDescent="0.25">
      <c r="B72" s="146">
        <f t="shared" ref="B72" si="32">B70+1</f>
        <v>35</v>
      </c>
      <c r="C72" s="149" t="s">
        <v>191</v>
      </c>
      <c r="D72" s="151" t="s">
        <v>192</v>
      </c>
      <c r="E72" s="153" t="s">
        <v>193</v>
      </c>
      <c r="F72" s="155">
        <v>1075760000</v>
      </c>
      <c r="G72" s="147" t="s">
        <v>154</v>
      </c>
      <c r="H72" s="148" t="s">
        <v>145</v>
      </c>
      <c r="I72" s="66" t="s">
        <v>149</v>
      </c>
      <c r="J72" s="2">
        <v>51278986666</v>
      </c>
      <c r="K72" s="2">
        <v>96673491107</v>
      </c>
      <c r="L72" s="2">
        <v>160468351771</v>
      </c>
      <c r="M72" s="72">
        <v>216508943536</v>
      </c>
      <c r="N72" s="87">
        <v>61996465262</v>
      </c>
      <c r="O72" s="2"/>
      <c r="P72" s="2"/>
      <c r="Q72" s="3"/>
    </row>
    <row r="73" spans="2:17" x14ac:dyDescent="0.25">
      <c r="B73" s="146"/>
      <c r="C73" s="150" t="s">
        <v>191</v>
      </c>
      <c r="D73" s="152" t="s">
        <v>192</v>
      </c>
      <c r="E73" s="154" t="s">
        <v>193</v>
      </c>
      <c r="F73" s="156">
        <v>1075760000</v>
      </c>
      <c r="G73" s="147"/>
      <c r="H73" s="148"/>
      <c r="I73" s="65" t="s">
        <v>150</v>
      </c>
      <c r="J73" s="4">
        <v>8464131512</v>
      </c>
      <c r="K73" s="4">
        <v>11708803080</v>
      </c>
      <c r="L73" s="4">
        <v>22387454598</v>
      </c>
      <c r="M73" s="73">
        <v>30402061201</v>
      </c>
      <c r="N73" s="88">
        <v>8965822012</v>
      </c>
      <c r="O73" s="4"/>
      <c r="P73" s="4"/>
      <c r="Q73" s="5"/>
    </row>
    <row r="74" spans="2:17" x14ac:dyDescent="0.25">
      <c r="B74" s="146">
        <f t="shared" ref="B74" si="33">B72+1</f>
        <v>36</v>
      </c>
      <c r="C74" s="149" t="s">
        <v>194</v>
      </c>
      <c r="D74" s="151" t="s">
        <v>195</v>
      </c>
      <c r="E74" s="153" t="s">
        <v>196</v>
      </c>
      <c r="F74" s="155">
        <v>1362671400</v>
      </c>
      <c r="G74" s="147" t="s">
        <v>154</v>
      </c>
      <c r="H74" s="148" t="s">
        <v>145</v>
      </c>
      <c r="I74" s="66" t="s">
        <v>149</v>
      </c>
      <c r="J74" s="2">
        <v>103223847383</v>
      </c>
      <c r="K74" s="6"/>
      <c r="L74" s="6"/>
      <c r="M74" s="72">
        <v>438050805734</v>
      </c>
      <c r="N74" s="85"/>
      <c r="O74" s="2"/>
      <c r="P74" s="2"/>
      <c r="Q74" s="3"/>
    </row>
    <row r="75" spans="2:17" x14ac:dyDescent="0.25">
      <c r="B75" s="146"/>
      <c r="C75" s="150" t="s">
        <v>194</v>
      </c>
      <c r="D75" s="152" t="s">
        <v>195</v>
      </c>
      <c r="E75" s="154" t="s">
        <v>196</v>
      </c>
      <c r="F75" s="156">
        <v>1362671400</v>
      </c>
      <c r="G75" s="147"/>
      <c r="H75" s="148"/>
      <c r="I75" s="65" t="s">
        <v>150</v>
      </c>
      <c r="J75" s="8">
        <v>-3385035193</v>
      </c>
      <c r="K75" s="7"/>
      <c r="L75" s="7"/>
      <c r="M75" s="74">
        <v>-23496671376</v>
      </c>
      <c r="N75" s="86"/>
      <c r="O75" s="4"/>
      <c r="P75" s="4"/>
      <c r="Q75" s="5"/>
    </row>
    <row r="76" spans="2:17" x14ac:dyDescent="0.25">
      <c r="B76" s="146">
        <f t="shared" ref="B76" si="34">B74+1</f>
        <v>37</v>
      </c>
      <c r="C76" s="149" t="s">
        <v>197</v>
      </c>
      <c r="D76" s="151" t="s">
        <v>198</v>
      </c>
      <c r="E76" s="153">
        <v>40493</v>
      </c>
      <c r="F76" s="155">
        <v>19364561700</v>
      </c>
      <c r="G76" s="147" t="s">
        <v>153</v>
      </c>
      <c r="H76" s="148" t="s">
        <v>145</v>
      </c>
      <c r="I76" s="66" t="s">
        <v>149</v>
      </c>
      <c r="J76" s="2">
        <v>1361190742</v>
      </c>
      <c r="K76" s="2">
        <v>2497324845</v>
      </c>
      <c r="L76" s="2">
        <v>3803312931</v>
      </c>
      <c r="M76" s="72">
        <v>5035325429</v>
      </c>
      <c r="N76" s="87">
        <v>754030839</v>
      </c>
      <c r="O76" s="2"/>
      <c r="P76" s="2"/>
      <c r="Q76" s="3"/>
    </row>
    <row r="77" spans="2:17" x14ac:dyDescent="0.25">
      <c r="B77" s="146"/>
      <c r="C77" s="150" t="s">
        <v>197</v>
      </c>
      <c r="D77" s="152" t="s">
        <v>198</v>
      </c>
      <c r="E77" s="154">
        <v>40493</v>
      </c>
      <c r="F77" s="156">
        <v>19364561700</v>
      </c>
      <c r="G77" s="147"/>
      <c r="H77" s="148"/>
      <c r="I77" s="65" t="s">
        <v>150</v>
      </c>
      <c r="J77" s="4">
        <v>80872819</v>
      </c>
      <c r="K77" s="4">
        <v>179736761</v>
      </c>
      <c r="L77" s="4">
        <v>484319621</v>
      </c>
      <c r="M77" s="73">
        <v>193730292</v>
      </c>
      <c r="N77" s="88">
        <v>183163862</v>
      </c>
      <c r="O77" s="4"/>
      <c r="P77" s="4"/>
      <c r="Q77" s="5"/>
    </row>
    <row r="78" spans="2:17" x14ac:dyDescent="0.25">
      <c r="B78" s="146">
        <f t="shared" ref="B78" si="35">B76+1</f>
        <v>38</v>
      </c>
      <c r="C78" s="149" t="s">
        <v>199</v>
      </c>
      <c r="D78" s="151" t="s">
        <v>200</v>
      </c>
      <c r="E78" s="153">
        <v>38525</v>
      </c>
      <c r="F78" s="155">
        <v>10746194970</v>
      </c>
      <c r="G78" s="147" t="s">
        <v>154</v>
      </c>
      <c r="H78" s="148" t="s">
        <v>145</v>
      </c>
      <c r="I78" s="66" t="s">
        <v>149</v>
      </c>
      <c r="J78" s="2">
        <v>152074928544</v>
      </c>
      <c r="K78" s="2">
        <v>300119530368</v>
      </c>
      <c r="L78" s="2">
        <v>463530979876</v>
      </c>
      <c r="M78" s="72">
        <v>623405171140</v>
      </c>
      <c r="N78" s="85"/>
      <c r="O78" s="2"/>
      <c r="P78" s="2"/>
      <c r="Q78" s="3"/>
    </row>
    <row r="79" spans="2:17" x14ac:dyDescent="0.25">
      <c r="B79" s="146"/>
      <c r="C79" s="150" t="s">
        <v>199</v>
      </c>
      <c r="D79" s="152" t="s">
        <v>200</v>
      </c>
      <c r="E79" s="154">
        <v>38525</v>
      </c>
      <c r="F79" s="156">
        <v>10746194970</v>
      </c>
      <c r="G79" s="147"/>
      <c r="H79" s="148"/>
      <c r="I79" s="65" t="s">
        <v>150</v>
      </c>
      <c r="J79" s="8">
        <v>-69303610325</v>
      </c>
      <c r="K79" s="8">
        <v>-174435003760</v>
      </c>
      <c r="L79" s="8">
        <v>-226713604966</v>
      </c>
      <c r="M79" s="74">
        <v>-250128938355</v>
      </c>
      <c r="N79" s="86"/>
      <c r="O79" s="4"/>
      <c r="P79" s="4"/>
      <c r="Q79" s="5"/>
    </row>
    <row r="80" spans="2:17" x14ac:dyDescent="0.25">
      <c r="B80" s="146">
        <f t="shared" ref="B80" si="36">B78+1</f>
        <v>39</v>
      </c>
      <c r="C80" s="149" t="s">
        <v>47</v>
      </c>
      <c r="D80" s="151" t="s">
        <v>48</v>
      </c>
      <c r="E80" s="153">
        <v>33245</v>
      </c>
      <c r="F80" s="155">
        <v>335557450</v>
      </c>
      <c r="G80" s="147" t="s">
        <v>154</v>
      </c>
      <c r="H80" s="148" t="s">
        <v>155</v>
      </c>
      <c r="I80" s="66" t="s">
        <v>149</v>
      </c>
      <c r="J80" s="2">
        <v>378169798</v>
      </c>
      <c r="K80" s="2">
        <v>787683615</v>
      </c>
      <c r="L80" s="2">
        <v>1207979261</v>
      </c>
      <c r="M80" s="72">
        <v>1663667161</v>
      </c>
      <c r="N80" s="85"/>
      <c r="O80" s="2"/>
      <c r="P80" s="2"/>
      <c r="Q80" s="3"/>
    </row>
    <row r="81" spans="2:17" x14ac:dyDescent="0.25">
      <c r="B81" s="146"/>
      <c r="C81" s="150" t="s">
        <v>47</v>
      </c>
      <c r="D81" s="152" t="s">
        <v>48</v>
      </c>
      <c r="E81" s="154">
        <v>33245</v>
      </c>
      <c r="F81" s="156">
        <v>335557450</v>
      </c>
      <c r="G81" s="147"/>
      <c r="H81" s="148"/>
      <c r="I81" s="65" t="s">
        <v>150</v>
      </c>
      <c r="J81" s="4">
        <v>67691577</v>
      </c>
      <c r="K81" s="4">
        <v>130930186</v>
      </c>
      <c r="L81" s="4">
        <v>166574308</v>
      </c>
      <c r="M81" s="73">
        <v>204212623</v>
      </c>
      <c r="N81" s="86"/>
      <c r="O81" s="4"/>
      <c r="P81" s="4"/>
      <c r="Q81" s="5"/>
    </row>
    <row r="82" spans="2:17" x14ac:dyDescent="0.25">
      <c r="B82" s="146">
        <f t="shared" ref="B82" si="37">B80+1</f>
        <v>40</v>
      </c>
      <c r="C82" s="149" t="s">
        <v>49</v>
      </c>
      <c r="D82" s="151" t="s">
        <v>50</v>
      </c>
      <c r="E82" s="153">
        <v>40855</v>
      </c>
      <c r="F82" s="155">
        <v>3000000000</v>
      </c>
      <c r="G82" s="147" t="s">
        <v>153</v>
      </c>
      <c r="H82" s="148" t="s">
        <v>155</v>
      </c>
      <c r="I82" s="66" t="s">
        <v>149</v>
      </c>
      <c r="J82" s="2">
        <v>8771</v>
      </c>
      <c r="K82" s="2">
        <v>18715</v>
      </c>
      <c r="L82" s="2">
        <v>26700</v>
      </c>
      <c r="M82" s="72">
        <v>38161</v>
      </c>
      <c r="N82" s="87">
        <v>15657</v>
      </c>
      <c r="O82" s="2"/>
      <c r="P82" s="2"/>
      <c r="Q82" s="3"/>
    </row>
    <row r="83" spans="2:17" x14ac:dyDescent="0.25">
      <c r="B83" s="146"/>
      <c r="C83" s="150" t="s">
        <v>49</v>
      </c>
      <c r="D83" s="152" t="s">
        <v>50</v>
      </c>
      <c r="E83" s="154">
        <v>40855</v>
      </c>
      <c r="F83" s="156">
        <v>3000000000</v>
      </c>
      <c r="G83" s="147"/>
      <c r="H83" s="148"/>
      <c r="I83" s="65" t="s">
        <v>150</v>
      </c>
      <c r="J83" s="8">
        <v>-3299</v>
      </c>
      <c r="K83" s="8">
        <v>-4509</v>
      </c>
      <c r="L83" s="8">
        <v>-6438</v>
      </c>
      <c r="M83" s="74">
        <v>-28258</v>
      </c>
      <c r="N83" s="89">
        <v>-1497</v>
      </c>
      <c r="O83" s="4"/>
      <c r="P83" s="4"/>
      <c r="Q83" s="5"/>
    </row>
    <row r="84" spans="2:17" x14ac:dyDescent="0.25">
      <c r="B84" s="146">
        <f t="shared" ref="B84" si="38">B82+1</f>
        <v>41</v>
      </c>
      <c r="C84" s="149" t="s">
        <v>51</v>
      </c>
      <c r="D84" s="151" t="s">
        <v>52</v>
      </c>
      <c r="E84" s="153">
        <v>42907</v>
      </c>
      <c r="F84" s="155">
        <v>9006250000</v>
      </c>
      <c r="G84" s="147" t="s">
        <v>154</v>
      </c>
      <c r="H84" s="148" t="s">
        <v>145</v>
      </c>
      <c r="I84" s="66" t="s">
        <v>149</v>
      </c>
      <c r="J84" s="2">
        <v>83514492608</v>
      </c>
      <c r="K84" s="2">
        <v>118703309082</v>
      </c>
      <c r="L84" s="2">
        <v>132323277876</v>
      </c>
      <c r="M84" s="72">
        <v>191218025517</v>
      </c>
      <c r="N84" s="85"/>
      <c r="O84" s="2"/>
      <c r="P84" s="2"/>
      <c r="Q84" s="3"/>
    </row>
    <row r="85" spans="2:17" x14ac:dyDescent="0.25">
      <c r="B85" s="146"/>
      <c r="C85" s="150" t="s">
        <v>51</v>
      </c>
      <c r="D85" s="152" t="s">
        <v>52</v>
      </c>
      <c r="E85" s="154">
        <v>42907</v>
      </c>
      <c r="F85" s="156">
        <v>9006250000</v>
      </c>
      <c r="G85" s="147"/>
      <c r="H85" s="148"/>
      <c r="I85" s="65" t="s">
        <v>150</v>
      </c>
      <c r="J85" s="4">
        <v>25160403330</v>
      </c>
      <c r="K85" s="4">
        <v>30847718842</v>
      </c>
      <c r="L85" s="4">
        <v>23711691657</v>
      </c>
      <c r="M85" s="73">
        <v>56610183053</v>
      </c>
      <c r="N85" s="86"/>
      <c r="O85" s="4"/>
      <c r="P85" s="4"/>
      <c r="Q85" s="5"/>
    </row>
    <row r="86" spans="2:17" x14ac:dyDescent="0.25">
      <c r="B86" s="146">
        <f t="shared" ref="B86" si="39">B84+1</f>
        <v>42</v>
      </c>
      <c r="C86" s="149" t="s">
        <v>53</v>
      </c>
      <c r="D86" s="151" t="s">
        <v>54</v>
      </c>
      <c r="E86" s="153">
        <v>37089</v>
      </c>
      <c r="F86" s="155">
        <v>7341430976</v>
      </c>
      <c r="G86" s="147" t="s">
        <v>154</v>
      </c>
      <c r="H86" s="148" t="s">
        <v>145</v>
      </c>
      <c r="I86" s="66" t="s">
        <v>149</v>
      </c>
      <c r="J86" s="2">
        <v>494715457628</v>
      </c>
      <c r="K86" s="2">
        <v>923517147695</v>
      </c>
      <c r="L86" s="2">
        <v>1463538655300</v>
      </c>
      <c r="M86" s="72">
        <v>1971478070171</v>
      </c>
      <c r="N86" s="87" t="s">
        <v>201</v>
      </c>
      <c r="O86" s="2"/>
      <c r="P86" s="2"/>
      <c r="Q86" s="3"/>
    </row>
    <row r="87" spans="2:17" x14ac:dyDescent="0.25">
      <c r="B87" s="146"/>
      <c r="C87" s="150" t="s">
        <v>53</v>
      </c>
      <c r="D87" s="152" t="s">
        <v>54</v>
      </c>
      <c r="E87" s="154">
        <v>37089</v>
      </c>
      <c r="F87" s="156">
        <v>7341430976</v>
      </c>
      <c r="G87" s="147"/>
      <c r="H87" s="148"/>
      <c r="I87" s="65" t="s">
        <v>150</v>
      </c>
      <c r="J87" s="4">
        <v>39867966907</v>
      </c>
      <c r="K87" s="4">
        <v>70122885931</v>
      </c>
      <c r="L87" s="4">
        <v>117024385209</v>
      </c>
      <c r="M87" s="73">
        <v>158207798602</v>
      </c>
      <c r="N87" s="88" t="s">
        <v>202</v>
      </c>
      <c r="O87" s="4"/>
      <c r="P87" s="4"/>
      <c r="Q87" s="5"/>
    </row>
    <row r="88" spans="2:17" x14ac:dyDescent="0.25">
      <c r="B88" s="146">
        <f t="shared" ref="B88" si="40">B86+1</f>
        <v>43</v>
      </c>
      <c r="C88" s="149" t="s">
        <v>55</v>
      </c>
      <c r="D88" s="151" t="s">
        <v>56</v>
      </c>
      <c r="E88" s="153">
        <v>37565</v>
      </c>
      <c r="F88" s="155">
        <v>446674175</v>
      </c>
      <c r="G88" s="147" t="s">
        <v>154</v>
      </c>
      <c r="H88" s="148" t="s">
        <v>145</v>
      </c>
      <c r="I88" s="66" t="s">
        <v>149</v>
      </c>
      <c r="J88" s="2">
        <v>20079040834</v>
      </c>
      <c r="K88" s="2">
        <v>38068991468</v>
      </c>
      <c r="L88" s="2">
        <v>61710554900</v>
      </c>
      <c r="M88" s="72">
        <v>87440977373</v>
      </c>
      <c r="N88" s="85"/>
      <c r="O88" s="2"/>
      <c r="P88" s="2"/>
      <c r="Q88" s="3"/>
    </row>
    <row r="89" spans="2:17" x14ac:dyDescent="0.25">
      <c r="B89" s="146"/>
      <c r="C89" s="150" t="s">
        <v>55</v>
      </c>
      <c r="D89" s="152" t="s">
        <v>56</v>
      </c>
      <c r="E89" s="154">
        <v>37565</v>
      </c>
      <c r="F89" s="156">
        <v>446674175</v>
      </c>
      <c r="G89" s="147"/>
      <c r="H89" s="148"/>
      <c r="I89" s="65" t="s">
        <v>150</v>
      </c>
      <c r="J89" s="4">
        <v>2030321259</v>
      </c>
      <c r="K89" s="4">
        <v>60816619</v>
      </c>
      <c r="L89" s="4">
        <v>4163122921</v>
      </c>
      <c r="M89" s="73">
        <v>7498492703</v>
      </c>
      <c r="N89" s="86"/>
      <c r="O89" s="4"/>
      <c r="P89" s="4"/>
      <c r="Q89" s="5"/>
    </row>
    <row r="90" spans="2:17" x14ac:dyDescent="0.25">
      <c r="B90" s="146">
        <f t="shared" ref="B90" si="41">B88+1</f>
        <v>44</v>
      </c>
      <c r="C90" s="149" t="s">
        <v>57</v>
      </c>
      <c r="D90" s="151" t="s">
        <v>58</v>
      </c>
      <c r="E90" s="153">
        <v>37741</v>
      </c>
      <c r="F90" s="155">
        <v>7840000000</v>
      </c>
      <c r="G90" s="147" t="s">
        <v>154</v>
      </c>
      <c r="H90" s="148" t="s">
        <v>145</v>
      </c>
      <c r="I90" s="66" t="s">
        <v>149</v>
      </c>
      <c r="J90" s="2">
        <v>87507761826</v>
      </c>
      <c r="K90" s="6"/>
      <c r="L90" s="6"/>
      <c r="M90" s="75"/>
      <c r="N90" s="85"/>
      <c r="O90" s="2"/>
      <c r="P90" s="2"/>
      <c r="Q90" s="3"/>
    </row>
    <row r="91" spans="2:17" x14ac:dyDescent="0.25">
      <c r="B91" s="146"/>
      <c r="C91" s="150" t="s">
        <v>57</v>
      </c>
      <c r="D91" s="152" t="s">
        <v>58</v>
      </c>
      <c r="E91" s="154">
        <v>37741</v>
      </c>
      <c r="F91" s="156">
        <v>7840000000</v>
      </c>
      <c r="G91" s="147"/>
      <c r="H91" s="148"/>
      <c r="I91" s="65" t="s">
        <v>150</v>
      </c>
      <c r="J91" s="4">
        <v>3827483658</v>
      </c>
      <c r="K91" s="7"/>
      <c r="L91" s="7"/>
      <c r="M91" s="76"/>
      <c r="N91" s="86"/>
      <c r="O91" s="4"/>
      <c r="P91" s="4"/>
      <c r="Q91" s="5"/>
    </row>
    <row r="92" spans="2:17" x14ac:dyDescent="0.25">
      <c r="B92" s="146">
        <f t="shared" ref="B92" si="42">B90+1</f>
        <v>45</v>
      </c>
      <c r="C92" s="149" t="s">
        <v>59</v>
      </c>
      <c r="D92" s="151" t="s">
        <v>60</v>
      </c>
      <c r="E92" s="153">
        <v>42381</v>
      </c>
      <c r="F92" s="155">
        <v>1194187500</v>
      </c>
      <c r="G92" s="147" t="s">
        <v>154</v>
      </c>
      <c r="H92" s="148" t="s">
        <v>145</v>
      </c>
      <c r="I92" s="66" t="s">
        <v>149</v>
      </c>
      <c r="J92" s="6"/>
      <c r="K92" s="6"/>
      <c r="L92" s="6"/>
      <c r="M92" s="75"/>
      <c r="N92" s="85"/>
      <c r="O92" s="2"/>
      <c r="P92" s="2"/>
      <c r="Q92" s="3"/>
    </row>
    <row r="93" spans="2:17" x14ac:dyDescent="0.25">
      <c r="B93" s="146"/>
      <c r="C93" s="150" t="s">
        <v>59</v>
      </c>
      <c r="D93" s="152" t="s">
        <v>60</v>
      </c>
      <c r="E93" s="154">
        <v>42381</v>
      </c>
      <c r="F93" s="156">
        <v>1194187500</v>
      </c>
      <c r="G93" s="147"/>
      <c r="H93" s="148"/>
      <c r="I93" s="65" t="s">
        <v>150</v>
      </c>
      <c r="J93" s="8">
        <v>-3751975762</v>
      </c>
      <c r="K93" s="7"/>
      <c r="L93" s="8">
        <v>-10180938297</v>
      </c>
      <c r="M93" s="76"/>
      <c r="N93" s="86"/>
      <c r="O93" s="4"/>
      <c r="P93" s="4"/>
      <c r="Q93" s="5"/>
    </row>
    <row r="94" spans="2:17" x14ac:dyDescent="0.25">
      <c r="B94" s="146">
        <f t="shared" ref="B94" si="43">B92+1</f>
        <v>46</v>
      </c>
      <c r="C94" s="149" t="s">
        <v>61</v>
      </c>
      <c r="D94" s="151" t="s">
        <v>62</v>
      </c>
      <c r="E94" s="153">
        <v>32841</v>
      </c>
      <c r="F94" s="155">
        <v>348386472</v>
      </c>
      <c r="G94" s="147" t="s">
        <v>153</v>
      </c>
      <c r="H94" s="148" t="s">
        <v>145</v>
      </c>
      <c r="I94" s="66" t="s">
        <v>149</v>
      </c>
      <c r="J94" s="2">
        <v>87431477</v>
      </c>
      <c r="K94" s="2">
        <v>188144170</v>
      </c>
      <c r="L94" s="2">
        <v>292677441</v>
      </c>
      <c r="M94" s="72">
        <v>443617894</v>
      </c>
      <c r="N94" s="87">
        <v>95038171</v>
      </c>
      <c r="O94" s="2"/>
      <c r="P94" s="2"/>
      <c r="Q94" s="3"/>
    </row>
    <row r="95" spans="2:17" x14ac:dyDescent="0.25">
      <c r="B95" s="146"/>
      <c r="C95" s="150" t="s">
        <v>61</v>
      </c>
      <c r="D95" s="152" t="s">
        <v>62</v>
      </c>
      <c r="E95" s="154">
        <v>32841</v>
      </c>
      <c r="F95" s="156">
        <v>348386472</v>
      </c>
      <c r="G95" s="147"/>
      <c r="H95" s="148"/>
      <c r="I95" s="65" t="s">
        <v>150</v>
      </c>
      <c r="J95" s="4">
        <v>1928237</v>
      </c>
      <c r="K95" s="4">
        <v>4023236</v>
      </c>
      <c r="L95" s="4">
        <v>5041952</v>
      </c>
      <c r="M95" s="73">
        <v>13936519</v>
      </c>
      <c r="N95" s="88">
        <v>9570826</v>
      </c>
      <c r="O95" s="4"/>
      <c r="P95" s="4"/>
      <c r="Q95" s="5"/>
    </row>
    <row r="96" spans="2:17" x14ac:dyDescent="0.25">
      <c r="B96" s="146">
        <f t="shared" ref="B96" si="44">B94+1</f>
        <v>47</v>
      </c>
      <c r="C96" s="149" t="s">
        <v>63</v>
      </c>
      <c r="D96" s="151" t="s">
        <v>64</v>
      </c>
      <c r="E96" s="153" t="s">
        <v>65</v>
      </c>
      <c r="F96" s="155">
        <v>192000000</v>
      </c>
      <c r="G96" s="147" t="s">
        <v>153</v>
      </c>
      <c r="H96" s="148" t="s">
        <v>145</v>
      </c>
      <c r="I96" s="66" t="s">
        <v>149</v>
      </c>
      <c r="J96" s="2">
        <v>157208560</v>
      </c>
      <c r="K96" s="2">
        <v>615458461</v>
      </c>
      <c r="L96" s="2">
        <v>758462884</v>
      </c>
      <c r="M96" s="75"/>
      <c r="N96" s="85"/>
      <c r="O96" s="2"/>
      <c r="P96" s="2"/>
      <c r="Q96" s="3"/>
    </row>
    <row r="97" spans="2:17" x14ac:dyDescent="0.25">
      <c r="B97" s="146"/>
      <c r="C97" s="150" t="s">
        <v>63</v>
      </c>
      <c r="D97" s="152" t="s">
        <v>64</v>
      </c>
      <c r="E97" s="154" t="s">
        <v>65</v>
      </c>
      <c r="F97" s="156">
        <v>192000000</v>
      </c>
      <c r="G97" s="147"/>
      <c r="H97" s="148"/>
      <c r="I97" s="65" t="s">
        <v>150</v>
      </c>
      <c r="J97" s="4">
        <v>4855689</v>
      </c>
      <c r="K97" s="4">
        <v>17294423</v>
      </c>
      <c r="L97" s="4">
        <v>19171806</v>
      </c>
      <c r="M97" s="76"/>
      <c r="N97" s="86"/>
      <c r="O97" s="4"/>
      <c r="P97" s="4"/>
      <c r="Q97" s="5"/>
    </row>
    <row r="98" spans="2:17" x14ac:dyDescent="0.25">
      <c r="B98" s="146">
        <f t="shared" ref="B98" si="45">B96+1</f>
        <v>48</v>
      </c>
      <c r="C98" s="149" t="s">
        <v>66</v>
      </c>
      <c r="D98" s="151" t="s">
        <v>67</v>
      </c>
      <c r="E98" s="153">
        <v>32827</v>
      </c>
      <c r="F98" s="155">
        <v>1348780500</v>
      </c>
      <c r="G98" s="147" t="s">
        <v>152</v>
      </c>
      <c r="H98" s="148" t="s">
        <v>145</v>
      </c>
      <c r="I98" s="66" t="s">
        <v>149</v>
      </c>
      <c r="J98" s="2">
        <v>630468</v>
      </c>
      <c r="K98" s="6"/>
      <c r="L98" s="2">
        <v>2673415</v>
      </c>
      <c r="M98" s="72">
        <v>4069975</v>
      </c>
      <c r="N98" s="87">
        <v>730342</v>
      </c>
      <c r="O98" s="2"/>
      <c r="P98" s="2"/>
      <c r="Q98" s="3"/>
    </row>
    <row r="99" spans="2:17" x14ac:dyDescent="0.25">
      <c r="B99" s="146"/>
      <c r="C99" s="150" t="s">
        <v>66</v>
      </c>
      <c r="D99" s="152" t="s">
        <v>67</v>
      </c>
      <c r="E99" s="154">
        <v>32827</v>
      </c>
      <c r="F99" s="156">
        <v>1348780500</v>
      </c>
      <c r="G99" s="147"/>
      <c r="H99" s="148"/>
      <c r="I99" s="65" t="s">
        <v>150</v>
      </c>
      <c r="J99" s="4">
        <v>35032</v>
      </c>
      <c r="K99" s="7"/>
      <c r="L99" s="4">
        <v>138243</v>
      </c>
      <c r="M99" s="73">
        <v>270404</v>
      </c>
      <c r="N99" s="88">
        <v>25616</v>
      </c>
      <c r="O99" s="4"/>
      <c r="P99" s="4"/>
      <c r="Q99" s="5"/>
    </row>
    <row r="100" spans="2:17" x14ac:dyDescent="0.25">
      <c r="B100" s="146">
        <f t="shared" ref="B100" si="46">B98+1</f>
        <v>49</v>
      </c>
      <c r="C100" s="149" t="s">
        <v>68</v>
      </c>
      <c r="D100" s="151" t="s">
        <v>69</v>
      </c>
      <c r="E100" s="153">
        <v>32967</v>
      </c>
      <c r="F100" s="155">
        <v>40483553140</v>
      </c>
      <c r="G100" s="147" t="s">
        <v>1342</v>
      </c>
      <c r="H100" s="148" t="s">
        <v>145</v>
      </c>
      <c r="I100" s="66" t="s">
        <v>149</v>
      </c>
      <c r="J100" s="2">
        <v>55822</v>
      </c>
      <c r="K100" s="2">
        <v>112554</v>
      </c>
      <c r="L100" s="2">
        <v>174881</v>
      </c>
      <c r="M100" s="75"/>
      <c r="N100" s="87">
        <v>59607</v>
      </c>
      <c r="O100" s="2"/>
      <c r="P100" s="2"/>
      <c r="Q100" s="3"/>
    </row>
    <row r="101" spans="2:17" x14ac:dyDescent="0.25">
      <c r="B101" s="146"/>
      <c r="C101" s="150" t="s">
        <v>68</v>
      </c>
      <c r="D101" s="152" t="s">
        <v>69</v>
      </c>
      <c r="E101" s="154">
        <v>32967</v>
      </c>
      <c r="F101" s="156">
        <v>40483553140</v>
      </c>
      <c r="G101" s="147"/>
      <c r="H101" s="148"/>
      <c r="I101" s="65" t="s">
        <v>150</v>
      </c>
      <c r="J101" s="4">
        <v>6334</v>
      </c>
      <c r="K101" s="4">
        <v>13194</v>
      </c>
      <c r="L101" s="4">
        <v>21517</v>
      </c>
      <c r="M101" s="76"/>
      <c r="N101" s="88">
        <v>6665</v>
      </c>
      <c r="O101" s="4"/>
      <c r="P101" s="4"/>
      <c r="Q101" s="5"/>
    </row>
    <row r="102" spans="2:17" x14ac:dyDescent="0.25">
      <c r="B102" s="146">
        <f t="shared" ref="B102" si="47">B100+1</f>
        <v>50</v>
      </c>
      <c r="C102" s="149" t="s">
        <v>70</v>
      </c>
      <c r="D102" s="151" t="s">
        <v>71</v>
      </c>
      <c r="E102" s="153" t="s">
        <v>72</v>
      </c>
      <c r="F102" s="155">
        <v>600000000</v>
      </c>
      <c r="G102" s="147" t="s">
        <v>154</v>
      </c>
      <c r="H102" s="148" t="s">
        <v>145</v>
      </c>
      <c r="I102" s="66" t="s">
        <v>149</v>
      </c>
      <c r="J102" s="2">
        <v>73129885419</v>
      </c>
      <c r="K102" s="2">
        <v>136326062954</v>
      </c>
      <c r="L102" s="2">
        <v>195786270191</v>
      </c>
      <c r="M102" s="72">
        <v>255849157191</v>
      </c>
      <c r="N102" s="87">
        <v>66623590852</v>
      </c>
      <c r="O102" s="2"/>
      <c r="P102" s="2"/>
      <c r="Q102" s="3"/>
    </row>
    <row r="103" spans="2:17" x14ac:dyDescent="0.25">
      <c r="B103" s="146"/>
      <c r="C103" s="150" t="s">
        <v>70</v>
      </c>
      <c r="D103" s="152" t="s">
        <v>71</v>
      </c>
      <c r="E103" s="154" t="s">
        <v>72</v>
      </c>
      <c r="F103" s="156">
        <v>600000000</v>
      </c>
      <c r="G103" s="147"/>
      <c r="H103" s="148"/>
      <c r="I103" s="65" t="s">
        <v>150</v>
      </c>
      <c r="J103" s="4">
        <v>4133708517</v>
      </c>
      <c r="K103" s="4">
        <v>7382416092</v>
      </c>
      <c r="L103" s="4">
        <v>16273041471</v>
      </c>
      <c r="M103" s="73">
        <v>25020327176</v>
      </c>
      <c r="N103" s="88">
        <v>3414522484</v>
      </c>
      <c r="O103" s="4"/>
      <c r="P103" s="4"/>
      <c r="Q103" s="5"/>
    </row>
    <row r="104" spans="2:17" x14ac:dyDescent="0.25">
      <c r="B104" s="146">
        <f t="shared" ref="B104" si="48">B102+1</f>
        <v>51</v>
      </c>
      <c r="C104" s="149" t="s">
        <v>73</v>
      </c>
      <c r="D104" s="151" t="s">
        <v>74</v>
      </c>
      <c r="E104" s="153">
        <v>41655</v>
      </c>
      <c r="F104" s="155">
        <v>8958380460</v>
      </c>
      <c r="G104" s="147" t="s">
        <v>154</v>
      </c>
      <c r="H104" s="148" t="s">
        <v>145</v>
      </c>
      <c r="I104" s="66" t="s">
        <v>149</v>
      </c>
      <c r="J104" s="2">
        <v>64499255010</v>
      </c>
      <c r="K104" s="6"/>
      <c r="L104" s="2">
        <v>201392018680</v>
      </c>
      <c r="M104" s="72">
        <v>343359135556</v>
      </c>
      <c r="N104" s="87">
        <v>304831000457</v>
      </c>
      <c r="O104" s="2"/>
      <c r="P104" s="2"/>
      <c r="Q104" s="3"/>
    </row>
    <row r="105" spans="2:17" x14ac:dyDescent="0.25">
      <c r="B105" s="146"/>
      <c r="C105" s="150" t="s">
        <v>73</v>
      </c>
      <c r="D105" s="152" t="s">
        <v>74</v>
      </c>
      <c r="E105" s="154">
        <v>41655</v>
      </c>
      <c r="F105" s="156">
        <v>8958380460</v>
      </c>
      <c r="G105" s="147"/>
      <c r="H105" s="148"/>
      <c r="I105" s="65" t="s">
        <v>150</v>
      </c>
      <c r="J105" s="43">
        <v>47863707029</v>
      </c>
      <c r="K105" s="44"/>
      <c r="L105" s="43">
        <v>72298470911</v>
      </c>
      <c r="M105" s="77">
        <v>69900405337</v>
      </c>
      <c r="N105" s="92">
        <v>27747859396</v>
      </c>
      <c r="O105" s="4"/>
      <c r="P105" s="4"/>
      <c r="Q105" s="5"/>
    </row>
    <row r="106" spans="2:17" x14ac:dyDescent="0.25">
      <c r="B106" s="146">
        <f t="shared" ref="B106" si="49">B104+1</f>
        <v>52</v>
      </c>
      <c r="C106" s="149" t="s">
        <v>75</v>
      </c>
      <c r="D106" s="151" t="s">
        <v>76</v>
      </c>
      <c r="E106" s="153" t="s">
        <v>77</v>
      </c>
      <c r="F106" s="155">
        <v>19649411888</v>
      </c>
      <c r="G106" s="147" t="s">
        <v>153</v>
      </c>
      <c r="H106" s="148" t="s">
        <v>145</v>
      </c>
      <c r="I106" s="66" t="s">
        <v>149</v>
      </c>
      <c r="J106" s="2">
        <v>1014520903</v>
      </c>
      <c r="K106" s="2">
        <v>2196612125</v>
      </c>
      <c r="L106" s="2">
        <v>3203106844</v>
      </c>
      <c r="M106" s="75"/>
      <c r="N106" s="85"/>
      <c r="O106" s="2"/>
      <c r="P106" s="2"/>
      <c r="Q106" s="3"/>
    </row>
    <row r="107" spans="2:17" x14ac:dyDescent="0.25">
      <c r="B107" s="146"/>
      <c r="C107" s="150" t="s">
        <v>75</v>
      </c>
      <c r="D107" s="152" t="s">
        <v>76</v>
      </c>
      <c r="E107" s="154" t="s">
        <v>77</v>
      </c>
      <c r="F107" s="156">
        <v>19649411888</v>
      </c>
      <c r="G107" s="147"/>
      <c r="H107" s="148"/>
      <c r="I107" s="65" t="s">
        <v>150</v>
      </c>
      <c r="J107" s="4">
        <v>299538287</v>
      </c>
      <c r="K107" s="4">
        <v>517790784</v>
      </c>
      <c r="L107" s="4">
        <v>638713020</v>
      </c>
      <c r="M107" s="76"/>
      <c r="N107" s="86"/>
      <c r="O107" s="4"/>
      <c r="P107" s="4"/>
      <c r="Q107" s="5"/>
    </row>
    <row r="108" spans="2:17" x14ac:dyDescent="0.25">
      <c r="B108" s="146">
        <f t="shared" ref="B108" si="50">B106+1</f>
        <v>53</v>
      </c>
      <c r="C108" s="149" t="s">
        <v>78</v>
      </c>
      <c r="D108" s="151" t="s">
        <v>79</v>
      </c>
      <c r="E108" s="153">
        <v>32951</v>
      </c>
      <c r="F108" s="155">
        <v>214559422</v>
      </c>
      <c r="G108" s="159" t="s">
        <v>154</v>
      </c>
      <c r="H108" s="161" t="s">
        <v>145</v>
      </c>
      <c r="I108" s="66" t="s">
        <v>149</v>
      </c>
      <c r="J108" s="2">
        <v>361456897178</v>
      </c>
      <c r="K108" s="2">
        <v>669820416708</v>
      </c>
      <c r="L108" s="2">
        <v>901324114234</v>
      </c>
      <c r="M108" s="72">
        <v>1131106035424</v>
      </c>
      <c r="N108" s="87">
        <v>402443328099</v>
      </c>
      <c r="O108" s="2"/>
      <c r="P108" s="2"/>
      <c r="Q108" s="3"/>
    </row>
    <row r="109" spans="2:17" x14ac:dyDescent="0.25">
      <c r="B109" s="146"/>
      <c r="C109" s="150" t="s">
        <v>78</v>
      </c>
      <c r="D109" s="152" t="s">
        <v>79</v>
      </c>
      <c r="E109" s="154">
        <v>32951</v>
      </c>
      <c r="F109" s="156">
        <v>214559422</v>
      </c>
      <c r="G109" s="160"/>
      <c r="H109" s="162"/>
      <c r="I109" s="65" t="s">
        <v>150</v>
      </c>
      <c r="J109" s="4">
        <v>19602847224</v>
      </c>
      <c r="K109" s="4">
        <v>40183787749</v>
      </c>
      <c r="L109" s="4">
        <v>57609330472</v>
      </c>
      <c r="M109" s="73">
        <v>76592493361</v>
      </c>
      <c r="N109" s="88">
        <v>22621478139</v>
      </c>
      <c r="O109" s="4"/>
      <c r="P109" s="4"/>
      <c r="Q109" s="5"/>
    </row>
    <row r="110" spans="2:17" x14ac:dyDescent="0.25">
      <c r="B110" s="146">
        <f t="shared" ref="B110" si="51">B108+1</f>
        <v>54</v>
      </c>
      <c r="C110" s="149" t="s">
        <v>80</v>
      </c>
      <c r="D110" s="151" t="s">
        <v>81</v>
      </c>
      <c r="E110" s="153">
        <v>41225</v>
      </c>
      <c r="F110" s="155">
        <v>3397500000</v>
      </c>
      <c r="G110" s="159" t="s">
        <v>154</v>
      </c>
      <c r="H110" s="161" t="s">
        <v>145</v>
      </c>
      <c r="I110" s="66" t="s">
        <v>149</v>
      </c>
      <c r="J110" s="2">
        <v>450839858496</v>
      </c>
      <c r="K110" s="2">
        <v>884752008316</v>
      </c>
      <c r="L110" s="2">
        <v>1355337288694</v>
      </c>
      <c r="M110" s="72">
        <v>1862945638339</v>
      </c>
      <c r="N110" s="87">
        <v>508673145129</v>
      </c>
      <c r="O110" s="2"/>
      <c r="P110" s="2"/>
      <c r="Q110" s="3"/>
    </row>
    <row r="111" spans="2:17" x14ac:dyDescent="0.25">
      <c r="B111" s="146"/>
      <c r="C111" s="150" t="s">
        <v>80</v>
      </c>
      <c r="D111" s="152" t="s">
        <v>81</v>
      </c>
      <c r="E111" s="154">
        <v>41225</v>
      </c>
      <c r="F111" s="156">
        <v>3397500000</v>
      </c>
      <c r="G111" s="160"/>
      <c r="H111" s="162"/>
      <c r="I111" s="65" t="s">
        <v>150</v>
      </c>
      <c r="J111" s="4">
        <v>41136419958</v>
      </c>
      <c r="K111" s="4">
        <v>75724322644</v>
      </c>
      <c r="L111" s="4">
        <v>106458800219</v>
      </c>
      <c r="M111" s="73">
        <v>142242410935</v>
      </c>
      <c r="N111" s="88">
        <v>26529231504</v>
      </c>
      <c r="O111" s="4"/>
      <c r="P111" s="4"/>
      <c r="Q111" s="5"/>
    </row>
    <row r="112" spans="2:17" x14ac:dyDescent="0.25">
      <c r="B112" s="146">
        <f t="shared" ref="B112" si="52">B110+1</f>
        <v>55</v>
      </c>
      <c r="C112" s="149" t="s">
        <v>82</v>
      </c>
      <c r="D112" s="151" t="s">
        <v>83</v>
      </c>
      <c r="E112" s="153">
        <v>42193</v>
      </c>
      <c r="F112" s="155">
        <v>1875010000</v>
      </c>
      <c r="G112" s="159" t="s">
        <v>154</v>
      </c>
      <c r="H112" s="161" t="s">
        <v>145</v>
      </c>
      <c r="I112" s="66" t="s">
        <v>149</v>
      </c>
      <c r="J112" s="2">
        <v>1158941150407</v>
      </c>
      <c r="K112" s="2">
        <v>2338475999800</v>
      </c>
      <c r="L112" s="2">
        <v>3732594076537</v>
      </c>
      <c r="M112" s="72">
        <v>5433508833578</v>
      </c>
      <c r="N112" s="85"/>
      <c r="O112" s="2"/>
      <c r="P112" s="2"/>
      <c r="Q112" s="3"/>
    </row>
    <row r="113" spans="2:19" x14ac:dyDescent="0.25">
      <c r="B113" s="146"/>
      <c r="C113" s="150" t="s">
        <v>82</v>
      </c>
      <c r="D113" s="152" t="s">
        <v>83</v>
      </c>
      <c r="E113" s="154">
        <v>42193</v>
      </c>
      <c r="F113" s="156">
        <v>1875010000</v>
      </c>
      <c r="G113" s="160"/>
      <c r="H113" s="162"/>
      <c r="I113" s="65" t="s">
        <v>150</v>
      </c>
      <c r="J113" s="4">
        <v>18410976957</v>
      </c>
      <c r="K113" s="4">
        <v>6485838563</v>
      </c>
      <c r="L113" s="4">
        <v>16953318450</v>
      </c>
      <c r="M113" s="73">
        <v>68659723049</v>
      </c>
      <c r="N113" s="86"/>
      <c r="O113" s="4"/>
      <c r="P113" s="4"/>
      <c r="Q113" s="5"/>
    </row>
    <row r="114" spans="2:19" x14ac:dyDescent="0.25">
      <c r="B114" s="146">
        <f t="shared" ref="B114" si="53">B112+1</f>
        <v>56</v>
      </c>
      <c r="C114" s="149" t="s">
        <v>84</v>
      </c>
      <c r="D114" s="151" t="s">
        <v>85</v>
      </c>
      <c r="E114" s="153">
        <v>37363</v>
      </c>
      <c r="F114" s="155">
        <v>5760245414</v>
      </c>
      <c r="G114" s="159" t="s">
        <v>153</v>
      </c>
      <c r="H114" s="161" t="s">
        <v>145</v>
      </c>
      <c r="I114" s="66" t="s">
        <v>149</v>
      </c>
      <c r="J114" s="2">
        <v>19107198</v>
      </c>
      <c r="K114" s="2">
        <v>42944064</v>
      </c>
      <c r="L114" s="2">
        <v>41979199</v>
      </c>
      <c r="M114" s="72">
        <v>41979199</v>
      </c>
      <c r="N114" s="85"/>
      <c r="O114" s="2"/>
      <c r="P114" s="2"/>
      <c r="Q114" s="3"/>
    </row>
    <row r="115" spans="2:19" x14ac:dyDescent="0.25">
      <c r="B115" s="146"/>
      <c r="C115" s="150" t="s">
        <v>84</v>
      </c>
      <c r="D115" s="152" t="s">
        <v>85</v>
      </c>
      <c r="E115" s="154">
        <v>37363</v>
      </c>
      <c r="F115" s="156">
        <v>5760245414</v>
      </c>
      <c r="G115" s="160"/>
      <c r="H115" s="162"/>
      <c r="I115" s="65" t="s">
        <v>150</v>
      </c>
      <c r="J115" s="8">
        <v>-23018564</v>
      </c>
      <c r="K115" s="8">
        <v>-34056010</v>
      </c>
      <c r="L115" s="8">
        <v>-83410139</v>
      </c>
      <c r="M115" s="74">
        <v>-133110554</v>
      </c>
      <c r="N115" s="86"/>
      <c r="O115" s="4"/>
      <c r="P115" s="4"/>
      <c r="Q115" s="5"/>
    </row>
    <row r="116" spans="2:19" x14ac:dyDescent="0.25">
      <c r="B116" s="146">
        <f t="shared" ref="B116" si="54">B114+1</f>
        <v>57</v>
      </c>
      <c r="C116" s="149" t="s">
        <v>86</v>
      </c>
      <c r="D116" s="151" t="s">
        <v>87</v>
      </c>
      <c r="E116" s="153">
        <v>35961</v>
      </c>
      <c r="F116" s="155">
        <v>4819733000</v>
      </c>
      <c r="G116" s="159" t="s">
        <v>152</v>
      </c>
      <c r="H116" s="161" t="s">
        <v>145</v>
      </c>
      <c r="I116" s="66" t="s">
        <v>149</v>
      </c>
      <c r="J116" s="2">
        <v>3838372</v>
      </c>
      <c r="K116" s="2">
        <v>7418303</v>
      </c>
      <c r="L116" s="2">
        <v>11500591</v>
      </c>
      <c r="M116" s="72">
        <v>15356381</v>
      </c>
      <c r="N116" s="87">
        <v>3943416</v>
      </c>
      <c r="O116" s="2"/>
      <c r="P116" s="2"/>
      <c r="Q116" s="3"/>
    </row>
    <row r="117" spans="2:19" x14ac:dyDescent="0.25">
      <c r="B117" s="146"/>
      <c r="C117" s="150" t="s">
        <v>86</v>
      </c>
      <c r="D117" s="152" t="s">
        <v>87</v>
      </c>
      <c r="E117" s="154">
        <v>35961</v>
      </c>
      <c r="F117" s="156">
        <v>4819733000</v>
      </c>
      <c r="G117" s="160"/>
      <c r="H117" s="162"/>
      <c r="I117" s="65" t="s">
        <v>150</v>
      </c>
      <c r="J117" s="4">
        <v>156813</v>
      </c>
      <c r="K117" s="4">
        <v>219112</v>
      </c>
      <c r="L117" s="4">
        <v>446188</v>
      </c>
      <c r="M117" s="73">
        <v>680801</v>
      </c>
      <c r="N117" s="88">
        <v>189037</v>
      </c>
      <c r="O117" s="4"/>
      <c r="P117" s="4"/>
      <c r="Q117" s="5"/>
    </row>
    <row r="118" spans="2:19" x14ac:dyDescent="0.25">
      <c r="B118" s="146">
        <f t="shared" ref="B118" si="55">B116+1</f>
        <v>58</v>
      </c>
      <c r="C118" s="149" t="s">
        <v>88</v>
      </c>
      <c r="D118" s="151" t="s">
        <v>89</v>
      </c>
      <c r="E118" s="153">
        <v>37452</v>
      </c>
      <c r="F118" s="155">
        <v>23190803147</v>
      </c>
      <c r="G118" s="159" t="s">
        <v>152</v>
      </c>
      <c r="H118" s="161" t="s">
        <v>145</v>
      </c>
      <c r="I118" s="66" t="s">
        <v>149</v>
      </c>
      <c r="J118" s="6"/>
      <c r="K118" s="6"/>
      <c r="L118" s="6"/>
      <c r="M118" s="75"/>
      <c r="N118" s="85"/>
      <c r="O118" s="2"/>
      <c r="P118" s="2"/>
      <c r="Q118" s="3"/>
    </row>
    <row r="119" spans="2:19" x14ac:dyDescent="0.25">
      <c r="B119" s="146"/>
      <c r="C119" s="150" t="s">
        <v>88</v>
      </c>
      <c r="D119" s="152" t="s">
        <v>89</v>
      </c>
      <c r="E119" s="154">
        <v>37452</v>
      </c>
      <c r="F119" s="156">
        <v>23190803147</v>
      </c>
      <c r="G119" s="160"/>
      <c r="H119" s="162"/>
      <c r="I119" s="65" t="s">
        <v>150</v>
      </c>
      <c r="J119" s="4">
        <v>94794</v>
      </c>
      <c r="K119" s="4">
        <v>98702</v>
      </c>
      <c r="L119" s="4">
        <v>101971</v>
      </c>
      <c r="M119" s="73">
        <v>57021</v>
      </c>
      <c r="N119" s="88">
        <v>3078</v>
      </c>
      <c r="O119" s="4"/>
      <c r="P119" s="4"/>
      <c r="Q119" s="5"/>
    </row>
    <row r="120" spans="2:19" x14ac:dyDescent="0.25">
      <c r="B120" s="146">
        <f t="shared" ref="B120" si="56">B118+1</f>
        <v>59</v>
      </c>
      <c r="C120" s="149" t="s">
        <v>90</v>
      </c>
      <c r="D120" s="151" t="s">
        <v>91</v>
      </c>
      <c r="E120" s="153" t="s">
        <v>92</v>
      </c>
      <c r="F120" s="155">
        <v>6999757684</v>
      </c>
      <c r="G120" s="159" t="s">
        <v>152</v>
      </c>
      <c r="H120" s="161" t="s">
        <v>145</v>
      </c>
      <c r="I120" s="66" t="s">
        <v>149</v>
      </c>
      <c r="J120" s="6"/>
      <c r="K120" s="6"/>
      <c r="L120" s="6"/>
      <c r="M120" s="75"/>
      <c r="N120" s="85"/>
      <c r="O120" s="2"/>
      <c r="P120" s="2"/>
      <c r="Q120" s="3"/>
    </row>
    <row r="121" spans="2:19" x14ac:dyDescent="0.25">
      <c r="B121" s="146"/>
      <c r="C121" s="150" t="s">
        <v>90</v>
      </c>
      <c r="D121" s="152" t="s">
        <v>91</v>
      </c>
      <c r="E121" s="154" t="s">
        <v>92</v>
      </c>
      <c r="F121" s="156">
        <v>6999757684</v>
      </c>
      <c r="G121" s="160"/>
      <c r="H121" s="162"/>
      <c r="I121" s="65" t="s">
        <v>150</v>
      </c>
      <c r="J121" s="4">
        <v>25801</v>
      </c>
      <c r="K121" s="7"/>
      <c r="L121" s="4">
        <v>57384</v>
      </c>
      <c r="M121" s="73">
        <v>73514</v>
      </c>
      <c r="N121" s="88">
        <v>44700</v>
      </c>
      <c r="O121" s="4"/>
      <c r="P121" s="4"/>
      <c r="Q121" s="5"/>
    </row>
    <row r="122" spans="2:19" x14ac:dyDescent="0.25">
      <c r="B122" s="146">
        <f t="shared" ref="B122" si="57">B120+1</f>
        <v>60</v>
      </c>
      <c r="C122" s="149" t="s">
        <v>93</v>
      </c>
      <c r="D122" s="151" t="s">
        <v>94</v>
      </c>
      <c r="E122" s="153" t="s">
        <v>95</v>
      </c>
      <c r="F122" s="155">
        <v>1800000000</v>
      </c>
      <c r="G122" s="159" t="s">
        <v>154</v>
      </c>
      <c r="H122" s="161" t="s">
        <v>145</v>
      </c>
      <c r="I122" s="66" t="s">
        <v>149</v>
      </c>
      <c r="J122" s="2">
        <v>321243710432</v>
      </c>
      <c r="K122" s="2">
        <v>551367014345</v>
      </c>
      <c r="L122" s="46">
        <v>929737304343</v>
      </c>
      <c r="M122" s="72">
        <v>1279809883694</v>
      </c>
      <c r="N122" s="87">
        <v>290512244198</v>
      </c>
      <c r="O122" s="2"/>
      <c r="P122" s="2"/>
      <c r="Q122" s="3"/>
    </row>
    <row r="123" spans="2:19" x14ac:dyDescent="0.25">
      <c r="B123" s="146"/>
      <c r="C123" s="150" t="s">
        <v>93</v>
      </c>
      <c r="D123" s="152" t="s">
        <v>94</v>
      </c>
      <c r="E123" s="154" t="s">
        <v>95</v>
      </c>
      <c r="F123" s="156">
        <v>1800000000</v>
      </c>
      <c r="G123" s="160"/>
      <c r="H123" s="162"/>
      <c r="I123" s="65" t="s">
        <v>150</v>
      </c>
      <c r="J123" s="8">
        <v>-5515352141</v>
      </c>
      <c r="K123" s="8">
        <v>-32874687449</v>
      </c>
      <c r="L123" s="8">
        <v>-60410857831</v>
      </c>
      <c r="M123" s="74">
        <v>-96695781573</v>
      </c>
      <c r="N123" s="88">
        <v>6651231476</v>
      </c>
      <c r="O123" s="4"/>
      <c r="P123" s="4"/>
      <c r="Q123" s="5"/>
    </row>
    <row r="124" spans="2:19" x14ac:dyDescent="0.25">
      <c r="B124" s="146">
        <f t="shared" ref="B124" si="58">B122+1</f>
        <v>61</v>
      </c>
      <c r="C124" s="127" t="s">
        <v>96</v>
      </c>
      <c r="D124" s="129" t="s">
        <v>1343</v>
      </c>
      <c r="E124" s="131">
        <v>41711</v>
      </c>
      <c r="F124" s="133">
        <v>3934592500</v>
      </c>
      <c r="G124" s="127" t="s">
        <v>154</v>
      </c>
      <c r="H124" s="141" t="s">
        <v>145</v>
      </c>
      <c r="I124" s="66" t="s">
        <v>149</v>
      </c>
      <c r="J124" s="52">
        <v>95308311078</v>
      </c>
      <c r="K124" s="52">
        <v>203030171942</v>
      </c>
      <c r="L124" s="52">
        <v>328471841138</v>
      </c>
      <c r="M124" s="78">
        <v>464175762884</v>
      </c>
      <c r="N124" s="93">
        <v>141099327866</v>
      </c>
      <c r="O124" s="52"/>
      <c r="P124" s="52"/>
      <c r="Q124" s="53"/>
      <c r="R124" s="54"/>
      <c r="S124" s="54"/>
    </row>
    <row r="125" spans="2:19" x14ac:dyDescent="0.25">
      <c r="B125" s="146"/>
      <c r="C125" s="128" t="s">
        <v>96</v>
      </c>
      <c r="D125" s="130" t="s">
        <v>1343</v>
      </c>
      <c r="E125" s="132">
        <v>41711</v>
      </c>
      <c r="F125" s="134">
        <v>3934592500</v>
      </c>
      <c r="G125" s="128"/>
      <c r="H125" s="141"/>
      <c r="I125" s="65" t="s">
        <v>150</v>
      </c>
      <c r="J125" s="43">
        <v>12816120189</v>
      </c>
      <c r="K125" s="43">
        <v>27172434388</v>
      </c>
      <c r="L125" s="43">
        <v>43810521757</v>
      </c>
      <c r="M125" s="77">
        <v>50353175264</v>
      </c>
      <c r="N125" s="92">
        <v>11895707630</v>
      </c>
      <c r="O125" s="43"/>
      <c r="P125" s="43"/>
      <c r="Q125" s="45"/>
      <c r="R125" s="54"/>
      <c r="S125" s="54"/>
    </row>
    <row r="126" spans="2:19" x14ac:dyDescent="0.25">
      <c r="B126" s="146">
        <f t="shared" ref="B126" si="59">B124+1</f>
        <v>62</v>
      </c>
      <c r="C126" s="127" t="s">
        <v>97</v>
      </c>
      <c r="D126" s="129" t="s">
        <v>1344</v>
      </c>
      <c r="E126" s="131">
        <v>39461</v>
      </c>
      <c r="F126" s="133">
        <v>661784520</v>
      </c>
      <c r="G126" s="137" t="s">
        <v>154</v>
      </c>
      <c r="H126" s="141" t="s">
        <v>145</v>
      </c>
      <c r="I126" s="66" t="s">
        <v>149</v>
      </c>
      <c r="J126" s="52">
        <v>752503928</v>
      </c>
      <c r="K126" s="52">
        <v>17463758515</v>
      </c>
      <c r="L126" s="52">
        <v>22020378507</v>
      </c>
      <c r="M126" s="78">
        <v>28451499193</v>
      </c>
      <c r="N126" s="93">
        <v>752503928</v>
      </c>
      <c r="O126" s="52"/>
      <c r="P126" s="52"/>
      <c r="Q126" s="53"/>
      <c r="R126" s="54"/>
      <c r="S126" s="54"/>
    </row>
    <row r="127" spans="2:19" x14ac:dyDescent="0.25">
      <c r="B127" s="146"/>
      <c r="C127" s="128" t="s">
        <v>97</v>
      </c>
      <c r="D127" s="130" t="s">
        <v>1344</v>
      </c>
      <c r="E127" s="132">
        <v>39461</v>
      </c>
      <c r="F127" s="134">
        <v>661784520</v>
      </c>
      <c r="G127" s="137"/>
      <c r="H127" s="141"/>
      <c r="I127" s="65" t="s">
        <v>150</v>
      </c>
      <c r="J127" s="43">
        <v>4509082030</v>
      </c>
      <c r="K127" s="43">
        <v>3775580943</v>
      </c>
      <c r="L127" s="43">
        <v>4109121223</v>
      </c>
      <c r="M127" s="77">
        <v>4950263483</v>
      </c>
      <c r="N127" s="89">
        <v>-2034758242</v>
      </c>
      <c r="O127" s="43"/>
      <c r="P127" s="43"/>
      <c r="Q127" s="45"/>
      <c r="R127" s="54"/>
      <c r="S127" s="54"/>
    </row>
    <row r="128" spans="2:19" x14ac:dyDescent="0.25">
      <c r="B128" s="146">
        <f t="shared" ref="B128" si="60">B126+1</f>
        <v>63</v>
      </c>
      <c r="C128" s="127" t="s">
        <v>98</v>
      </c>
      <c r="D128" s="129" t="s">
        <v>1345</v>
      </c>
      <c r="E128" s="131">
        <v>30034</v>
      </c>
      <c r="F128" s="133">
        <v>1300000000</v>
      </c>
      <c r="G128" s="127" t="s">
        <v>153</v>
      </c>
      <c r="H128" s="135" t="s">
        <v>145</v>
      </c>
      <c r="I128" s="66" t="s">
        <v>149</v>
      </c>
      <c r="J128" s="52">
        <v>196599921</v>
      </c>
      <c r="K128" s="55"/>
      <c r="L128" s="55"/>
      <c r="M128" s="79"/>
      <c r="N128" s="94"/>
      <c r="O128" s="52"/>
      <c r="P128" s="52"/>
      <c r="Q128" s="53"/>
      <c r="R128" s="54"/>
      <c r="S128" s="54"/>
    </row>
    <row r="129" spans="2:19" x14ac:dyDescent="0.25">
      <c r="B129" s="146"/>
      <c r="C129" s="128" t="s">
        <v>98</v>
      </c>
      <c r="D129" s="130" t="s">
        <v>1345</v>
      </c>
      <c r="E129" s="132">
        <v>30034</v>
      </c>
      <c r="F129" s="134">
        <v>1300000000</v>
      </c>
      <c r="G129" s="128"/>
      <c r="H129" s="136"/>
      <c r="I129" s="65" t="s">
        <v>150</v>
      </c>
      <c r="J129" s="43">
        <v>2639787</v>
      </c>
      <c r="K129" s="44"/>
      <c r="L129" s="44"/>
      <c r="M129" s="80"/>
      <c r="N129" s="95"/>
      <c r="O129" s="43"/>
      <c r="P129" s="43"/>
      <c r="Q129" s="45"/>
      <c r="R129" s="54"/>
      <c r="S129" s="54"/>
    </row>
    <row r="130" spans="2:19" x14ac:dyDescent="0.25">
      <c r="B130" s="146">
        <f t="shared" ref="B130" si="61">B128+1</f>
        <v>64</v>
      </c>
      <c r="C130" s="127" t="s">
        <v>99</v>
      </c>
      <c r="D130" s="129" t="s">
        <v>100</v>
      </c>
      <c r="E130" s="131" t="s">
        <v>1346</v>
      </c>
      <c r="F130" s="133">
        <v>353220780</v>
      </c>
      <c r="G130" s="127" t="s">
        <v>154</v>
      </c>
      <c r="H130" s="135" t="s">
        <v>145</v>
      </c>
      <c r="I130" s="66" t="s">
        <v>149</v>
      </c>
      <c r="J130" s="52">
        <v>387499841389</v>
      </c>
      <c r="K130" s="52">
        <v>931592103525</v>
      </c>
      <c r="L130" s="52">
        <v>1474015692338</v>
      </c>
      <c r="M130" s="78">
        <v>2089223989339</v>
      </c>
      <c r="N130" s="93">
        <v>422598910429</v>
      </c>
      <c r="O130" s="52"/>
      <c r="P130" s="52"/>
      <c r="Q130" s="53"/>
      <c r="R130" s="54"/>
      <c r="S130" s="54"/>
    </row>
    <row r="131" spans="2:19" x14ac:dyDescent="0.25">
      <c r="B131" s="146"/>
      <c r="C131" s="128" t="s">
        <v>99</v>
      </c>
      <c r="D131" s="130" t="s">
        <v>100</v>
      </c>
      <c r="E131" s="132" t="s">
        <v>1346</v>
      </c>
      <c r="F131" s="134">
        <v>353220780</v>
      </c>
      <c r="G131" s="128"/>
      <c r="H131" s="136"/>
      <c r="I131" s="65" t="s">
        <v>150</v>
      </c>
      <c r="J131" s="43">
        <v>5706584354</v>
      </c>
      <c r="K131" s="43">
        <v>13138097227</v>
      </c>
      <c r="L131" s="43">
        <v>22723518268</v>
      </c>
      <c r="M131" s="77">
        <v>39648863027</v>
      </c>
      <c r="N131" s="92">
        <v>5858024003</v>
      </c>
      <c r="O131" s="43"/>
      <c r="P131" s="43"/>
      <c r="Q131" s="45"/>
      <c r="R131" s="54"/>
      <c r="S131" s="54"/>
    </row>
    <row r="132" spans="2:19" x14ac:dyDescent="0.25">
      <c r="B132" s="146">
        <f t="shared" ref="B132" si="62">B130+1</f>
        <v>65</v>
      </c>
      <c r="C132" s="127" t="s">
        <v>101</v>
      </c>
      <c r="D132" s="129" t="s">
        <v>1347</v>
      </c>
      <c r="E132" s="131" t="s">
        <v>1348</v>
      </c>
      <c r="F132" s="133">
        <v>24408459120</v>
      </c>
      <c r="G132" s="127" t="s">
        <v>152</v>
      </c>
      <c r="H132" s="135" t="s">
        <v>145</v>
      </c>
      <c r="I132" s="66" t="s">
        <v>149</v>
      </c>
      <c r="J132" s="55"/>
      <c r="K132" s="55"/>
      <c r="L132" s="55"/>
      <c r="M132" s="79"/>
      <c r="N132" s="94"/>
      <c r="O132" s="52"/>
      <c r="P132" s="52"/>
      <c r="Q132" s="53"/>
      <c r="R132" s="54"/>
      <c r="S132" s="54"/>
    </row>
    <row r="133" spans="2:19" x14ac:dyDescent="0.25">
      <c r="B133" s="146"/>
      <c r="C133" s="128" t="s">
        <v>101</v>
      </c>
      <c r="D133" s="130" t="s">
        <v>1347</v>
      </c>
      <c r="E133" s="132" t="s">
        <v>1348</v>
      </c>
      <c r="F133" s="134">
        <v>24408459120</v>
      </c>
      <c r="G133" s="128"/>
      <c r="H133" s="136"/>
      <c r="I133" s="65" t="s">
        <v>150</v>
      </c>
      <c r="J133" s="43">
        <v>5508527</v>
      </c>
      <c r="K133" s="43">
        <v>5051167</v>
      </c>
      <c r="L133" s="43">
        <v>9757938</v>
      </c>
      <c r="M133" s="77">
        <v>16618113</v>
      </c>
      <c r="N133" s="92">
        <v>7083909</v>
      </c>
      <c r="O133" s="43"/>
      <c r="P133" s="43"/>
      <c r="Q133" s="45"/>
      <c r="R133" s="54"/>
      <c r="S133" s="54"/>
    </row>
    <row r="134" spans="2:19" x14ac:dyDescent="0.25">
      <c r="B134" s="146">
        <f t="shared" ref="B134" si="63">B132+1</f>
        <v>66</v>
      </c>
      <c r="C134" s="127" t="s">
        <v>102</v>
      </c>
      <c r="D134" s="129" t="s">
        <v>1349</v>
      </c>
      <c r="E134" s="131" t="s">
        <v>1350</v>
      </c>
      <c r="F134" s="133">
        <v>4142587477</v>
      </c>
      <c r="G134" s="127" t="s">
        <v>154</v>
      </c>
      <c r="H134" s="135" t="s">
        <v>145</v>
      </c>
      <c r="I134" s="66" t="s">
        <v>149</v>
      </c>
      <c r="J134" s="55"/>
      <c r="K134" s="55"/>
      <c r="L134" s="55"/>
      <c r="M134" s="79"/>
      <c r="N134" s="94"/>
      <c r="O134" s="52"/>
      <c r="P134" s="52"/>
      <c r="Q134" s="53"/>
      <c r="R134" s="54"/>
      <c r="S134" s="54"/>
    </row>
    <row r="135" spans="2:19" x14ac:dyDescent="0.25">
      <c r="B135" s="146"/>
      <c r="C135" s="128" t="s">
        <v>102</v>
      </c>
      <c r="D135" s="130" t="s">
        <v>1349</v>
      </c>
      <c r="E135" s="132" t="s">
        <v>1350</v>
      </c>
      <c r="F135" s="134">
        <v>4142587477</v>
      </c>
      <c r="G135" s="128"/>
      <c r="H135" s="136"/>
      <c r="I135" s="65" t="s">
        <v>150</v>
      </c>
      <c r="J135" s="43">
        <v>971364086</v>
      </c>
      <c r="K135" s="8">
        <v>-19124790264</v>
      </c>
      <c r="L135" s="8">
        <v>-19546929170</v>
      </c>
      <c r="M135" s="74">
        <v>-121879058837</v>
      </c>
      <c r="N135" s="92">
        <v>9919093503</v>
      </c>
      <c r="O135" s="43"/>
      <c r="P135" s="43"/>
      <c r="Q135" s="45"/>
      <c r="R135" s="54"/>
      <c r="S135" s="54"/>
    </row>
    <row r="136" spans="2:19" x14ac:dyDescent="0.25">
      <c r="B136" s="146">
        <f t="shared" ref="B136" si="64">B134+1</f>
        <v>67</v>
      </c>
      <c r="C136" s="127" t="s">
        <v>103</v>
      </c>
      <c r="D136" s="129" t="s">
        <v>1351</v>
      </c>
      <c r="E136" s="131">
        <v>38908</v>
      </c>
      <c r="F136" s="133">
        <v>11535389661</v>
      </c>
      <c r="G136" s="127" t="s">
        <v>152</v>
      </c>
      <c r="H136" s="135" t="s">
        <v>145</v>
      </c>
      <c r="I136" s="66" t="s">
        <v>149</v>
      </c>
      <c r="J136" s="55"/>
      <c r="K136" s="55"/>
      <c r="L136" s="55"/>
      <c r="M136" s="79"/>
      <c r="N136" s="94"/>
      <c r="O136" s="52"/>
      <c r="P136" s="52"/>
      <c r="Q136" s="53"/>
      <c r="R136" s="54"/>
      <c r="S136" s="54"/>
    </row>
    <row r="137" spans="2:19" x14ac:dyDescent="0.25">
      <c r="B137" s="146"/>
      <c r="C137" s="128" t="s">
        <v>103</v>
      </c>
      <c r="D137" s="130" t="s">
        <v>1351</v>
      </c>
      <c r="E137" s="132">
        <v>38908</v>
      </c>
      <c r="F137" s="134">
        <v>11535389661</v>
      </c>
      <c r="G137" s="128"/>
      <c r="H137" s="136"/>
      <c r="I137" s="65" t="s">
        <v>150</v>
      </c>
      <c r="J137" s="43">
        <v>451275</v>
      </c>
      <c r="K137" s="43">
        <v>41545</v>
      </c>
      <c r="L137" s="43">
        <v>480154</v>
      </c>
      <c r="M137" s="77">
        <v>378936</v>
      </c>
      <c r="N137" s="96">
        <v>64455</v>
      </c>
      <c r="O137" s="43"/>
      <c r="P137" s="43"/>
      <c r="Q137" s="45"/>
      <c r="R137" s="54"/>
      <c r="S137" s="54"/>
    </row>
    <row r="138" spans="2:19" x14ac:dyDescent="0.25">
      <c r="B138" s="146">
        <f t="shared" ref="B138" si="65">B136+1</f>
        <v>68</v>
      </c>
      <c r="C138" s="127" t="s">
        <v>104</v>
      </c>
      <c r="D138" s="129" t="s">
        <v>1352</v>
      </c>
      <c r="E138" s="131" t="s">
        <v>1353</v>
      </c>
      <c r="F138" s="133">
        <v>1645796054</v>
      </c>
      <c r="G138" s="127" t="s">
        <v>152</v>
      </c>
      <c r="H138" s="135" t="s">
        <v>145</v>
      </c>
      <c r="I138" s="66" t="s">
        <v>149</v>
      </c>
      <c r="J138" s="55"/>
      <c r="K138" s="55"/>
      <c r="L138" s="55"/>
      <c r="M138" s="79"/>
      <c r="N138" s="94"/>
      <c r="O138" s="52"/>
      <c r="P138" s="52"/>
      <c r="Q138" s="53"/>
      <c r="R138" s="54"/>
      <c r="S138" s="54"/>
    </row>
    <row r="139" spans="2:19" x14ac:dyDescent="0.25">
      <c r="B139" s="146"/>
      <c r="C139" s="128" t="s">
        <v>104</v>
      </c>
      <c r="D139" s="130" t="s">
        <v>1352</v>
      </c>
      <c r="E139" s="132" t="s">
        <v>1353</v>
      </c>
      <c r="F139" s="134">
        <v>1645796054</v>
      </c>
      <c r="G139" s="128"/>
      <c r="H139" s="136"/>
      <c r="I139" s="65" t="s">
        <v>150</v>
      </c>
      <c r="J139" s="43">
        <v>21076</v>
      </c>
      <c r="K139" s="44"/>
      <c r="L139" s="43">
        <v>57398</v>
      </c>
      <c r="M139" s="77">
        <v>73848</v>
      </c>
      <c r="N139" s="92">
        <v>16393</v>
      </c>
      <c r="O139" s="43"/>
      <c r="P139" s="43"/>
      <c r="Q139" s="45"/>
      <c r="R139" s="54"/>
      <c r="S139" s="54"/>
    </row>
    <row r="140" spans="2:19" x14ac:dyDescent="0.25">
      <c r="B140" s="146">
        <f t="shared" ref="B140" si="66">B138+1</f>
        <v>69</v>
      </c>
      <c r="C140" s="127" t="s">
        <v>105</v>
      </c>
      <c r="D140" s="129" t="s">
        <v>1354</v>
      </c>
      <c r="E140" s="131">
        <v>41463</v>
      </c>
      <c r="F140" s="133">
        <v>4049189100</v>
      </c>
      <c r="G140" s="127" t="s">
        <v>154</v>
      </c>
      <c r="H140" s="135" t="s">
        <v>145</v>
      </c>
      <c r="I140" s="66" t="s">
        <v>149</v>
      </c>
      <c r="J140" s="55"/>
      <c r="K140" s="55"/>
      <c r="L140" s="55"/>
      <c r="M140" s="79"/>
      <c r="N140" s="94"/>
      <c r="O140" s="52"/>
      <c r="P140" s="52"/>
      <c r="Q140" s="53"/>
      <c r="R140" s="54"/>
      <c r="S140" s="54"/>
    </row>
    <row r="141" spans="2:19" x14ac:dyDescent="0.25">
      <c r="B141" s="146"/>
      <c r="C141" s="128" t="s">
        <v>105</v>
      </c>
      <c r="D141" s="130" t="s">
        <v>1354</v>
      </c>
      <c r="E141" s="132">
        <v>41463</v>
      </c>
      <c r="F141" s="134">
        <v>4049189100</v>
      </c>
      <c r="G141" s="128"/>
      <c r="H141" s="136"/>
      <c r="I141" s="65" t="s">
        <v>150</v>
      </c>
      <c r="J141" s="43">
        <v>13101313721</v>
      </c>
      <c r="K141" s="8">
        <v>-25780592032</v>
      </c>
      <c r="L141" s="43">
        <v>26711330924</v>
      </c>
      <c r="M141" s="77">
        <v>65390506841</v>
      </c>
      <c r="N141" s="92">
        <v>159621747791</v>
      </c>
      <c r="O141" s="43"/>
      <c r="P141" s="43"/>
      <c r="Q141" s="45"/>
      <c r="R141" s="54"/>
      <c r="S141" s="54"/>
    </row>
    <row r="142" spans="2:19" x14ac:dyDescent="0.25">
      <c r="B142" s="146">
        <f t="shared" ref="B142" si="67">B140+1</f>
        <v>70</v>
      </c>
      <c r="C142" s="127" t="s">
        <v>106</v>
      </c>
      <c r="D142" s="129" t="s">
        <v>1355</v>
      </c>
      <c r="E142" s="131">
        <v>35394</v>
      </c>
      <c r="F142" s="133">
        <v>18462169893</v>
      </c>
      <c r="G142" s="127" t="s">
        <v>152</v>
      </c>
      <c r="H142" s="135" t="s">
        <v>145</v>
      </c>
      <c r="I142" s="66" t="s">
        <v>149</v>
      </c>
      <c r="J142" s="55"/>
      <c r="K142" s="55"/>
      <c r="L142" s="55"/>
      <c r="M142" s="79"/>
      <c r="N142" s="94"/>
      <c r="O142" s="52"/>
      <c r="P142" s="52"/>
      <c r="Q142" s="53"/>
      <c r="R142" s="54"/>
      <c r="S142" s="54"/>
    </row>
    <row r="143" spans="2:19" x14ac:dyDescent="0.25">
      <c r="B143" s="146"/>
      <c r="C143" s="128"/>
      <c r="D143" s="130"/>
      <c r="E143" s="132"/>
      <c r="F143" s="134"/>
      <c r="G143" s="128"/>
      <c r="H143" s="136"/>
      <c r="I143" s="65" t="s">
        <v>150</v>
      </c>
      <c r="J143" s="43">
        <v>2974438</v>
      </c>
      <c r="K143" s="43">
        <v>4217983</v>
      </c>
      <c r="L143" s="43">
        <v>7944405</v>
      </c>
      <c r="M143" s="77">
        <v>14236252</v>
      </c>
      <c r="N143" s="92">
        <v>5468221</v>
      </c>
      <c r="O143" s="43"/>
      <c r="P143" s="43"/>
      <c r="Q143" s="45"/>
      <c r="R143" s="54"/>
      <c r="S143" s="54"/>
    </row>
    <row r="144" spans="2:19" s="54" customFormat="1" x14ac:dyDescent="0.25">
      <c r="B144" s="146">
        <f t="shared" ref="B144" si="68">B142+1</f>
        <v>71</v>
      </c>
      <c r="C144" s="127" t="s">
        <v>107</v>
      </c>
      <c r="D144" s="129" t="s">
        <v>1356</v>
      </c>
      <c r="E144" s="131">
        <v>37935</v>
      </c>
      <c r="F144" s="133">
        <v>122112351900</v>
      </c>
      <c r="G144" s="127" t="s">
        <v>152</v>
      </c>
      <c r="H144" s="141" t="s">
        <v>145</v>
      </c>
      <c r="I144" s="66" t="s">
        <v>149</v>
      </c>
      <c r="J144" s="55"/>
      <c r="K144" s="55"/>
      <c r="L144" s="55"/>
      <c r="M144" s="79"/>
      <c r="N144" s="94"/>
      <c r="O144" s="52"/>
      <c r="P144" s="52"/>
      <c r="Q144" s="53"/>
    </row>
    <row r="145" spans="2:17" s="54" customFormat="1" x14ac:dyDescent="0.25">
      <c r="B145" s="146"/>
      <c r="C145" s="128" t="s">
        <v>107</v>
      </c>
      <c r="D145" s="130" t="s">
        <v>1356</v>
      </c>
      <c r="E145" s="132">
        <v>37935</v>
      </c>
      <c r="F145" s="134">
        <v>122112351900</v>
      </c>
      <c r="G145" s="128"/>
      <c r="H145" s="141"/>
      <c r="I145" s="65" t="s">
        <v>150</v>
      </c>
      <c r="J145" s="43">
        <v>6229454</v>
      </c>
      <c r="K145" s="43">
        <v>10847249</v>
      </c>
      <c r="L145" s="43">
        <v>19317618</v>
      </c>
      <c r="M145" s="77">
        <v>28940825</v>
      </c>
      <c r="N145" s="92">
        <v>9645970</v>
      </c>
      <c r="O145" s="43"/>
      <c r="P145" s="43"/>
      <c r="Q145" s="45"/>
    </row>
    <row r="146" spans="2:17" s="54" customFormat="1" x14ac:dyDescent="0.25">
      <c r="B146" s="146">
        <f t="shared" ref="B146" si="69">B144+1</f>
        <v>72</v>
      </c>
      <c r="C146" s="127" t="s">
        <v>108</v>
      </c>
      <c r="D146" s="129" t="s">
        <v>1357</v>
      </c>
      <c r="E146" s="131">
        <v>41283</v>
      </c>
      <c r="F146" s="133">
        <v>5367076248</v>
      </c>
      <c r="G146" s="137" t="s">
        <v>154</v>
      </c>
      <c r="H146" s="141" t="s">
        <v>155</v>
      </c>
      <c r="I146" s="66" t="s">
        <v>149</v>
      </c>
      <c r="J146" s="52">
        <v>5079636</v>
      </c>
      <c r="K146" s="52">
        <v>10476642</v>
      </c>
      <c r="L146" s="52">
        <v>16285313</v>
      </c>
      <c r="M146" s="78">
        <v>20701319</v>
      </c>
      <c r="N146" s="93">
        <v>4365168</v>
      </c>
      <c r="O146" s="52"/>
      <c r="P146" s="52"/>
      <c r="Q146" s="53"/>
    </row>
    <row r="147" spans="2:17" s="54" customFormat="1" x14ac:dyDescent="0.25">
      <c r="B147" s="146"/>
      <c r="C147" s="128" t="s">
        <v>108</v>
      </c>
      <c r="D147" s="130" t="s">
        <v>1357</v>
      </c>
      <c r="E147" s="132">
        <v>41283</v>
      </c>
      <c r="F147" s="134">
        <v>5367076248</v>
      </c>
      <c r="G147" s="137"/>
      <c r="H147" s="141"/>
      <c r="I147" s="65" t="s">
        <v>150</v>
      </c>
      <c r="J147" s="8">
        <v>-1743256</v>
      </c>
      <c r="K147" s="8">
        <v>-3077505</v>
      </c>
      <c r="L147" s="8">
        <v>-5486492</v>
      </c>
      <c r="M147" s="74">
        <v>-8054745</v>
      </c>
      <c r="N147" s="89">
        <v>-1357067</v>
      </c>
      <c r="O147" s="43"/>
      <c r="P147" s="43"/>
      <c r="Q147" s="45"/>
    </row>
    <row r="148" spans="2:17" s="54" customFormat="1" x14ac:dyDescent="0.25">
      <c r="B148" s="146">
        <f t="shared" ref="B148" si="70">B146+1</f>
        <v>73</v>
      </c>
      <c r="C148" s="127" t="s">
        <v>109</v>
      </c>
      <c r="D148" s="129" t="s">
        <v>1358</v>
      </c>
      <c r="E148" s="131" t="s">
        <v>1359</v>
      </c>
      <c r="F148" s="133">
        <v>10484100000</v>
      </c>
      <c r="G148" s="127" t="s">
        <v>152</v>
      </c>
      <c r="H148" s="135" t="s">
        <v>145</v>
      </c>
      <c r="I148" s="66" t="s">
        <v>149</v>
      </c>
      <c r="J148" s="55"/>
      <c r="K148" s="55"/>
      <c r="L148" s="55"/>
      <c r="M148" s="79"/>
      <c r="N148" s="94"/>
      <c r="O148" s="52"/>
      <c r="P148" s="52"/>
      <c r="Q148" s="53"/>
    </row>
    <row r="149" spans="2:17" s="54" customFormat="1" x14ac:dyDescent="0.25">
      <c r="B149" s="146"/>
      <c r="C149" s="128" t="s">
        <v>109</v>
      </c>
      <c r="D149" s="130" t="s">
        <v>1358</v>
      </c>
      <c r="E149" s="132" t="s">
        <v>1359</v>
      </c>
      <c r="F149" s="134">
        <v>10484100000</v>
      </c>
      <c r="G149" s="128"/>
      <c r="H149" s="136"/>
      <c r="I149" s="65" t="s">
        <v>150</v>
      </c>
      <c r="J149" s="43">
        <v>617079</v>
      </c>
      <c r="K149" s="43">
        <v>1228829</v>
      </c>
      <c r="L149" s="43">
        <v>1842635</v>
      </c>
      <c r="M149" s="77">
        <v>2782507</v>
      </c>
      <c r="N149" s="92">
        <v>562210</v>
      </c>
      <c r="O149" s="43"/>
      <c r="P149" s="43"/>
      <c r="Q149" s="45"/>
    </row>
    <row r="150" spans="2:17" s="54" customFormat="1" x14ac:dyDescent="0.25">
      <c r="B150" s="146">
        <f t="shared" ref="B150" si="71">B148+1</f>
        <v>74</v>
      </c>
      <c r="C150" s="127" t="s">
        <v>110</v>
      </c>
      <c r="D150" s="129" t="s">
        <v>1360</v>
      </c>
      <c r="E150" s="131">
        <v>42017</v>
      </c>
      <c r="F150" s="133">
        <v>5605556365</v>
      </c>
      <c r="G150" s="127" t="s">
        <v>154</v>
      </c>
      <c r="H150" s="135" t="s">
        <v>145</v>
      </c>
      <c r="I150" s="66" t="s">
        <v>149</v>
      </c>
      <c r="J150" s="55"/>
      <c r="K150" s="55"/>
      <c r="L150" s="55"/>
      <c r="M150" s="79"/>
      <c r="N150" s="94"/>
      <c r="O150" s="52"/>
      <c r="P150" s="52"/>
      <c r="Q150" s="53"/>
    </row>
    <row r="151" spans="2:17" s="54" customFormat="1" x14ac:dyDescent="0.25">
      <c r="B151" s="146"/>
      <c r="C151" s="128" t="s">
        <v>110</v>
      </c>
      <c r="D151" s="130" t="s">
        <v>1360</v>
      </c>
      <c r="E151" s="132">
        <v>42017</v>
      </c>
      <c r="F151" s="134">
        <v>5605556365</v>
      </c>
      <c r="G151" s="128"/>
      <c r="H151" s="136"/>
      <c r="I151" s="65" t="s">
        <v>150</v>
      </c>
      <c r="J151" s="43">
        <v>25874878799</v>
      </c>
      <c r="K151" s="43">
        <v>45354629904</v>
      </c>
      <c r="L151" s="43">
        <v>48661869778</v>
      </c>
      <c r="M151" s="74">
        <v>-136654984608</v>
      </c>
      <c r="N151" s="92">
        <v>11180048598</v>
      </c>
      <c r="O151" s="43"/>
      <c r="P151" s="43"/>
      <c r="Q151" s="45"/>
    </row>
    <row r="152" spans="2:17" s="54" customFormat="1" x14ac:dyDescent="0.25">
      <c r="B152" s="146">
        <f t="shared" ref="B152" si="72">B150+1</f>
        <v>75</v>
      </c>
      <c r="C152" s="127" t="s">
        <v>111</v>
      </c>
      <c r="D152" s="129" t="s">
        <v>1361</v>
      </c>
      <c r="E152" s="131">
        <v>37050</v>
      </c>
      <c r="F152" s="133">
        <v>38531387216</v>
      </c>
      <c r="G152" s="127" t="s">
        <v>152</v>
      </c>
      <c r="H152" s="135" t="s">
        <v>145</v>
      </c>
      <c r="I152" s="66" t="s">
        <v>149</v>
      </c>
      <c r="J152" s="52">
        <v>663210</v>
      </c>
      <c r="K152" s="52">
        <v>1311515</v>
      </c>
      <c r="L152" s="52">
        <v>1944766</v>
      </c>
      <c r="M152" s="78">
        <v>2661759</v>
      </c>
      <c r="N152" s="93">
        <v>669946</v>
      </c>
      <c r="O152" s="52"/>
      <c r="P152" s="52"/>
      <c r="Q152" s="53"/>
    </row>
    <row r="153" spans="2:17" s="54" customFormat="1" x14ac:dyDescent="0.25">
      <c r="B153" s="146"/>
      <c r="C153" s="128" t="s">
        <v>111</v>
      </c>
      <c r="D153" s="130" t="s">
        <v>1361</v>
      </c>
      <c r="E153" s="132">
        <v>37050</v>
      </c>
      <c r="F153" s="134">
        <v>38531387216</v>
      </c>
      <c r="G153" s="128"/>
      <c r="H153" s="136"/>
      <c r="I153" s="65" t="s">
        <v>150</v>
      </c>
      <c r="J153" s="43">
        <v>85034</v>
      </c>
      <c r="K153" s="43">
        <v>122876</v>
      </c>
      <c r="L153" s="43">
        <v>111997</v>
      </c>
      <c r="M153" s="77">
        <v>153877</v>
      </c>
      <c r="N153" s="92">
        <v>1236</v>
      </c>
      <c r="O153" s="43"/>
      <c r="P153" s="43"/>
      <c r="Q153" s="45"/>
    </row>
    <row r="154" spans="2:17" s="54" customFormat="1" x14ac:dyDescent="0.25">
      <c r="B154" s="146">
        <f t="shared" ref="B154" si="73">B152+1</f>
        <v>76</v>
      </c>
      <c r="C154" s="127" t="s">
        <v>112</v>
      </c>
      <c r="D154" s="129" t="s">
        <v>1362</v>
      </c>
      <c r="E154" s="131">
        <v>35606</v>
      </c>
      <c r="F154" s="133">
        <v>9912003256</v>
      </c>
      <c r="G154" s="127" t="s">
        <v>152</v>
      </c>
      <c r="H154" s="135" t="s">
        <v>145</v>
      </c>
      <c r="I154" s="66" t="s">
        <v>149</v>
      </c>
      <c r="J154" s="55"/>
      <c r="K154" s="55"/>
      <c r="L154" s="55"/>
      <c r="M154" s="79"/>
      <c r="N154" s="94"/>
      <c r="O154" s="52"/>
      <c r="P154" s="52"/>
      <c r="Q154" s="53"/>
    </row>
    <row r="155" spans="2:17" s="54" customFormat="1" x14ac:dyDescent="0.25">
      <c r="B155" s="146"/>
      <c r="C155" s="128" t="s">
        <v>112</v>
      </c>
      <c r="D155" s="130" t="s">
        <v>1362</v>
      </c>
      <c r="E155" s="132">
        <v>35606</v>
      </c>
      <c r="F155" s="134">
        <v>9912003256</v>
      </c>
      <c r="G155" s="128"/>
      <c r="H155" s="136"/>
      <c r="I155" s="65" t="s">
        <v>150</v>
      </c>
      <c r="J155" s="8">
        <v>-37417</v>
      </c>
      <c r="K155" s="56"/>
      <c r="L155" s="44"/>
      <c r="M155" s="80"/>
      <c r="N155" s="95"/>
      <c r="O155" s="43"/>
      <c r="P155" s="43"/>
      <c r="Q155" s="45"/>
    </row>
    <row r="156" spans="2:17" s="54" customFormat="1" x14ac:dyDescent="0.25">
      <c r="B156" s="146">
        <f t="shared" ref="B156" si="74">B154+1</f>
        <v>77</v>
      </c>
      <c r="C156" s="127" t="s">
        <v>113</v>
      </c>
      <c r="D156" s="129" t="s">
        <v>1363</v>
      </c>
      <c r="E156" s="131" t="s">
        <v>1364</v>
      </c>
      <c r="F156" s="133">
        <v>1429915525</v>
      </c>
      <c r="G156" s="127" t="s">
        <v>154</v>
      </c>
      <c r="H156" s="135" t="s">
        <v>145</v>
      </c>
      <c r="I156" s="66" t="s">
        <v>149</v>
      </c>
      <c r="J156" s="52">
        <v>40937297620</v>
      </c>
      <c r="K156" s="55"/>
      <c r="L156" s="55"/>
      <c r="M156" s="79"/>
      <c r="N156" s="94"/>
      <c r="O156" s="52"/>
      <c r="P156" s="52"/>
      <c r="Q156" s="53"/>
    </row>
    <row r="157" spans="2:17" s="54" customFormat="1" x14ac:dyDescent="0.25">
      <c r="B157" s="146"/>
      <c r="C157" s="128" t="s">
        <v>113</v>
      </c>
      <c r="D157" s="130" t="s">
        <v>1363</v>
      </c>
      <c r="E157" s="132" t="s">
        <v>1364</v>
      </c>
      <c r="F157" s="134">
        <v>1429915525</v>
      </c>
      <c r="G157" s="128"/>
      <c r="H157" s="136"/>
      <c r="I157" s="65" t="s">
        <v>150</v>
      </c>
      <c r="J157" s="43">
        <v>2118879787</v>
      </c>
      <c r="K157" s="44"/>
      <c r="L157" s="44"/>
      <c r="M157" s="80"/>
      <c r="N157" s="97"/>
      <c r="O157" s="43"/>
      <c r="P157" s="43"/>
      <c r="Q157" s="45"/>
    </row>
    <row r="158" spans="2:17" s="54" customFormat="1" x14ac:dyDescent="0.25">
      <c r="B158" s="146">
        <f t="shared" ref="B158" si="75">B156+1</f>
        <v>78</v>
      </c>
      <c r="C158" s="127" t="s">
        <v>114</v>
      </c>
      <c r="D158" s="129" t="s">
        <v>1365</v>
      </c>
      <c r="E158" s="131" t="s">
        <v>1366</v>
      </c>
      <c r="F158" s="133">
        <v>9675817341</v>
      </c>
      <c r="G158" s="127" t="s">
        <v>152</v>
      </c>
      <c r="H158" s="135" t="s">
        <v>145</v>
      </c>
      <c r="I158" s="66" t="s">
        <v>149</v>
      </c>
      <c r="J158" s="55"/>
      <c r="K158" s="55"/>
      <c r="L158" s="55"/>
      <c r="M158" s="79"/>
      <c r="N158" s="94"/>
      <c r="O158" s="52"/>
      <c r="P158" s="52"/>
      <c r="Q158" s="53"/>
    </row>
    <row r="159" spans="2:17" s="54" customFormat="1" x14ac:dyDescent="0.25">
      <c r="B159" s="146"/>
      <c r="C159" s="128" t="s">
        <v>114</v>
      </c>
      <c r="D159" s="130" t="s">
        <v>1365</v>
      </c>
      <c r="E159" s="132" t="s">
        <v>1366</v>
      </c>
      <c r="F159" s="134">
        <v>9675817341</v>
      </c>
      <c r="G159" s="128"/>
      <c r="H159" s="136"/>
      <c r="I159" s="65" t="s">
        <v>150</v>
      </c>
      <c r="J159" s="43">
        <v>1005983</v>
      </c>
      <c r="K159" s="43">
        <v>1865454</v>
      </c>
      <c r="L159" s="43">
        <v>2910320</v>
      </c>
      <c r="M159" s="77">
        <v>4126533</v>
      </c>
      <c r="N159" s="92">
        <v>1047862</v>
      </c>
      <c r="O159" s="43"/>
      <c r="P159" s="43"/>
      <c r="Q159" s="45"/>
    </row>
    <row r="160" spans="2:17" s="54" customFormat="1" x14ac:dyDescent="0.25">
      <c r="B160" s="146">
        <f t="shared" ref="B160" si="76">B158+1</f>
        <v>79</v>
      </c>
      <c r="C160" s="127" t="s">
        <v>115</v>
      </c>
      <c r="D160" s="129" t="s">
        <v>1367</v>
      </c>
      <c r="E160" s="131">
        <v>43475</v>
      </c>
      <c r="F160" s="133">
        <v>1884312500</v>
      </c>
      <c r="G160" s="127" t="s">
        <v>154</v>
      </c>
      <c r="H160" s="135" t="s">
        <v>145</v>
      </c>
      <c r="I160" s="66" t="s">
        <v>149</v>
      </c>
      <c r="J160" s="55"/>
      <c r="K160" s="55"/>
      <c r="L160" s="55"/>
      <c r="M160" s="78">
        <v>895932528293</v>
      </c>
      <c r="N160" s="93">
        <v>278271041406</v>
      </c>
      <c r="O160" s="52"/>
      <c r="P160" s="52"/>
      <c r="Q160" s="53"/>
    </row>
    <row r="161" spans="2:17" s="54" customFormat="1" x14ac:dyDescent="0.25">
      <c r="B161" s="146"/>
      <c r="C161" s="128" t="s">
        <v>115</v>
      </c>
      <c r="D161" s="130" t="s">
        <v>1367</v>
      </c>
      <c r="E161" s="132">
        <v>43475</v>
      </c>
      <c r="F161" s="134">
        <v>1884312500</v>
      </c>
      <c r="G161" s="128"/>
      <c r="H161" s="136"/>
      <c r="I161" s="65" t="s">
        <v>150</v>
      </c>
      <c r="J161" s="44"/>
      <c r="K161" s="44"/>
      <c r="L161" s="44"/>
      <c r="M161" s="77">
        <v>30830750626</v>
      </c>
      <c r="N161" s="92">
        <v>15489387381</v>
      </c>
      <c r="O161" s="43"/>
      <c r="P161" s="43"/>
      <c r="Q161" s="45"/>
    </row>
    <row r="162" spans="2:17" s="54" customFormat="1" x14ac:dyDescent="0.25">
      <c r="B162" s="146">
        <f t="shared" ref="B162" si="77">B160+1</f>
        <v>80</v>
      </c>
      <c r="C162" s="127" t="s">
        <v>116</v>
      </c>
      <c r="D162" s="129" t="s">
        <v>1368</v>
      </c>
      <c r="E162" s="131">
        <v>37085</v>
      </c>
      <c r="F162" s="133">
        <v>63468336053</v>
      </c>
      <c r="G162" s="127" t="s">
        <v>152</v>
      </c>
      <c r="H162" s="135" t="s">
        <v>145</v>
      </c>
      <c r="I162" s="66" t="s">
        <v>149</v>
      </c>
      <c r="J162" s="55"/>
      <c r="K162" s="55"/>
      <c r="L162" s="55"/>
      <c r="M162" s="79"/>
      <c r="N162" s="94"/>
      <c r="O162" s="52"/>
      <c r="P162" s="52"/>
      <c r="Q162" s="53"/>
    </row>
    <row r="163" spans="2:17" s="54" customFormat="1" x14ac:dyDescent="0.25">
      <c r="B163" s="146"/>
      <c r="C163" s="128" t="s">
        <v>116</v>
      </c>
      <c r="D163" s="130" t="s">
        <v>1368</v>
      </c>
      <c r="E163" s="132">
        <v>37085</v>
      </c>
      <c r="F163" s="134">
        <v>63468336053</v>
      </c>
      <c r="G163" s="128"/>
      <c r="H163" s="136"/>
      <c r="I163" s="65" t="s">
        <v>150</v>
      </c>
      <c r="J163" s="8">
        <v>-32416</v>
      </c>
      <c r="K163" s="8">
        <v>-66475</v>
      </c>
      <c r="L163" s="8">
        <v>-102578</v>
      </c>
      <c r="M163" s="74">
        <v>-94960</v>
      </c>
      <c r="N163" s="89">
        <v>-51600</v>
      </c>
      <c r="O163" s="43"/>
      <c r="P163" s="43"/>
      <c r="Q163" s="45"/>
    </row>
    <row r="164" spans="2:17" s="54" customFormat="1" x14ac:dyDescent="0.25">
      <c r="B164" s="146">
        <f t="shared" ref="B164" si="78">B162+1</f>
        <v>81</v>
      </c>
      <c r="C164" s="127" t="s">
        <v>117</v>
      </c>
      <c r="D164" s="129" t="s">
        <v>1369</v>
      </c>
      <c r="E164" s="131" t="s">
        <v>1370</v>
      </c>
      <c r="F164" s="133">
        <v>1450000000</v>
      </c>
      <c r="G164" s="127" t="s">
        <v>154</v>
      </c>
      <c r="H164" s="141" t="s">
        <v>145</v>
      </c>
      <c r="I164" s="66" t="s">
        <v>149</v>
      </c>
      <c r="J164" s="52">
        <v>91119851666</v>
      </c>
      <c r="K164" s="52">
        <v>180491013589</v>
      </c>
      <c r="L164" s="52">
        <v>355402730862</v>
      </c>
      <c r="M164" s="78">
        <v>561373657827</v>
      </c>
      <c r="N164" s="98"/>
      <c r="O164" s="52"/>
      <c r="P164" s="52"/>
      <c r="Q164" s="53"/>
    </row>
    <row r="165" spans="2:17" s="54" customFormat="1" x14ac:dyDescent="0.25">
      <c r="B165" s="146"/>
      <c r="C165" s="128" t="s">
        <v>117</v>
      </c>
      <c r="D165" s="130" t="s">
        <v>1369</v>
      </c>
      <c r="E165" s="132" t="s">
        <v>1370</v>
      </c>
      <c r="F165" s="134">
        <v>1450000000</v>
      </c>
      <c r="G165" s="128"/>
      <c r="H165" s="141"/>
      <c r="I165" s="65" t="s">
        <v>150</v>
      </c>
      <c r="J165" s="43">
        <v>5082397118</v>
      </c>
      <c r="K165" s="43">
        <v>8108774592</v>
      </c>
      <c r="L165" s="43">
        <v>19584571251</v>
      </c>
      <c r="M165" s="77">
        <v>24022782725</v>
      </c>
      <c r="N165" s="99"/>
      <c r="O165" s="43"/>
      <c r="P165" s="43"/>
      <c r="Q165" s="45"/>
    </row>
    <row r="166" spans="2:17" s="54" customFormat="1" x14ac:dyDescent="0.25">
      <c r="B166" s="146">
        <f t="shared" ref="B166" si="79">B164+1</f>
        <v>82</v>
      </c>
      <c r="C166" s="127" t="s">
        <v>118</v>
      </c>
      <c r="D166" s="129" t="s">
        <v>1371</v>
      </c>
      <c r="E166" s="131">
        <v>41009</v>
      </c>
      <c r="F166" s="133">
        <v>9647311150</v>
      </c>
      <c r="G166" s="137" t="s">
        <v>154</v>
      </c>
      <c r="H166" s="141" t="s">
        <v>145</v>
      </c>
      <c r="I166" s="66" t="s">
        <v>149</v>
      </c>
      <c r="J166" s="52">
        <v>210920394813</v>
      </c>
      <c r="K166" s="52">
        <v>401631902330</v>
      </c>
      <c r="L166" s="52">
        <v>520620555757</v>
      </c>
      <c r="M166" s="78">
        <v>962801481480</v>
      </c>
      <c r="N166" s="93">
        <v>247280482909</v>
      </c>
      <c r="O166" s="52"/>
      <c r="P166" s="52"/>
      <c r="Q166" s="53"/>
    </row>
    <row r="167" spans="2:17" s="54" customFormat="1" x14ac:dyDescent="0.25">
      <c r="B167" s="146"/>
      <c r="C167" s="128" t="s">
        <v>118</v>
      </c>
      <c r="D167" s="130" t="s">
        <v>1371</v>
      </c>
      <c r="E167" s="132">
        <v>41009</v>
      </c>
      <c r="F167" s="134">
        <v>9647311150</v>
      </c>
      <c r="G167" s="137"/>
      <c r="H167" s="141"/>
      <c r="I167" s="65" t="s">
        <v>150</v>
      </c>
      <c r="J167" s="43">
        <v>93501896139</v>
      </c>
      <c r="K167" s="43">
        <v>137196442264</v>
      </c>
      <c r="L167" s="43">
        <v>153460013753</v>
      </c>
      <c r="M167" s="77">
        <v>422536948687</v>
      </c>
      <c r="N167" s="92">
        <v>95425738430</v>
      </c>
      <c r="O167" s="43"/>
      <c r="P167" s="43"/>
      <c r="Q167" s="45"/>
    </row>
    <row r="168" spans="2:17" s="54" customFormat="1" x14ac:dyDescent="0.25">
      <c r="B168" s="146">
        <f t="shared" ref="B168" si="80">B166+1</f>
        <v>83</v>
      </c>
      <c r="C168" s="127" t="s">
        <v>119</v>
      </c>
      <c r="D168" s="129" t="s">
        <v>1372</v>
      </c>
      <c r="E168" s="131" t="s">
        <v>1373</v>
      </c>
      <c r="F168" s="133">
        <v>15967115620</v>
      </c>
      <c r="G168" s="127" t="s">
        <v>152</v>
      </c>
      <c r="H168" s="135" t="s">
        <v>145</v>
      </c>
      <c r="I168" s="66" t="s">
        <v>149</v>
      </c>
      <c r="J168" s="55"/>
      <c r="K168" s="55"/>
      <c r="L168" s="55"/>
      <c r="M168" s="79"/>
      <c r="N168" s="94"/>
      <c r="O168" s="52"/>
      <c r="P168" s="52"/>
      <c r="Q168" s="53"/>
    </row>
    <row r="169" spans="2:17" s="54" customFormat="1" x14ac:dyDescent="0.25">
      <c r="B169" s="146"/>
      <c r="C169" s="128" t="s">
        <v>119</v>
      </c>
      <c r="D169" s="130" t="s">
        <v>1372</v>
      </c>
      <c r="E169" s="132" t="s">
        <v>1373</v>
      </c>
      <c r="F169" s="134">
        <v>15967115620</v>
      </c>
      <c r="G169" s="128"/>
      <c r="H169" s="136"/>
      <c r="I169" s="65" t="s">
        <v>150</v>
      </c>
      <c r="J169" s="43">
        <v>350608</v>
      </c>
      <c r="K169" s="43">
        <v>743473</v>
      </c>
      <c r="L169" s="43">
        <v>1146931</v>
      </c>
      <c r="M169" s="77">
        <v>1146931</v>
      </c>
      <c r="N169" s="92">
        <v>336817</v>
      </c>
      <c r="O169" s="43"/>
      <c r="P169" s="43"/>
      <c r="Q169" s="45"/>
    </row>
    <row r="170" spans="2:17" s="54" customFormat="1" x14ac:dyDescent="0.25">
      <c r="B170" s="146">
        <f t="shared" ref="B170" si="81">B168+1</f>
        <v>84</v>
      </c>
      <c r="C170" s="127" t="s">
        <v>120</v>
      </c>
      <c r="D170" s="129" t="s">
        <v>1374</v>
      </c>
      <c r="E170" s="131" t="s">
        <v>1375</v>
      </c>
      <c r="F170" s="133">
        <v>11063309400</v>
      </c>
      <c r="G170" s="127" t="s">
        <v>152</v>
      </c>
      <c r="H170" s="135" t="s">
        <v>145</v>
      </c>
      <c r="I170" s="66" t="s">
        <v>149</v>
      </c>
      <c r="J170" s="55"/>
      <c r="K170" s="55"/>
      <c r="L170" s="55"/>
      <c r="M170" s="79"/>
      <c r="N170" s="94"/>
      <c r="O170" s="52"/>
      <c r="P170" s="52"/>
      <c r="Q170" s="53"/>
    </row>
    <row r="171" spans="2:17" s="54" customFormat="1" x14ac:dyDescent="0.25">
      <c r="B171" s="146"/>
      <c r="C171" s="128" t="s">
        <v>120</v>
      </c>
      <c r="D171" s="130" t="s">
        <v>1374</v>
      </c>
      <c r="E171" s="132" t="s">
        <v>1375</v>
      </c>
      <c r="F171" s="134">
        <v>11063309400</v>
      </c>
      <c r="G171" s="128"/>
      <c r="H171" s="136"/>
      <c r="I171" s="65" t="s">
        <v>150</v>
      </c>
      <c r="J171" s="58">
        <v>18473</v>
      </c>
      <c r="K171" s="43">
        <v>22409</v>
      </c>
      <c r="L171" s="43">
        <v>35458</v>
      </c>
      <c r="M171" s="77">
        <v>7839</v>
      </c>
      <c r="N171" s="95"/>
      <c r="O171" s="43"/>
      <c r="P171" s="43"/>
      <c r="Q171" s="45"/>
    </row>
    <row r="172" spans="2:17" s="54" customFormat="1" x14ac:dyDescent="0.25">
      <c r="B172" s="146">
        <f t="shared" ref="B172" si="82">B170+1</f>
        <v>85</v>
      </c>
      <c r="C172" s="127" t="s">
        <v>121</v>
      </c>
      <c r="D172" s="129" t="s">
        <v>1376</v>
      </c>
      <c r="E172" s="131">
        <v>35758</v>
      </c>
      <c r="F172" s="133">
        <v>51939135584</v>
      </c>
      <c r="G172" s="127" t="s">
        <v>152</v>
      </c>
      <c r="H172" s="135" t="s">
        <v>145</v>
      </c>
      <c r="I172" s="66" t="s">
        <v>149</v>
      </c>
      <c r="J172" s="52">
        <v>3303882</v>
      </c>
      <c r="K172" s="52">
        <v>7163979</v>
      </c>
      <c r="L172" s="52">
        <v>10852311</v>
      </c>
      <c r="M172" s="78">
        <v>14725851</v>
      </c>
      <c r="N172" s="93">
        <v>3636559</v>
      </c>
      <c r="O172" s="52"/>
      <c r="P172" s="52"/>
      <c r="Q172" s="53"/>
    </row>
    <row r="173" spans="2:17" s="54" customFormat="1" x14ac:dyDescent="0.25">
      <c r="B173" s="146"/>
      <c r="C173" s="128" t="s">
        <v>121</v>
      </c>
      <c r="D173" s="130" t="s">
        <v>1376</v>
      </c>
      <c r="E173" s="132">
        <v>35758</v>
      </c>
      <c r="F173" s="134">
        <v>51939135584</v>
      </c>
      <c r="G173" s="128"/>
      <c r="H173" s="136"/>
      <c r="I173" s="65" t="s">
        <v>150</v>
      </c>
      <c r="J173" s="8">
        <v>-811</v>
      </c>
      <c r="K173" s="43">
        <v>89105</v>
      </c>
      <c r="L173" s="43">
        <v>162546</v>
      </c>
      <c r="M173" s="77">
        <v>945195</v>
      </c>
      <c r="N173" s="92">
        <v>441222</v>
      </c>
      <c r="O173" s="43"/>
      <c r="P173" s="43"/>
      <c r="Q173" s="45"/>
    </row>
    <row r="174" spans="2:17" s="54" customFormat="1" x14ac:dyDescent="0.25">
      <c r="B174" s="146">
        <f t="shared" ref="B174" si="83">B172+1</f>
        <v>86</v>
      </c>
      <c r="C174" s="127" t="s">
        <v>122</v>
      </c>
      <c r="D174" s="129" t="s">
        <v>1377</v>
      </c>
      <c r="E174" s="131">
        <v>42199</v>
      </c>
      <c r="F174" s="133">
        <v>592280000</v>
      </c>
      <c r="G174" s="127" t="s">
        <v>154</v>
      </c>
      <c r="H174" s="135" t="s">
        <v>145</v>
      </c>
      <c r="I174" s="66" t="s">
        <v>149</v>
      </c>
      <c r="J174" s="52">
        <v>100242473094</v>
      </c>
      <c r="K174" s="52">
        <v>181485897401</v>
      </c>
      <c r="L174" s="52">
        <v>290963987844</v>
      </c>
      <c r="M174" s="78">
        <v>407818436673</v>
      </c>
      <c r="N174" s="93">
        <v>99203269741</v>
      </c>
      <c r="O174" s="52"/>
      <c r="P174" s="52"/>
      <c r="Q174" s="53"/>
    </row>
    <row r="175" spans="2:17" s="54" customFormat="1" x14ac:dyDescent="0.25">
      <c r="B175" s="146"/>
      <c r="C175" s="128" t="s">
        <v>122</v>
      </c>
      <c r="D175" s="130" t="s">
        <v>1377</v>
      </c>
      <c r="E175" s="132">
        <v>42199</v>
      </c>
      <c r="F175" s="134">
        <v>592280000</v>
      </c>
      <c r="G175" s="128"/>
      <c r="H175" s="136"/>
      <c r="I175" s="65" t="s">
        <v>150</v>
      </c>
      <c r="J175" s="8">
        <v>-4479478288</v>
      </c>
      <c r="K175" s="8">
        <v>-27748165597</v>
      </c>
      <c r="L175" s="8">
        <v>-18790051291</v>
      </c>
      <c r="M175" s="74">
        <v>-45682595609</v>
      </c>
      <c r="N175" s="100">
        <v>8353641210</v>
      </c>
      <c r="O175" s="43"/>
      <c r="P175" s="43"/>
      <c r="Q175" s="45"/>
    </row>
    <row r="176" spans="2:17" s="54" customFormat="1" x14ac:dyDescent="0.25">
      <c r="B176" s="146">
        <f t="shared" ref="B176" si="84">B174+1</f>
        <v>87</v>
      </c>
      <c r="C176" s="127" t="s">
        <v>123</v>
      </c>
      <c r="D176" s="129" t="s">
        <v>1378</v>
      </c>
      <c r="E176" s="131" t="s">
        <v>1379</v>
      </c>
      <c r="F176" s="133">
        <v>608175716</v>
      </c>
      <c r="G176" s="127" t="s">
        <v>154</v>
      </c>
      <c r="H176" s="135" t="s">
        <v>145</v>
      </c>
      <c r="I176" s="66" t="s">
        <v>149</v>
      </c>
      <c r="J176" s="52">
        <v>30308947408</v>
      </c>
      <c r="K176" s="52">
        <v>71952371568</v>
      </c>
      <c r="L176" s="52">
        <v>123070524264</v>
      </c>
      <c r="M176" s="78">
        <v>146138557283</v>
      </c>
      <c r="N176" s="93">
        <v>21588351298</v>
      </c>
      <c r="O176" s="52"/>
      <c r="P176" s="52"/>
      <c r="Q176" s="53"/>
    </row>
    <row r="177" spans="2:17" s="54" customFormat="1" x14ac:dyDescent="0.25">
      <c r="B177" s="146"/>
      <c r="C177" s="128" t="s">
        <v>123</v>
      </c>
      <c r="D177" s="130" t="s">
        <v>1378</v>
      </c>
      <c r="E177" s="132" t="s">
        <v>1379</v>
      </c>
      <c r="F177" s="134">
        <v>608175716</v>
      </c>
      <c r="G177" s="128"/>
      <c r="H177" s="136"/>
      <c r="I177" s="65" t="s">
        <v>150</v>
      </c>
      <c r="J177" s="43">
        <v>2323621069</v>
      </c>
      <c r="K177" s="8">
        <v>-2139678472</v>
      </c>
      <c r="L177" s="43">
        <v>170461705</v>
      </c>
      <c r="M177" s="77">
        <v>2349855961</v>
      </c>
      <c r="N177" s="92">
        <v>2166909465</v>
      </c>
      <c r="O177" s="43"/>
      <c r="P177" s="43"/>
      <c r="Q177" s="45"/>
    </row>
    <row r="178" spans="2:17" s="54" customFormat="1" x14ac:dyDescent="0.25">
      <c r="B178" s="146">
        <f t="shared" ref="B178" si="85">B176+1</f>
        <v>88</v>
      </c>
      <c r="C178" s="127" t="s">
        <v>124</v>
      </c>
      <c r="D178" s="129" t="s">
        <v>1380</v>
      </c>
      <c r="E178" s="131">
        <v>41655</v>
      </c>
      <c r="F178" s="133">
        <v>5597831250</v>
      </c>
      <c r="G178" s="127" t="s">
        <v>152</v>
      </c>
      <c r="H178" s="135" t="s">
        <v>145</v>
      </c>
      <c r="I178" s="66" t="s">
        <v>149</v>
      </c>
      <c r="J178" s="52">
        <v>64006</v>
      </c>
      <c r="K178" s="52">
        <v>130191</v>
      </c>
      <c r="L178" s="52">
        <v>201438</v>
      </c>
      <c r="M178" s="78">
        <v>280188</v>
      </c>
      <c r="N178" s="93">
        <v>78989</v>
      </c>
      <c r="O178" s="52"/>
      <c r="P178" s="52"/>
      <c r="Q178" s="53"/>
    </row>
    <row r="179" spans="2:17" s="54" customFormat="1" x14ac:dyDescent="0.25">
      <c r="B179" s="146"/>
      <c r="C179" s="128" t="s">
        <v>124</v>
      </c>
      <c r="D179" s="130" t="s">
        <v>1380</v>
      </c>
      <c r="E179" s="132">
        <v>41655</v>
      </c>
      <c r="F179" s="134">
        <v>5597831250</v>
      </c>
      <c r="G179" s="128"/>
      <c r="H179" s="136"/>
      <c r="I179" s="65" t="s">
        <v>150</v>
      </c>
      <c r="J179" s="43">
        <v>1690</v>
      </c>
      <c r="K179" s="43">
        <v>3138</v>
      </c>
      <c r="L179" s="43">
        <v>3791</v>
      </c>
      <c r="M179" s="77">
        <v>11395</v>
      </c>
      <c r="N179" s="92">
        <v>2050</v>
      </c>
      <c r="O179" s="43"/>
      <c r="P179" s="43"/>
      <c r="Q179" s="45"/>
    </row>
    <row r="180" spans="2:17" s="54" customFormat="1" x14ac:dyDescent="0.25">
      <c r="B180" s="146">
        <f t="shared" ref="B180" si="86">B178+1</f>
        <v>89</v>
      </c>
      <c r="C180" s="127" t="s">
        <v>125</v>
      </c>
      <c r="D180" s="129" t="s">
        <v>1381</v>
      </c>
      <c r="E180" s="131">
        <v>40220</v>
      </c>
      <c r="F180" s="133">
        <v>40158987014</v>
      </c>
      <c r="G180" s="127" t="s">
        <v>154</v>
      </c>
      <c r="H180" s="135" t="s">
        <v>155</v>
      </c>
      <c r="I180" s="66" t="s">
        <v>149</v>
      </c>
      <c r="J180" s="52">
        <v>367339</v>
      </c>
      <c r="K180" s="52">
        <v>362259</v>
      </c>
      <c r="L180" s="55"/>
      <c r="M180" s="78">
        <v>27160117</v>
      </c>
      <c r="N180" s="93">
        <v>16037469</v>
      </c>
      <c r="O180" s="52"/>
      <c r="P180" s="52"/>
      <c r="Q180" s="53"/>
    </row>
    <row r="181" spans="2:17" s="54" customFormat="1" x14ac:dyDescent="0.25">
      <c r="B181" s="146"/>
      <c r="C181" s="128" t="s">
        <v>125</v>
      </c>
      <c r="D181" s="130" t="s">
        <v>1381</v>
      </c>
      <c r="E181" s="132">
        <v>40220</v>
      </c>
      <c r="F181" s="134">
        <v>40158987014</v>
      </c>
      <c r="G181" s="128"/>
      <c r="H181" s="136"/>
      <c r="I181" s="65" t="s">
        <v>150</v>
      </c>
      <c r="J181" s="8">
        <v>-2747518</v>
      </c>
      <c r="K181" s="43">
        <v>11122466</v>
      </c>
      <c r="L181" s="44"/>
      <c r="M181" s="77">
        <v>21888069</v>
      </c>
      <c r="N181" s="92">
        <v>8612935</v>
      </c>
      <c r="O181" s="43"/>
      <c r="P181" s="43"/>
      <c r="Q181" s="45"/>
    </row>
    <row r="182" spans="2:17" s="54" customFormat="1" x14ac:dyDescent="0.25">
      <c r="B182" s="146">
        <f t="shared" ref="B182" si="87">B180+1</f>
        <v>90</v>
      </c>
      <c r="C182" s="127" t="s">
        <v>126</v>
      </c>
      <c r="D182" s="129" t="s">
        <v>1382</v>
      </c>
      <c r="E182" s="131" t="s">
        <v>1383</v>
      </c>
      <c r="F182" s="133">
        <v>5028669338</v>
      </c>
      <c r="G182" s="127" t="s">
        <v>154</v>
      </c>
      <c r="H182" s="135" t="s">
        <v>145</v>
      </c>
      <c r="I182" s="66" t="s">
        <v>149</v>
      </c>
      <c r="J182" s="52">
        <v>28875978869</v>
      </c>
      <c r="K182" s="52">
        <v>60372737656</v>
      </c>
      <c r="L182" s="52">
        <v>96131558414</v>
      </c>
      <c r="M182" s="79"/>
      <c r="N182" s="93">
        <v>32515433879</v>
      </c>
      <c r="O182" s="52"/>
      <c r="P182" s="52"/>
      <c r="Q182" s="53"/>
    </row>
    <row r="183" spans="2:17" s="54" customFormat="1" x14ac:dyDescent="0.25">
      <c r="B183" s="146"/>
      <c r="C183" s="128" t="s">
        <v>126</v>
      </c>
      <c r="D183" s="130" t="s">
        <v>1382</v>
      </c>
      <c r="E183" s="132" t="s">
        <v>1383</v>
      </c>
      <c r="F183" s="134">
        <v>5028669338</v>
      </c>
      <c r="G183" s="128"/>
      <c r="H183" s="136"/>
      <c r="I183" s="65" t="s">
        <v>150</v>
      </c>
      <c r="J183" s="8">
        <v>-9521224192</v>
      </c>
      <c r="K183" s="8">
        <v>-19879871613</v>
      </c>
      <c r="L183" s="8">
        <v>-33706249242</v>
      </c>
      <c r="M183" s="81"/>
      <c r="N183" s="89">
        <v>-13811065820</v>
      </c>
      <c r="O183" s="43"/>
      <c r="P183" s="43"/>
      <c r="Q183" s="45"/>
    </row>
    <row r="184" spans="2:17" s="54" customFormat="1" x14ac:dyDescent="0.25">
      <c r="B184" s="146">
        <f t="shared" ref="B184" si="88">B182+1</f>
        <v>91</v>
      </c>
      <c r="C184" s="127" t="s">
        <v>127</v>
      </c>
      <c r="D184" s="129" t="s">
        <v>1384</v>
      </c>
      <c r="E184" s="131">
        <v>41948</v>
      </c>
      <c r="F184" s="133">
        <v>2502100000</v>
      </c>
      <c r="G184" s="127" t="s">
        <v>152</v>
      </c>
      <c r="H184" s="141" t="s">
        <v>145</v>
      </c>
      <c r="I184" s="66" t="s">
        <v>149</v>
      </c>
      <c r="J184" s="52">
        <v>973376</v>
      </c>
      <c r="K184" s="52">
        <v>1971402</v>
      </c>
      <c r="L184" s="52">
        <v>3107933</v>
      </c>
      <c r="M184" s="78">
        <v>4218702</v>
      </c>
      <c r="N184" s="93">
        <v>976754</v>
      </c>
      <c r="O184" s="52"/>
      <c r="P184" s="52"/>
      <c r="Q184" s="53"/>
    </row>
    <row r="185" spans="2:17" s="54" customFormat="1" x14ac:dyDescent="0.25">
      <c r="B185" s="146"/>
      <c r="C185" s="128" t="s">
        <v>127</v>
      </c>
      <c r="D185" s="130" t="s">
        <v>1384</v>
      </c>
      <c r="E185" s="132">
        <v>41948</v>
      </c>
      <c r="F185" s="134">
        <v>2502100000</v>
      </c>
      <c r="G185" s="128"/>
      <c r="H185" s="141"/>
      <c r="I185" s="65" t="s">
        <v>150</v>
      </c>
      <c r="J185" s="43">
        <v>99516</v>
      </c>
      <c r="K185" s="43">
        <v>191706</v>
      </c>
      <c r="L185" s="43">
        <v>336848</v>
      </c>
      <c r="M185" s="77">
        <v>462544</v>
      </c>
      <c r="N185" s="92">
        <v>89306</v>
      </c>
      <c r="O185" s="43"/>
      <c r="P185" s="43"/>
      <c r="Q185" s="45"/>
    </row>
    <row r="186" spans="2:17" s="54" customFormat="1" x14ac:dyDescent="0.25">
      <c r="B186" s="146">
        <f t="shared" ref="B186" si="89">B184+1</f>
        <v>92</v>
      </c>
      <c r="C186" s="127" t="s">
        <v>128</v>
      </c>
      <c r="D186" s="129" t="s">
        <v>1385</v>
      </c>
      <c r="E186" s="131" t="s">
        <v>1386</v>
      </c>
      <c r="F186" s="133">
        <v>3000000000</v>
      </c>
      <c r="G186" s="137" t="s">
        <v>152</v>
      </c>
      <c r="H186" s="141" t="s">
        <v>145</v>
      </c>
      <c r="I186" s="66" t="s">
        <v>149</v>
      </c>
      <c r="J186" s="52">
        <v>483193</v>
      </c>
      <c r="K186" s="52">
        <v>734286</v>
      </c>
      <c r="L186" s="52">
        <v>1548339</v>
      </c>
      <c r="M186" s="78">
        <v>2265615</v>
      </c>
      <c r="N186" s="93">
        <v>554417</v>
      </c>
      <c r="O186" s="52"/>
      <c r="P186" s="52"/>
      <c r="Q186" s="53"/>
    </row>
    <row r="187" spans="2:17" s="54" customFormat="1" x14ac:dyDescent="0.25">
      <c r="B187" s="146"/>
      <c r="C187" s="128" t="s">
        <v>128</v>
      </c>
      <c r="D187" s="130" t="s">
        <v>1385</v>
      </c>
      <c r="E187" s="132" t="s">
        <v>1386</v>
      </c>
      <c r="F187" s="134">
        <v>3000000000</v>
      </c>
      <c r="G187" s="137"/>
      <c r="H187" s="141"/>
      <c r="I187" s="65" t="s">
        <v>150</v>
      </c>
      <c r="J187" s="43">
        <v>32847</v>
      </c>
      <c r="K187" s="43">
        <v>9534</v>
      </c>
      <c r="L187" s="43">
        <v>235557</v>
      </c>
      <c r="M187" s="77">
        <v>403870</v>
      </c>
      <c r="N187" s="92">
        <v>75253</v>
      </c>
      <c r="O187" s="43"/>
      <c r="P187" s="43"/>
      <c r="Q187" s="45"/>
    </row>
    <row r="188" spans="2:17" s="54" customFormat="1" x14ac:dyDescent="0.25">
      <c r="B188" s="146">
        <f t="shared" ref="B188" si="90">B186+1</f>
        <v>93</v>
      </c>
      <c r="C188" s="127" t="s">
        <v>129</v>
      </c>
      <c r="D188" s="129" t="s">
        <v>1387</v>
      </c>
      <c r="E188" s="131">
        <v>40367</v>
      </c>
      <c r="F188" s="133">
        <v>9740399289</v>
      </c>
      <c r="G188" s="127" t="s">
        <v>152</v>
      </c>
      <c r="H188" s="135" t="s">
        <v>145</v>
      </c>
      <c r="I188" s="66" t="s">
        <v>149</v>
      </c>
      <c r="J188" s="55"/>
      <c r="K188" s="55"/>
      <c r="L188" s="55"/>
      <c r="M188" s="79"/>
      <c r="N188" s="94"/>
      <c r="O188" s="52"/>
      <c r="P188" s="52"/>
      <c r="Q188" s="53"/>
    </row>
    <row r="189" spans="2:17" s="54" customFormat="1" x14ac:dyDescent="0.25">
      <c r="B189" s="146"/>
      <c r="C189" s="128" t="s">
        <v>129</v>
      </c>
      <c r="D189" s="130" t="s">
        <v>1387</v>
      </c>
      <c r="E189" s="132">
        <v>40367</v>
      </c>
      <c r="F189" s="134">
        <v>9740399289</v>
      </c>
      <c r="G189" s="128"/>
      <c r="H189" s="136"/>
      <c r="I189" s="65" t="s">
        <v>150</v>
      </c>
      <c r="J189" s="43">
        <v>463048</v>
      </c>
      <c r="K189" s="43">
        <v>907272</v>
      </c>
      <c r="L189" s="43">
        <v>1349866</v>
      </c>
      <c r="M189" s="77">
        <v>1781173</v>
      </c>
      <c r="N189" s="92">
        <v>420789</v>
      </c>
      <c r="O189" s="43"/>
      <c r="P189" s="43"/>
      <c r="Q189" s="45"/>
    </row>
    <row r="190" spans="2:17" s="54" customFormat="1" x14ac:dyDescent="0.25">
      <c r="B190" s="146">
        <f t="shared" ref="B190" si="91">B188+1</f>
        <v>94</v>
      </c>
      <c r="C190" s="127" t="s">
        <v>130</v>
      </c>
      <c r="D190" s="129" t="s">
        <v>1388</v>
      </c>
      <c r="E190" s="131">
        <v>41102</v>
      </c>
      <c r="F190" s="133">
        <v>14843956196</v>
      </c>
      <c r="G190" s="127" t="s">
        <v>152</v>
      </c>
      <c r="H190" s="135" t="s">
        <v>145</v>
      </c>
      <c r="I190" s="66" t="s">
        <v>149</v>
      </c>
      <c r="J190" s="55"/>
      <c r="K190" s="55"/>
      <c r="L190" s="55"/>
      <c r="M190" s="79"/>
      <c r="N190" s="94"/>
      <c r="O190" s="52"/>
      <c r="P190" s="52"/>
      <c r="Q190" s="53"/>
    </row>
    <row r="191" spans="2:17" s="54" customFormat="1" x14ac:dyDescent="0.25">
      <c r="B191" s="146"/>
      <c r="C191" s="128" t="s">
        <v>130</v>
      </c>
      <c r="D191" s="130" t="s">
        <v>1388</v>
      </c>
      <c r="E191" s="132">
        <v>41102</v>
      </c>
      <c r="F191" s="134">
        <v>14843956196</v>
      </c>
      <c r="G191" s="128"/>
      <c r="H191" s="136"/>
      <c r="I191" s="65" t="s">
        <v>150</v>
      </c>
      <c r="J191" s="58">
        <v>376846</v>
      </c>
      <c r="K191" s="44"/>
      <c r="L191" s="43">
        <v>1059811</v>
      </c>
      <c r="M191" s="77">
        <v>1260308</v>
      </c>
      <c r="N191" s="92">
        <v>405520</v>
      </c>
      <c r="O191" s="43"/>
      <c r="P191" s="43"/>
      <c r="Q191" s="45"/>
    </row>
    <row r="192" spans="2:17" s="54" customFormat="1" x14ac:dyDescent="0.25">
      <c r="B192" s="146">
        <f t="shared" ref="B192" si="92">B190+1</f>
        <v>95</v>
      </c>
      <c r="C192" s="127" t="s">
        <v>131</v>
      </c>
      <c r="D192" s="129" t="s">
        <v>132</v>
      </c>
      <c r="E192" s="131">
        <v>39248</v>
      </c>
      <c r="F192" s="133">
        <v>6830992252</v>
      </c>
      <c r="G192" s="127" t="s">
        <v>154</v>
      </c>
      <c r="H192" s="135" t="s">
        <v>145</v>
      </c>
      <c r="I192" s="66" t="s">
        <v>149</v>
      </c>
      <c r="J192" s="52">
        <v>15842173140</v>
      </c>
      <c r="K192" s="52">
        <v>27238952029</v>
      </c>
      <c r="L192" s="52">
        <v>39080244491</v>
      </c>
      <c r="M192" s="78">
        <v>36070319372</v>
      </c>
      <c r="N192" s="94"/>
      <c r="O192" s="52"/>
      <c r="P192" s="52"/>
      <c r="Q192" s="53"/>
    </row>
    <row r="193" spans="2:17" s="54" customFormat="1" x14ac:dyDescent="0.25">
      <c r="B193" s="146"/>
      <c r="C193" s="128" t="s">
        <v>131</v>
      </c>
      <c r="D193" s="130" t="s">
        <v>132</v>
      </c>
      <c r="E193" s="132">
        <v>39248</v>
      </c>
      <c r="F193" s="134">
        <v>6830992252</v>
      </c>
      <c r="G193" s="128"/>
      <c r="H193" s="136"/>
      <c r="I193" s="65" t="s">
        <v>150</v>
      </c>
      <c r="J193" s="8">
        <v>-6497788904</v>
      </c>
      <c r="K193" s="8">
        <v>-15864335113</v>
      </c>
      <c r="L193" s="8">
        <v>-26710828292</v>
      </c>
      <c r="M193" s="74">
        <v>-36654139664</v>
      </c>
      <c r="N193" s="95"/>
      <c r="O193" s="43"/>
      <c r="P193" s="43"/>
      <c r="Q193" s="45"/>
    </row>
    <row r="194" spans="2:17" s="54" customFormat="1" x14ac:dyDescent="0.25">
      <c r="B194" s="146">
        <f t="shared" ref="B194" si="93">B192+1</f>
        <v>96</v>
      </c>
      <c r="C194" s="127" t="s">
        <v>133</v>
      </c>
      <c r="D194" s="129" t="s">
        <v>1389</v>
      </c>
      <c r="E194" s="131">
        <v>35639</v>
      </c>
      <c r="F194" s="133">
        <v>55258659456</v>
      </c>
      <c r="G194" s="127" t="s">
        <v>154</v>
      </c>
      <c r="H194" s="135" t="s">
        <v>145</v>
      </c>
      <c r="I194" s="66" t="s">
        <v>149</v>
      </c>
      <c r="J194" s="52">
        <v>337996220589</v>
      </c>
      <c r="K194" s="52">
        <v>545188756048</v>
      </c>
      <c r="L194" s="52">
        <v>801165006444</v>
      </c>
      <c r="M194" s="78">
        <v>1316805554419</v>
      </c>
      <c r="N194" s="94"/>
      <c r="O194" s="52"/>
      <c r="P194" s="52"/>
      <c r="Q194" s="53"/>
    </row>
    <row r="195" spans="2:17" s="54" customFormat="1" x14ac:dyDescent="0.25">
      <c r="B195" s="146"/>
      <c r="C195" s="128" t="s">
        <v>133</v>
      </c>
      <c r="D195" s="130" t="s">
        <v>1389</v>
      </c>
      <c r="E195" s="132">
        <v>35639</v>
      </c>
      <c r="F195" s="134">
        <v>55258659456</v>
      </c>
      <c r="G195" s="128"/>
      <c r="H195" s="136"/>
      <c r="I195" s="65" t="s">
        <v>150</v>
      </c>
      <c r="J195" s="43">
        <v>125715646971</v>
      </c>
      <c r="K195" s="43">
        <v>51083423603</v>
      </c>
      <c r="L195" s="43">
        <v>43282588064</v>
      </c>
      <c r="M195" s="77">
        <v>368591316449</v>
      </c>
      <c r="N195" s="101"/>
      <c r="O195" s="43"/>
      <c r="P195" s="43"/>
      <c r="Q195" s="45"/>
    </row>
    <row r="196" spans="2:17" s="54" customFormat="1" x14ac:dyDescent="0.25">
      <c r="B196" s="146">
        <f t="shared" ref="B196" si="94">B194+1</f>
        <v>97</v>
      </c>
      <c r="C196" s="127" t="s">
        <v>134</v>
      </c>
      <c r="D196" s="129" t="s">
        <v>1390</v>
      </c>
      <c r="E196" s="131">
        <v>37581</v>
      </c>
      <c r="F196" s="133">
        <v>20232319124</v>
      </c>
      <c r="G196" s="127" t="s">
        <v>152</v>
      </c>
      <c r="H196" s="135" t="s">
        <v>145</v>
      </c>
      <c r="I196" s="66" t="s">
        <v>149</v>
      </c>
      <c r="J196" s="55"/>
      <c r="K196" s="55"/>
      <c r="L196" s="55"/>
      <c r="M196" s="79"/>
      <c r="N196" s="94"/>
      <c r="O196" s="52"/>
      <c r="P196" s="52"/>
      <c r="Q196" s="53"/>
    </row>
    <row r="197" spans="2:17" s="54" customFormat="1" x14ac:dyDescent="0.25">
      <c r="B197" s="146"/>
      <c r="C197" s="128" t="s">
        <v>134</v>
      </c>
      <c r="D197" s="130" t="s">
        <v>1390</v>
      </c>
      <c r="E197" s="132">
        <v>37581</v>
      </c>
      <c r="F197" s="134">
        <v>20232319124</v>
      </c>
      <c r="G197" s="128"/>
      <c r="H197" s="136"/>
      <c r="I197" s="65" t="s">
        <v>150</v>
      </c>
      <c r="J197" s="60">
        <v>-48324</v>
      </c>
      <c r="K197" s="8">
        <v>-95673</v>
      </c>
      <c r="L197" s="8">
        <v>-159889</v>
      </c>
      <c r="M197" s="77">
        <v>28253</v>
      </c>
      <c r="N197" s="95"/>
      <c r="O197" s="43"/>
      <c r="P197" s="43"/>
      <c r="Q197" s="45"/>
    </row>
    <row r="198" spans="2:17" s="54" customFormat="1" x14ac:dyDescent="0.25">
      <c r="B198" s="146">
        <f t="shared" ref="B198" si="95">B196+1</f>
        <v>98</v>
      </c>
      <c r="C198" s="127" t="s">
        <v>135</v>
      </c>
      <c r="D198" s="129" t="s">
        <v>136</v>
      </c>
      <c r="E198" s="131">
        <v>32958</v>
      </c>
      <c r="F198" s="133">
        <v>23483317538</v>
      </c>
      <c r="G198" s="127" t="s">
        <v>154</v>
      </c>
      <c r="H198" s="135" t="s">
        <v>155</v>
      </c>
      <c r="I198" s="66" t="s">
        <v>149</v>
      </c>
      <c r="J198" s="52">
        <v>6476216</v>
      </c>
      <c r="K198" s="52">
        <v>12681023</v>
      </c>
      <c r="L198" s="52">
        <v>18140747</v>
      </c>
      <c r="M198" s="78">
        <v>24934905</v>
      </c>
      <c r="N198" s="93">
        <v>5459336</v>
      </c>
      <c r="O198" s="52"/>
      <c r="P198" s="52"/>
      <c r="Q198" s="53"/>
    </row>
    <row r="199" spans="2:17" s="54" customFormat="1" x14ac:dyDescent="0.25">
      <c r="B199" s="146"/>
      <c r="C199" s="128" t="s">
        <v>135</v>
      </c>
      <c r="D199" s="130" t="s">
        <v>136</v>
      </c>
      <c r="E199" s="132">
        <v>32958</v>
      </c>
      <c r="F199" s="134">
        <v>23483317538</v>
      </c>
      <c r="G199" s="128"/>
      <c r="H199" s="136"/>
      <c r="I199" s="65" t="s">
        <v>150</v>
      </c>
      <c r="J199" s="43">
        <v>2455890</v>
      </c>
      <c r="K199" s="43">
        <v>4027026</v>
      </c>
      <c r="L199" s="43">
        <v>5181403</v>
      </c>
      <c r="M199" s="77">
        <v>5425807</v>
      </c>
      <c r="N199" s="92">
        <v>598036</v>
      </c>
      <c r="O199" s="43"/>
      <c r="P199" s="43"/>
      <c r="Q199" s="45"/>
    </row>
    <row r="200" spans="2:17" s="54" customFormat="1" x14ac:dyDescent="0.25">
      <c r="B200" s="146">
        <f t="shared" ref="B200" si="96">B198+1</f>
        <v>99</v>
      </c>
      <c r="C200" s="127" t="s">
        <v>137</v>
      </c>
      <c r="D200" s="129" t="s">
        <v>1391</v>
      </c>
      <c r="E200" s="131">
        <v>41739</v>
      </c>
      <c r="F200" s="133">
        <v>873937142</v>
      </c>
      <c r="G200" s="127" t="s">
        <v>153</v>
      </c>
      <c r="H200" s="135" t="s">
        <v>145</v>
      </c>
      <c r="I200" s="66" t="s">
        <v>149</v>
      </c>
      <c r="J200" s="52">
        <v>243667043</v>
      </c>
      <c r="K200" s="52">
        <v>543619085</v>
      </c>
      <c r="L200" s="52">
        <v>846496581</v>
      </c>
      <c r="M200" s="78">
        <v>1184323064</v>
      </c>
      <c r="N200" s="93">
        <v>292256501</v>
      </c>
      <c r="O200" s="52"/>
      <c r="P200" s="52"/>
      <c r="Q200" s="53"/>
    </row>
    <row r="201" spans="2:17" s="54" customFormat="1" x14ac:dyDescent="0.25">
      <c r="B201" s="146"/>
      <c r="C201" s="128" t="s">
        <v>137</v>
      </c>
      <c r="D201" s="130" t="s">
        <v>1391</v>
      </c>
      <c r="E201" s="132">
        <v>41739</v>
      </c>
      <c r="F201" s="134">
        <v>873937142</v>
      </c>
      <c r="G201" s="128"/>
      <c r="H201" s="136"/>
      <c r="I201" s="65" t="s">
        <v>150</v>
      </c>
      <c r="J201" s="8">
        <v>-12061699</v>
      </c>
      <c r="K201" s="43">
        <v>5695518</v>
      </c>
      <c r="L201" s="43">
        <v>21212139</v>
      </c>
      <c r="M201" s="77">
        <v>35229089</v>
      </c>
      <c r="N201" s="89">
        <v>-3634470</v>
      </c>
      <c r="O201" s="43"/>
      <c r="P201" s="43"/>
      <c r="Q201" s="45"/>
    </row>
    <row r="202" spans="2:17" s="54" customFormat="1" x14ac:dyDescent="0.25">
      <c r="B202" s="146">
        <f t="shared" ref="B202" si="97">B200+1</f>
        <v>100</v>
      </c>
      <c r="C202" s="127" t="s">
        <v>138</v>
      </c>
      <c r="D202" s="129" t="s">
        <v>1392</v>
      </c>
      <c r="E202" s="131">
        <v>41466</v>
      </c>
      <c r="F202" s="133">
        <v>4399026922</v>
      </c>
      <c r="G202" s="127" t="s">
        <v>153</v>
      </c>
      <c r="H202" s="135" t="s">
        <v>145</v>
      </c>
      <c r="I202" s="66" t="s">
        <v>149</v>
      </c>
      <c r="J202" s="52">
        <v>125371637</v>
      </c>
      <c r="K202" s="52">
        <v>251270282</v>
      </c>
      <c r="L202" s="52">
        <v>375848189</v>
      </c>
      <c r="M202" s="78">
        <v>511186044</v>
      </c>
      <c r="N202" s="93">
        <v>144862756</v>
      </c>
      <c r="O202" s="52"/>
      <c r="P202" s="52"/>
      <c r="Q202" s="53"/>
    </row>
    <row r="203" spans="2:17" s="54" customFormat="1" x14ac:dyDescent="0.25">
      <c r="B203" s="146"/>
      <c r="C203" s="128" t="s">
        <v>138</v>
      </c>
      <c r="D203" s="130" t="s">
        <v>1392</v>
      </c>
      <c r="E203" s="132">
        <v>41466</v>
      </c>
      <c r="F203" s="134">
        <v>4399026922</v>
      </c>
      <c r="G203" s="128"/>
      <c r="H203" s="136"/>
      <c r="I203" s="65" t="s">
        <v>150</v>
      </c>
      <c r="J203" s="43">
        <v>15281365</v>
      </c>
      <c r="K203" s="43">
        <v>29936696</v>
      </c>
      <c r="L203" s="43">
        <v>40538052</v>
      </c>
      <c r="M203" s="77">
        <v>71013866</v>
      </c>
      <c r="N203" s="92">
        <v>15380205</v>
      </c>
      <c r="O203" s="43"/>
      <c r="P203" s="43"/>
      <c r="Q203" s="45"/>
    </row>
    <row r="204" spans="2:17" s="54" customFormat="1" x14ac:dyDescent="0.25">
      <c r="B204" s="146">
        <f t="shared" ref="B204" si="98">B202+1</f>
        <v>101</v>
      </c>
      <c r="C204" s="127" t="s">
        <v>274</v>
      </c>
      <c r="D204" s="129" t="s">
        <v>1393</v>
      </c>
      <c r="E204" s="131">
        <v>37816</v>
      </c>
      <c r="F204" s="133">
        <v>46199999998</v>
      </c>
      <c r="G204" s="127" t="s">
        <v>152</v>
      </c>
      <c r="H204" s="141" t="s">
        <v>145</v>
      </c>
      <c r="I204" s="66" t="s">
        <v>149</v>
      </c>
      <c r="J204" s="55"/>
      <c r="K204" s="55"/>
      <c r="L204" s="55"/>
      <c r="M204" s="79"/>
      <c r="N204" s="94"/>
      <c r="O204" s="52"/>
      <c r="P204" s="52"/>
      <c r="Q204" s="53"/>
    </row>
    <row r="205" spans="2:17" s="54" customFormat="1" x14ac:dyDescent="0.25">
      <c r="B205" s="146"/>
      <c r="C205" s="128" t="s">
        <v>274</v>
      </c>
      <c r="D205" s="130" t="s">
        <v>1393</v>
      </c>
      <c r="E205" s="132">
        <v>37816</v>
      </c>
      <c r="F205" s="134">
        <v>46199999998</v>
      </c>
      <c r="G205" s="128"/>
      <c r="H205" s="141"/>
      <c r="I205" s="65" t="s">
        <v>150</v>
      </c>
      <c r="J205" s="43">
        <v>4900933</v>
      </c>
      <c r="K205" s="43">
        <v>9743738</v>
      </c>
      <c r="L205" s="43">
        <v>15979304</v>
      </c>
      <c r="M205" s="77">
        <v>24535188</v>
      </c>
      <c r="N205" s="92">
        <v>8926945</v>
      </c>
      <c r="O205" s="43"/>
      <c r="P205" s="43"/>
      <c r="Q205" s="45"/>
    </row>
    <row r="206" spans="2:17" s="54" customFormat="1" x14ac:dyDescent="0.25">
      <c r="B206" s="146">
        <f t="shared" ref="B206" si="99">B204+1</f>
        <v>102</v>
      </c>
      <c r="C206" s="127" t="s">
        <v>276</v>
      </c>
      <c r="D206" s="129" t="s">
        <v>277</v>
      </c>
      <c r="E206" s="131" t="s">
        <v>1394</v>
      </c>
      <c r="F206" s="133">
        <v>1159200024</v>
      </c>
      <c r="G206" s="137" t="s">
        <v>154</v>
      </c>
      <c r="H206" s="141" t="s">
        <v>145</v>
      </c>
      <c r="I206" s="66" t="s">
        <v>149</v>
      </c>
      <c r="J206" s="52">
        <v>806019231163</v>
      </c>
      <c r="K206" s="55"/>
      <c r="L206" s="52">
        <v>2412607501700</v>
      </c>
      <c r="M206" s="78">
        <v>3233006982684</v>
      </c>
      <c r="N206" s="93">
        <v>791356985200</v>
      </c>
      <c r="O206" s="52"/>
      <c r="P206" s="52"/>
      <c r="Q206" s="53"/>
    </row>
    <row r="207" spans="2:17" s="54" customFormat="1" x14ac:dyDescent="0.25">
      <c r="B207" s="146"/>
      <c r="C207" s="128" t="s">
        <v>276</v>
      </c>
      <c r="D207" s="130" t="s">
        <v>277</v>
      </c>
      <c r="E207" s="132" t="s">
        <v>1394</v>
      </c>
      <c r="F207" s="134">
        <v>1159200024</v>
      </c>
      <c r="G207" s="137"/>
      <c r="H207" s="141"/>
      <c r="I207" s="65" t="s">
        <v>150</v>
      </c>
      <c r="J207" s="43">
        <v>1716491486</v>
      </c>
      <c r="K207" s="44"/>
      <c r="L207" s="43">
        <v>3885304031</v>
      </c>
      <c r="M207" s="77">
        <v>5556962755</v>
      </c>
      <c r="N207" s="92">
        <v>4530498114</v>
      </c>
      <c r="O207" s="43"/>
      <c r="P207" s="43"/>
      <c r="Q207" s="45"/>
    </row>
    <row r="208" spans="2:17" s="54" customFormat="1" x14ac:dyDescent="0.25">
      <c r="B208" s="146">
        <f t="shared" ref="B208" si="100">B206+1</f>
        <v>103</v>
      </c>
      <c r="C208" s="127" t="s">
        <v>278</v>
      </c>
      <c r="D208" s="129" t="s">
        <v>1395</v>
      </c>
      <c r="E208" s="131">
        <v>34897</v>
      </c>
      <c r="F208" s="133">
        <v>15334511286</v>
      </c>
      <c r="G208" s="127" t="s">
        <v>152</v>
      </c>
      <c r="H208" s="141" t="s">
        <v>145</v>
      </c>
      <c r="I208" s="66" t="s">
        <v>149</v>
      </c>
      <c r="J208" s="52">
        <v>2573394</v>
      </c>
      <c r="K208" s="52">
        <v>5678997</v>
      </c>
      <c r="L208" s="52">
        <v>8685993</v>
      </c>
      <c r="M208" s="78">
        <v>11695216</v>
      </c>
      <c r="N208" s="93">
        <v>2907269</v>
      </c>
      <c r="O208" s="52"/>
      <c r="P208" s="52"/>
      <c r="Q208" s="53"/>
    </row>
    <row r="209" spans="2:17" s="54" customFormat="1" x14ac:dyDescent="0.25">
      <c r="B209" s="146"/>
      <c r="C209" s="128" t="s">
        <v>278</v>
      </c>
      <c r="D209" s="130" t="s">
        <v>1395</v>
      </c>
      <c r="E209" s="132">
        <v>34897</v>
      </c>
      <c r="F209" s="134">
        <v>15334511286</v>
      </c>
      <c r="G209" s="128"/>
      <c r="H209" s="141"/>
      <c r="I209" s="65" t="s">
        <v>150</v>
      </c>
      <c r="J209" s="43">
        <v>181258</v>
      </c>
      <c r="K209" s="43">
        <v>510063</v>
      </c>
      <c r="L209" s="43">
        <v>826166</v>
      </c>
      <c r="M209" s="77">
        <v>1351480</v>
      </c>
      <c r="N209" s="92">
        <v>489671</v>
      </c>
      <c r="O209" s="43"/>
      <c r="P209" s="43"/>
      <c r="Q209" s="45"/>
    </row>
    <row r="210" spans="2:17" s="54" customFormat="1" x14ac:dyDescent="0.25">
      <c r="B210" s="146">
        <f t="shared" ref="B210" si="101">B208+1</f>
        <v>104</v>
      </c>
      <c r="C210" s="127" t="s">
        <v>280</v>
      </c>
      <c r="D210" s="129" t="s">
        <v>1396</v>
      </c>
      <c r="E210" s="131">
        <v>38869</v>
      </c>
      <c r="F210" s="133">
        <v>2286900000</v>
      </c>
      <c r="G210" s="137" t="s">
        <v>154</v>
      </c>
      <c r="H210" s="141" t="s">
        <v>145</v>
      </c>
      <c r="I210" s="66" t="s">
        <v>149</v>
      </c>
      <c r="J210" s="55"/>
      <c r="K210" s="55"/>
      <c r="L210" s="55"/>
      <c r="M210" s="79"/>
      <c r="N210" s="94"/>
      <c r="O210" s="52"/>
      <c r="P210" s="52"/>
      <c r="Q210" s="53"/>
    </row>
    <row r="211" spans="2:17" s="54" customFormat="1" x14ac:dyDescent="0.25">
      <c r="B211" s="146"/>
      <c r="C211" s="128" t="s">
        <v>280</v>
      </c>
      <c r="D211" s="130" t="s">
        <v>1396</v>
      </c>
      <c r="E211" s="132">
        <v>38869</v>
      </c>
      <c r="F211" s="134">
        <v>2286900000</v>
      </c>
      <c r="G211" s="137"/>
      <c r="H211" s="141"/>
      <c r="I211" s="65" t="s">
        <v>150</v>
      </c>
      <c r="J211" s="58">
        <v>22255333650</v>
      </c>
      <c r="K211" s="43">
        <v>42617935687</v>
      </c>
      <c r="L211" s="43">
        <v>60998063220</v>
      </c>
      <c r="M211" s="77">
        <v>155025202673</v>
      </c>
      <c r="N211" s="92">
        <v>13661406201</v>
      </c>
      <c r="O211" s="43"/>
      <c r="P211" s="43"/>
      <c r="Q211" s="45"/>
    </row>
    <row r="212" spans="2:17" s="54" customFormat="1" x14ac:dyDescent="0.25">
      <c r="B212" s="146">
        <f t="shared" ref="B212" si="102">B210+1</f>
        <v>105</v>
      </c>
      <c r="C212" s="127" t="s">
        <v>282</v>
      </c>
      <c r="D212" s="129" t="s">
        <v>283</v>
      </c>
      <c r="E212" s="131" t="s">
        <v>1397</v>
      </c>
      <c r="F212" s="133">
        <v>20863053480</v>
      </c>
      <c r="G212" s="127" t="s">
        <v>152</v>
      </c>
      <c r="H212" s="141" t="s">
        <v>145</v>
      </c>
      <c r="I212" s="66" t="s">
        <v>149</v>
      </c>
      <c r="J212" s="52">
        <v>746391</v>
      </c>
      <c r="K212" s="52">
        <v>1597156</v>
      </c>
      <c r="L212" s="52">
        <v>2329847</v>
      </c>
      <c r="M212" s="78">
        <v>3340451</v>
      </c>
      <c r="N212" s="93">
        <v>958455</v>
      </c>
      <c r="O212" s="52"/>
      <c r="P212" s="52"/>
      <c r="Q212" s="53"/>
    </row>
    <row r="213" spans="2:17" s="54" customFormat="1" x14ac:dyDescent="0.25">
      <c r="B213" s="146"/>
      <c r="C213" s="128" t="s">
        <v>282</v>
      </c>
      <c r="D213" s="130" t="s">
        <v>283</v>
      </c>
      <c r="E213" s="132" t="s">
        <v>1397</v>
      </c>
      <c r="F213" s="134">
        <v>20863053480</v>
      </c>
      <c r="G213" s="128"/>
      <c r="H213" s="141"/>
      <c r="I213" s="65" t="s">
        <v>150</v>
      </c>
      <c r="J213" s="8">
        <v>-332958</v>
      </c>
      <c r="K213" s="8">
        <v>-1060304</v>
      </c>
      <c r="L213" s="8">
        <v>-1221260</v>
      </c>
      <c r="M213" s="74">
        <v>-1250213</v>
      </c>
      <c r="N213" s="92">
        <v>39476</v>
      </c>
      <c r="O213" s="43"/>
      <c r="P213" s="43"/>
      <c r="Q213" s="45"/>
    </row>
    <row r="214" spans="2:17" s="54" customFormat="1" x14ac:dyDescent="0.25">
      <c r="B214" s="146">
        <f t="shared" ref="B214" si="103">B212+1</f>
        <v>106</v>
      </c>
      <c r="C214" s="127" t="s">
        <v>284</v>
      </c>
      <c r="D214" s="129" t="s">
        <v>1398</v>
      </c>
      <c r="E214" s="131">
        <v>32841</v>
      </c>
      <c r="F214" s="133">
        <v>24880290775</v>
      </c>
      <c r="G214" s="127" t="s">
        <v>152</v>
      </c>
      <c r="H214" s="141" t="s">
        <v>145</v>
      </c>
      <c r="I214" s="66" t="s">
        <v>149</v>
      </c>
      <c r="J214" s="55"/>
      <c r="K214" s="55"/>
      <c r="L214" s="55"/>
      <c r="M214" s="79"/>
      <c r="N214" s="94"/>
      <c r="O214" s="52"/>
      <c r="P214" s="52"/>
      <c r="Q214" s="53"/>
    </row>
    <row r="215" spans="2:17" s="54" customFormat="1" x14ac:dyDescent="0.25">
      <c r="B215" s="146"/>
      <c r="C215" s="128" t="s">
        <v>284</v>
      </c>
      <c r="D215" s="130" t="s">
        <v>1398</v>
      </c>
      <c r="E215" s="132">
        <v>32841</v>
      </c>
      <c r="F215" s="134">
        <v>24880290775</v>
      </c>
      <c r="G215" s="128"/>
      <c r="H215" s="141"/>
      <c r="I215" s="65" t="s">
        <v>150</v>
      </c>
      <c r="J215" s="58">
        <v>760305</v>
      </c>
      <c r="K215" s="43">
        <v>1255471</v>
      </c>
      <c r="L215" s="43">
        <v>2103850</v>
      </c>
      <c r="M215" s="80"/>
      <c r="N215" s="100">
        <v>1376734</v>
      </c>
      <c r="O215" s="43"/>
      <c r="P215" s="43"/>
      <c r="Q215" s="45"/>
    </row>
    <row r="216" spans="2:17" s="54" customFormat="1" x14ac:dyDescent="0.25">
      <c r="B216" s="146">
        <f t="shared" ref="B216" si="104">B214+1</f>
        <v>107</v>
      </c>
      <c r="C216" s="127" t="s">
        <v>286</v>
      </c>
      <c r="D216" s="129" t="s">
        <v>1399</v>
      </c>
      <c r="E216" s="131">
        <v>32833</v>
      </c>
      <c r="F216" s="133">
        <v>75357433911</v>
      </c>
      <c r="G216" s="127" t="s">
        <v>152</v>
      </c>
      <c r="H216" s="141" t="s">
        <v>145</v>
      </c>
      <c r="I216" s="66" t="s">
        <v>149</v>
      </c>
      <c r="J216" s="55"/>
      <c r="K216" s="55"/>
      <c r="L216" s="55"/>
      <c r="M216" s="79"/>
      <c r="N216" s="94"/>
      <c r="O216" s="52"/>
      <c r="P216" s="52"/>
      <c r="Q216" s="53"/>
    </row>
    <row r="217" spans="2:17" s="54" customFormat="1" x14ac:dyDescent="0.25">
      <c r="B217" s="146"/>
      <c r="C217" s="128" t="s">
        <v>286</v>
      </c>
      <c r="D217" s="130" t="s">
        <v>1399</v>
      </c>
      <c r="E217" s="132">
        <v>32833</v>
      </c>
      <c r="F217" s="134">
        <v>75357433911</v>
      </c>
      <c r="G217" s="128"/>
      <c r="H217" s="141"/>
      <c r="I217" s="65" t="s">
        <v>150</v>
      </c>
      <c r="J217" s="59">
        <v>462187</v>
      </c>
      <c r="K217" s="43">
        <v>853598</v>
      </c>
      <c r="L217" s="43">
        <v>1446013</v>
      </c>
      <c r="M217" s="77">
        <v>2701100</v>
      </c>
      <c r="N217" s="92">
        <v>513914</v>
      </c>
      <c r="O217" s="43"/>
      <c r="P217" s="43"/>
      <c r="Q217" s="45"/>
    </row>
    <row r="218" spans="2:17" s="54" customFormat="1" x14ac:dyDescent="0.25">
      <c r="B218" s="146">
        <f t="shared" ref="B218" si="105">B216+1</f>
        <v>108</v>
      </c>
      <c r="C218" s="127" t="s">
        <v>288</v>
      </c>
      <c r="D218" s="129" t="s">
        <v>1400</v>
      </c>
      <c r="E218" s="131">
        <v>32888</v>
      </c>
      <c r="F218" s="133">
        <v>27762311813</v>
      </c>
      <c r="G218" s="127" t="s">
        <v>152</v>
      </c>
      <c r="H218" s="141" t="s">
        <v>145</v>
      </c>
      <c r="I218" s="66" t="s">
        <v>149</v>
      </c>
      <c r="J218" s="55"/>
      <c r="K218" s="55"/>
      <c r="L218" s="55"/>
      <c r="M218" s="79"/>
      <c r="N218" s="94"/>
      <c r="O218" s="52"/>
      <c r="P218" s="52"/>
      <c r="Q218" s="53"/>
    </row>
    <row r="219" spans="2:17" s="54" customFormat="1" x14ac:dyDescent="0.25">
      <c r="B219" s="146"/>
      <c r="C219" s="128" t="s">
        <v>288</v>
      </c>
      <c r="D219" s="130" t="s">
        <v>1400</v>
      </c>
      <c r="E219" s="132">
        <v>32888</v>
      </c>
      <c r="F219" s="134">
        <v>27762311813</v>
      </c>
      <c r="G219" s="128"/>
      <c r="H219" s="141"/>
      <c r="I219" s="65" t="s">
        <v>150</v>
      </c>
      <c r="J219" s="43">
        <v>131417</v>
      </c>
      <c r="K219" s="43">
        <v>94329</v>
      </c>
      <c r="L219" s="43">
        <v>294230</v>
      </c>
      <c r="M219" s="77">
        <v>941322</v>
      </c>
      <c r="N219" s="92">
        <v>503253</v>
      </c>
      <c r="O219" s="43"/>
      <c r="P219" s="43"/>
      <c r="Q219" s="45"/>
    </row>
    <row r="220" spans="2:17" s="54" customFormat="1" x14ac:dyDescent="0.25">
      <c r="B220" s="146">
        <f t="shared" ref="B220" si="106">B218+1</f>
        <v>109</v>
      </c>
      <c r="C220" s="127" t="s">
        <v>290</v>
      </c>
      <c r="D220" s="129" t="s">
        <v>1401</v>
      </c>
      <c r="E220" s="131" t="s">
        <v>1402</v>
      </c>
      <c r="F220" s="133">
        <v>3803252640</v>
      </c>
      <c r="G220" s="127" t="s">
        <v>154</v>
      </c>
      <c r="H220" s="135" t="s">
        <v>145</v>
      </c>
      <c r="I220" s="66" t="s">
        <v>149</v>
      </c>
      <c r="J220" s="52">
        <v>173088558407</v>
      </c>
      <c r="K220" s="52">
        <v>301276606787</v>
      </c>
      <c r="L220" s="55"/>
      <c r="M220" s="78">
        <v>692194495232</v>
      </c>
      <c r="N220" s="93">
        <v>173088558407</v>
      </c>
      <c r="O220" s="52"/>
      <c r="P220" s="52"/>
      <c r="Q220" s="53"/>
    </row>
    <row r="221" spans="2:17" s="54" customFormat="1" x14ac:dyDescent="0.25">
      <c r="B221" s="146"/>
      <c r="C221" s="128" t="s">
        <v>290</v>
      </c>
      <c r="D221" s="130" t="s">
        <v>1401</v>
      </c>
      <c r="E221" s="132" t="s">
        <v>1402</v>
      </c>
      <c r="F221" s="134">
        <v>3803252640</v>
      </c>
      <c r="G221" s="128"/>
      <c r="H221" s="136"/>
      <c r="I221" s="65" t="s">
        <v>150</v>
      </c>
      <c r="J221" s="43">
        <v>1245480656</v>
      </c>
      <c r="K221" s="43">
        <v>1268615173</v>
      </c>
      <c r="L221" s="44"/>
      <c r="M221" s="77">
        <v>11681281142</v>
      </c>
      <c r="N221" s="92">
        <v>11681281142</v>
      </c>
      <c r="O221" s="43"/>
      <c r="P221" s="43"/>
      <c r="Q221" s="45"/>
    </row>
    <row r="222" spans="2:17" s="54" customFormat="1" x14ac:dyDescent="0.25">
      <c r="B222" s="146">
        <f t="shared" ref="B222" si="107">B220+1</f>
        <v>110</v>
      </c>
      <c r="C222" s="127" t="s">
        <v>292</v>
      </c>
      <c r="D222" s="129" t="s">
        <v>1403</v>
      </c>
      <c r="E222" s="131">
        <v>42192</v>
      </c>
      <c r="F222" s="133">
        <v>2343750000</v>
      </c>
      <c r="G222" s="127" t="s">
        <v>154</v>
      </c>
      <c r="H222" s="135" t="s">
        <v>145</v>
      </c>
      <c r="I222" s="66" t="s">
        <v>149</v>
      </c>
      <c r="J222" s="52">
        <v>280766087477</v>
      </c>
      <c r="K222" s="52">
        <v>552896148048</v>
      </c>
      <c r="L222" s="55"/>
      <c r="M222" s="78">
        <v>1187195058022</v>
      </c>
      <c r="N222" s="93">
        <v>316054733349</v>
      </c>
      <c r="O222" s="52"/>
      <c r="P222" s="52"/>
      <c r="Q222" s="53"/>
    </row>
    <row r="223" spans="2:17" s="54" customFormat="1" x14ac:dyDescent="0.25">
      <c r="B223" s="146"/>
      <c r="C223" s="128" t="s">
        <v>292</v>
      </c>
      <c r="D223" s="130" t="s">
        <v>1403</v>
      </c>
      <c r="E223" s="132">
        <v>42192</v>
      </c>
      <c r="F223" s="134">
        <v>2343750000</v>
      </c>
      <c r="G223" s="128"/>
      <c r="H223" s="136"/>
      <c r="I223" s="65" t="s">
        <v>150</v>
      </c>
      <c r="J223" s="43">
        <v>23652124066</v>
      </c>
      <c r="K223" s="43">
        <v>38799755690</v>
      </c>
      <c r="L223" s="44"/>
      <c r="M223" s="77">
        <v>75738099614</v>
      </c>
      <c r="N223" s="92">
        <v>28045579251</v>
      </c>
      <c r="O223" s="43"/>
      <c r="P223" s="43"/>
      <c r="Q223" s="45"/>
    </row>
    <row r="224" spans="2:17" s="54" customFormat="1" x14ac:dyDescent="0.25">
      <c r="B224" s="146">
        <f t="shared" ref="B224" si="108">B222+1</f>
        <v>111</v>
      </c>
      <c r="C224" s="127" t="s">
        <v>294</v>
      </c>
      <c r="D224" s="129" t="s">
        <v>1404</v>
      </c>
      <c r="E224" s="131">
        <v>40508</v>
      </c>
      <c r="F224" s="133">
        <v>17693000000</v>
      </c>
      <c r="G224" s="127" t="s">
        <v>154</v>
      </c>
      <c r="H224" s="141" t="s">
        <v>145</v>
      </c>
      <c r="I224" s="66" t="s">
        <v>149</v>
      </c>
      <c r="J224" s="52">
        <v>280766087477</v>
      </c>
      <c r="K224" s="52">
        <v>552896148048</v>
      </c>
      <c r="L224" s="55"/>
      <c r="M224" s="78">
        <v>1187195058022</v>
      </c>
      <c r="N224" s="93">
        <v>316054733349</v>
      </c>
      <c r="O224" s="52"/>
      <c r="P224" s="52"/>
      <c r="Q224" s="53"/>
    </row>
    <row r="225" spans="2:17" s="54" customFormat="1" x14ac:dyDescent="0.25">
      <c r="B225" s="146"/>
      <c r="C225" s="128" t="s">
        <v>294</v>
      </c>
      <c r="D225" s="130" t="s">
        <v>1404</v>
      </c>
      <c r="E225" s="132">
        <v>40508</v>
      </c>
      <c r="F225" s="134">
        <v>17693000000</v>
      </c>
      <c r="G225" s="128"/>
      <c r="H225" s="141"/>
      <c r="I225" s="65" t="s">
        <v>150</v>
      </c>
      <c r="J225" s="43">
        <v>23652124066</v>
      </c>
      <c r="K225" s="43">
        <v>38799755690</v>
      </c>
      <c r="L225" s="44"/>
      <c r="M225" s="77">
        <v>75738099614</v>
      </c>
      <c r="N225" s="92">
        <v>28045579251</v>
      </c>
      <c r="O225" s="43"/>
      <c r="P225" s="43"/>
      <c r="Q225" s="45"/>
    </row>
    <row r="226" spans="2:17" s="54" customFormat="1" x14ac:dyDescent="0.25">
      <c r="B226" s="146">
        <f t="shared" ref="B226" si="109">B224+1</f>
        <v>112</v>
      </c>
      <c r="C226" s="127" t="s">
        <v>296</v>
      </c>
      <c r="D226" s="129" t="s">
        <v>1405</v>
      </c>
      <c r="E226" s="131">
        <v>43146</v>
      </c>
      <c r="F226" s="133">
        <v>1400000000</v>
      </c>
      <c r="G226" s="127" t="s">
        <v>154</v>
      </c>
      <c r="H226" s="141" t="s">
        <v>145</v>
      </c>
      <c r="I226" s="66" t="s">
        <v>149</v>
      </c>
      <c r="J226" s="52">
        <v>61146681361</v>
      </c>
      <c r="K226" s="52">
        <v>135003846090</v>
      </c>
      <c r="L226" s="52">
        <v>183223312945</v>
      </c>
      <c r="M226" s="78">
        <v>272403703821</v>
      </c>
      <c r="N226" s="93">
        <v>101783473443</v>
      </c>
      <c r="O226" s="52"/>
      <c r="P226" s="52"/>
      <c r="Q226" s="53"/>
    </row>
    <row r="227" spans="2:17" s="54" customFormat="1" x14ac:dyDescent="0.25">
      <c r="B227" s="146"/>
      <c r="C227" s="128" t="s">
        <v>296</v>
      </c>
      <c r="D227" s="130" t="s">
        <v>1405</v>
      </c>
      <c r="E227" s="132">
        <v>43146</v>
      </c>
      <c r="F227" s="134">
        <v>1400000000</v>
      </c>
      <c r="G227" s="128"/>
      <c r="H227" s="141"/>
      <c r="I227" s="65" t="s">
        <v>150</v>
      </c>
      <c r="J227" s="43">
        <v>1319712779</v>
      </c>
      <c r="K227" s="43">
        <v>15148252564</v>
      </c>
      <c r="L227" s="43">
        <v>30222264017</v>
      </c>
      <c r="M227" s="77">
        <v>22301405644</v>
      </c>
      <c r="N227" s="92">
        <v>12597836970</v>
      </c>
      <c r="O227" s="43"/>
      <c r="P227" s="43"/>
      <c r="Q227" s="45"/>
    </row>
    <row r="228" spans="2:17" s="54" customFormat="1" x14ac:dyDescent="0.25">
      <c r="B228" s="146">
        <f t="shared" ref="B228" si="110">B226+1</f>
        <v>113</v>
      </c>
      <c r="C228" s="127" t="s">
        <v>298</v>
      </c>
      <c r="D228" s="129" t="s">
        <v>1406</v>
      </c>
      <c r="E228" s="131">
        <v>39965</v>
      </c>
      <c r="F228" s="133">
        <v>1782663575</v>
      </c>
      <c r="G228" s="127" t="s">
        <v>154</v>
      </c>
      <c r="H228" s="141" t="s">
        <v>145</v>
      </c>
      <c r="I228" s="66" t="s">
        <v>149</v>
      </c>
      <c r="J228" s="55"/>
      <c r="K228" s="55"/>
      <c r="L228" s="55"/>
      <c r="M228" s="79"/>
      <c r="N228" s="94"/>
      <c r="O228" s="52"/>
      <c r="P228" s="52"/>
      <c r="Q228" s="53"/>
    </row>
    <row r="229" spans="2:17" s="54" customFormat="1" x14ac:dyDescent="0.25">
      <c r="B229" s="146"/>
      <c r="C229" s="128" t="s">
        <v>298</v>
      </c>
      <c r="D229" s="130" t="s">
        <v>1406</v>
      </c>
      <c r="E229" s="132">
        <v>39965</v>
      </c>
      <c r="F229" s="134">
        <v>1782663575</v>
      </c>
      <c r="G229" s="128"/>
      <c r="H229" s="141"/>
      <c r="I229" s="65" t="s">
        <v>150</v>
      </c>
      <c r="J229" s="43">
        <v>21186119220</v>
      </c>
      <c r="K229" s="43">
        <v>38950739672</v>
      </c>
      <c r="L229" s="43">
        <v>57099522886</v>
      </c>
      <c r="M229" s="77">
        <v>68019848244</v>
      </c>
      <c r="N229" s="92">
        <v>20924665976</v>
      </c>
      <c r="O229" s="43"/>
      <c r="P229" s="43"/>
      <c r="Q229" s="45"/>
    </row>
    <row r="230" spans="2:17" s="54" customFormat="1" x14ac:dyDescent="0.25">
      <c r="B230" s="146">
        <f t="shared" ref="B230" si="111">B228+1</f>
        <v>114</v>
      </c>
      <c r="C230" s="127" t="s">
        <v>300</v>
      </c>
      <c r="D230" s="129" t="s">
        <v>1407</v>
      </c>
      <c r="E230" s="131">
        <v>41828</v>
      </c>
      <c r="F230" s="133">
        <v>514010900</v>
      </c>
      <c r="G230" s="127" t="s">
        <v>154</v>
      </c>
      <c r="H230" s="141" t="s">
        <v>145</v>
      </c>
      <c r="I230" s="66" t="s">
        <v>149</v>
      </c>
      <c r="J230" s="52">
        <v>59053377138</v>
      </c>
      <c r="K230" s="52">
        <v>134397890352</v>
      </c>
      <c r="L230" s="52">
        <v>228328777983</v>
      </c>
      <c r="M230" s="78">
        <v>296624343700</v>
      </c>
      <c r="N230" s="93">
        <v>76016065551</v>
      </c>
      <c r="O230" s="52"/>
      <c r="P230" s="52"/>
      <c r="Q230" s="53"/>
    </row>
    <row r="231" spans="2:17" s="54" customFormat="1" x14ac:dyDescent="0.25">
      <c r="B231" s="146"/>
      <c r="C231" s="128" t="s">
        <v>300</v>
      </c>
      <c r="D231" s="130" t="s">
        <v>1407</v>
      </c>
      <c r="E231" s="132">
        <v>41828</v>
      </c>
      <c r="F231" s="134">
        <v>514010900</v>
      </c>
      <c r="G231" s="128"/>
      <c r="H231" s="141"/>
      <c r="I231" s="65" t="s">
        <v>150</v>
      </c>
      <c r="J231" s="58">
        <v>22033337478</v>
      </c>
      <c r="K231" s="43">
        <v>44058025026</v>
      </c>
      <c r="L231" s="43">
        <v>72613777124</v>
      </c>
      <c r="M231" s="77">
        <v>98134537224</v>
      </c>
      <c r="N231" s="92">
        <v>19319608111</v>
      </c>
      <c r="O231" s="43"/>
      <c r="P231" s="43"/>
      <c r="Q231" s="45"/>
    </row>
    <row r="232" spans="2:17" s="54" customFormat="1" x14ac:dyDescent="0.25">
      <c r="B232" s="146">
        <f t="shared" ref="B232" si="112">B230+1</f>
        <v>115</v>
      </c>
      <c r="C232" s="127" t="s">
        <v>302</v>
      </c>
      <c r="D232" s="129" t="s">
        <v>1408</v>
      </c>
      <c r="E232" s="131">
        <v>43290</v>
      </c>
      <c r="F232" s="133">
        <v>1550000000</v>
      </c>
      <c r="G232" s="127" t="s">
        <v>154</v>
      </c>
      <c r="H232" s="135" t="s">
        <v>145</v>
      </c>
      <c r="I232" s="66" t="s">
        <v>149</v>
      </c>
      <c r="J232" s="52">
        <v>25961349889</v>
      </c>
      <c r="K232" s="52">
        <v>58646514671</v>
      </c>
      <c r="L232" s="52">
        <v>93600883557</v>
      </c>
      <c r="M232" s="78">
        <v>132167476386</v>
      </c>
      <c r="N232" s="93">
        <v>40706030096</v>
      </c>
      <c r="O232" s="52"/>
      <c r="P232" s="52"/>
      <c r="Q232" s="53"/>
    </row>
    <row r="233" spans="2:17" s="54" customFormat="1" x14ac:dyDescent="0.25">
      <c r="B233" s="146"/>
      <c r="C233" s="128" t="s">
        <v>302</v>
      </c>
      <c r="D233" s="130" t="s">
        <v>1408</v>
      </c>
      <c r="E233" s="132">
        <v>43290</v>
      </c>
      <c r="F233" s="134">
        <v>1550000000</v>
      </c>
      <c r="G233" s="128"/>
      <c r="H233" s="136"/>
      <c r="I233" s="65" t="s">
        <v>150</v>
      </c>
      <c r="J233" s="43">
        <v>2552756069</v>
      </c>
      <c r="K233" s="43">
        <v>10598774071</v>
      </c>
      <c r="L233" s="43">
        <v>11090022408</v>
      </c>
      <c r="M233" s="77">
        <v>14431335188</v>
      </c>
      <c r="N233" s="92">
        <v>3471679770</v>
      </c>
      <c r="O233" s="43"/>
      <c r="P233" s="43"/>
      <c r="Q233" s="45"/>
    </row>
    <row r="234" spans="2:17" s="54" customFormat="1" x14ac:dyDescent="0.25">
      <c r="B234" s="146">
        <f t="shared" ref="B234" si="113">B232+1</f>
        <v>116</v>
      </c>
      <c r="C234" s="127" t="s">
        <v>304</v>
      </c>
      <c r="D234" s="129" t="s">
        <v>1409</v>
      </c>
      <c r="E234" s="131">
        <v>33121</v>
      </c>
      <c r="F234" s="133">
        <v>450000000</v>
      </c>
      <c r="G234" s="127" t="s">
        <v>154</v>
      </c>
      <c r="H234" s="135" t="s">
        <v>155</v>
      </c>
      <c r="I234" s="66" t="s">
        <v>149</v>
      </c>
      <c r="J234" s="52">
        <v>62146137</v>
      </c>
      <c r="K234" s="52">
        <v>126642609</v>
      </c>
      <c r="L234" s="52">
        <v>195610515</v>
      </c>
      <c r="M234" s="78">
        <v>264440260</v>
      </c>
      <c r="N234" s="93">
        <v>66262203</v>
      </c>
      <c r="O234" s="52"/>
      <c r="P234" s="52"/>
      <c r="Q234" s="53"/>
    </row>
    <row r="235" spans="2:17" s="54" customFormat="1" x14ac:dyDescent="0.25">
      <c r="B235" s="146"/>
      <c r="C235" s="128" t="s">
        <v>304</v>
      </c>
      <c r="D235" s="130" t="s">
        <v>1409</v>
      </c>
      <c r="E235" s="132">
        <v>33121</v>
      </c>
      <c r="F235" s="134">
        <v>450000000</v>
      </c>
      <c r="G235" s="128"/>
      <c r="H235" s="136"/>
      <c r="I235" s="65" t="s">
        <v>150</v>
      </c>
      <c r="J235" s="43">
        <v>6358460</v>
      </c>
      <c r="K235" s="43">
        <v>9952879</v>
      </c>
      <c r="L235" s="43">
        <v>14173635</v>
      </c>
      <c r="M235" s="77">
        <v>19377050</v>
      </c>
      <c r="N235" s="100">
        <v>6857714</v>
      </c>
      <c r="O235" s="43"/>
      <c r="P235" s="43"/>
      <c r="Q235" s="45"/>
    </row>
    <row r="236" spans="2:17" s="54" customFormat="1" x14ac:dyDescent="0.25">
      <c r="B236" s="146">
        <f t="shared" ref="B236" si="114">B234+1</f>
        <v>117</v>
      </c>
      <c r="C236" s="127" t="s">
        <v>306</v>
      </c>
      <c r="D236" s="129" t="s">
        <v>1410</v>
      </c>
      <c r="E236" s="131">
        <v>4019</v>
      </c>
      <c r="F236" s="133">
        <v>9618952363</v>
      </c>
      <c r="G236" s="127" t="s">
        <v>152</v>
      </c>
      <c r="H236" s="135" t="s">
        <v>145</v>
      </c>
      <c r="I236" s="66" t="s">
        <v>149</v>
      </c>
      <c r="J236" s="55"/>
      <c r="K236" s="55"/>
      <c r="L236" s="55"/>
      <c r="M236" s="79"/>
      <c r="N236" s="94"/>
      <c r="O236" s="52"/>
      <c r="P236" s="52"/>
      <c r="Q236" s="53"/>
    </row>
    <row r="237" spans="2:17" s="54" customFormat="1" x14ac:dyDescent="0.25">
      <c r="B237" s="146"/>
      <c r="C237" s="128" t="s">
        <v>306</v>
      </c>
      <c r="D237" s="130" t="s">
        <v>1410</v>
      </c>
      <c r="E237" s="132">
        <v>4019</v>
      </c>
      <c r="F237" s="134">
        <v>9618952363</v>
      </c>
      <c r="G237" s="128"/>
      <c r="H237" s="136"/>
      <c r="I237" s="65" t="s">
        <v>150</v>
      </c>
      <c r="J237" s="59">
        <v>56888</v>
      </c>
      <c r="K237" s="43">
        <v>125177</v>
      </c>
      <c r="L237" s="43">
        <v>154708</v>
      </c>
      <c r="M237" s="77">
        <v>107114</v>
      </c>
      <c r="N237" s="92">
        <v>30502</v>
      </c>
      <c r="O237" s="43"/>
      <c r="P237" s="43"/>
      <c r="Q237" s="45"/>
    </row>
    <row r="238" spans="2:17" s="54" customFormat="1" x14ac:dyDescent="0.25">
      <c r="B238" s="146">
        <f t="shared" ref="B238" si="115">B236+1</f>
        <v>118</v>
      </c>
      <c r="C238" s="127" t="s">
        <v>308</v>
      </c>
      <c r="D238" s="129" t="s">
        <v>1411</v>
      </c>
      <c r="E238" s="131" t="s">
        <v>1412</v>
      </c>
      <c r="F238" s="133">
        <v>62322456902</v>
      </c>
      <c r="G238" s="127" t="s">
        <v>154</v>
      </c>
      <c r="H238" s="135" t="s">
        <v>155</v>
      </c>
      <c r="I238" s="66" t="s">
        <v>149</v>
      </c>
      <c r="J238" s="52">
        <v>825000</v>
      </c>
      <c r="K238" s="52">
        <v>825000</v>
      </c>
      <c r="L238" s="52">
        <v>1182000</v>
      </c>
      <c r="M238" s="78">
        <v>1182000</v>
      </c>
      <c r="N238" s="93">
        <v>1260530</v>
      </c>
      <c r="O238" s="52"/>
      <c r="P238" s="52"/>
      <c r="Q238" s="53"/>
    </row>
    <row r="239" spans="2:17" s="54" customFormat="1" x14ac:dyDescent="0.25">
      <c r="B239" s="146"/>
      <c r="C239" s="128" t="s">
        <v>308</v>
      </c>
      <c r="D239" s="130" t="s">
        <v>1411</v>
      </c>
      <c r="E239" s="132" t="s">
        <v>1412</v>
      </c>
      <c r="F239" s="134">
        <v>62322456902</v>
      </c>
      <c r="G239" s="128"/>
      <c r="H239" s="136"/>
      <c r="I239" s="65" t="s">
        <v>150</v>
      </c>
      <c r="J239" s="8">
        <v>-4663845</v>
      </c>
      <c r="K239" s="8">
        <v>-10064517</v>
      </c>
      <c r="L239" s="8">
        <v>-93953589</v>
      </c>
      <c r="M239" s="74">
        <v>-103440793</v>
      </c>
      <c r="N239" s="92">
        <v>81724</v>
      </c>
      <c r="O239" s="43"/>
      <c r="P239" s="43"/>
      <c r="Q239" s="45"/>
    </row>
    <row r="240" spans="2:17" s="54" customFormat="1" x14ac:dyDescent="0.25">
      <c r="B240" s="146">
        <f t="shared" ref="B240" si="116">B238+1</f>
        <v>119</v>
      </c>
      <c r="C240" s="127" t="s">
        <v>310</v>
      </c>
      <c r="D240" s="129" t="s">
        <v>1413</v>
      </c>
      <c r="E240" s="131">
        <v>32818</v>
      </c>
      <c r="F240" s="133">
        <v>979110000</v>
      </c>
      <c r="G240" s="127" t="s">
        <v>153</v>
      </c>
      <c r="H240" s="135" t="s">
        <v>145</v>
      </c>
      <c r="I240" s="66" t="s">
        <v>149</v>
      </c>
      <c r="J240" s="52">
        <v>347303199</v>
      </c>
      <c r="K240" s="52">
        <v>655946556</v>
      </c>
      <c r="L240" s="52">
        <v>993561431</v>
      </c>
      <c r="M240" s="78">
        <v>1319344703</v>
      </c>
      <c r="N240" s="93">
        <v>329572641</v>
      </c>
      <c r="O240" s="52"/>
      <c r="P240" s="52"/>
      <c r="Q240" s="53"/>
    </row>
    <row r="241" spans="2:17" s="54" customFormat="1" x14ac:dyDescent="0.25">
      <c r="B241" s="146"/>
      <c r="C241" s="128" t="s">
        <v>310</v>
      </c>
      <c r="D241" s="130" t="s">
        <v>1413</v>
      </c>
      <c r="E241" s="132">
        <v>32818</v>
      </c>
      <c r="F241" s="134">
        <v>979110000</v>
      </c>
      <c r="G241" s="128"/>
      <c r="H241" s="136"/>
      <c r="I241" s="65" t="s">
        <v>150</v>
      </c>
      <c r="J241" s="8">
        <v>-15460961</v>
      </c>
      <c r="K241" s="8">
        <v>-56624261</v>
      </c>
      <c r="L241" s="43">
        <v>8336933</v>
      </c>
      <c r="M241" s="74">
        <v>-23662406</v>
      </c>
      <c r="N241" s="89">
        <v>-20154349</v>
      </c>
      <c r="O241" s="43"/>
      <c r="P241" s="43"/>
      <c r="Q241" s="45"/>
    </row>
    <row r="242" spans="2:17" s="54" customFormat="1" x14ac:dyDescent="0.25">
      <c r="B242" s="146">
        <f t="shared" ref="B242" si="117">B240+1</f>
        <v>120</v>
      </c>
      <c r="C242" s="127" t="s">
        <v>312</v>
      </c>
      <c r="D242" s="129" t="s">
        <v>1414</v>
      </c>
      <c r="E242" s="131" t="s">
        <v>1415</v>
      </c>
      <c r="F242" s="133">
        <v>17791586878</v>
      </c>
      <c r="G242" s="127" t="s">
        <v>153</v>
      </c>
      <c r="H242" s="135" t="s">
        <v>155</v>
      </c>
      <c r="I242" s="66" t="s">
        <v>149</v>
      </c>
      <c r="J242" s="52">
        <v>69754</v>
      </c>
      <c r="K242" s="52">
        <v>1550365</v>
      </c>
      <c r="L242" s="52">
        <v>2357475</v>
      </c>
      <c r="M242" s="78">
        <v>3075561</v>
      </c>
      <c r="N242" s="94"/>
      <c r="O242" s="52"/>
      <c r="P242" s="52"/>
      <c r="Q242" s="53"/>
    </row>
    <row r="243" spans="2:17" s="54" customFormat="1" x14ac:dyDescent="0.25">
      <c r="B243" s="146"/>
      <c r="C243" s="128" t="s">
        <v>312</v>
      </c>
      <c r="D243" s="130" t="s">
        <v>1414</v>
      </c>
      <c r="E243" s="132" t="s">
        <v>1415</v>
      </c>
      <c r="F243" s="134">
        <v>17791586878</v>
      </c>
      <c r="G243" s="128"/>
      <c r="H243" s="136"/>
      <c r="I243" s="65" t="s">
        <v>150</v>
      </c>
      <c r="J243" s="43">
        <v>58810</v>
      </c>
      <c r="K243" s="43">
        <v>136408</v>
      </c>
      <c r="L243" s="43">
        <v>217022</v>
      </c>
      <c r="M243" s="77">
        <v>242066</v>
      </c>
      <c r="N243" s="95"/>
      <c r="O243" s="43"/>
      <c r="P243" s="43"/>
      <c r="Q243" s="45"/>
    </row>
    <row r="244" spans="2:17" s="54" customFormat="1" x14ac:dyDescent="0.25">
      <c r="B244" s="146">
        <f t="shared" ref="B244" si="118">B242+1</f>
        <v>121</v>
      </c>
      <c r="C244" s="127" t="s">
        <v>315</v>
      </c>
      <c r="D244" s="129" t="s">
        <v>1416</v>
      </c>
      <c r="E244" s="131">
        <v>39605</v>
      </c>
      <c r="F244" s="133">
        <v>19246696192</v>
      </c>
      <c r="G244" s="127" t="s">
        <v>154</v>
      </c>
      <c r="H244" s="141" t="s">
        <v>145</v>
      </c>
      <c r="I244" s="66" t="s">
        <v>149</v>
      </c>
      <c r="J244" s="52">
        <v>1701832411111</v>
      </c>
      <c r="K244" s="52">
        <v>3120028853001</v>
      </c>
      <c r="L244" s="52">
        <v>4787176043749</v>
      </c>
      <c r="M244" s="78">
        <v>6628782185008</v>
      </c>
      <c r="N244" s="93">
        <v>1629570311779</v>
      </c>
      <c r="O244" s="52"/>
      <c r="P244" s="52"/>
      <c r="Q244" s="53"/>
    </row>
    <row r="245" spans="2:17" s="54" customFormat="1" x14ac:dyDescent="0.25">
      <c r="B245" s="146"/>
      <c r="C245" s="128" t="s">
        <v>315</v>
      </c>
      <c r="D245" s="130" t="s">
        <v>1416</v>
      </c>
      <c r="E245" s="132">
        <v>39605</v>
      </c>
      <c r="F245" s="134">
        <v>19246696192</v>
      </c>
      <c r="G245" s="128"/>
      <c r="H245" s="141"/>
      <c r="I245" s="65" t="s">
        <v>150</v>
      </c>
      <c r="J245" s="43">
        <v>499421141391</v>
      </c>
      <c r="K245" s="43">
        <v>579253643353</v>
      </c>
      <c r="L245" s="43">
        <v>876936999316</v>
      </c>
      <c r="M245" s="77">
        <v>1701817694927</v>
      </c>
      <c r="N245" s="92">
        <v>715662492479</v>
      </c>
      <c r="O245" s="43"/>
      <c r="P245" s="43"/>
      <c r="Q245" s="45"/>
    </row>
    <row r="246" spans="2:17" s="54" customFormat="1" x14ac:dyDescent="0.25">
      <c r="B246" s="146">
        <f t="shared" ref="B246" si="119">B244+1</f>
        <v>122</v>
      </c>
      <c r="C246" s="127" t="s">
        <v>317</v>
      </c>
      <c r="D246" s="129" t="s">
        <v>1417</v>
      </c>
      <c r="E246" s="131" t="s">
        <v>1418</v>
      </c>
      <c r="F246" s="133">
        <v>15183894926</v>
      </c>
      <c r="G246" s="127" t="s">
        <v>152</v>
      </c>
      <c r="H246" s="141" t="s">
        <v>145</v>
      </c>
      <c r="I246" s="66" t="s">
        <v>149</v>
      </c>
      <c r="J246" s="55"/>
      <c r="K246" s="55"/>
      <c r="L246" s="55"/>
      <c r="M246" s="79"/>
      <c r="N246" s="94"/>
      <c r="O246" s="52"/>
      <c r="P246" s="52"/>
      <c r="Q246" s="53"/>
    </row>
    <row r="247" spans="2:17" s="54" customFormat="1" x14ac:dyDescent="0.25">
      <c r="B247" s="146"/>
      <c r="C247" s="128" t="s">
        <v>317</v>
      </c>
      <c r="D247" s="130" t="s">
        <v>1417</v>
      </c>
      <c r="E247" s="132" t="s">
        <v>1418</v>
      </c>
      <c r="F247" s="134">
        <v>15183894926</v>
      </c>
      <c r="G247" s="128"/>
      <c r="H247" s="141"/>
      <c r="I247" s="65" t="s">
        <v>150</v>
      </c>
      <c r="J247" s="43">
        <v>106405</v>
      </c>
      <c r="K247" s="43">
        <v>186902</v>
      </c>
      <c r="L247" s="43">
        <v>217536</v>
      </c>
      <c r="M247" s="77">
        <v>12236</v>
      </c>
      <c r="N247" s="92">
        <v>143491</v>
      </c>
      <c r="O247" s="43"/>
      <c r="P247" s="43"/>
      <c r="Q247" s="45"/>
    </row>
    <row r="248" spans="2:17" s="54" customFormat="1" x14ac:dyDescent="0.25">
      <c r="B248" s="146">
        <f t="shared" ref="B248" si="120">B246+1</f>
        <v>123</v>
      </c>
      <c r="C248" s="127" t="s">
        <v>319</v>
      </c>
      <c r="D248" s="129" t="s">
        <v>1419</v>
      </c>
      <c r="E248" s="131">
        <v>41221</v>
      </c>
      <c r="F248" s="133">
        <v>2616500000</v>
      </c>
      <c r="G248" s="127" t="s">
        <v>154</v>
      </c>
      <c r="H248" s="141" t="s">
        <v>155</v>
      </c>
      <c r="I248" s="66" t="s">
        <v>149</v>
      </c>
      <c r="J248" s="52">
        <v>90207957</v>
      </c>
      <c r="K248" s="52">
        <v>198858901</v>
      </c>
      <c r="L248" s="52">
        <v>322473871</v>
      </c>
      <c r="M248" s="78">
        <v>443432403</v>
      </c>
      <c r="N248" s="93">
        <v>100210714</v>
      </c>
      <c r="O248" s="52"/>
      <c r="P248" s="52"/>
      <c r="Q248" s="53"/>
    </row>
    <row r="249" spans="2:17" s="54" customFormat="1" x14ac:dyDescent="0.25">
      <c r="B249" s="146"/>
      <c r="C249" s="128" t="s">
        <v>319</v>
      </c>
      <c r="D249" s="130" t="s">
        <v>1419</v>
      </c>
      <c r="E249" s="132">
        <v>41221</v>
      </c>
      <c r="F249" s="134">
        <v>2616500000</v>
      </c>
      <c r="G249" s="128"/>
      <c r="H249" s="141"/>
      <c r="I249" s="65" t="s">
        <v>150</v>
      </c>
      <c r="J249" s="43">
        <v>20398280</v>
      </c>
      <c r="K249" s="43">
        <v>40038241</v>
      </c>
      <c r="L249" s="43">
        <v>60220513</v>
      </c>
      <c r="M249" s="77">
        <v>69063191</v>
      </c>
      <c r="N249" s="92">
        <v>1928790</v>
      </c>
      <c r="O249" s="43"/>
      <c r="P249" s="43"/>
      <c r="Q249" s="45"/>
    </row>
    <row r="250" spans="2:17" s="54" customFormat="1" x14ac:dyDescent="0.25">
      <c r="B250" s="146">
        <f t="shared" ref="B250" si="121">B248+1</f>
        <v>124</v>
      </c>
      <c r="C250" s="127" t="s">
        <v>321</v>
      </c>
      <c r="D250" s="129" t="s">
        <v>1420</v>
      </c>
      <c r="E250" s="131" t="s">
        <v>1421</v>
      </c>
      <c r="F250" s="133">
        <v>1374912000</v>
      </c>
      <c r="G250" s="127" t="s">
        <v>154</v>
      </c>
      <c r="H250" s="141" t="s">
        <v>145</v>
      </c>
      <c r="I250" s="66" t="s">
        <v>149</v>
      </c>
      <c r="J250" s="52"/>
      <c r="K250" s="52"/>
      <c r="L250" s="52"/>
      <c r="M250" s="78"/>
      <c r="N250" s="93"/>
      <c r="O250" s="52"/>
      <c r="P250" s="52"/>
      <c r="Q250" s="53"/>
    </row>
    <row r="251" spans="2:17" s="54" customFormat="1" x14ac:dyDescent="0.25">
      <c r="B251" s="146"/>
      <c r="C251" s="128" t="s">
        <v>321</v>
      </c>
      <c r="D251" s="130" t="s">
        <v>1420</v>
      </c>
      <c r="E251" s="132" t="s">
        <v>1421</v>
      </c>
      <c r="F251" s="134">
        <v>1374912000</v>
      </c>
      <c r="G251" s="128"/>
      <c r="H251" s="141"/>
      <c r="I251" s="65" t="s">
        <v>150</v>
      </c>
      <c r="J251" s="58">
        <v>21865264091</v>
      </c>
      <c r="K251" s="43">
        <v>27225685447</v>
      </c>
      <c r="L251" s="43">
        <v>39718083384</v>
      </c>
      <c r="M251" s="77">
        <v>9360809985</v>
      </c>
      <c r="N251" s="92">
        <v>12701488296</v>
      </c>
      <c r="O251" s="43"/>
      <c r="P251" s="43"/>
      <c r="Q251" s="45"/>
    </row>
    <row r="252" spans="2:17" s="54" customFormat="1" x14ac:dyDescent="0.25">
      <c r="B252" s="146">
        <f t="shared" ref="B252" si="122">B250+1</f>
        <v>125</v>
      </c>
      <c r="C252" s="127" t="s">
        <v>323</v>
      </c>
      <c r="D252" s="129" t="s">
        <v>324</v>
      </c>
      <c r="E252" s="131" t="s">
        <v>1422</v>
      </c>
      <c r="F252" s="133">
        <v>46277496376</v>
      </c>
      <c r="G252" s="127" t="s">
        <v>154</v>
      </c>
      <c r="H252" s="135" t="s">
        <v>145</v>
      </c>
      <c r="I252" s="66" t="s">
        <v>149</v>
      </c>
      <c r="J252" s="52">
        <v>208218976370</v>
      </c>
      <c r="K252" s="52">
        <v>453906785004</v>
      </c>
      <c r="L252" s="52">
        <v>642011683918</v>
      </c>
      <c r="M252" s="78">
        <v>890045953988</v>
      </c>
      <c r="N252" s="93">
        <v>143935468292</v>
      </c>
      <c r="O252" s="52"/>
      <c r="P252" s="52"/>
      <c r="Q252" s="53"/>
    </row>
    <row r="253" spans="2:17" s="54" customFormat="1" x14ac:dyDescent="0.25">
      <c r="B253" s="146"/>
      <c r="C253" s="128" t="s">
        <v>323</v>
      </c>
      <c r="D253" s="130" t="s">
        <v>324</v>
      </c>
      <c r="E253" s="132" t="s">
        <v>1422</v>
      </c>
      <c r="F253" s="134">
        <v>46277496376</v>
      </c>
      <c r="G253" s="128"/>
      <c r="H253" s="136"/>
      <c r="I253" s="65" t="s">
        <v>150</v>
      </c>
      <c r="J253" s="8">
        <v>-1210598343</v>
      </c>
      <c r="K253" s="43">
        <v>89147157842</v>
      </c>
      <c r="L253" s="43">
        <v>94972750543</v>
      </c>
      <c r="M253" s="77">
        <v>76001730866</v>
      </c>
      <c r="N253" s="92">
        <v>360970550</v>
      </c>
      <c r="O253" s="43"/>
      <c r="P253" s="43"/>
      <c r="Q253" s="45"/>
    </row>
    <row r="254" spans="2:17" s="54" customFormat="1" x14ac:dyDescent="0.25">
      <c r="B254" s="146">
        <f t="shared" ref="B254" si="123">B252+1</f>
        <v>126</v>
      </c>
      <c r="C254" s="127" t="s">
        <v>325</v>
      </c>
      <c r="D254" s="129" t="s">
        <v>1423</v>
      </c>
      <c r="E254" s="131">
        <v>38751</v>
      </c>
      <c r="F254" s="133">
        <v>36773904635</v>
      </c>
      <c r="G254" s="127" t="s">
        <v>152</v>
      </c>
      <c r="H254" s="135" t="s">
        <v>145</v>
      </c>
      <c r="I254" s="66" t="s">
        <v>149</v>
      </c>
      <c r="J254" s="52">
        <v>2239</v>
      </c>
      <c r="K254" s="52">
        <v>4401</v>
      </c>
      <c r="L254" s="52">
        <v>6514</v>
      </c>
      <c r="M254" s="79"/>
      <c r="N254" s="94"/>
      <c r="O254" s="52"/>
      <c r="P254" s="52"/>
      <c r="Q254" s="53"/>
    </row>
    <row r="255" spans="2:17" s="54" customFormat="1" x14ac:dyDescent="0.25">
      <c r="B255" s="146"/>
      <c r="C255" s="128" t="s">
        <v>325</v>
      </c>
      <c r="D255" s="130" t="s">
        <v>1423</v>
      </c>
      <c r="E255" s="132">
        <v>38751</v>
      </c>
      <c r="F255" s="134">
        <v>36773904635</v>
      </c>
      <c r="G255" s="128"/>
      <c r="H255" s="136"/>
      <c r="I255" s="65" t="s">
        <v>150</v>
      </c>
      <c r="J255" s="8">
        <v>-174977</v>
      </c>
      <c r="K255" s="8">
        <v>-540111</v>
      </c>
      <c r="L255" s="8">
        <v>-823114</v>
      </c>
      <c r="M255" s="80"/>
      <c r="N255" s="101"/>
      <c r="O255" s="43"/>
      <c r="P255" s="43"/>
      <c r="Q255" s="45"/>
    </row>
    <row r="256" spans="2:17" s="54" customFormat="1" x14ac:dyDescent="0.25">
      <c r="B256" s="146">
        <f t="shared" ref="B256" si="124">B254+1</f>
        <v>127</v>
      </c>
      <c r="C256" s="127" t="s">
        <v>327</v>
      </c>
      <c r="D256" s="129" t="s">
        <v>1424</v>
      </c>
      <c r="E256" s="131">
        <v>37090</v>
      </c>
      <c r="F256" s="133">
        <v>720000000</v>
      </c>
      <c r="G256" s="127" t="s">
        <v>154</v>
      </c>
      <c r="H256" s="135" t="s">
        <v>145</v>
      </c>
      <c r="I256" s="66" t="s">
        <v>149</v>
      </c>
      <c r="J256" s="52">
        <v>29240043590</v>
      </c>
      <c r="K256" s="52">
        <v>53960275930</v>
      </c>
      <c r="L256" s="52">
        <v>82573452940</v>
      </c>
      <c r="M256" s="78">
        <v>117489192060</v>
      </c>
      <c r="N256" s="93">
        <v>26421121750</v>
      </c>
      <c r="O256" s="52"/>
      <c r="P256" s="52"/>
      <c r="Q256" s="53"/>
    </row>
    <row r="257" spans="2:17" s="54" customFormat="1" x14ac:dyDescent="0.25">
      <c r="B257" s="146"/>
      <c r="C257" s="128" t="s">
        <v>327</v>
      </c>
      <c r="D257" s="130" t="s">
        <v>1424</v>
      </c>
      <c r="E257" s="132">
        <v>37090</v>
      </c>
      <c r="F257" s="134">
        <v>720000000</v>
      </c>
      <c r="G257" s="128"/>
      <c r="H257" s="136"/>
      <c r="I257" s="65" t="s">
        <v>150</v>
      </c>
      <c r="J257" s="59">
        <v>8493644445</v>
      </c>
      <c r="K257" s="43">
        <v>18692072954</v>
      </c>
      <c r="L257" s="43">
        <v>27829737862</v>
      </c>
      <c r="M257" s="77">
        <v>27812712161</v>
      </c>
      <c r="N257" s="89">
        <v>-233917673</v>
      </c>
      <c r="O257" s="43"/>
      <c r="P257" s="43"/>
      <c r="Q257" s="45"/>
    </row>
    <row r="258" spans="2:17" s="54" customFormat="1" x14ac:dyDescent="0.25">
      <c r="B258" s="146">
        <f t="shared" ref="B258" si="125">B256+1</f>
        <v>128</v>
      </c>
      <c r="C258" s="127" t="s">
        <v>329</v>
      </c>
      <c r="D258" s="129" t="s">
        <v>1425</v>
      </c>
      <c r="E258" s="131">
        <v>39519</v>
      </c>
      <c r="F258" s="133">
        <v>8065864461</v>
      </c>
      <c r="G258" s="127" t="s">
        <v>152</v>
      </c>
      <c r="H258" s="135" t="s">
        <v>145</v>
      </c>
      <c r="I258" s="66" t="s">
        <v>149</v>
      </c>
      <c r="J258" s="55"/>
      <c r="K258" s="55"/>
      <c r="L258" s="55"/>
      <c r="M258" s="79"/>
      <c r="N258" s="94"/>
      <c r="O258" s="52"/>
      <c r="P258" s="52"/>
      <c r="Q258" s="53"/>
    </row>
    <row r="259" spans="2:17" s="54" customFormat="1" x14ac:dyDescent="0.25">
      <c r="B259" s="146"/>
      <c r="C259" s="128" t="s">
        <v>329</v>
      </c>
      <c r="D259" s="130" t="s">
        <v>1425</v>
      </c>
      <c r="E259" s="132">
        <v>39519</v>
      </c>
      <c r="F259" s="134">
        <v>8065864461</v>
      </c>
      <c r="G259" s="128"/>
      <c r="H259" s="136"/>
      <c r="I259" s="65" t="s">
        <v>150</v>
      </c>
      <c r="J259" s="43">
        <v>617079</v>
      </c>
      <c r="K259" s="43">
        <v>1228829</v>
      </c>
      <c r="L259" s="43">
        <v>1842635</v>
      </c>
      <c r="M259" s="77">
        <v>2496164</v>
      </c>
      <c r="N259" s="92">
        <v>562210</v>
      </c>
      <c r="O259" s="43"/>
      <c r="P259" s="43"/>
      <c r="Q259" s="45"/>
    </row>
    <row r="260" spans="2:17" s="54" customFormat="1" x14ac:dyDescent="0.25">
      <c r="B260" s="146">
        <f t="shared" ref="B260" si="126">B258+1</f>
        <v>129</v>
      </c>
      <c r="C260" s="127" t="s">
        <v>331</v>
      </c>
      <c r="D260" s="129" t="s">
        <v>1426</v>
      </c>
      <c r="E260" s="131" t="s">
        <v>1427</v>
      </c>
      <c r="F260" s="133">
        <v>7626663000</v>
      </c>
      <c r="G260" s="127" t="s">
        <v>152</v>
      </c>
      <c r="H260" s="135" t="s">
        <v>145</v>
      </c>
      <c r="I260" s="66" t="s">
        <v>149</v>
      </c>
      <c r="J260" s="55"/>
      <c r="K260" s="55"/>
      <c r="L260" s="55"/>
      <c r="M260" s="79"/>
      <c r="N260" s="94"/>
      <c r="O260" s="52"/>
      <c r="P260" s="52"/>
      <c r="Q260" s="53"/>
    </row>
    <row r="261" spans="2:17" s="54" customFormat="1" x14ac:dyDescent="0.25">
      <c r="B261" s="146"/>
      <c r="C261" s="128" t="s">
        <v>331</v>
      </c>
      <c r="D261" s="130" t="s">
        <v>1426</v>
      </c>
      <c r="E261" s="132" t="s">
        <v>1427</v>
      </c>
      <c r="F261" s="134">
        <v>7626663000</v>
      </c>
      <c r="G261" s="128"/>
      <c r="H261" s="136"/>
      <c r="I261" s="65" t="s">
        <v>150</v>
      </c>
      <c r="J261" s="43">
        <v>218041</v>
      </c>
      <c r="K261" s="44"/>
      <c r="L261" s="43">
        <v>718167</v>
      </c>
      <c r="M261" s="77">
        <v>1003747</v>
      </c>
      <c r="N261" s="93">
        <v>285726</v>
      </c>
      <c r="O261" s="43"/>
      <c r="P261" s="43"/>
      <c r="Q261" s="45"/>
    </row>
    <row r="262" spans="2:17" s="54" customFormat="1" x14ac:dyDescent="0.25">
      <c r="B262" s="146">
        <f t="shared" ref="B262" si="127">B260+1</f>
        <v>130</v>
      </c>
      <c r="C262" s="127" t="s">
        <v>333</v>
      </c>
      <c r="D262" s="129" t="s">
        <v>1428</v>
      </c>
      <c r="E262" s="131" t="s">
        <v>1429</v>
      </c>
      <c r="F262" s="133">
        <v>4498997362</v>
      </c>
      <c r="G262" s="127" t="s">
        <v>152</v>
      </c>
      <c r="H262" s="135" t="s">
        <v>145</v>
      </c>
      <c r="I262" s="66" t="s">
        <v>149</v>
      </c>
      <c r="J262" s="52">
        <v>597558</v>
      </c>
      <c r="K262" s="52">
        <v>1193451</v>
      </c>
      <c r="L262" s="52">
        <v>2065855</v>
      </c>
      <c r="M262" s="78">
        <v>2647193</v>
      </c>
      <c r="N262" s="93">
        <v>836258</v>
      </c>
      <c r="O262" s="52"/>
      <c r="P262" s="52"/>
      <c r="Q262" s="53"/>
    </row>
    <row r="263" spans="2:17" s="54" customFormat="1" x14ac:dyDescent="0.25">
      <c r="B263" s="146"/>
      <c r="C263" s="128" t="s">
        <v>333</v>
      </c>
      <c r="D263" s="130" t="s">
        <v>1428</v>
      </c>
      <c r="E263" s="132" t="s">
        <v>1429</v>
      </c>
      <c r="F263" s="134">
        <v>4498997362</v>
      </c>
      <c r="G263" s="128"/>
      <c r="H263" s="136"/>
      <c r="I263" s="65" t="s">
        <v>150</v>
      </c>
      <c r="J263" s="43">
        <v>5937</v>
      </c>
      <c r="K263" s="43">
        <v>16891</v>
      </c>
      <c r="L263" s="43">
        <v>29734</v>
      </c>
      <c r="M263" s="77">
        <v>50467</v>
      </c>
      <c r="N263" s="92">
        <v>11161</v>
      </c>
      <c r="O263" s="43"/>
      <c r="P263" s="43"/>
      <c r="Q263" s="45"/>
    </row>
    <row r="264" spans="2:17" s="54" customFormat="1" x14ac:dyDescent="0.25">
      <c r="B264" s="146">
        <f t="shared" ref="B264" si="128">B262+1</f>
        <v>131</v>
      </c>
      <c r="C264" s="127" t="s">
        <v>335</v>
      </c>
      <c r="D264" s="129" t="s">
        <v>1430</v>
      </c>
      <c r="E264" s="131">
        <v>42184</v>
      </c>
      <c r="F264" s="133">
        <v>2640452000</v>
      </c>
      <c r="G264" s="127" t="s">
        <v>153</v>
      </c>
      <c r="H264" s="141" t="s">
        <v>145</v>
      </c>
      <c r="I264" s="66" t="s">
        <v>149</v>
      </c>
      <c r="J264" s="52">
        <v>786785550</v>
      </c>
      <c r="K264" s="52">
        <v>1729711599</v>
      </c>
      <c r="L264" s="52">
        <v>3036687384</v>
      </c>
      <c r="M264" s="78">
        <v>4681432531</v>
      </c>
      <c r="N264" s="93">
        <v>1743230465</v>
      </c>
      <c r="O264" s="52"/>
      <c r="P264" s="52"/>
      <c r="Q264" s="53"/>
    </row>
    <row r="265" spans="2:17" s="54" customFormat="1" x14ac:dyDescent="0.25">
      <c r="B265" s="146"/>
      <c r="C265" s="128" t="s">
        <v>335</v>
      </c>
      <c r="D265" s="130" t="s">
        <v>1430</v>
      </c>
      <c r="E265" s="132">
        <v>42184</v>
      </c>
      <c r="F265" s="134">
        <v>2640452000</v>
      </c>
      <c r="G265" s="128"/>
      <c r="H265" s="141"/>
      <c r="I265" s="65" t="s">
        <v>150</v>
      </c>
      <c r="J265" s="43">
        <v>88030169</v>
      </c>
      <c r="K265" s="43">
        <v>194124410</v>
      </c>
      <c r="L265" s="43">
        <v>386497308</v>
      </c>
      <c r="M265" s="77">
        <v>561435263</v>
      </c>
      <c r="N265" s="92">
        <v>188487736</v>
      </c>
      <c r="O265" s="43"/>
      <c r="P265" s="43"/>
      <c r="Q265" s="45"/>
    </row>
    <row r="266" spans="2:17" s="54" customFormat="1" x14ac:dyDescent="0.25">
      <c r="B266" s="146">
        <f t="shared" ref="B266" si="129">B264+1</f>
        <v>132</v>
      </c>
      <c r="C266" s="127" t="s">
        <v>337</v>
      </c>
      <c r="D266" s="129" t="s">
        <v>1431</v>
      </c>
      <c r="E266" s="131" t="s">
        <v>1432</v>
      </c>
      <c r="F266" s="133">
        <v>7331498633</v>
      </c>
      <c r="G266" s="127" t="s">
        <v>154</v>
      </c>
      <c r="H266" s="141" t="s">
        <v>155</v>
      </c>
      <c r="I266" s="66" t="s">
        <v>149</v>
      </c>
      <c r="J266" s="52">
        <v>21105574</v>
      </c>
      <c r="K266" s="55"/>
      <c r="L266" s="52">
        <v>65611305</v>
      </c>
      <c r="M266" s="78">
        <v>85432450</v>
      </c>
      <c r="N266" s="94"/>
      <c r="O266" s="52"/>
      <c r="P266" s="52"/>
      <c r="Q266" s="53"/>
    </row>
    <row r="267" spans="2:17" s="54" customFormat="1" x14ac:dyDescent="0.25">
      <c r="B267" s="146"/>
      <c r="C267" s="128" t="s">
        <v>337</v>
      </c>
      <c r="D267" s="130" t="s">
        <v>1431</v>
      </c>
      <c r="E267" s="132" t="s">
        <v>1432</v>
      </c>
      <c r="F267" s="134">
        <v>7331498633</v>
      </c>
      <c r="G267" s="128"/>
      <c r="H267" s="141"/>
      <c r="I267" s="65" t="s">
        <v>150</v>
      </c>
      <c r="J267" s="43">
        <v>3021959</v>
      </c>
      <c r="K267" s="44"/>
      <c r="L267" s="43">
        <v>11495953</v>
      </c>
      <c r="M267" s="77">
        <v>14860237</v>
      </c>
      <c r="N267" s="95"/>
      <c r="O267" s="43"/>
      <c r="P267" s="43"/>
      <c r="Q267" s="45"/>
    </row>
    <row r="268" spans="2:17" s="54" customFormat="1" x14ac:dyDescent="0.25">
      <c r="B268" s="146">
        <f t="shared" ref="B268" si="130">B266+1</f>
        <v>133</v>
      </c>
      <c r="C268" s="127" t="s">
        <v>339</v>
      </c>
      <c r="D268" s="129" t="s">
        <v>1433</v>
      </c>
      <c r="E268" s="131">
        <v>33084</v>
      </c>
      <c r="F268" s="133">
        <v>65475927488</v>
      </c>
      <c r="G268" s="127" t="s">
        <v>154</v>
      </c>
      <c r="H268" s="141" t="s">
        <v>155</v>
      </c>
      <c r="I268" s="66" t="s">
        <v>149</v>
      </c>
      <c r="J268" s="52">
        <v>310473903</v>
      </c>
      <c r="K268" s="52">
        <v>560720106</v>
      </c>
      <c r="L268" s="52">
        <v>824855125</v>
      </c>
      <c r="M268" s="78">
        <v>1111820412</v>
      </c>
      <c r="N268" s="93">
        <v>234158714</v>
      </c>
      <c r="O268" s="52"/>
      <c r="P268" s="52"/>
      <c r="Q268" s="53"/>
    </row>
    <row r="269" spans="2:17" s="54" customFormat="1" x14ac:dyDescent="0.25">
      <c r="B269" s="146"/>
      <c r="C269" s="128" t="s">
        <v>339</v>
      </c>
      <c r="D269" s="130" t="s">
        <v>1433</v>
      </c>
      <c r="E269" s="132">
        <v>33084</v>
      </c>
      <c r="F269" s="134">
        <v>65475927488</v>
      </c>
      <c r="G269" s="128"/>
      <c r="H269" s="141"/>
      <c r="I269" s="65" t="s">
        <v>150</v>
      </c>
      <c r="J269" s="43">
        <v>94260882</v>
      </c>
      <c r="K269" s="43">
        <v>152765570</v>
      </c>
      <c r="L269" s="43">
        <v>153078821</v>
      </c>
      <c r="M269" s="77">
        <v>158218349</v>
      </c>
      <c r="N269" s="92">
        <v>53264212</v>
      </c>
      <c r="O269" s="43"/>
      <c r="P269" s="43"/>
      <c r="Q269" s="45"/>
    </row>
    <row r="270" spans="2:17" s="54" customFormat="1" x14ac:dyDescent="0.25">
      <c r="B270" s="146">
        <f t="shared" ref="B270" si="131">B268+1</f>
        <v>134</v>
      </c>
      <c r="C270" s="127" t="s">
        <v>341</v>
      </c>
      <c r="D270" s="129" t="s">
        <v>1434</v>
      </c>
      <c r="E270" s="131">
        <v>40371</v>
      </c>
      <c r="F270" s="133">
        <v>6811269200</v>
      </c>
      <c r="G270" s="127" t="s">
        <v>154</v>
      </c>
      <c r="H270" s="141" t="s">
        <v>145</v>
      </c>
      <c r="I270" s="66" t="s">
        <v>149</v>
      </c>
      <c r="J270" s="52">
        <v>61471662505</v>
      </c>
      <c r="K270" s="52">
        <v>197721355314</v>
      </c>
      <c r="L270" s="52">
        <v>354604327513</v>
      </c>
      <c r="M270" s="78">
        <v>488803600222</v>
      </c>
      <c r="N270" s="93">
        <v>121599623738</v>
      </c>
      <c r="O270" s="52"/>
      <c r="P270" s="52"/>
      <c r="Q270" s="53"/>
    </row>
    <row r="271" spans="2:17" s="54" customFormat="1" x14ac:dyDescent="0.25">
      <c r="B271" s="146"/>
      <c r="C271" s="128" t="s">
        <v>341</v>
      </c>
      <c r="D271" s="130" t="s">
        <v>1434</v>
      </c>
      <c r="E271" s="132">
        <v>40371</v>
      </c>
      <c r="F271" s="134">
        <v>6811269200</v>
      </c>
      <c r="G271" s="128"/>
      <c r="H271" s="141"/>
      <c r="I271" s="65" t="s">
        <v>150</v>
      </c>
      <c r="J271" s="18">
        <v>-40908761122</v>
      </c>
      <c r="K271" s="8">
        <v>-48282357721</v>
      </c>
      <c r="L271" s="8">
        <v>-59948689118</v>
      </c>
      <c r="M271" s="77">
        <v>13854741330</v>
      </c>
      <c r="N271" s="89">
        <v>-44914718261</v>
      </c>
      <c r="O271" s="43"/>
      <c r="P271" s="43"/>
      <c r="Q271" s="45"/>
    </row>
    <row r="272" spans="2:17" s="54" customFormat="1" x14ac:dyDescent="0.25">
      <c r="B272" s="146">
        <f t="shared" ref="B272" si="132">B270+1</f>
        <v>135</v>
      </c>
      <c r="C272" s="127" t="s">
        <v>343</v>
      </c>
      <c r="D272" s="129" t="s">
        <v>1435</v>
      </c>
      <c r="E272" s="131">
        <v>36341</v>
      </c>
      <c r="F272" s="133">
        <v>8584337680</v>
      </c>
      <c r="G272" s="127" t="s">
        <v>153</v>
      </c>
      <c r="H272" s="135" t="s">
        <v>145</v>
      </c>
      <c r="I272" s="66" t="s">
        <v>149</v>
      </c>
      <c r="J272" s="55"/>
      <c r="K272" s="55"/>
      <c r="L272" s="55"/>
      <c r="M272" s="79"/>
      <c r="N272" s="94"/>
      <c r="O272" s="52"/>
      <c r="P272" s="52"/>
      <c r="Q272" s="53"/>
    </row>
    <row r="273" spans="2:17" s="54" customFormat="1" x14ac:dyDescent="0.25">
      <c r="B273" s="146"/>
      <c r="C273" s="128" t="s">
        <v>343</v>
      </c>
      <c r="D273" s="130" t="s">
        <v>1435</v>
      </c>
      <c r="E273" s="132">
        <v>36341</v>
      </c>
      <c r="F273" s="134">
        <v>8584337680</v>
      </c>
      <c r="G273" s="128"/>
      <c r="H273" s="136"/>
      <c r="I273" s="65" t="s">
        <v>150</v>
      </c>
      <c r="J273" s="43">
        <v>25821775</v>
      </c>
      <c r="K273" s="8">
        <v>-55343318</v>
      </c>
      <c r="L273" s="8">
        <v>-73244263</v>
      </c>
      <c r="M273" s="74">
        <v>-40320391</v>
      </c>
      <c r="N273" s="92">
        <v>61163051</v>
      </c>
      <c r="O273" s="43"/>
      <c r="P273" s="43"/>
      <c r="Q273" s="45"/>
    </row>
    <row r="274" spans="2:17" s="54" customFormat="1" x14ac:dyDescent="0.25">
      <c r="B274" s="146">
        <f t="shared" ref="B274" si="133">B272+1</f>
        <v>136</v>
      </c>
      <c r="C274" s="127" t="s">
        <v>345</v>
      </c>
      <c r="D274" s="129" t="s">
        <v>1436</v>
      </c>
      <c r="E274" s="131" t="s">
        <v>1437</v>
      </c>
      <c r="F274" s="133">
        <v>31525291000</v>
      </c>
      <c r="G274" s="127" t="s">
        <v>152</v>
      </c>
      <c r="H274" s="135" t="s">
        <v>145</v>
      </c>
      <c r="I274" s="66" t="s">
        <v>149</v>
      </c>
      <c r="J274" s="52">
        <v>629699</v>
      </c>
      <c r="K274" s="52">
        <v>1404372</v>
      </c>
      <c r="L274" s="52">
        <v>2363839</v>
      </c>
      <c r="M274" s="79"/>
      <c r="N274" s="93">
        <v>637996</v>
      </c>
      <c r="O274" s="52"/>
      <c r="P274" s="52"/>
      <c r="Q274" s="53"/>
    </row>
    <row r="275" spans="2:17" s="54" customFormat="1" x14ac:dyDescent="0.25">
      <c r="B275" s="146"/>
      <c r="C275" s="128" t="s">
        <v>345</v>
      </c>
      <c r="D275" s="130" t="s">
        <v>1436</v>
      </c>
      <c r="E275" s="132" t="s">
        <v>1437</v>
      </c>
      <c r="F275" s="134">
        <v>31525291000</v>
      </c>
      <c r="G275" s="128"/>
      <c r="H275" s="136"/>
      <c r="I275" s="65" t="s">
        <v>150</v>
      </c>
      <c r="J275" s="8">
        <v>-83445</v>
      </c>
      <c r="K275" s="43">
        <v>2015</v>
      </c>
      <c r="L275" s="8">
        <v>-281928</v>
      </c>
      <c r="M275" s="81"/>
      <c r="N275" s="102">
        <v>-261552</v>
      </c>
      <c r="O275" s="43"/>
      <c r="P275" s="43"/>
      <c r="Q275" s="45"/>
    </row>
    <row r="276" spans="2:17" s="54" customFormat="1" x14ac:dyDescent="0.25">
      <c r="B276" s="146">
        <f t="shared" ref="B276" si="134">B274+1</f>
        <v>137</v>
      </c>
      <c r="C276" s="127" t="s">
        <v>347</v>
      </c>
      <c r="D276" s="129" t="s">
        <v>1438</v>
      </c>
      <c r="E276" s="131" t="s">
        <v>1439</v>
      </c>
      <c r="F276" s="133">
        <v>3333333500</v>
      </c>
      <c r="G276" s="127" t="s">
        <v>153</v>
      </c>
      <c r="H276" s="135" t="s">
        <v>155</v>
      </c>
      <c r="I276" s="66" t="s">
        <v>149</v>
      </c>
      <c r="J276" s="52">
        <v>408000111</v>
      </c>
      <c r="K276" s="52">
        <v>837090292</v>
      </c>
      <c r="L276" s="52">
        <v>1242368678</v>
      </c>
      <c r="M276" s="78">
        <v>1676717292</v>
      </c>
      <c r="N276" s="94"/>
      <c r="O276" s="52"/>
      <c r="P276" s="52"/>
      <c r="Q276" s="53"/>
    </row>
    <row r="277" spans="2:17" s="54" customFormat="1" x14ac:dyDescent="0.25">
      <c r="B277" s="146"/>
      <c r="C277" s="128" t="s">
        <v>347</v>
      </c>
      <c r="D277" s="130" t="s">
        <v>1438</v>
      </c>
      <c r="E277" s="132" t="s">
        <v>1439</v>
      </c>
      <c r="F277" s="134">
        <v>3333333500</v>
      </c>
      <c r="G277" s="128"/>
      <c r="H277" s="136"/>
      <c r="I277" s="65" t="s">
        <v>150</v>
      </c>
      <c r="J277" s="59">
        <v>127679371</v>
      </c>
      <c r="K277" s="43">
        <v>287728408</v>
      </c>
      <c r="L277" s="43">
        <v>408385926</v>
      </c>
      <c r="M277" s="77">
        <v>524309273</v>
      </c>
      <c r="N277" s="95"/>
      <c r="O277" s="43"/>
      <c r="P277" s="43"/>
      <c r="Q277" s="45"/>
    </row>
    <row r="278" spans="2:17" s="54" customFormat="1" x14ac:dyDescent="0.25">
      <c r="B278" s="146">
        <f t="shared" ref="B278" si="135">B276+1</f>
        <v>138</v>
      </c>
      <c r="C278" s="127" t="s">
        <v>349</v>
      </c>
      <c r="D278" s="129" t="s">
        <v>1440</v>
      </c>
      <c r="E278" s="131" t="s">
        <v>1441</v>
      </c>
      <c r="F278" s="133">
        <v>1203300000</v>
      </c>
      <c r="G278" s="127" t="s">
        <v>154</v>
      </c>
      <c r="H278" s="135" t="s">
        <v>145</v>
      </c>
      <c r="I278" s="66" t="s">
        <v>149</v>
      </c>
      <c r="J278" s="52">
        <v>56995804474</v>
      </c>
      <c r="K278" s="55"/>
      <c r="L278" s="55"/>
      <c r="M278" s="78">
        <v>274477488108</v>
      </c>
      <c r="N278" s="93">
        <v>83507025813</v>
      </c>
      <c r="O278" s="52"/>
      <c r="P278" s="52"/>
      <c r="Q278" s="53"/>
    </row>
    <row r="279" spans="2:17" s="54" customFormat="1" x14ac:dyDescent="0.25">
      <c r="B279" s="146"/>
      <c r="C279" s="128" t="s">
        <v>349</v>
      </c>
      <c r="D279" s="130" t="s">
        <v>1440</v>
      </c>
      <c r="E279" s="132" t="s">
        <v>1441</v>
      </c>
      <c r="F279" s="134">
        <v>1203300000</v>
      </c>
      <c r="G279" s="128"/>
      <c r="H279" s="136"/>
      <c r="I279" s="65" t="s">
        <v>150</v>
      </c>
      <c r="J279" s="43">
        <v>4085278755</v>
      </c>
      <c r="K279" s="44"/>
      <c r="L279" s="44"/>
      <c r="M279" s="77">
        <v>13302390600</v>
      </c>
      <c r="N279" s="92">
        <v>4030916898</v>
      </c>
      <c r="O279" s="43"/>
      <c r="P279" s="43"/>
      <c r="Q279" s="45"/>
    </row>
    <row r="280" spans="2:17" s="54" customFormat="1" x14ac:dyDescent="0.25">
      <c r="B280" s="146">
        <f t="shared" ref="B280" si="136">B278+1</f>
        <v>139</v>
      </c>
      <c r="C280" s="127" t="s">
        <v>1442</v>
      </c>
      <c r="D280" s="129" t="s">
        <v>1443</v>
      </c>
      <c r="E280" s="131" t="s">
        <v>1444</v>
      </c>
      <c r="F280" s="133">
        <v>5885000000</v>
      </c>
      <c r="G280" s="127" t="s">
        <v>154</v>
      </c>
      <c r="H280" s="135" t="s">
        <v>145</v>
      </c>
      <c r="I280" s="66" t="s">
        <v>149</v>
      </c>
      <c r="J280" s="52">
        <v>219032546295</v>
      </c>
      <c r="K280" s="52">
        <v>488345355213</v>
      </c>
      <c r="L280" s="52">
        <v>717084272574</v>
      </c>
      <c r="M280" s="78">
        <v>961136629003</v>
      </c>
      <c r="N280" s="93">
        <v>220482946325</v>
      </c>
      <c r="O280" s="52"/>
      <c r="P280" s="52"/>
      <c r="Q280" s="53"/>
    </row>
    <row r="281" spans="2:17" s="54" customFormat="1" x14ac:dyDescent="0.25">
      <c r="B281" s="146"/>
      <c r="C281" s="128" t="s">
        <v>1442</v>
      </c>
      <c r="D281" s="130" t="s">
        <v>1443</v>
      </c>
      <c r="E281" s="132" t="s">
        <v>1444</v>
      </c>
      <c r="F281" s="134">
        <v>5885000000</v>
      </c>
      <c r="G281" s="128"/>
      <c r="H281" s="136"/>
      <c r="I281" s="65" t="s">
        <v>150</v>
      </c>
      <c r="J281" s="43">
        <v>18260159818</v>
      </c>
      <c r="K281" s="43">
        <v>32476043563</v>
      </c>
      <c r="L281" s="43">
        <v>44549839255</v>
      </c>
      <c r="M281" s="77">
        <v>61947295689</v>
      </c>
      <c r="N281" s="92">
        <v>18092912935</v>
      </c>
      <c r="O281" s="43"/>
      <c r="P281" s="43"/>
      <c r="Q281" s="45"/>
    </row>
    <row r="282" spans="2:17" s="54" customFormat="1" x14ac:dyDescent="0.25">
      <c r="B282" s="146">
        <f t="shared" ref="B282" si="137">B280+1</f>
        <v>140</v>
      </c>
      <c r="C282" s="127" t="s">
        <v>354</v>
      </c>
      <c r="D282" s="129" t="s">
        <v>1445</v>
      </c>
      <c r="E282" s="131">
        <v>41655</v>
      </c>
      <c r="F282" s="133">
        <v>833440000</v>
      </c>
      <c r="G282" s="127" t="s">
        <v>154</v>
      </c>
      <c r="H282" s="135" t="s">
        <v>155</v>
      </c>
      <c r="I282" s="66" t="s">
        <v>149</v>
      </c>
      <c r="J282" s="52">
        <v>313077</v>
      </c>
      <c r="K282" s="55"/>
      <c r="L282" s="55"/>
      <c r="M282" s="79"/>
      <c r="N282" s="93">
        <v>240309</v>
      </c>
      <c r="O282" s="52"/>
      <c r="P282" s="52"/>
      <c r="Q282" s="53"/>
    </row>
    <row r="283" spans="2:17" s="54" customFormat="1" x14ac:dyDescent="0.25">
      <c r="B283" s="146"/>
      <c r="C283" s="128" t="s">
        <v>354</v>
      </c>
      <c r="D283" s="130" t="s">
        <v>1445</v>
      </c>
      <c r="E283" s="132">
        <v>41655</v>
      </c>
      <c r="F283" s="134">
        <v>833440000</v>
      </c>
      <c r="G283" s="128"/>
      <c r="H283" s="136"/>
      <c r="I283" s="65" t="s">
        <v>150</v>
      </c>
      <c r="J283" s="8">
        <v>-1538838</v>
      </c>
      <c r="K283" s="44"/>
      <c r="L283" s="44"/>
      <c r="M283" s="80"/>
      <c r="N283" s="89">
        <v>-1450197</v>
      </c>
      <c r="O283" s="43"/>
      <c r="P283" s="43"/>
      <c r="Q283" s="45"/>
    </row>
    <row r="284" spans="2:17" s="54" customFormat="1" x14ac:dyDescent="0.25">
      <c r="B284" s="146">
        <f t="shared" ref="B284" si="138">B282+1</f>
        <v>141</v>
      </c>
      <c r="C284" s="127" t="s">
        <v>352</v>
      </c>
      <c r="D284" s="129" t="s">
        <v>1446</v>
      </c>
      <c r="E284" s="131">
        <v>42835</v>
      </c>
      <c r="F284" s="133">
        <v>1500000000</v>
      </c>
      <c r="G284" s="127" t="s">
        <v>154</v>
      </c>
      <c r="H284" s="141" t="s">
        <v>145</v>
      </c>
      <c r="I284" s="66" t="s">
        <v>149</v>
      </c>
      <c r="J284" s="52">
        <v>1873334980507</v>
      </c>
      <c r="K284" s="52">
        <v>3771515329385</v>
      </c>
      <c r="L284" s="52">
        <v>5672282951094</v>
      </c>
      <c r="M284" s="78">
        <v>8267715937524</v>
      </c>
      <c r="N284" s="93">
        <v>1775400110657</v>
      </c>
      <c r="O284" s="52"/>
      <c r="P284" s="52"/>
      <c r="Q284" s="53"/>
    </row>
    <row r="285" spans="2:17" s="54" customFormat="1" x14ac:dyDescent="0.25">
      <c r="B285" s="146"/>
      <c r="C285" s="128" t="s">
        <v>352</v>
      </c>
      <c r="D285" s="130" t="s">
        <v>1446</v>
      </c>
      <c r="E285" s="132">
        <v>42835</v>
      </c>
      <c r="F285" s="134">
        <v>1500000000</v>
      </c>
      <c r="G285" s="128"/>
      <c r="H285" s="141"/>
      <c r="I285" s="65" t="s">
        <v>150</v>
      </c>
      <c r="J285" s="43">
        <v>70534634138</v>
      </c>
      <c r="K285" s="43">
        <v>162794221697</v>
      </c>
      <c r="L285" s="43">
        <v>228413338070</v>
      </c>
      <c r="M285" s="77">
        <v>262266306734</v>
      </c>
      <c r="N285" s="92">
        <v>60818736890</v>
      </c>
      <c r="O285" s="43"/>
      <c r="P285" s="43"/>
      <c r="Q285" s="45"/>
    </row>
    <row r="286" spans="2:17" s="54" customFormat="1" x14ac:dyDescent="0.25">
      <c r="B286" s="146">
        <f t="shared" ref="B286" si="139">B284+1</f>
        <v>142</v>
      </c>
      <c r="C286" s="127" t="s">
        <v>356</v>
      </c>
      <c r="D286" s="129" t="s">
        <v>1447</v>
      </c>
      <c r="E286" s="131">
        <v>42570</v>
      </c>
      <c r="F286" s="133">
        <v>54476226742</v>
      </c>
      <c r="G286" s="127" t="s">
        <v>154</v>
      </c>
      <c r="H286" s="141" t="s">
        <v>145</v>
      </c>
      <c r="I286" s="66" t="s">
        <v>149</v>
      </c>
      <c r="J286" s="55"/>
      <c r="K286" s="55"/>
      <c r="L286" s="55"/>
      <c r="M286" s="79"/>
      <c r="N286" s="94"/>
      <c r="O286" s="52"/>
      <c r="P286" s="52"/>
      <c r="Q286" s="53"/>
    </row>
    <row r="287" spans="2:17" s="54" customFormat="1" x14ac:dyDescent="0.25">
      <c r="B287" s="146"/>
      <c r="C287" s="128" t="s">
        <v>356</v>
      </c>
      <c r="D287" s="130" t="s">
        <v>1447</v>
      </c>
      <c r="E287" s="132">
        <v>42570</v>
      </c>
      <c r="F287" s="134">
        <v>54476226742</v>
      </c>
      <c r="G287" s="128"/>
      <c r="H287" s="141"/>
      <c r="I287" s="65" t="s">
        <v>150</v>
      </c>
      <c r="J287" s="43">
        <v>55171721979</v>
      </c>
      <c r="K287" s="43">
        <v>40894614533</v>
      </c>
      <c r="L287" s="43">
        <v>126037683680</v>
      </c>
      <c r="M287" s="80"/>
      <c r="N287" s="95"/>
      <c r="O287" s="43"/>
      <c r="P287" s="43"/>
      <c r="Q287" s="45"/>
    </row>
    <row r="288" spans="2:17" s="54" customFormat="1" x14ac:dyDescent="0.25">
      <c r="B288" s="146">
        <f t="shared" ref="B288" si="140">B286+1</f>
        <v>143</v>
      </c>
      <c r="C288" s="127" t="s">
        <v>358</v>
      </c>
      <c r="D288" s="129" t="s">
        <v>1448</v>
      </c>
      <c r="E288" s="131" t="s">
        <v>1449</v>
      </c>
      <c r="F288" s="133">
        <v>2086950000</v>
      </c>
      <c r="G288" s="127" t="s">
        <v>153</v>
      </c>
      <c r="H288" s="141" t="s">
        <v>145</v>
      </c>
      <c r="I288" s="66" t="s">
        <v>149</v>
      </c>
      <c r="J288" s="52">
        <v>479192306</v>
      </c>
      <c r="K288" s="52">
        <v>980501044</v>
      </c>
      <c r="L288" s="52">
        <v>1564171321</v>
      </c>
      <c r="M288" s="79"/>
      <c r="N288" s="94"/>
      <c r="O288" s="52"/>
      <c r="P288" s="52"/>
      <c r="Q288" s="53"/>
    </row>
    <row r="289" spans="2:17" s="54" customFormat="1" x14ac:dyDescent="0.25">
      <c r="B289" s="146"/>
      <c r="C289" s="128" t="s">
        <v>358</v>
      </c>
      <c r="D289" s="130" t="s">
        <v>1448</v>
      </c>
      <c r="E289" s="132" t="s">
        <v>1449</v>
      </c>
      <c r="F289" s="134">
        <v>2086950000</v>
      </c>
      <c r="G289" s="128"/>
      <c r="H289" s="141"/>
      <c r="I289" s="65" t="s">
        <v>150</v>
      </c>
      <c r="J289" s="43">
        <v>53892169</v>
      </c>
      <c r="K289" s="43">
        <v>116824351</v>
      </c>
      <c r="L289" s="43">
        <v>213928682</v>
      </c>
      <c r="M289" s="80"/>
      <c r="N289" s="95"/>
      <c r="O289" s="43"/>
      <c r="P289" s="43"/>
      <c r="Q289" s="45"/>
    </row>
    <row r="290" spans="2:17" s="54" customFormat="1" x14ac:dyDescent="0.25">
      <c r="B290" s="146">
        <f t="shared" ref="B290" si="141">B288+1</f>
        <v>144</v>
      </c>
      <c r="C290" s="127" t="s">
        <v>361</v>
      </c>
      <c r="D290" s="129" t="s">
        <v>1450</v>
      </c>
      <c r="E290" s="131">
        <v>35255</v>
      </c>
      <c r="F290" s="133">
        <v>595000000</v>
      </c>
      <c r="G290" s="127" t="s">
        <v>154</v>
      </c>
      <c r="H290" s="141" t="s">
        <v>145</v>
      </c>
      <c r="I290" s="66" t="s">
        <v>149</v>
      </c>
      <c r="J290" s="52">
        <v>970315746399</v>
      </c>
      <c r="K290" s="52">
        <v>1895699436703</v>
      </c>
      <c r="L290" s="52">
        <v>2771781217858</v>
      </c>
      <c r="M290" s="78">
        <v>3629327583572</v>
      </c>
      <c r="N290" s="93">
        <v>737471166532</v>
      </c>
      <c r="O290" s="52"/>
      <c r="P290" s="52"/>
      <c r="Q290" s="53"/>
    </row>
    <row r="291" spans="2:17" s="54" customFormat="1" x14ac:dyDescent="0.25">
      <c r="B291" s="146"/>
      <c r="C291" s="128" t="s">
        <v>361</v>
      </c>
      <c r="D291" s="130" t="s">
        <v>1450</v>
      </c>
      <c r="E291" s="132">
        <v>35255</v>
      </c>
      <c r="F291" s="134">
        <v>595000000</v>
      </c>
      <c r="G291" s="128"/>
      <c r="H291" s="141"/>
      <c r="I291" s="65" t="s">
        <v>150</v>
      </c>
      <c r="J291" s="58">
        <v>15756080887</v>
      </c>
      <c r="K291" s="43">
        <v>21257972506</v>
      </c>
      <c r="L291" s="43">
        <v>41136696000</v>
      </c>
      <c r="M291" s="77">
        <v>92649656775</v>
      </c>
      <c r="N291" s="92">
        <v>59471314676</v>
      </c>
      <c r="O291" s="43"/>
      <c r="P291" s="43"/>
      <c r="Q291" s="45"/>
    </row>
    <row r="292" spans="2:17" s="54" customFormat="1" x14ac:dyDescent="0.25">
      <c r="B292" s="146">
        <f t="shared" ref="B292" si="142">B290+1</f>
        <v>145</v>
      </c>
      <c r="C292" s="127" t="s">
        <v>363</v>
      </c>
      <c r="D292" s="129" t="s">
        <v>1451</v>
      </c>
      <c r="E292" s="131">
        <v>37196</v>
      </c>
      <c r="F292" s="133">
        <v>31183464900</v>
      </c>
      <c r="G292" s="127" t="s">
        <v>152</v>
      </c>
      <c r="H292" s="135" t="s">
        <v>145</v>
      </c>
      <c r="I292" s="66" t="s">
        <v>149</v>
      </c>
      <c r="J292" s="52">
        <v>193587</v>
      </c>
      <c r="K292" s="52">
        <v>400005</v>
      </c>
      <c r="L292" s="52">
        <v>585050</v>
      </c>
      <c r="M292" s="78">
        <v>801161</v>
      </c>
      <c r="N292" s="93">
        <v>198394</v>
      </c>
      <c r="O292" s="52"/>
      <c r="P292" s="52"/>
      <c r="Q292" s="53"/>
    </row>
    <row r="293" spans="2:17" s="54" customFormat="1" x14ac:dyDescent="0.25">
      <c r="B293" s="146"/>
      <c r="C293" s="128" t="s">
        <v>363</v>
      </c>
      <c r="D293" s="130" t="s">
        <v>1451</v>
      </c>
      <c r="E293" s="132">
        <v>37196</v>
      </c>
      <c r="F293" s="134">
        <v>31183464900</v>
      </c>
      <c r="G293" s="128"/>
      <c r="H293" s="136"/>
      <c r="I293" s="65" t="s">
        <v>150</v>
      </c>
      <c r="J293" s="8">
        <v>-26848</v>
      </c>
      <c r="K293" s="43">
        <v>68622</v>
      </c>
      <c r="L293" s="43">
        <v>32178</v>
      </c>
      <c r="M293" s="77">
        <v>35637</v>
      </c>
      <c r="N293" s="92">
        <v>8662</v>
      </c>
      <c r="O293" s="43"/>
      <c r="P293" s="43"/>
      <c r="Q293" s="45"/>
    </row>
    <row r="294" spans="2:17" s="54" customFormat="1" x14ac:dyDescent="0.25">
      <c r="B294" s="146">
        <f t="shared" ref="B294" si="143">B292+1</f>
        <v>146</v>
      </c>
      <c r="C294" s="127" t="s">
        <v>365</v>
      </c>
      <c r="D294" s="129" t="s">
        <v>1452</v>
      </c>
      <c r="E294" s="131" t="s">
        <v>1453</v>
      </c>
      <c r="F294" s="133">
        <v>3984520457</v>
      </c>
      <c r="G294" s="127" t="s">
        <v>153</v>
      </c>
      <c r="H294" s="135" t="s">
        <v>145</v>
      </c>
      <c r="I294" s="66" t="s">
        <v>149</v>
      </c>
      <c r="J294" s="55"/>
      <c r="K294" s="55"/>
      <c r="L294" s="55"/>
      <c r="M294" s="79"/>
      <c r="N294" s="94"/>
      <c r="O294" s="52"/>
      <c r="P294" s="52"/>
      <c r="Q294" s="53"/>
    </row>
    <row r="295" spans="2:17" s="54" customFormat="1" x14ac:dyDescent="0.25">
      <c r="B295" s="146"/>
      <c r="C295" s="128" t="s">
        <v>365</v>
      </c>
      <c r="D295" s="130" t="s">
        <v>1452</v>
      </c>
      <c r="E295" s="132" t="s">
        <v>1453</v>
      </c>
      <c r="F295" s="134">
        <v>3984520457</v>
      </c>
      <c r="G295" s="128"/>
      <c r="H295" s="136"/>
      <c r="I295" s="65" t="s">
        <v>150</v>
      </c>
      <c r="J295" s="43">
        <v>74409776</v>
      </c>
      <c r="K295" s="43">
        <v>145767780</v>
      </c>
      <c r="L295" s="43">
        <v>226167515</v>
      </c>
      <c r="M295" s="77">
        <v>317594433</v>
      </c>
      <c r="N295" s="100">
        <v>79646854</v>
      </c>
      <c r="O295" s="43"/>
      <c r="P295" s="43"/>
      <c r="Q295" s="45"/>
    </row>
    <row r="296" spans="2:17" s="54" customFormat="1" x14ac:dyDescent="0.25">
      <c r="B296" s="146">
        <f t="shared" ref="B296" si="144">B294+1</f>
        <v>147</v>
      </c>
      <c r="C296" s="127" t="s">
        <v>367</v>
      </c>
      <c r="D296" s="129" t="s">
        <v>1454</v>
      </c>
      <c r="E296" s="131">
        <v>41817</v>
      </c>
      <c r="F296" s="133">
        <v>1000000000</v>
      </c>
      <c r="G296" s="127" t="s">
        <v>154</v>
      </c>
      <c r="H296" s="135" t="s">
        <v>145</v>
      </c>
      <c r="I296" s="66" t="s">
        <v>149</v>
      </c>
      <c r="J296" s="52">
        <v>88320000079</v>
      </c>
      <c r="K296" s="52">
        <v>159351413309</v>
      </c>
      <c r="L296" s="52">
        <v>265239380903</v>
      </c>
      <c r="M296" s="78">
        <v>370390736433</v>
      </c>
      <c r="N296" s="93">
        <v>70553550797</v>
      </c>
      <c r="O296" s="52"/>
      <c r="P296" s="52"/>
      <c r="Q296" s="53"/>
    </row>
    <row r="297" spans="2:17" s="54" customFormat="1" x14ac:dyDescent="0.25">
      <c r="B297" s="146"/>
      <c r="C297" s="128" t="s">
        <v>367</v>
      </c>
      <c r="D297" s="130" t="s">
        <v>1454</v>
      </c>
      <c r="E297" s="132">
        <v>41817</v>
      </c>
      <c r="F297" s="134">
        <v>1000000000</v>
      </c>
      <c r="G297" s="128"/>
      <c r="H297" s="136"/>
      <c r="I297" s="65" t="s">
        <v>150</v>
      </c>
      <c r="J297" s="59">
        <v>4833162639</v>
      </c>
      <c r="K297" s="43">
        <v>7179749887</v>
      </c>
      <c r="L297" s="43">
        <v>12956140002</v>
      </c>
      <c r="M297" s="77">
        <v>13554152161</v>
      </c>
      <c r="N297" s="89">
        <v>-6101883870</v>
      </c>
      <c r="O297" s="43"/>
      <c r="P297" s="43"/>
      <c r="Q297" s="45"/>
    </row>
    <row r="298" spans="2:17" s="54" customFormat="1" x14ac:dyDescent="0.25">
      <c r="B298" s="146">
        <f t="shared" ref="B298" si="145">B296+1</f>
        <v>148</v>
      </c>
      <c r="C298" s="127" t="s">
        <v>369</v>
      </c>
      <c r="D298" s="129" t="s">
        <v>1455</v>
      </c>
      <c r="E298" s="131">
        <v>37335</v>
      </c>
      <c r="F298" s="133">
        <v>3370734900</v>
      </c>
      <c r="G298" s="127" t="s">
        <v>154</v>
      </c>
      <c r="H298" s="135" t="s">
        <v>145</v>
      </c>
      <c r="I298" s="66" t="s">
        <v>149</v>
      </c>
      <c r="J298" s="52">
        <v>461505739236</v>
      </c>
      <c r="K298" s="52">
        <v>887222824881</v>
      </c>
      <c r="L298" s="52">
        <v>1426141633137</v>
      </c>
      <c r="M298" s="78">
        <v>2002672812898</v>
      </c>
      <c r="N298" s="93">
        <v>894499496606</v>
      </c>
      <c r="O298" s="52"/>
      <c r="P298" s="52"/>
      <c r="Q298" s="53"/>
    </row>
    <row r="299" spans="2:17" s="54" customFormat="1" x14ac:dyDescent="0.25">
      <c r="B299" s="146"/>
      <c r="C299" s="128" t="s">
        <v>369</v>
      </c>
      <c r="D299" s="130" t="s">
        <v>1455</v>
      </c>
      <c r="E299" s="132">
        <v>37335</v>
      </c>
      <c r="F299" s="134">
        <v>3370734900</v>
      </c>
      <c r="G299" s="128"/>
      <c r="H299" s="136"/>
      <c r="I299" s="65" t="s">
        <v>150</v>
      </c>
      <c r="J299" s="43">
        <v>140163077430</v>
      </c>
      <c r="K299" s="43">
        <v>310889562178</v>
      </c>
      <c r="L299" s="43">
        <v>556903705137</v>
      </c>
      <c r="M299" s="77">
        <v>661324058495</v>
      </c>
      <c r="N299" s="92">
        <v>331495210420</v>
      </c>
      <c r="O299" s="43"/>
      <c r="P299" s="43"/>
      <c r="Q299" s="45"/>
    </row>
    <row r="300" spans="2:17" s="54" customFormat="1" x14ac:dyDescent="0.25">
      <c r="B300" s="146">
        <f t="shared" ref="B300" si="146">B298+1</f>
        <v>149</v>
      </c>
      <c r="C300" s="127" t="s">
        <v>371</v>
      </c>
      <c r="D300" s="129" t="s">
        <v>1456</v>
      </c>
      <c r="E300" s="131">
        <v>43371</v>
      </c>
      <c r="F300" s="133">
        <v>5401465005</v>
      </c>
      <c r="G300" s="127" t="s">
        <v>154</v>
      </c>
      <c r="H300" s="135" t="s">
        <v>145</v>
      </c>
      <c r="I300" s="66" t="s">
        <v>149</v>
      </c>
      <c r="J300" s="52">
        <v>13141937614</v>
      </c>
      <c r="K300" s="55"/>
      <c r="L300" s="52">
        <v>73893199496</v>
      </c>
      <c r="M300" s="78">
        <v>213260534095</v>
      </c>
      <c r="N300" s="93">
        <v>8910895761</v>
      </c>
      <c r="O300" s="52"/>
      <c r="P300" s="52"/>
      <c r="Q300" s="53"/>
    </row>
    <row r="301" spans="2:17" s="54" customFormat="1" x14ac:dyDescent="0.25">
      <c r="B301" s="146"/>
      <c r="C301" s="128" t="s">
        <v>371</v>
      </c>
      <c r="D301" s="130" t="s">
        <v>1456</v>
      </c>
      <c r="E301" s="132">
        <v>43371</v>
      </c>
      <c r="F301" s="134">
        <v>5401465005</v>
      </c>
      <c r="G301" s="128"/>
      <c r="H301" s="136"/>
      <c r="I301" s="65" t="s">
        <v>150</v>
      </c>
      <c r="J301" s="43">
        <v>76108244</v>
      </c>
      <c r="K301" s="44"/>
      <c r="L301" s="43">
        <v>17316447974</v>
      </c>
      <c r="M301" s="77">
        <v>88156878848</v>
      </c>
      <c r="N301" s="89">
        <v>-3983851254</v>
      </c>
      <c r="O301" s="43"/>
      <c r="P301" s="43"/>
      <c r="Q301" s="45"/>
    </row>
    <row r="302" spans="2:17" s="54" customFormat="1" x14ac:dyDescent="0.25">
      <c r="B302" s="146">
        <f t="shared" ref="B302" si="147">B300+1</f>
        <v>150</v>
      </c>
      <c r="C302" s="127" t="s">
        <v>373</v>
      </c>
      <c r="D302" s="129" t="s">
        <v>1457</v>
      </c>
      <c r="E302" s="131" t="s">
        <v>1458</v>
      </c>
      <c r="F302" s="133">
        <v>5106021090</v>
      </c>
      <c r="G302" s="127" t="s">
        <v>154</v>
      </c>
      <c r="H302" s="135" t="s">
        <v>145</v>
      </c>
      <c r="I302" s="66" t="s">
        <v>149</v>
      </c>
      <c r="J302" s="55">
        <v>0</v>
      </c>
      <c r="K302" s="55">
        <v>0</v>
      </c>
      <c r="L302" s="55">
        <v>0</v>
      </c>
      <c r="M302" s="79"/>
      <c r="N302" s="94"/>
      <c r="O302" s="52"/>
      <c r="P302" s="52"/>
      <c r="Q302" s="53"/>
    </row>
    <row r="303" spans="2:17" s="54" customFormat="1" x14ac:dyDescent="0.25">
      <c r="B303" s="146"/>
      <c r="C303" s="128" t="s">
        <v>373</v>
      </c>
      <c r="D303" s="130" t="s">
        <v>1457</v>
      </c>
      <c r="E303" s="132" t="s">
        <v>1458</v>
      </c>
      <c r="F303" s="134">
        <v>5106021090</v>
      </c>
      <c r="G303" s="128"/>
      <c r="H303" s="136"/>
      <c r="I303" s="65" t="s">
        <v>150</v>
      </c>
      <c r="J303" s="8">
        <v>-1435141908</v>
      </c>
      <c r="K303" s="8">
        <v>-3084373438</v>
      </c>
      <c r="L303" s="8">
        <v>-4302913327</v>
      </c>
      <c r="M303" s="80"/>
      <c r="N303" s="95"/>
      <c r="O303" s="43"/>
      <c r="P303" s="43"/>
      <c r="Q303" s="45"/>
    </row>
    <row r="304" spans="2:17" s="54" customFormat="1" x14ac:dyDescent="0.25">
      <c r="B304" s="146">
        <f t="shared" ref="B304" si="148">B302+1</f>
        <v>151</v>
      </c>
      <c r="C304" s="127" t="s">
        <v>375</v>
      </c>
      <c r="D304" s="129" t="s">
        <v>1459</v>
      </c>
      <c r="E304" s="131">
        <v>43483</v>
      </c>
      <c r="F304" s="133">
        <v>2570000000</v>
      </c>
      <c r="G304" s="127" t="s">
        <v>154</v>
      </c>
      <c r="H304" s="141" t="s">
        <v>145</v>
      </c>
      <c r="I304" s="66" t="s">
        <v>149</v>
      </c>
      <c r="J304" s="52">
        <v>40400849641</v>
      </c>
      <c r="K304" s="55"/>
      <c r="L304" s="55"/>
      <c r="M304" s="78">
        <v>193640184708</v>
      </c>
      <c r="N304" s="93">
        <v>37659493944</v>
      </c>
      <c r="O304" s="52"/>
      <c r="P304" s="52"/>
      <c r="Q304" s="53"/>
    </row>
    <row r="305" spans="2:17" s="54" customFormat="1" x14ac:dyDescent="0.25">
      <c r="B305" s="146"/>
      <c r="C305" s="128" t="s">
        <v>375</v>
      </c>
      <c r="D305" s="130" t="s">
        <v>1459</v>
      </c>
      <c r="E305" s="132">
        <v>43483</v>
      </c>
      <c r="F305" s="134">
        <v>2570000000</v>
      </c>
      <c r="G305" s="128"/>
      <c r="H305" s="141"/>
      <c r="I305" s="65" t="s">
        <v>150</v>
      </c>
      <c r="J305" s="8">
        <v>-11890715217</v>
      </c>
      <c r="K305" s="44"/>
      <c r="L305" s="44"/>
      <c r="M305" s="74">
        <v>-19000350879</v>
      </c>
      <c r="N305" s="89">
        <v>-8469478219</v>
      </c>
      <c r="O305" s="43"/>
      <c r="P305" s="43"/>
      <c r="Q305" s="45"/>
    </row>
    <row r="306" spans="2:17" s="54" customFormat="1" x14ac:dyDescent="0.25">
      <c r="B306" s="146">
        <f t="shared" ref="B306" si="149">B304+1</f>
        <v>152</v>
      </c>
      <c r="C306" s="127" t="s">
        <v>377</v>
      </c>
      <c r="D306" s="129" t="s">
        <v>1460</v>
      </c>
      <c r="E306" s="131" t="s">
        <v>1461</v>
      </c>
      <c r="F306" s="133">
        <v>12000000000</v>
      </c>
      <c r="G306" s="127" t="s">
        <v>154</v>
      </c>
      <c r="H306" s="141" t="s">
        <v>145</v>
      </c>
      <c r="I306" s="66" t="s">
        <v>149</v>
      </c>
      <c r="J306" s="52">
        <v>162595324522</v>
      </c>
      <c r="K306" s="52">
        <v>362214296889</v>
      </c>
      <c r="L306" s="52">
        <v>593764917783</v>
      </c>
      <c r="M306" s="78">
        <v>831104026853</v>
      </c>
      <c r="N306" s="93">
        <v>223545594260</v>
      </c>
      <c r="O306" s="52"/>
      <c r="P306" s="52"/>
      <c r="Q306" s="53"/>
    </row>
    <row r="307" spans="2:17" s="54" customFormat="1" x14ac:dyDescent="0.25">
      <c r="B307" s="146"/>
      <c r="C307" s="128" t="s">
        <v>377</v>
      </c>
      <c r="D307" s="130" t="s">
        <v>1460</v>
      </c>
      <c r="E307" s="132" t="s">
        <v>1461</v>
      </c>
      <c r="F307" s="134">
        <v>12000000000</v>
      </c>
      <c r="G307" s="128"/>
      <c r="H307" s="141"/>
      <c r="I307" s="65" t="s">
        <v>150</v>
      </c>
      <c r="J307" s="43">
        <v>12563870509</v>
      </c>
      <c r="K307" s="43">
        <v>27733365237</v>
      </c>
      <c r="L307" s="43">
        <v>46840637811</v>
      </c>
      <c r="M307" s="77">
        <v>63261752474</v>
      </c>
      <c r="N307" s="92">
        <v>25287462078</v>
      </c>
      <c r="O307" s="43"/>
      <c r="P307" s="43"/>
      <c r="Q307" s="45"/>
    </row>
    <row r="308" spans="2:17" s="54" customFormat="1" x14ac:dyDescent="0.25">
      <c r="B308" s="146">
        <f t="shared" ref="B308" si="150">B306+1</f>
        <v>153</v>
      </c>
      <c r="C308" s="127" t="s">
        <v>379</v>
      </c>
      <c r="D308" s="129" t="s">
        <v>1462</v>
      </c>
      <c r="E308" s="131">
        <v>37225</v>
      </c>
      <c r="F308" s="133">
        <v>306338500</v>
      </c>
      <c r="G308" s="127" t="s">
        <v>154</v>
      </c>
      <c r="H308" s="141" t="s">
        <v>145</v>
      </c>
      <c r="I308" s="66" t="s">
        <v>149</v>
      </c>
      <c r="J308" s="52">
        <v>165533423653</v>
      </c>
      <c r="K308" s="52">
        <v>324756950176</v>
      </c>
      <c r="L308" s="52">
        <v>538012580303</v>
      </c>
      <c r="M308" s="78">
        <v>780611848800</v>
      </c>
      <c r="N308" s="93">
        <v>210084659034</v>
      </c>
      <c r="O308" s="52"/>
      <c r="P308" s="52"/>
      <c r="Q308" s="53"/>
    </row>
    <row r="309" spans="2:17" s="54" customFormat="1" x14ac:dyDescent="0.25">
      <c r="B309" s="146"/>
      <c r="C309" s="128" t="s">
        <v>379</v>
      </c>
      <c r="D309" s="130" t="s">
        <v>1462</v>
      </c>
      <c r="E309" s="132">
        <v>37225</v>
      </c>
      <c r="F309" s="134">
        <v>306338500</v>
      </c>
      <c r="G309" s="128"/>
      <c r="H309" s="141"/>
      <c r="I309" s="65" t="s">
        <v>150</v>
      </c>
      <c r="J309" s="43">
        <v>8262241622</v>
      </c>
      <c r="K309" s="43">
        <v>8198346373</v>
      </c>
      <c r="L309" s="43">
        <v>15281847463</v>
      </c>
      <c r="M309" s="77">
        <v>31538833680</v>
      </c>
      <c r="N309" s="92">
        <v>15504047725</v>
      </c>
      <c r="O309" s="43"/>
      <c r="P309" s="43"/>
      <c r="Q309" s="45"/>
    </row>
    <row r="310" spans="2:17" s="54" customFormat="1" x14ac:dyDescent="0.25">
      <c r="B310" s="146">
        <f t="shared" ref="B310" si="151">B308+1</f>
        <v>154</v>
      </c>
      <c r="C310" s="127" t="s">
        <v>381</v>
      </c>
      <c r="D310" s="129" t="s">
        <v>1463</v>
      </c>
      <c r="E310" s="131">
        <v>34709</v>
      </c>
      <c r="F310" s="133">
        <v>3620831944</v>
      </c>
      <c r="G310" s="127" t="s">
        <v>154</v>
      </c>
      <c r="H310" s="141" t="s">
        <v>145</v>
      </c>
      <c r="I310" s="66" t="s">
        <v>149</v>
      </c>
      <c r="J310" s="52">
        <v>641525291526</v>
      </c>
      <c r="K310" s="52">
        <v>1446009563609</v>
      </c>
      <c r="L310" s="52">
        <v>2209897002632</v>
      </c>
      <c r="M310" s="78">
        <v>3821122529642</v>
      </c>
      <c r="N310" s="93">
        <v>772794214592</v>
      </c>
      <c r="O310" s="52"/>
      <c r="P310" s="52"/>
      <c r="Q310" s="53"/>
    </row>
    <row r="311" spans="2:17" s="54" customFormat="1" x14ac:dyDescent="0.25">
      <c r="B311" s="146"/>
      <c r="C311" s="128" t="s">
        <v>381</v>
      </c>
      <c r="D311" s="130" t="s">
        <v>1463</v>
      </c>
      <c r="E311" s="132">
        <v>34709</v>
      </c>
      <c r="F311" s="134">
        <v>3620831944</v>
      </c>
      <c r="G311" s="128"/>
      <c r="H311" s="141"/>
      <c r="I311" s="65" t="s">
        <v>150</v>
      </c>
      <c r="J311" s="58">
        <v>183781516438</v>
      </c>
      <c r="K311" s="43">
        <v>277375517008</v>
      </c>
      <c r="L311" s="43">
        <v>530304908342</v>
      </c>
      <c r="M311" s="77">
        <v>730583775834</v>
      </c>
      <c r="N311" s="92">
        <v>208954127549</v>
      </c>
      <c r="O311" s="43"/>
      <c r="P311" s="43"/>
      <c r="Q311" s="45"/>
    </row>
    <row r="312" spans="2:17" s="54" customFormat="1" x14ac:dyDescent="0.25">
      <c r="B312" s="146">
        <f t="shared" ref="B312" si="152">B310+1</f>
        <v>155</v>
      </c>
      <c r="C312" s="127" t="s">
        <v>383</v>
      </c>
      <c r="D312" s="129" t="s">
        <v>1464</v>
      </c>
      <c r="E312" s="131" t="s">
        <v>1465</v>
      </c>
      <c r="F312" s="133">
        <v>10685124441</v>
      </c>
      <c r="G312" s="127" t="s">
        <v>154</v>
      </c>
      <c r="H312" s="135" t="s">
        <v>145</v>
      </c>
      <c r="I312" s="66" t="s">
        <v>149</v>
      </c>
      <c r="J312" s="52">
        <v>843836041602</v>
      </c>
      <c r="K312" s="52">
        <v>1836426403963</v>
      </c>
      <c r="L312" s="52">
        <v>2903183399063</v>
      </c>
      <c r="M312" s="78">
        <v>4232768047707</v>
      </c>
      <c r="N312" s="93">
        <v>1332643622539</v>
      </c>
      <c r="O312" s="52"/>
      <c r="P312" s="52"/>
      <c r="Q312" s="53"/>
    </row>
    <row r="313" spans="2:17" s="54" customFormat="1" x14ac:dyDescent="0.25">
      <c r="B313" s="146"/>
      <c r="C313" s="128" t="s">
        <v>383</v>
      </c>
      <c r="D313" s="130" t="s">
        <v>1464</v>
      </c>
      <c r="E313" s="132" t="s">
        <v>1465</v>
      </c>
      <c r="F313" s="134">
        <v>10685124441</v>
      </c>
      <c r="G313" s="128"/>
      <c r="H313" s="136"/>
      <c r="I313" s="65" t="s">
        <v>150</v>
      </c>
      <c r="J313" s="8">
        <v>-218007287196</v>
      </c>
      <c r="K313" s="8">
        <v>-421313397814</v>
      </c>
      <c r="L313" s="8">
        <v>-635307475519</v>
      </c>
      <c r="M313" s="74">
        <v>-907024833708</v>
      </c>
      <c r="N313" s="89">
        <v>-93594178170</v>
      </c>
      <c r="O313" s="43"/>
      <c r="P313" s="43"/>
      <c r="Q313" s="45"/>
    </row>
    <row r="314" spans="2:17" s="54" customFormat="1" x14ac:dyDescent="0.25">
      <c r="B314" s="146">
        <f t="shared" ref="B314" si="153">B312+1</f>
        <v>156</v>
      </c>
      <c r="C314" s="127" t="s">
        <v>385</v>
      </c>
      <c r="D314" s="129" t="s">
        <v>1466</v>
      </c>
      <c r="E314" s="131">
        <v>37215</v>
      </c>
      <c r="F314" s="133">
        <v>8956361206</v>
      </c>
      <c r="G314" s="127" t="s">
        <v>153</v>
      </c>
      <c r="H314" s="135" t="s">
        <v>145</v>
      </c>
      <c r="I314" s="66" t="s">
        <v>149</v>
      </c>
      <c r="J314" s="52">
        <v>355194637</v>
      </c>
      <c r="K314" s="52">
        <v>993899078</v>
      </c>
      <c r="L314" s="52">
        <v>1760559761</v>
      </c>
      <c r="M314" s="78">
        <v>2555488486</v>
      </c>
      <c r="N314" s="93">
        <v>573728539</v>
      </c>
      <c r="O314" s="52"/>
      <c r="P314" s="52"/>
      <c r="Q314" s="53"/>
    </row>
    <row r="315" spans="2:17" s="54" customFormat="1" x14ac:dyDescent="0.25">
      <c r="B315" s="146"/>
      <c r="C315" s="128" t="s">
        <v>385</v>
      </c>
      <c r="D315" s="130" t="s">
        <v>1466</v>
      </c>
      <c r="E315" s="132">
        <v>37215</v>
      </c>
      <c r="F315" s="134">
        <v>8956361206</v>
      </c>
      <c r="G315" s="128"/>
      <c r="H315" s="136"/>
      <c r="I315" s="65" t="s">
        <v>150</v>
      </c>
      <c r="J315" s="8">
        <v>-904122299</v>
      </c>
      <c r="K315" s="8">
        <v>-899147368</v>
      </c>
      <c r="L315" s="8">
        <v>-1084990978</v>
      </c>
      <c r="M315" s="74">
        <v>-1239921130</v>
      </c>
      <c r="N315" s="102">
        <v>-62464222</v>
      </c>
      <c r="O315" s="43"/>
      <c r="P315" s="43"/>
      <c r="Q315" s="45"/>
    </row>
    <row r="316" spans="2:17" s="54" customFormat="1" x14ac:dyDescent="0.25">
      <c r="B316" s="146">
        <f t="shared" ref="B316" si="154">B314+1</f>
        <v>157</v>
      </c>
      <c r="C316" s="127" t="s">
        <v>387</v>
      </c>
      <c r="D316" s="129" t="s">
        <v>1467</v>
      </c>
      <c r="E316" s="131" t="s">
        <v>1468</v>
      </c>
      <c r="F316" s="133">
        <v>70000000</v>
      </c>
      <c r="G316" s="127" t="s">
        <v>154</v>
      </c>
      <c r="H316" s="135" t="s">
        <v>155</v>
      </c>
      <c r="I316" s="66" t="s">
        <v>149</v>
      </c>
      <c r="J316" s="52">
        <v>8735609</v>
      </c>
      <c r="K316" s="52">
        <v>18684284</v>
      </c>
      <c r="L316" s="52">
        <v>29825198</v>
      </c>
      <c r="M316" s="79"/>
      <c r="N316" s="94"/>
      <c r="O316" s="52"/>
      <c r="P316" s="52"/>
      <c r="Q316" s="53"/>
    </row>
    <row r="317" spans="2:17" s="54" customFormat="1" x14ac:dyDescent="0.25">
      <c r="B317" s="146"/>
      <c r="C317" s="128" t="s">
        <v>387</v>
      </c>
      <c r="D317" s="130" t="s">
        <v>1467</v>
      </c>
      <c r="E317" s="132" t="s">
        <v>1468</v>
      </c>
      <c r="F317" s="134">
        <v>70000000</v>
      </c>
      <c r="G317" s="128"/>
      <c r="H317" s="136"/>
      <c r="I317" s="65" t="s">
        <v>150</v>
      </c>
      <c r="J317" s="60">
        <v>-169180</v>
      </c>
      <c r="K317" s="8">
        <v>-64215</v>
      </c>
      <c r="L317" s="43">
        <v>106830</v>
      </c>
      <c r="M317" s="80"/>
      <c r="N317" s="95"/>
      <c r="O317" s="43"/>
      <c r="P317" s="43"/>
      <c r="Q317" s="45"/>
    </row>
    <row r="318" spans="2:17" s="54" customFormat="1" x14ac:dyDescent="0.25">
      <c r="B318" s="146">
        <f t="shared" ref="B318" si="155">B316+1</f>
        <v>158</v>
      </c>
      <c r="C318" s="127" t="s">
        <v>390</v>
      </c>
      <c r="D318" s="129" t="s">
        <v>1469</v>
      </c>
      <c r="E318" s="131">
        <v>43544</v>
      </c>
      <c r="F318" s="133">
        <v>508000000</v>
      </c>
      <c r="G318" s="127" t="s">
        <v>154</v>
      </c>
      <c r="H318" s="135" t="s">
        <v>145</v>
      </c>
      <c r="I318" s="66" t="s">
        <v>149</v>
      </c>
      <c r="J318" s="52">
        <v>18884628578</v>
      </c>
      <c r="K318" s="55"/>
      <c r="L318" s="55"/>
      <c r="M318" s="78">
        <v>157581399731</v>
      </c>
      <c r="N318" s="93">
        <v>19930910523</v>
      </c>
      <c r="O318" s="52"/>
      <c r="P318" s="52"/>
      <c r="Q318" s="53"/>
    </row>
    <row r="319" spans="2:17" s="54" customFormat="1" x14ac:dyDescent="0.25">
      <c r="B319" s="146"/>
      <c r="C319" s="128" t="s">
        <v>390</v>
      </c>
      <c r="D319" s="130" t="s">
        <v>1469</v>
      </c>
      <c r="E319" s="132">
        <v>43544</v>
      </c>
      <c r="F319" s="134">
        <v>508000000</v>
      </c>
      <c r="G319" s="128"/>
      <c r="H319" s="136"/>
      <c r="I319" s="65" t="s">
        <v>150</v>
      </c>
      <c r="J319" s="43">
        <v>1057951460</v>
      </c>
      <c r="K319" s="44"/>
      <c r="L319" s="44"/>
      <c r="M319" s="77">
        <v>3090956272</v>
      </c>
      <c r="N319" s="92">
        <v>1125960856</v>
      </c>
      <c r="O319" s="43"/>
      <c r="P319" s="43"/>
      <c r="Q319" s="45"/>
    </row>
    <row r="320" spans="2:17" s="54" customFormat="1" x14ac:dyDescent="0.25">
      <c r="B320" s="146">
        <f t="shared" ref="B320" si="156">B318+1</f>
        <v>159</v>
      </c>
      <c r="C320" s="127" t="s">
        <v>392</v>
      </c>
      <c r="D320" s="129" t="s">
        <v>1470</v>
      </c>
      <c r="E320" s="131" t="s">
        <v>1471</v>
      </c>
      <c r="F320" s="133">
        <v>4871214021</v>
      </c>
      <c r="G320" s="127" t="s">
        <v>154</v>
      </c>
      <c r="H320" s="135" t="s">
        <v>145</v>
      </c>
      <c r="I320" s="66" t="s">
        <v>149</v>
      </c>
      <c r="J320" s="52">
        <v>125889073497</v>
      </c>
      <c r="K320" s="52">
        <v>267657405720</v>
      </c>
      <c r="L320" s="52">
        <v>341737073865</v>
      </c>
      <c r="M320" s="79"/>
      <c r="N320" s="94"/>
      <c r="O320" s="52"/>
      <c r="P320" s="52"/>
      <c r="Q320" s="53"/>
    </row>
    <row r="321" spans="2:17" s="54" customFormat="1" x14ac:dyDescent="0.25">
      <c r="B321" s="146"/>
      <c r="C321" s="128" t="s">
        <v>392</v>
      </c>
      <c r="D321" s="130" t="s">
        <v>1470</v>
      </c>
      <c r="E321" s="132" t="s">
        <v>1471</v>
      </c>
      <c r="F321" s="134">
        <v>4871214021</v>
      </c>
      <c r="G321" s="128"/>
      <c r="H321" s="136"/>
      <c r="I321" s="65" t="s">
        <v>150</v>
      </c>
      <c r="J321" s="8">
        <v>-35945939515</v>
      </c>
      <c r="K321" s="8">
        <v>-110063918530</v>
      </c>
      <c r="L321" s="8">
        <v>-205250136402</v>
      </c>
      <c r="M321" s="80"/>
      <c r="N321" s="95"/>
      <c r="O321" s="43"/>
      <c r="P321" s="43"/>
      <c r="Q321" s="45"/>
    </row>
    <row r="322" spans="2:17" s="54" customFormat="1" x14ac:dyDescent="0.25">
      <c r="B322" s="146">
        <f t="shared" ref="B322" si="157">B320+1</f>
        <v>160</v>
      </c>
      <c r="C322" s="127" t="s">
        <v>394</v>
      </c>
      <c r="D322" s="129" t="s">
        <v>395</v>
      </c>
      <c r="E322" s="131">
        <v>33315</v>
      </c>
      <c r="F322" s="133">
        <v>16398000000</v>
      </c>
      <c r="G322" s="127" t="s">
        <v>152</v>
      </c>
      <c r="H322" s="135" t="s">
        <v>145</v>
      </c>
      <c r="I322" s="66" t="s">
        <v>149</v>
      </c>
      <c r="J322" s="52">
        <v>11855103</v>
      </c>
      <c r="K322" s="52">
        <v>25612651</v>
      </c>
      <c r="L322" s="52">
        <v>39385096</v>
      </c>
      <c r="M322" s="78">
        <v>53957604</v>
      </c>
      <c r="N322" s="93">
        <v>14455252</v>
      </c>
      <c r="O322" s="52"/>
      <c r="P322" s="52"/>
      <c r="Q322" s="53"/>
    </row>
    <row r="323" spans="2:17" s="54" customFormat="1" x14ac:dyDescent="0.25">
      <c r="B323" s="146"/>
      <c r="C323" s="128" t="s">
        <v>394</v>
      </c>
      <c r="D323" s="130" t="s">
        <v>395</v>
      </c>
      <c r="E323" s="132">
        <v>33315</v>
      </c>
      <c r="F323" s="134">
        <v>16398000000</v>
      </c>
      <c r="G323" s="128"/>
      <c r="H323" s="136"/>
      <c r="I323" s="65" t="s">
        <v>150</v>
      </c>
      <c r="J323" s="43">
        <v>991721</v>
      </c>
      <c r="K323" s="43">
        <v>2430764</v>
      </c>
      <c r="L323" s="43">
        <v>3469540</v>
      </c>
      <c r="M323" s="77">
        <v>4551485</v>
      </c>
      <c r="N323" s="92">
        <v>812279</v>
      </c>
      <c r="O323" s="43"/>
      <c r="P323" s="43"/>
      <c r="Q323" s="45"/>
    </row>
    <row r="324" spans="2:17" s="54" customFormat="1" x14ac:dyDescent="0.25">
      <c r="B324" s="146">
        <f t="shared" ref="B324" si="158">B322+1</f>
        <v>161</v>
      </c>
      <c r="C324" s="127" t="s">
        <v>396</v>
      </c>
      <c r="D324" s="129" t="s">
        <v>1472</v>
      </c>
      <c r="E324" s="131">
        <v>43566</v>
      </c>
      <c r="F324" s="133">
        <v>2433375000</v>
      </c>
      <c r="G324" s="127"/>
      <c r="H324" s="135"/>
      <c r="I324" s="66" t="s">
        <v>149</v>
      </c>
      <c r="J324" s="55"/>
      <c r="K324" s="55"/>
      <c r="L324" s="55"/>
      <c r="M324" s="79"/>
      <c r="N324" s="94"/>
      <c r="O324" s="52"/>
      <c r="P324" s="52"/>
      <c r="Q324" s="53"/>
    </row>
    <row r="325" spans="2:17" s="54" customFormat="1" x14ac:dyDescent="0.25">
      <c r="B325" s="146"/>
      <c r="C325" s="128" t="s">
        <v>396</v>
      </c>
      <c r="D325" s="130" t="s">
        <v>1472</v>
      </c>
      <c r="E325" s="132">
        <v>43566</v>
      </c>
      <c r="F325" s="134">
        <v>2433375000</v>
      </c>
      <c r="G325" s="128"/>
      <c r="H325" s="136"/>
      <c r="I325" s="65" t="s">
        <v>150</v>
      </c>
      <c r="J325" s="44"/>
      <c r="K325" s="44"/>
      <c r="L325" s="44"/>
      <c r="M325" s="80"/>
      <c r="N325" s="95"/>
      <c r="O325" s="43"/>
      <c r="P325" s="43"/>
      <c r="Q325" s="45"/>
    </row>
    <row r="326" spans="2:17" s="54" customFormat="1" x14ac:dyDescent="0.25">
      <c r="B326" s="146">
        <f t="shared" ref="B326" si="159">B324+1</f>
        <v>162</v>
      </c>
      <c r="C326" s="127" t="s">
        <v>398</v>
      </c>
      <c r="D326" s="129" t="s">
        <v>1473</v>
      </c>
      <c r="E326" s="131">
        <v>39049</v>
      </c>
      <c r="F326" s="133">
        <v>59572382787</v>
      </c>
      <c r="G326" s="127" t="s">
        <v>152</v>
      </c>
      <c r="H326" s="141" t="s">
        <v>145</v>
      </c>
      <c r="I326" s="66" t="s">
        <v>149</v>
      </c>
      <c r="J326" s="52">
        <v>1873189</v>
      </c>
      <c r="K326" s="52">
        <v>3875220</v>
      </c>
      <c r="L326" s="52">
        <v>5583144</v>
      </c>
      <c r="M326" s="78">
        <v>7390580</v>
      </c>
      <c r="N326" s="93">
        <v>1821716</v>
      </c>
      <c r="O326" s="52"/>
      <c r="P326" s="52"/>
      <c r="Q326" s="53"/>
    </row>
    <row r="327" spans="2:17" s="54" customFormat="1" x14ac:dyDescent="0.25">
      <c r="B327" s="146"/>
      <c r="C327" s="128" t="s">
        <v>398</v>
      </c>
      <c r="D327" s="130" t="s">
        <v>1473</v>
      </c>
      <c r="E327" s="132">
        <v>39049</v>
      </c>
      <c r="F327" s="134">
        <v>59572382787</v>
      </c>
      <c r="G327" s="128"/>
      <c r="H327" s="141"/>
      <c r="I327" s="65" t="s">
        <v>150</v>
      </c>
      <c r="J327" s="8">
        <v>-67565</v>
      </c>
      <c r="K327" s="43">
        <v>1938940</v>
      </c>
      <c r="L327" s="43">
        <v>1745536</v>
      </c>
      <c r="M327" s="77">
        <v>1722704</v>
      </c>
      <c r="N327" s="92">
        <v>19765</v>
      </c>
      <c r="O327" s="43"/>
      <c r="P327" s="43"/>
      <c r="Q327" s="45"/>
    </row>
    <row r="328" spans="2:17" s="54" customFormat="1" x14ac:dyDescent="0.25">
      <c r="B328" s="146">
        <f t="shared" ref="B328" si="160">B326+1</f>
        <v>163</v>
      </c>
      <c r="C328" s="127" t="s">
        <v>400</v>
      </c>
      <c r="D328" s="129" t="s">
        <v>1474</v>
      </c>
      <c r="E328" s="131" t="s">
        <v>1475</v>
      </c>
      <c r="F328" s="133">
        <v>4458352920</v>
      </c>
      <c r="G328" s="127" t="s">
        <v>153</v>
      </c>
      <c r="H328" s="141" t="s">
        <v>145</v>
      </c>
      <c r="I328" s="66" t="s">
        <v>149</v>
      </c>
      <c r="J328" s="52">
        <v>2575461512</v>
      </c>
      <c r="K328" s="52">
        <v>4941961121</v>
      </c>
      <c r="L328" s="52">
        <v>7586610343</v>
      </c>
      <c r="M328" s="78">
        <v>10485450233</v>
      </c>
      <c r="N328" s="93">
        <v>2867098589</v>
      </c>
      <c r="O328" s="52"/>
      <c r="P328" s="52"/>
      <c r="Q328" s="53"/>
    </row>
    <row r="329" spans="2:17" s="54" customFormat="1" x14ac:dyDescent="0.25">
      <c r="B329" s="146"/>
      <c r="C329" s="128" t="s">
        <v>400</v>
      </c>
      <c r="D329" s="130" t="s">
        <v>1474</v>
      </c>
      <c r="E329" s="132" t="s">
        <v>1475</v>
      </c>
      <c r="F329" s="134">
        <v>4458352920</v>
      </c>
      <c r="G329" s="128"/>
      <c r="H329" s="141"/>
      <c r="I329" s="65" t="s">
        <v>150</v>
      </c>
      <c r="J329" s="43">
        <v>23680530</v>
      </c>
      <c r="K329" s="43">
        <v>34722888</v>
      </c>
      <c r="L329" s="43">
        <v>63542956</v>
      </c>
      <c r="M329" s="77">
        <v>89609693</v>
      </c>
      <c r="N329" s="92">
        <v>23331072</v>
      </c>
      <c r="O329" s="43"/>
      <c r="P329" s="43"/>
      <c r="Q329" s="45"/>
    </row>
    <row r="330" spans="2:17" s="54" customFormat="1" x14ac:dyDescent="0.25">
      <c r="B330" s="146">
        <f t="shared" ref="B330" si="161">B328+1</f>
        <v>164</v>
      </c>
      <c r="C330" s="127" t="s">
        <v>402</v>
      </c>
      <c r="D330" s="129" t="s">
        <v>1476</v>
      </c>
      <c r="E330" s="131" t="s">
        <v>1477</v>
      </c>
      <c r="F330" s="133">
        <v>1307000000</v>
      </c>
      <c r="G330" s="127" t="s">
        <v>154</v>
      </c>
      <c r="H330" s="141" t="s">
        <v>145</v>
      </c>
      <c r="I330" s="66" t="s">
        <v>149</v>
      </c>
      <c r="J330" s="55"/>
      <c r="K330" s="55"/>
      <c r="L330" s="52">
        <v>17255107786</v>
      </c>
      <c r="M330" s="79"/>
      <c r="N330" s="94"/>
      <c r="O330" s="52"/>
      <c r="P330" s="52"/>
      <c r="Q330" s="53"/>
    </row>
    <row r="331" spans="2:17" s="54" customFormat="1" x14ac:dyDescent="0.25">
      <c r="B331" s="146"/>
      <c r="C331" s="128" t="s">
        <v>402</v>
      </c>
      <c r="D331" s="130" t="s">
        <v>1476</v>
      </c>
      <c r="E331" s="132" t="s">
        <v>1477</v>
      </c>
      <c r="F331" s="134">
        <v>1307000000</v>
      </c>
      <c r="G331" s="128"/>
      <c r="H331" s="141"/>
      <c r="I331" s="65" t="s">
        <v>150</v>
      </c>
      <c r="J331" s="44"/>
      <c r="K331" s="44"/>
      <c r="L331" s="8">
        <v>-15838005016</v>
      </c>
      <c r="M331" s="80"/>
      <c r="N331" s="95"/>
      <c r="O331" s="43"/>
      <c r="P331" s="43"/>
      <c r="Q331" s="45"/>
    </row>
    <row r="332" spans="2:17" s="54" customFormat="1" x14ac:dyDescent="0.25">
      <c r="B332" s="146">
        <f t="shared" ref="B332" si="162">B330+1</f>
        <v>165</v>
      </c>
      <c r="C332" s="127" t="s">
        <v>404</v>
      </c>
      <c r="D332" s="129" t="s">
        <v>1478</v>
      </c>
      <c r="E332" s="131">
        <v>32840</v>
      </c>
      <c r="F332" s="133">
        <v>800371500</v>
      </c>
      <c r="G332" s="127" t="s">
        <v>154</v>
      </c>
      <c r="H332" s="141" t="s">
        <v>155</v>
      </c>
      <c r="I332" s="66" t="s">
        <v>149</v>
      </c>
      <c r="J332" s="52">
        <v>17626680</v>
      </c>
      <c r="K332" s="52">
        <v>36635022</v>
      </c>
      <c r="L332" s="52">
        <v>51156731</v>
      </c>
      <c r="M332" s="78">
        <v>85593299</v>
      </c>
      <c r="N332" s="93">
        <v>32644349</v>
      </c>
      <c r="O332" s="52"/>
      <c r="P332" s="52"/>
      <c r="Q332" s="53"/>
    </row>
    <row r="333" spans="2:17" s="54" customFormat="1" x14ac:dyDescent="0.25">
      <c r="B333" s="146"/>
      <c r="C333" s="128" t="s">
        <v>404</v>
      </c>
      <c r="D333" s="130" t="s">
        <v>1478</v>
      </c>
      <c r="E333" s="132">
        <v>32840</v>
      </c>
      <c r="F333" s="134">
        <v>800371500</v>
      </c>
      <c r="G333" s="128"/>
      <c r="H333" s="141"/>
      <c r="I333" s="65" t="s">
        <v>150</v>
      </c>
      <c r="J333" s="18">
        <v>-1628652</v>
      </c>
      <c r="K333" s="43">
        <v>188516</v>
      </c>
      <c r="L333" s="8">
        <v>-8956898</v>
      </c>
      <c r="M333" s="74">
        <v>-5794754</v>
      </c>
      <c r="N333" s="92">
        <v>1255257</v>
      </c>
      <c r="O333" s="43"/>
      <c r="P333" s="43"/>
      <c r="Q333" s="45"/>
    </row>
    <row r="334" spans="2:17" s="54" customFormat="1" x14ac:dyDescent="0.25">
      <c r="B334" s="146">
        <f t="shared" ref="B334" si="163">B332+1</f>
        <v>166</v>
      </c>
      <c r="C334" s="127" t="s">
        <v>407</v>
      </c>
      <c r="D334" s="129" t="s">
        <v>1479</v>
      </c>
      <c r="E334" s="131">
        <v>34421</v>
      </c>
      <c r="F334" s="133">
        <v>18560303397</v>
      </c>
      <c r="G334" s="127" t="s">
        <v>152</v>
      </c>
      <c r="H334" s="135" t="s">
        <v>145</v>
      </c>
      <c r="I334" s="66" t="s">
        <v>149</v>
      </c>
      <c r="J334" s="52">
        <v>1357634</v>
      </c>
      <c r="K334" s="52">
        <v>2804848</v>
      </c>
      <c r="L334" s="52">
        <v>4690532</v>
      </c>
      <c r="M334" s="78">
        <v>7670405</v>
      </c>
      <c r="N334" s="93">
        <v>1646732</v>
      </c>
      <c r="O334" s="52"/>
      <c r="P334" s="52"/>
      <c r="Q334" s="53"/>
    </row>
    <row r="335" spans="2:17" s="54" customFormat="1" x14ac:dyDescent="0.25">
      <c r="B335" s="146"/>
      <c r="C335" s="128" t="s">
        <v>407</v>
      </c>
      <c r="D335" s="130" t="s">
        <v>1479</v>
      </c>
      <c r="E335" s="132">
        <v>34421</v>
      </c>
      <c r="F335" s="134">
        <v>18560303397</v>
      </c>
      <c r="G335" s="128"/>
      <c r="H335" s="136"/>
      <c r="I335" s="65" t="s">
        <v>150</v>
      </c>
      <c r="J335" s="43">
        <v>147279</v>
      </c>
      <c r="K335" s="43">
        <v>224981</v>
      </c>
      <c r="L335" s="43">
        <v>657163</v>
      </c>
      <c r="M335" s="77">
        <v>1302702</v>
      </c>
      <c r="N335" s="92">
        <v>297518</v>
      </c>
      <c r="O335" s="43"/>
      <c r="P335" s="43"/>
      <c r="Q335" s="45"/>
    </row>
    <row r="336" spans="2:17" s="54" customFormat="1" x14ac:dyDescent="0.25">
      <c r="B336" s="146">
        <f t="shared" ref="B336" si="164">B334+1</f>
        <v>167</v>
      </c>
      <c r="C336" s="127" t="s">
        <v>409</v>
      </c>
      <c r="D336" s="129" t="s">
        <v>1480</v>
      </c>
      <c r="E336" s="131">
        <v>35249</v>
      </c>
      <c r="F336" s="133">
        <v>1230839821</v>
      </c>
      <c r="G336" s="127" t="s">
        <v>154</v>
      </c>
      <c r="H336" s="135" t="s">
        <v>145</v>
      </c>
      <c r="I336" s="66" t="s">
        <v>149</v>
      </c>
      <c r="J336" s="52">
        <v>73658290628</v>
      </c>
      <c r="K336" s="52">
        <v>133945718961</v>
      </c>
      <c r="L336" s="52">
        <v>208598253762</v>
      </c>
      <c r="M336" s="78">
        <v>281313199366</v>
      </c>
      <c r="N336" s="94"/>
      <c r="O336" s="52"/>
      <c r="P336" s="52"/>
      <c r="Q336" s="53"/>
    </row>
    <row r="337" spans="2:17" s="54" customFormat="1" x14ac:dyDescent="0.25">
      <c r="B337" s="146"/>
      <c r="C337" s="128" t="s">
        <v>409</v>
      </c>
      <c r="D337" s="130" t="s">
        <v>1480</v>
      </c>
      <c r="E337" s="132">
        <v>35249</v>
      </c>
      <c r="F337" s="134">
        <v>1230839821</v>
      </c>
      <c r="G337" s="128"/>
      <c r="H337" s="136"/>
      <c r="I337" s="65" t="s">
        <v>150</v>
      </c>
      <c r="J337" s="43">
        <v>4313334496</v>
      </c>
      <c r="K337" s="43">
        <v>1211586070</v>
      </c>
      <c r="L337" s="43">
        <v>3214386561</v>
      </c>
      <c r="M337" s="77">
        <v>5205032919</v>
      </c>
      <c r="N337" s="101"/>
      <c r="O337" s="43"/>
      <c r="P337" s="43"/>
      <c r="Q337" s="45"/>
    </row>
    <row r="338" spans="2:17" s="54" customFormat="1" x14ac:dyDescent="0.25">
      <c r="B338" s="146">
        <f t="shared" ref="B338" si="165">B336+1</f>
        <v>168</v>
      </c>
      <c r="C338" s="127" t="s">
        <v>411</v>
      </c>
      <c r="D338" s="129" t="s">
        <v>1481</v>
      </c>
      <c r="E338" s="131" t="s">
        <v>1482</v>
      </c>
      <c r="F338" s="133">
        <v>3141390962</v>
      </c>
      <c r="G338" s="127" t="s">
        <v>153</v>
      </c>
      <c r="H338" s="135" t="s">
        <v>145</v>
      </c>
      <c r="I338" s="66" t="s">
        <v>149</v>
      </c>
      <c r="J338" s="52">
        <v>83653500</v>
      </c>
      <c r="K338" s="52">
        <v>177701360</v>
      </c>
      <c r="L338" s="52">
        <v>266773139</v>
      </c>
      <c r="M338" s="78">
        <v>379418062</v>
      </c>
      <c r="N338" s="93">
        <v>103750627</v>
      </c>
      <c r="O338" s="52"/>
      <c r="P338" s="52"/>
      <c r="Q338" s="53"/>
    </row>
    <row r="339" spans="2:17" s="54" customFormat="1" x14ac:dyDescent="0.25">
      <c r="B339" s="146"/>
      <c r="C339" s="128" t="s">
        <v>411</v>
      </c>
      <c r="D339" s="130" t="s">
        <v>1481</v>
      </c>
      <c r="E339" s="132" t="s">
        <v>1482</v>
      </c>
      <c r="F339" s="134">
        <v>3141390962</v>
      </c>
      <c r="G339" s="128"/>
      <c r="H339" s="136"/>
      <c r="I339" s="65" t="s">
        <v>150</v>
      </c>
      <c r="J339" s="59">
        <v>5049639</v>
      </c>
      <c r="K339" s="43">
        <v>10102460</v>
      </c>
      <c r="L339" s="43">
        <v>15868032</v>
      </c>
      <c r="M339" s="77">
        <v>13121021</v>
      </c>
      <c r="N339" s="92">
        <v>1998670</v>
      </c>
      <c r="O339" s="43"/>
      <c r="P339" s="43"/>
      <c r="Q339" s="45"/>
    </row>
    <row r="340" spans="2:17" s="54" customFormat="1" x14ac:dyDescent="0.25">
      <c r="B340" s="146">
        <f t="shared" ref="B340" si="166">B338+1</f>
        <v>169</v>
      </c>
      <c r="C340" s="127" t="s">
        <v>413</v>
      </c>
      <c r="D340" s="129" t="s">
        <v>1483</v>
      </c>
      <c r="E340" s="131">
        <v>42549</v>
      </c>
      <c r="F340" s="133">
        <v>2420547025</v>
      </c>
      <c r="G340" s="127" t="s">
        <v>153</v>
      </c>
      <c r="H340" s="135" t="s">
        <v>145</v>
      </c>
      <c r="I340" s="66" t="s">
        <v>149</v>
      </c>
      <c r="J340" s="52">
        <v>116280420</v>
      </c>
      <c r="K340" s="52">
        <v>263744460</v>
      </c>
      <c r="L340" s="52">
        <v>425696024</v>
      </c>
      <c r="M340" s="78">
        <v>547324968</v>
      </c>
      <c r="N340" s="93">
        <v>216662636</v>
      </c>
      <c r="O340" s="52"/>
      <c r="P340" s="52"/>
      <c r="Q340" s="53"/>
    </row>
    <row r="341" spans="2:17" s="54" customFormat="1" x14ac:dyDescent="0.25">
      <c r="B341" s="146"/>
      <c r="C341" s="128" t="s">
        <v>413</v>
      </c>
      <c r="D341" s="130" t="s">
        <v>1483</v>
      </c>
      <c r="E341" s="132">
        <v>42549</v>
      </c>
      <c r="F341" s="134">
        <v>2420547025</v>
      </c>
      <c r="G341" s="128"/>
      <c r="H341" s="136"/>
      <c r="I341" s="65" t="s">
        <v>150</v>
      </c>
      <c r="J341" s="8">
        <v>-1229653</v>
      </c>
      <c r="K341" s="8">
        <v>-42443</v>
      </c>
      <c r="L341" s="8">
        <v>-39741</v>
      </c>
      <c r="M341" s="77">
        <v>5199245</v>
      </c>
      <c r="N341" s="89">
        <v>-6747139</v>
      </c>
      <c r="O341" s="43"/>
      <c r="P341" s="43"/>
      <c r="Q341" s="45"/>
    </row>
    <row r="342" spans="2:17" s="54" customFormat="1" x14ac:dyDescent="0.25">
      <c r="B342" s="146">
        <f t="shared" ref="B342" si="167">B340+1</f>
        <v>170</v>
      </c>
      <c r="C342" s="127" t="s">
        <v>415</v>
      </c>
      <c r="D342" s="129" t="s">
        <v>1484</v>
      </c>
      <c r="E342" s="131">
        <v>43413</v>
      </c>
      <c r="F342" s="133">
        <v>1120000020</v>
      </c>
      <c r="G342" s="127" t="s">
        <v>154</v>
      </c>
      <c r="H342" s="135" t="s">
        <v>145</v>
      </c>
      <c r="I342" s="66" t="s">
        <v>149</v>
      </c>
      <c r="J342" s="55"/>
      <c r="K342" s="55"/>
      <c r="L342" s="55"/>
      <c r="M342" s="78">
        <v>236184959298</v>
      </c>
      <c r="N342" s="94"/>
      <c r="O342" s="52"/>
      <c r="P342" s="52"/>
      <c r="Q342" s="53"/>
    </row>
    <row r="343" spans="2:17" s="54" customFormat="1" x14ac:dyDescent="0.25">
      <c r="B343" s="146"/>
      <c r="C343" s="128" t="s">
        <v>415</v>
      </c>
      <c r="D343" s="130" t="s">
        <v>1484</v>
      </c>
      <c r="E343" s="132">
        <v>43413</v>
      </c>
      <c r="F343" s="134">
        <v>1120000020</v>
      </c>
      <c r="G343" s="128"/>
      <c r="H343" s="136"/>
      <c r="I343" s="65" t="s">
        <v>150</v>
      </c>
      <c r="J343" s="44"/>
      <c r="K343" s="44"/>
      <c r="L343" s="44"/>
      <c r="M343" s="77">
        <v>2915723271</v>
      </c>
      <c r="N343" s="95"/>
      <c r="O343" s="43"/>
      <c r="P343" s="43"/>
      <c r="Q343" s="45"/>
    </row>
    <row r="344" spans="2:17" s="54" customFormat="1" x14ac:dyDescent="0.25">
      <c r="B344" s="146">
        <f t="shared" ref="B344" si="168">B342+1</f>
        <v>171</v>
      </c>
      <c r="C344" s="127" t="s">
        <v>417</v>
      </c>
      <c r="D344" s="129" t="s">
        <v>418</v>
      </c>
      <c r="E344" s="131">
        <v>37078</v>
      </c>
      <c r="F344" s="133">
        <v>676000000</v>
      </c>
      <c r="G344" s="127" t="s">
        <v>154</v>
      </c>
      <c r="H344" s="135" t="s">
        <v>145</v>
      </c>
      <c r="I344" s="66" t="s">
        <v>149</v>
      </c>
      <c r="J344" s="52">
        <f>18655583+330878717+708833333</f>
        <v>1058367633</v>
      </c>
      <c r="K344" s="52">
        <f>40609289+669532377+1429861113</f>
        <v>2140002779</v>
      </c>
      <c r="L344" s="52">
        <f>75498074+991982548+2158666670+1425280000</f>
        <v>4651427292</v>
      </c>
      <c r="M344" s="78">
        <f>129337872+1278375670+2887472227+1425280</f>
        <v>4296611049</v>
      </c>
      <c r="N344" s="93">
        <f>64087721+265160480+713249995</f>
        <v>1042498196</v>
      </c>
      <c r="O344" s="52"/>
      <c r="P344" s="52"/>
      <c r="Q344" s="53"/>
    </row>
    <row r="345" spans="2:17" s="54" customFormat="1" x14ac:dyDescent="0.25">
      <c r="B345" s="146"/>
      <c r="C345" s="128" t="s">
        <v>417</v>
      </c>
      <c r="D345" s="130" t="s">
        <v>418</v>
      </c>
      <c r="E345" s="132">
        <v>37078</v>
      </c>
      <c r="F345" s="134">
        <v>676000000</v>
      </c>
      <c r="G345" s="128"/>
      <c r="H345" s="136"/>
      <c r="I345" s="65" t="s">
        <v>150</v>
      </c>
      <c r="J345" s="43">
        <v>232218284</v>
      </c>
      <c r="K345" s="43">
        <v>196882017</v>
      </c>
      <c r="L345" s="43">
        <v>1803947613</v>
      </c>
      <c r="M345" s="77">
        <v>1650685099</v>
      </c>
      <c r="N345" s="92">
        <v>155560851</v>
      </c>
      <c r="O345" s="43"/>
      <c r="P345" s="43"/>
      <c r="Q345" s="45"/>
    </row>
    <row r="346" spans="2:17" s="54" customFormat="1" x14ac:dyDescent="0.25">
      <c r="B346" s="146">
        <f t="shared" ref="B346" si="169">B344+1</f>
        <v>172</v>
      </c>
      <c r="C346" s="127" t="s">
        <v>419</v>
      </c>
      <c r="D346" s="129" t="s">
        <v>420</v>
      </c>
      <c r="E346" s="131">
        <v>39351</v>
      </c>
      <c r="F346" s="133">
        <v>21853733792</v>
      </c>
      <c r="G346" s="127" t="s">
        <v>154</v>
      </c>
      <c r="H346" s="141" t="s">
        <v>155</v>
      </c>
      <c r="I346" s="66" t="s">
        <v>149</v>
      </c>
      <c r="J346" s="52">
        <v>57329034</v>
      </c>
      <c r="K346" s="52">
        <v>116024824</v>
      </c>
      <c r="L346" s="52">
        <v>188868067</v>
      </c>
      <c r="M346" s="78">
        <v>276097099</v>
      </c>
      <c r="N346" s="93">
        <v>66119859</v>
      </c>
      <c r="O346" s="52"/>
      <c r="P346" s="52"/>
      <c r="Q346" s="53"/>
    </row>
    <row r="347" spans="2:17" s="54" customFormat="1" x14ac:dyDescent="0.25">
      <c r="B347" s="146"/>
      <c r="C347" s="128" t="s">
        <v>419</v>
      </c>
      <c r="D347" s="130" t="s">
        <v>420</v>
      </c>
      <c r="E347" s="132">
        <v>39351</v>
      </c>
      <c r="F347" s="134">
        <v>21853733792</v>
      </c>
      <c r="G347" s="128"/>
      <c r="H347" s="141"/>
      <c r="I347" s="65" t="s">
        <v>150</v>
      </c>
      <c r="J347" s="43">
        <v>808194</v>
      </c>
      <c r="K347" s="8">
        <v>-2122166</v>
      </c>
      <c r="L347" s="43">
        <v>833822</v>
      </c>
      <c r="M347" s="77">
        <v>2565336</v>
      </c>
      <c r="N347" s="92">
        <v>268491</v>
      </c>
      <c r="O347" s="43"/>
      <c r="P347" s="43"/>
      <c r="Q347" s="45"/>
    </row>
    <row r="348" spans="2:17" s="54" customFormat="1" x14ac:dyDescent="0.25">
      <c r="B348" s="146">
        <f t="shared" ref="B348" si="170">B346+1</f>
        <v>173</v>
      </c>
      <c r="C348" s="127" t="s">
        <v>421</v>
      </c>
      <c r="D348" s="129" t="s">
        <v>1511</v>
      </c>
      <c r="E348" s="131">
        <v>43217</v>
      </c>
      <c r="F348" s="133">
        <v>1779819415</v>
      </c>
      <c r="G348" s="127" t="s">
        <v>154</v>
      </c>
      <c r="H348" s="141" t="s">
        <v>145</v>
      </c>
      <c r="I348" s="66" t="s">
        <v>149</v>
      </c>
      <c r="J348" s="55"/>
      <c r="K348" s="52">
        <v>54792418974</v>
      </c>
      <c r="L348" s="52">
        <v>96189351514</v>
      </c>
      <c r="M348" s="78">
        <v>147069197544</v>
      </c>
      <c r="N348" s="94"/>
      <c r="O348" s="52"/>
      <c r="P348" s="52"/>
      <c r="Q348" s="53"/>
    </row>
    <row r="349" spans="2:17" s="54" customFormat="1" x14ac:dyDescent="0.25">
      <c r="B349" s="146"/>
      <c r="C349" s="128" t="s">
        <v>421</v>
      </c>
      <c r="D349" s="130" t="s">
        <v>1511</v>
      </c>
      <c r="E349" s="132">
        <v>43217</v>
      </c>
      <c r="F349" s="134">
        <v>1779819415</v>
      </c>
      <c r="G349" s="128"/>
      <c r="H349" s="141"/>
      <c r="I349" s="65" t="s">
        <v>150</v>
      </c>
      <c r="J349" s="44"/>
      <c r="K349" s="8">
        <v>-10756740342</v>
      </c>
      <c r="L349" s="8">
        <v>-4194055077</v>
      </c>
      <c r="M349" s="77">
        <v>651990026</v>
      </c>
      <c r="N349" s="95"/>
      <c r="O349" s="43"/>
      <c r="P349" s="43"/>
      <c r="Q349" s="45"/>
    </row>
    <row r="350" spans="2:17" s="54" customFormat="1" x14ac:dyDescent="0.25">
      <c r="B350" s="146">
        <f t="shared" ref="B350" si="171">B348+1</f>
        <v>174</v>
      </c>
      <c r="C350" s="127" t="s">
        <v>423</v>
      </c>
      <c r="D350" s="129" t="s">
        <v>424</v>
      </c>
      <c r="E350" s="131" t="s">
        <v>1471</v>
      </c>
      <c r="F350" s="133">
        <v>5541165000</v>
      </c>
      <c r="G350" s="127" t="s">
        <v>154</v>
      </c>
      <c r="H350" s="141" t="s">
        <v>145</v>
      </c>
      <c r="I350" s="66" t="s">
        <v>149</v>
      </c>
      <c r="J350" s="52">
        <v>236170113794</v>
      </c>
      <c r="K350" s="52">
        <v>441510679385</v>
      </c>
      <c r="L350" s="52">
        <v>660143073717</v>
      </c>
      <c r="M350" s="78">
        <v>1023990543809</v>
      </c>
      <c r="N350" s="94"/>
      <c r="O350" s="52"/>
      <c r="P350" s="52"/>
      <c r="Q350" s="53"/>
    </row>
    <row r="351" spans="2:17" s="54" customFormat="1" x14ac:dyDescent="0.25">
      <c r="B351" s="146"/>
      <c r="C351" s="128" t="s">
        <v>423</v>
      </c>
      <c r="D351" s="130" t="s">
        <v>424</v>
      </c>
      <c r="E351" s="132" t="s">
        <v>1471</v>
      </c>
      <c r="F351" s="134">
        <v>5541165000</v>
      </c>
      <c r="G351" s="128"/>
      <c r="H351" s="141"/>
      <c r="I351" s="65" t="s">
        <v>150</v>
      </c>
      <c r="J351" s="43">
        <v>3455435340</v>
      </c>
      <c r="K351" s="43">
        <v>4483680010</v>
      </c>
      <c r="L351" s="8">
        <v>-77826225899</v>
      </c>
      <c r="M351" s="74">
        <v>-146308895868</v>
      </c>
      <c r="N351" s="95"/>
      <c r="O351" s="43"/>
      <c r="P351" s="43"/>
      <c r="Q351" s="45"/>
    </row>
    <row r="352" spans="2:17" s="54" customFormat="1" x14ac:dyDescent="0.25">
      <c r="B352" s="146">
        <f t="shared" ref="B352" si="172">B350+1</f>
        <v>175</v>
      </c>
      <c r="C352" s="127" t="s">
        <v>425</v>
      </c>
      <c r="D352" s="129" t="s">
        <v>1512</v>
      </c>
      <c r="E352" s="131">
        <v>43361</v>
      </c>
      <c r="F352" s="133">
        <v>325000000</v>
      </c>
      <c r="G352" s="127" t="s">
        <v>154</v>
      </c>
      <c r="H352" s="141" t="s">
        <v>145</v>
      </c>
      <c r="I352" s="66" t="s">
        <v>149</v>
      </c>
      <c r="J352" s="52">
        <v>6809694316</v>
      </c>
      <c r="K352" s="55"/>
      <c r="L352" s="52">
        <v>20218996178</v>
      </c>
      <c r="M352" s="78">
        <v>27802491998</v>
      </c>
      <c r="N352" s="93">
        <v>8592342209</v>
      </c>
      <c r="O352" s="52"/>
      <c r="P352" s="52"/>
      <c r="Q352" s="53"/>
    </row>
    <row r="353" spans="2:17" s="54" customFormat="1" x14ac:dyDescent="0.25">
      <c r="B353" s="146"/>
      <c r="C353" s="128" t="s">
        <v>425</v>
      </c>
      <c r="D353" s="130" t="s">
        <v>1512</v>
      </c>
      <c r="E353" s="132">
        <v>43361</v>
      </c>
      <c r="F353" s="134">
        <v>325000000</v>
      </c>
      <c r="G353" s="128"/>
      <c r="H353" s="141"/>
      <c r="I353" s="65" t="s">
        <v>150</v>
      </c>
      <c r="J353" s="58">
        <v>159981716</v>
      </c>
      <c r="K353" s="44"/>
      <c r="L353" s="43">
        <v>107978819</v>
      </c>
      <c r="M353" s="77">
        <v>110350260</v>
      </c>
      <c r="N353" s="92">
        <v>67519695</v>
      </c>
      <c r="O353" s="43"/>
      <c r="P353" s="43"/>
      <c r="Q353" s="45"/>
    </row>
    <row r="354" spans="2:17" s="54" customFormat="1" x14ac:dyDescent="0.25">
      <c r="B354" s="146">
        <f t="shared" ref="B354" si="173">B352+1</f>
        <v>176</v>
      </c>
      <c r="C354" s="127" t="s">
        <v>427</v>
      </c>
      <c r="D354" s="129" t="s">
        <v>1513</v>
      </c>
      <c r="E354" s="131">
        <v>33485</v>
      </c>
      <c r="F354" s="133">
        <v>10365854185</v>
      </c>
      <c r="G354" s="127" t="s">
        <v>154</v>
      </c>
      <c r="H354" s="135" t="s">
        <v>145</v>
      </c>
      <c r="I354" s="66" t="s">
        <v>149</v>
      </c>
      <c r="J354" s="52">
        <v>709190806391</v>
      </c>
      <c r="K354" s="52">
        <v>1806611294228</v>
      </c>
      <c r="L354" s="52">
        <v>2419340968933</v>
      </c>
      <c r="M354" s="78">
        <v>2552536173132</v>
      </c>
      <c r="N354" s="93">
        <v>887619283362</v>
      </c>
      <c r="O354" s="52"/>
      <c r="P354" s="52"/>
      <c r="Q354" s="53"/>
    </row>
    <row r="355" spans="2:17" s="54" customFormat="1" x14ac:dyDescent="0.25">
      <c r="B355" s="146"/>
      <c r="C355" s="128" t="s">
        <v>427</v>
      </c>
      <c r="D355" s="130" t="s">
        <v>1513</v>
      </c>
      <c r="E355" s="132">
        <v>33485</v>
      </c>
      <c r="F355" s="134">
        <v>10365854185</v>
      </c>
      <c r="G355" s="128"/>
      <c r="H355" s="136"/>
      <c r="I355" s="65" t="s">
        <v>150</v>
      </c>
      <c r="J355" s="43">
        <v>113636206151</v>
      </c>
      <c r="K355" s="43">
        <v>132854701963</v>
      </c>
      <c r="L355" s="43">
        <v>116009521174</v>
      </c>
      <c r="M355" s="77">
        <v>194106659340</v>
      </c>
      <c r="N355" s="92">
        <v>102105332540</v>
      </c>
      <c r="O355" s="43"/>
      <c r="P355" s="43"/>
      <c r="Q355" s="45"/>
    </row>
    <row r="356" spans="2:17" s="54" customFormat="1" x14ac:dyDescent="0.25">
      <c r="B356" s="146">
        <f t="shared" ref="B356" si="174">B354+1</f>
        <v>177</v>
      </c>
      <c r="C356" s="127" t="s">
        <v>429</v>
      </c>
      <c r="D356" s="129" t="s">
        <v>1514</v>
      </c>
      <c r="E356" s="131">
        <v>43431</v>
      </c>
      <c r="F356" s="133">
        <v>714285700</v>
      </c>
      <c r="G356" s="127" t="s">
        <v>154</v>
      </c>
      <c r="H356" s="135" t="s">
        <v>145</v>
      </c>
      <c r="I356" s="66" t="s">
        <v>149</v>
      </c>
      <c r="J356" s="52">
        <v>196382423578</v>
      </c>
      <c r="K356" s="55"/>
      <c r="L356" s="55"/>
      <c r="M356" s="78">
        <v>1487298121359</v>
      </c>
      <c r="N356" s="93">
        <v>846106971305</v>
      </c>
      <c r="O356" s="52"/>
      <c r="P356" s="52"/>
      <c r="Q356" s="53"/>
    </row>
    <row r="357" spans="2:17" s="54" customFormat="1" x14ac:dyDescent="0.25">
      <c r="B357" s="146"/>
      <c r="C357" s="128" t="s">
        <v>429</v>
      </c>
      <c r="D357" s="130" t="s">
        <v>1514</v>
      </c>
      <c r="E357" s="132">
        <v>43431</v>
      </c>
      <c r="F357" s="134">
        <v>714285700</v>
      </c>
      <c r="G357" s="128"/>
      <c r="H357" s="136"/>
      <c r="I357" s="65" t="s">
        <v>150</v>
      </c>
      <c r="J357" s="43">
        <v>1955413431</v>
      </c>
      <c r="K357" s="44"/>
      <c r="L357" s="44"/>
      <c r="M357" s="77">
        <v>12342543472</v>
      </c>
      <c r="N357" s="100">
        <v>21214506063</v>
      </c>
      <c r="O357" s="43"/>
      <c r="P357" s="43"/>
      <c r="Q357" s="45"/>
    </row>
    <row r="358" spans="2:17" s="54" customFormat="1" x14ac:dyDescent="0.25">
      <c r="B358" s="146">
        <f t="shared" ref="B358" si="175">B356+1</f>
        <v>178</v>
      </c>
      <c r="C358" s="127" t="s">
        <v>431</v>
      </c>
      <c r="D358" s="129" t="s">
        <v>1515</v>
      </c>
      <c r="E358" s="131">
        <v>35755</v>
      </c>
      <c r="F358" s="133">
        <v>5638246600</v>
      </c>
      <c r="G358" s="127" t="s">
        <v>154</v>
      </c>
      <c r="H358" s="135" t="s">
        <v>145</v>
      </c>
      <c r="I358" s="66" t="s">
        <v>149</v>
      </c>
      <c r="J358" s="55"/>
      <c r="K358" s="52">
        <v>146958840936</v>
      </c>
      <c r="L358" s="52">
        <v>353366801833</v>
      </c>
      <c r="M358" s="78">
        <v>518585515663</v>
      </c>
      <c r="N358" s="93">
        <v>298064257043</v>
      </c>
      <c r="O358" s="52"/>
      <c r="P358" s="52"/>
      <c r="Q358" s="53"/>
    </row>
    <row r="359" spans="2:17" s="54" customFormat="1" x14ac:dyDescent="0.25">
      <c r="B359" s="146"/>
      <c r="C359" s="128" t="s">
        <v>431</v>
      </c>
      <c r="D359" s="130" t="s">
        <v>1515</v>
      </c>
      <c r="E359" s="132">
        <v>35755</v>
      </c>
      <c r="F359" s="134">
        <v>5638246600</v>
      </c>
      <c r="G359" s="128"/>
      <c r="H359" s="136"/>
      <c r="I359" s="65" t="s">
        <v>150</v>
      </c>
      <c r="J359" s="60">
        <v>-22937089313</v>
      </c>
      <c r="K359" s="8">
        <v>-46134693080</v>
      </c>
      <c r="L359" s="8">
        <v>-88845785930</v>
      </c>
      <c r="M359" s="74">
        <v>-93547077149</v>
      </c>
      <c r="N359" s="92">
        <v>12541427007</v>
      </c>
      <c r="O359" s="43"/>
      <c r="P359" s="43"/>
      <c r="Q359" s="45"/>
    </row>
    <row r="360" spans="2:17" s="54" customFormat="1" x14ac:dyDescent="0.25">
      <c r="B360" s="146">
        <f t="shared" ref="B360" si="176">B358+1</f>
        <v>179</v>
      </c>
      <c r="C360" s="127" t="s">
        <v>433</v>
      </c>
      <c r="D360" s="129" t="s">
        <v>1516</v>
      </c>
      <c r="E360" s="131">
        <v>30724</v>
      </c>
      <c r="F360" s="133">
        <v>800659050</v>
      </c>
      <c r="G360" s="127" t="s">
        <v>153</v>
      </c>
      <c r="H360" s="135" t="s">
        <v>145</v>
      </c>
      <c r="I360" s="66" t="s">
        <v>149</v>
      </c>
      <c r="J360" s="52">
        <v>224504067</v>
      </c>
      <c r="K360" s="52">
        <v>389494648</v>
      </c>
      <c r="L360" s="52">
        <v>627785539</v>
      </c>
      <c r="M360" s="78">
        <v>893006350</v>
      </c>
      <c r="N360" s="93">
        <v>226760593</v>
      </c>
      <c r="O360" s="52"/>
      <c r="P360" s="52"/>
      <c r="Q360" s="53"/>
    </row>
    <row r="361" spans="2:17" s="54" customFormat="1" x14ac:dyDescent="0.25">
      <c r="B361" s="146"/>
      <c r="C361" s="128" t="s">
        <v>433</v>
      </c>
      <c r="D361" s="130" t="s">
        <v>1516</v>
      </c>
      <c r="E361" s="132">
        <v>30724</v>
      </c>
      <c r="F361" s="134">
        <v>800659050</v>
      </c>
      <c r="G361" s="128"/>
      <c r="H361" s="136"/>
      <c r="I361" s="65" t="s">
        <v>150</v>
      </c>
      <c r="J361" s="43">
        <v>86788443</v>
      </c>
      <c r="K361" s="43">
        <v>142672832</v>
      </c>
      <c r="L361" s="43">
        <v>232875312</v>
      </c>
      <c r="M361" s="77">
        <v>338129985</v>
      </c>
      <c r="N361" s="92">
        <v>85633987</v>
      </c>
      <c r="O361" s="43"/>
      <c r="P361" s="43"/>
      <c r="Q361" s="45"/>
    </row>
    <row r="362" spans="2:17" s="54" customFormat="1" x14ac:dyDescent="0.25">
      <c r="B362" s="146">
        <f t="shared" ref="B362" si="177">B360+1</f>
        <v>180</v>
      </c>
      <c r="C362" s="127" t="s">
        <v>435</v>
      </c>
      <c r="D362" s="129" t="s">
        <v>1517</v>
      </c>
      <c r="E362" s="131" t="s">
        <v>1518</v>
      </c>
      <c r="F362" s="133">
        <v>48198111100</v>
      </c>
      <c r="G362" s="127" t="s">
        <v>154</v>
      </c>
      <c r="H362" s="135" t="s">
        <v>145</v>
      </c>
      <c r="I362" s="66" t="s">
        <v>149</v>
      </c>
      <c r="J362" s="52">
        <v>12241278277</v>
      </c>
      <c r="K362" s="52">
        <v>246763396362</v>
      </c>
      <c r="L362" s="52">
        <v>396091133703</v>
      </c>
      <c r="M362" s="79"/>
      <c r="N362" s="93">
        <v>6369178799</v>
      </c>
      <c r="O362" s="52"/>
      <c r="P362" s="52"/>
      <c r="Q362" s="53"/>
    </row>
    <row r="363" spans="2:17" s="54" customFormat="1" x14ac:dyDescent="0.25">
      <c r="B363" s="146"/>
      <c r="C363" s="128" t="s">
        <v>435</v>
      </c>
      <c r="D363" s="130" t="s">
        <v>1517</v>
      </c>
      <c r="E363" s="132" t="s">
        <v>1518</v>
      </c>
      <c r="F363" s="134">
        <v>48198111100</v>
      </c>
      <c r="G363" s="128"/>
      <c r="H363" s="136"/>
      <c r="I363" s="65" t="s">
        <v>150</v>
      </c>
      <c r="J363" s="43">
        <v>2863733324</v>
      </c>
      <c r="K363" s="43">
        <v>93890352999</v>
      </c>
      <c r="L363" s="43">
        <v>174718283103</v>
      </c>
      <c r="M363" s="80"/>
      <c r="N363" s="92">
        <v>8190289311</v>
      </c>
      <c r="O363" s="43"/>
      <c r="P363" s="43"/>
      <c r="Q363" s="45"/>
    </row>
    <row r="364" spans="2:17" s="54" customFormat="1" x14ac:dyDescent="0.25">
      <c r="B364" s="146">
        <f t="shared" ref="B364" si="178">B362+1</f>
        <v>181</v>
      </c>
      <c r="C364" s="127" t="s">
        <v>437</v>
      </c>
      <c r="D364" s="129" t="s">
        <v>1485</v>
      </c>
      <c r="E364" s="131">
        <v>41831</v>
      </c>
      <c r="F364" s="133">
        <v>2227500000</v>
      </c>
      <c r="G364" s="127" t="s">
        <v>154</v>
      </c>
      <c r="H364" s="135" t="s">
        <v>145</v>
      </c>
      <c r="I364" s="66" t="s">
        <v>149</v>
      </c>
      <c r="J364" s="52">
        <v>51369829199</v>
      </c>
      <c r="K364" s="52">
        <v>101715241122</v>
      </c>
      <c r="L364" s="52">
        <v>150644176543</v>
      </c>
      <c r="M364" s="78">
        <v>200387514200</v>
      </c>
      <c r="N364" s="93">
        <v>50427124345</v>
      </c>
      <c r="O364" s="52"/>
      <c r="P364" s="52"/>
      <c r="Q364" s="53"/>
    </row>
    <row r="365" spans="2:17" s="54" customFormat="1" x14ac:dyDescent="0.25">
      <c r="B365" s="146"/>
      <c r="C365" s="128" t="s">
        <v>437</v>
      </c>
      <c r="D365" s="130" t="s">
        <v>1485</v>
      </c>
      <c r="E365" s="132">
        <v>41831</v>
      </c>
      <c r="F365" s="134">
        <v>2227500000</v>
      </c>
      <c r="G365" s="128"/>
      <c r="H365" s="136"/>
      <c r="I365" s="65" t="s">
        <v>150</v>
      </c>
      <c r="J365" s="43">
        <v>1680640997</v>
      </c>
      <c r="K365" s="43">
        <v>5154802452</v>
      </c>
      <c r="L365" s="43">
        <v>7259562538</v>
      </c>
      <c r="M365" s="77">
        <v>19810063385</v>
      </c>
      <c r="N365" s="92">
        <v>1531726094</v>
      </c>
      <c r="O365" s="43"/>
      <c r="P365" s="43"/>
      <c r="Q365" s="45"/>
    </row>
    <row r="366" spans="2:17" s="54" customFormat="1" x14ac:dyDescent="0.25">
      <c r="B366" s="146">
        <f t="shared" ref="B366" si="179">B364+1</f>
        <v>182</v>
      </c>
      <c r="C366" s="127" t="s">
        <v>439</v>
      </c>
      <c r="D366" s="129" t="s">
        <v>1486</v>
      </c>
      <c r="E366" s="131" t="s">
        <v>1487</v>
      </c>
      <c r="F366" s="133">
        <v>14184000000</v>
      </c>
      <c r="G366" s="127" t="s">
        <v>154</v>
      </c>
      <c r="H366" s="141" t="s">
        <v>145</v>
      </c>
      <c r="I366" s="66" t="s">
        <v>149</v>
      </c>
      <c r="J366" s="55"/>
      <c r="K366" s="55"/>
      <c r="L366" s="55"/>
      <c r="M366" s="79"/>
      <c r="N366" s="94"/>
      <c r="O366" s="52"/>
      <c r="P366" s="52"/>
      <c r="Q366" s="53"/>
    </row>
    <row r="367" spans="2:17" s="54" customFormat="1" x14ac:dyDescent="0.25">
      <c r="B367" s="146"/>
      <c r="C367" s="128" t="s">
        <v>439</v>
      </c>
      <c r="D367" s="130" t="s">
        <v>1486</v>
      </c>
      <c r="E367" s="132" t="s">
        <v>1487</v>
      </c>
      <c r="F367" s="134">
        <v>14184000000</v>
      </c>
      <c r="G367" s="128"/>
      <c r="H367" s="141"/>
      <c r="I367" s="65" t="s">
        <v>150</v>
      </c>
      <c r="J367" s="8">
        <v>-37039044247</v>
      </c>
      <c r="K367" s="43">
        <v>80237893229</v>
      </c>
      <c r="L367" s="43">
        <v>119442103135</v>
      </c>
      <c r="M367" s="77">
        <v>282868126051</v>
      </c>
      <c r="N367" s="92">
        <v>50416282370</v>
      </c>
      <c r="O367" s="43"/>
      <c r="P367" s="43"/>
      <c r="Q367" s="45"/>
    </row>
    <row r="368" spans="2:17" s="54" customFormat="1" x14ac:dyDescent="0.25">
      <c r="B368" s="146">
        <f t="shared" ref="B368" si="180">B366+1</f>
        <v>183</v>
      </c>
      <c r="C368" s="127" t="s">
        <v>441</v>
      </c>
      <c r="D368" s="129" t="s">
        <v>1488</v>
      </c>
      <c r="E368" s="131">
        <v>37057</v>
      </c>
      <c r="F368" s="133">
        <v>8611686432</v>
      </c>
      <c r="G368" s="127" t="s">
        <v>154</v>
      </c>
      <c r="H368" s="141" t="s">
        <v>155</v>
      </c>
      <c r="I368" s="66" t="s">
        <v>149</v>
      </c>
      <c r="J368" s="52">
        <v>181839139</v>
      </c>
      <c r="K368" s="52">
        <v>384469519</v>
      </c>
      <c r="L368" s="52">
        <v>637513713</v>
      </c>
      <c r="M368" s="78">
        <v>892458605</v>
      </c>
      <c r="N368" s="93">
        <v>213915082</v>
      </c>
      <c r="O368" s="52"/>
      <c r="P368" s="52"/>
      <c r="Q368" s="53"/>
    </row>
    <row r="369" spans="2:17" s="54" customFormat="1" x14ac:dyDescent="0.25">
      <c r="B369" s="146"/>
      <c r="C369" s="128" t="s">
        <v>441</v>
      </c>
      <c r="D369" s="130" t="s">
        <v>1488</v>
      </c>
      <c r="E369" s="132">
        <v>37057</v>
      </c>
      <c r="F369" s="134">
        <v>8611686432</v>
      </c>
      <c r="G369" s="128"/>
      <c r="H369" s="141"/>
      <c r="I369" s="65" t="s">
        <v>150</v>
      </c>
      <c r="J369" s="43">
        <v>10454580</v>
      </c>
      <c r="K369" s="43">
        <v>18195612</v>
      </c>
      <c r="L369" s="43">
        <v>49570289</v>
      </c>
      <c r="M369" s="77">
        <v>75643300</v>
      </c>
      <c r="N369" s="92">
        <v>1361369</v>
      </c>
      <c r="O369" s="43"/>
      <c r="P369" s="43"/>
      <c r="Q369" s="45"/>
    </row>
    <row r="370" spans="2:17" s="54" customFormat="1" x14ac:dyDescent="0.25">
      <c r="B370" s="146">
        <f t="shared" ref="B370" si="181">B368+1</f>
        <v>184</v>
      </c>
      <c r="C370" s="127" t="s">
        <v>443</v>
      </c>
      <c r="D370" s="129" t="s">
        <v>1489</v>
      </c>
      <c r="E370" s="131" t="s">
        <v>1490</v>
      </c>
      <c r="F370" s="133">
        <v>331129952</v>
      </c>
      <c r="G370" s="127" t="s">
        <v>154</v>
      </c>
      <c r="H370" s="141" t="s">
        <v>145</v>
      </c>
      <c r="I370" s="66" t="s">
        <v>149</v>
      </c>
      <c r="J370" s="52">
        <v>32312300550</v>
      </c>
      <c r="K370" s="52">
        <v>66113295550</v>
      </c>
      <c r="L370" s="52">
        <v>108715114450</v>
      </c>
      <c r="M370" s="79"/>
      <c r="N370" s="93">
        <v>37949389300</v>
      </c>
      <c r="O370" s="52"/>
      <c r="P370" s="52"/>
      <c r="Q370" s="53"/>
    </row>
    <row r="371" spans="2:17" s="54" customFormat="1" x14ac:dyDescent="0.25">
      <c r="B371" s="146"/>
      <c r="C371" s="128" t="s">
        <v>443</v>
      </c>
      <c r="D371" s="130" t="s">
        <v>1489</v>
      </c>
      <c r="E371" s="132" t="s">
        <v>1490</v>
      </c>
      <c r="F371" s="134">
        <v>331129952</v>
      </c>
      <c r="G371" s="128"/>
      <c r="H371" s="141"/>
      <c r="I371" s="65" t="s">
        <v>150</v>
      </c>
      <c r="J371" s="43">
        <v>2274433529</v>
      </c>
      <c r="K371" s="43">
        <v>4611094680</v>
      </c>
      <c r="L371" s="43">
        <v>8624147043</v>
      </c>
      <c r="M371" s="80"/>
      <c r="N371" s="92">
        <v>2427642264</v>
      </c>
      <c r="O371" s="43"/>
      <c r="P371" s="43"/>
      <c r="Q371" s="45"/>
    </row>
    <row r="372" spans="2:17" s="54" customFormat="1" x14ac:dyDescent="0.25">
      <c r="B372" s="146">
        <f t="shared" ref="B372" si="182">B370+1</f>
        <v>185</v>
      </c>
      <c r="C372" s="127" t="s">
        <v>445</v>
      </c>
      <c r="D372" s="129" t="s">
        <v>1491</v>
      </c>
      <c r="E372" s="131" t="s">
        <v>1492</v>
      </c>
      <c r="F372" s="133">
        <v>4175000000</v>
      </c>
      <c r="G372" s="127" t="s">
        <v>154</v>
      </c>
      <c r="H372" s="141" t="s">
        <v>145</v>
      </c>
      <c r="I372" s="66" t="s">
        <v>149</v>
      </c>
      <c r="J372" s="52">
        <v>441075882165</v>
      </c>
      <c r="K372" s="52">
        <v>788571210074</v>
      </c>
      <c r="L372" s="52">
        <v>880651796339</v>
      </c>
      <c r="M372" s="78">
        <v>962188544595</v>
      </c>
      <c r="N372" s="93">
        <v>366323006698</v>
      </c>
      <c r="O372" s="52"/>
      <c r="P372" s="52"/>
      <c r="Q372" s="53"/>
    </row>
    <row r="373" spans="2:17" s="54" customFormat="1" x14ac:dyDescent="0.25">
      <c r="B373" s="146"/>
      <c r="C373" s="128" t="s">
        <v>445</v>
      </c>
      <c r="D373" s="130" t="s">
        <v>1491</v>
      </c>
      <c r="E373" s="132" t="s">
        <v>1492</v>
      </c>
      <c r="F373" s="134">
        <v>4175000000</v>
      </c>
      <c r="G373" s="128"/>
      <c r="H373" s="141"/>
      <c r="I373" s="65" t="s">
        <v>150</v>
      </c>
      <c r="J373" s="58">
        <v>49247861721</v>
      </c>
      <c r="K373" s="43">
        <v>46947432785</v>
      </c>
      <c r="L373" s="43">
        <v>35961093263</v>
      </c>
      <c r="M373" s="77">
        <v>8486766111</v>
      </c>
      <c r="N373" s="92">
        <v>21508478749</v>
      </c>
      <c r="O373" s="43"/>
      <c r="P373" s="43"/>
      <c r="Q373" s="45"/>
    </row>
    <row r="374" spans="2:17" s="54" customFormat="1" x14ac:dyDescent="0.25">
      <c r="B374" s="146">
        <f t="shared" ref="B374" si="183">B372+1</f>
        <v>186</v>
      </c>
      <c r="C374" s="127" t="s">
        <v>447</v>
      </c>
      <c r="D374" s="129" t="s">
        <v>1493</v>
      </c>
      <c r="E374" s="131">
        <v>36609</v>
      </c>
      <c r="F374" s="133">
        <v>1857135500</v>
      </c>
      <c r="G374" s="127" t="s">
        <v>154</v>
      </c>
      <c r="H374" s="135" t="s">
        <v>145</v>
      </c>
      <c r="I374" s="66" t="s">
        <v>149</v>
      </c>
      <c r="J374" s="52">
        <v>171228210884</v>
      </c>
      <c r="K374" s="52">
        <v>319319112820</v>
      </c>
      <c r="L374" s="52">
        <v>452982878440</v>
      </c>
      <c r="M374" s="78">
        <v>652519543510</v>
      </c>
      <c r="N374" s="93">
        <v>162476820607</v>
      </c>
      <c r="O374" s="52"/>
      <c r="P374" s="52"/>
      <c r="Q374" s="53"/>
    </row>
    <row r="375" spans="2:17" s="54" customFormat="1" x14ac:dyDescent="0.25">
      <c r="B375" s="146"/>
      <c r="C375" s="128" t="s">
        <v>447</v>
      </c>
      <c r="D375" s="130" t="s">
        <v>1493</v>
      </c>
      <c r="E375" s="132">
        <v>36609</v>
      </c>
      <c r="F375" s="134">
        <v>1857135500</v>
      </c>
      <c r="G375" s="128"/>
      <c r="H375" s="136"/>
      <c r="I375" s="65" t="s">
        <v>150</v>
      </c>
      <c r="J375" s="43">
        <v>2716920711</v>
      </c>
      <c r="K375" s="43">
        <v>4324096509</v>
      </c>
      <c r="L375" s="43">
        <v>5038824905</v>
      </c>
      <c r="M375" s="77">
        <v>8642591060</v>
      </c>
      <c r="N375" s="92">
        <v>3872753857</v>
      </c>
      <c r="O375" s="43"/>
      <c r="P375" s="43"/>
      <c r="Q375" s="45"/>
    </row>
    <row r="376" spans="2:17" s="54" customFormat="1" x14ac:dyDescent="0.25">
      <c r="B376" s="146">
        <f t="shared" ref="B376" si="184">B374+1</f>
        <v>187</v>
      </c>
      <c r="C376" s="127" t="s">
        <v>449</v>
      </c>
      <c r="D376" s="129" t="s">
        <v>1494</v>
      </c>
      <c r="E376" s="131">
        <v>41439</v>
      </c>
      <c r="F376" s="133">
        <v>10599842400</v>
      </c>
      <c r="G376" s="127" t="s">
        <v>152</v>
      </c>
      <c r="H376" s="135" t="s">
        <v>145</v>
      </c>
      <c r="I376" s="66" t="s">
        <v>149</v>
      </c>
      <c r="J376" s="52">
        <v>962935</v>
      </c>
      <c r="K376" s="52">
        <v>2122993</v>
      </c>
      <c r="L376" s="52">
        <v>3338063</v>
      </c>
      <c r="M376" s="78">
        <v>4761805</v>
      </c>
      <c r="N376" s="93">
        <v>1371536</v>
      </c>
      <c r="O376" s="52"/>
      <c r="P376" s="52"/>
      <c r="Q376" s="53"/>
    </row>
    <row r="377" spans="2:17" s="54" customFormat="1" x14ac:dyDescent="0.25">
      <c r="B377" s="146"/>
      <c r="C377" s="128" t="s">
        <v>449</v>
      </c>
      <c r="D377" s="130" t="s">
        <v>1494</v>
      </c>
      <c r="E377" s="132">
        <v>41439</v>
      </c>
      <c r="F377" s="134">
        <v>10599842400</v>
      </c>
      <c r="G377" s="128"/>
      <c r="H377" s="136"/>
      <c r="I377" s="65" t="s">
        <v>150</v>
      </c>
      <c r="J377" s="43">
        <v>37095</v>
      </c>
      <c r="K377" s="43">
        <v>132314</v>
      </c>
      <c r="L377" s="43">
        <v>280931</v>
      </c>
      <c r="M377" s="77">
        <v>427245</v>
      </c>
      <c r="N377" s="100">
        <v>65955</v>
      </c>
      <c r="O377" s="43"/>
      <c r="P377" s="43"/>
      <c r="Q377" s="45"/>
    </row>
    <row r="378" spans="2:17" s="54" customFormat="1" x14ac:dyDescent="0.25">
      <c r="B378" s="146">
        <f t="shared" ref="B378" si="185">B376+1</f>
        <v>188</v>
      </c>
      <c r="C378" s="127" t="s">
        <v>451</v>
      </c>
      <c r="D378" s="129" t="s">
        <v>452</v>
      </c>
      <c r="E378" s="131" t="s">
        <v>1495</v>
      </c>
      <c r="F378" s="133">
        <v>770552320</v>
      </c>
      <c r="G378" s="127" t="s">
        <v>154</v>
      </c>
      <c r="H378" s="135" t="s">
        <v>155</v>
      </c>
      <c r="I378" s="66" t="s">
        <v>149</v>
      </c>
      <c r="J378" s="52">
        <v>410018332</v>
      </c>
      <c r="K378" s="52">
        <v>823777049</v>
      </c>
      <c r="L378" s="52">
        <v>1405638730</v>
      </c>
      <c r="M378" s="78">
        <v>1768840742</v>
      </c>
      <c r="N378" s="93">
        <v>449836629</v>
      </c>
      <c r="O378" s="52"/>
      <c r="P378" s="52"/>
      <c r="Q378" s="53"/>
    </row>
    <row r="379" spans="2:17" s="54" customFormat="1" x14ac:dyDescent="0.25">
      <c r="B379" s="146"/>
      <c r="C379" s="128" t="s">
        <v>451</v>
      </c>
      <c r="D379" s="130" t="s">
        <v>452</v>
      </c>
      <c r="E379" s="132" t="s">
        <v>1495</v>
      </c>
      <c r="F379" s="134">
        <v>770552320</v>
      </c>
      <c r="G379" s="128"/>
      <c r="H379" s="136"/>
      <c r="I379" s="65" t="s">
        <v>150</v>
      </c>
      <c r="J379" s="58">
        <v>49597150</v>
      </c>
      <c r="K379" s="43">
        <v>39142299</v>
      </c>
      <c r="L379" s="43">
        <v>135059646</v>
      </c>
      <c r="M379" s="77">
        <v>120745047</v>
      </c>
      <c r="N379" s="92">
        <v>39065299</v>
      </c>
      <c r="O379" s="43"/>
      <c r="P379" s="43"/>
      <c r="Q379" s="45"/>
    </row>
    <row r="380" spans="2:17" s="54" customFormat="1" x14ac:dyDescent="0.25">
      <c r="B380" s="146">
        <f t="shared" ref="B380" si="186">B378+1</f>
        <v>189</v>
      </c>
      <c r="C380" s="127" t="s">
        <v>453</v>
      </c>
      <c r="D380" s="129" t="s">
        <v>1496</v>
      </c>
      <c r="E380" s="131" t="s">
        <v>1497</v>
      </c>
      <c r="F380" s="133">
        <v>1283330000</v>
      </c>
      <c r="G380" s="127" t="s">
        <v>154</v>
      </c>
      <c r="H380" s="135" t="s">
        <v>145</v>
      </c>
      <c r="I380" s="66" t="s">
        <v>149</v>
      </c>
      <c r="J380" s="55"/>
      <c r="K380" s="55"/>
      <c r="L380" s="55"/>
      <c r="M380" s="78">
        <v>617769716781</v>
      </c>
      <c r="N380" s="94"/>
      <c r="O380" s="52"/>
      <c r="P380" s="52"/>
      <c r="Q380" s="53"/>
    </row>
    <row r="381" spans="2:17" s="54" customFormat="1" x14ac:dyDescent="0.25">
      <c r="B381" s="146"/>
      <c r="C381" s="128" t="s">
        <v>453</v>
      </c>
      <c r="D381" s="130" t="s">
        <v>1496</v>
      </c>
      <c r="E381" s="132" t="s">
        <v>1497</v>
      </c>
      <c r="F381" s="134">
        <v>1283330000</v>
      </c>
      <c r="G381" s="128"/>
      <c r="H381" s="136"/>
      <c r="I381" s="65" t="s">
        <v>150</v>
      </c>
      <c r="J381" s="44"/>
      <c r="K381" s="44"/>
      <c r="L381" s="44"/>
      <c r="M381" s="77">
        <v>117086148635</v>
      </c>
      <c r="N381" s="95"/>
      <c r="O381" s="43"/>
      <c r="P381" s="43"/>
      <c r="Q381" s="45"/>
    </row>
    <row r="382" spans="2:17" s="54" customFormat="1" x14ac:dyDescent="0.25">
      <c r="B382" s="146">
        <f t="shared" ref="B382" si="187">B380+1</f>
        <v>190</v>
      </c>
      <c r="C382" s="127" t="s">
        <v>455</v>
      </c>
      <c r="D382" s="129" t="s">
        <v>456</v>
      </c>
      <c r="E382" s="131">
        <v>34640</v>
      </c>
      <c r="F382" s="133">
        <v>1850000000</v>
      </c>
      <c r="G382" s="127" t="s">
        <v>154</v>
      </c>
      <c r="H382" s="135" t="s">
        <v>145</v>
      </c>
      <c r="I382" s="66" t="s">
        <v>149</v>
      </c>
      <c r="J382" s="52">
        <v>625594101504</v>
      </c>
      <c r="K382" s="52">
        <v>1116781271815</v>
      </c>
      <c r="L382" s="52">
        <v>1649415507889</v>
      </c>
      <c r="M382" s="78">
        <v>2225704530841</v>
      </c>
      <c r="N382" s="93">
        <v>515031074589</v>
      </c>
      <c r="O382" s="52"/>
      <c r="P382" s="52"/>
      <c r="Q382" s="53"/>
    </row>
    <row r="383" spans="2:17" s="54" customFormat="1" x14ac:dyDescent="0.25">
      <c r="B383" s="146"/>
      <c r="C383" s="128" t="s">
        <v>455</v>
      </c>
      <c r="D383" s="130" t="s">
        <v>456</v>
      </c>
      <c r="E383" s="132">
        <v>34640</v>
      </c>
      <c r="F383" s="134">
        <v>1850000000</v>
      </c>
      <c r="G383" s="128"/>
      <c r="H383" s="136"/>
      <c r="I383" s="65" t="s">
        <v>150</v>
      </c>
      <c r="J383" s="43">
        <v>339416819321</v>
      </c>
      <c r="K383" s="43">
        <v>552292915095</v>
      </c>
      <c r="L383" s="43">
        <v>811388058155</v>
      </c>
      <c r="M383" s="77">
        <v>1126657230110</v>
      </c>
      <c r="N383" s="92">
        <v>296539378668</v>
      </c>
      <c r="O383" s="43"/>
      <c r="P383" s="43"/>
      <c r="Q383" s="45"/>
    </row>
    <row r="384" spans="2:17" s="54" customFormat="1" x14ac:dyDescent="0.25">
      <c r="B384" s="146">
        <f t="shared" ref="B384" si="188">B382+1</f>
        <v>191</v>
      </c>
      <c r="C384" s="127" t="s">
        <v>457</v>
      </c>
      <c r="D384" s="129" t="s">
        <v>1498</v>
      </c>
      <c r="E384" s="131">
        <v>34649</v>
      </c>
      <c r="F384" s="133">
        <v>1120000000</v>
      </c>
      <c r="G384" s="127" t="s">
        <v>153</v>
      </c>
      <c r="H384" s="135" t="s">
        <v>145</v>
      </c>
      <c r="I384" s="66" t="s">
        <v>149</v>
      </c>
      <c r="J384" s="52">
        <v>430379433</v>
      </c>
      <c r="K384" s="52">
        <v>814364786</v>
      </c>
      <c r="L384" s="52">
        <v>1237515674</v>
      </c>
      <c r="M384" s="78">
        <v>1699657296</v>
      </c>
      <c r="N384" s="93">
        <v>481636705</v>
      </c>
      <c r="O384" s="52"/>
      <c r="P384" s="52"/>
      <c r="Q384" s="53"/>
    </row>
    <row r="385" spans="2:17" s="54" customFormat="1" x14ac:dyDescent="0.25">
      <c r="B385" s="146"/>
      <c r="C385" s="128" t="s">
        <v>457</v>
      </c>
      <c r="D385" s="130" t="s">
        <v>1498</v>
      </c>
      <c r="E385" s="132">
        <v>34649</v>
      </c>
      <c r="F385" s="134">
        <v>1120000000</v>
      </c>
      <c r="G385" s="128"/>
      <c r="H385" s="136"/>
      <c r="I385" s="65" t="s">
        <v>150</v>
      </c>
      <c r="J385" s="43">
        <v>62853576</v>
      </c>
      <c r="K385" s="43">
        <v>108309171</v>
      </c>
      <c r="L385" s="43">
        <v>163243137</v>
      </c>
      <c r="M385" s="77">
        <v>200651968</v>
      </c>
      <c r="N385" s="92">
        <v>83208403</v>
      </c>
      <c r="O385" s="43"/>
      <c r="P385" s="43"/>
      <c r="Q385" s="45"/>
    </row>
    <row r="386" spans="2:17" s="54" customFormat="1" x14ac:dyDescent="0.25">
      <c r="B386" s="146">
        <f t="shared" ref="B386" si="189">B384+1</f>
        <v>192</v>
      </c>
      <c r="C386" s="127" t="s">
        <v>459</v>
      </c>
      <c r="D386" s="129" t="s">
        <v>1499</v>
      </c>
      <c r="E386" s="131" t="s">
        <v>1500</v>
      </c>
      <c r="F386" s="133">
        <v>8637564804</v>
      </c>
      <c r="G386" s="127" t="s">
        <v>153</v>
      </c>
      <c r="H386" s="135" t="s">
        <v>145</v>
      </c>
      <c r="I386" s="66" t="s">
        <v>149</v>
      </c>
      <c r="J386" s="52">
        <v>168371271</v>
      </c>
      <c r="K386" s="52">
        <v>453984280</v>
      </c>
      <c r="L386" s="52">
        <v>916493826</v>
      </c>
      <c r="M386" s="78">
        <v>1439575135</v>
      </c>
      <c r="N386" s="93">
        <v>425846119</v>
      </c>
      <c r="O386" s="52"/>
      <c r="P386" s="52"/>
      <c r="Q386" s="53"/>
    </row>
    <row r="387" spans="2:17" s="54" customFormat="1" x14ac:dyDescent="0.25">
      <c r="B387" s="146"/>
      <c r="C387" s="128" t="s">
        <v>459</v>
      </c>
      <c r="D387" s="130" t="s">
        <v>1499</v>
      </c>
      <c r="E387" s="132" t="s">
        <v>1500</v>
      </c>
      <c r="F387" s="134">
        <v>8637564804</v>
      </c>
      <c r="G387" s="128"/>
      <c r="H387" s="136"/>
      <c r="I387" s="65" t="s">
        <v>150</v>
      </c>
      <c r="J387" s="8">
        <v>-367687661</v>
      </c>
      <c r="K387" s="8">
        <v>-357320281</v>
      </c>
      <c r="L387" s="8">
        <v>-62381293</v>
      </c>
      <c r="M387" s="74">
        <v>-31266048</v>
      </c>
      <c r="N387" s="89">
        <v>-11129949</v>
      </c>
      <c r="O387" s="43"/>
      <c r="P387" s="43"/>
      <c r="Q387" s="45"/>
    </row>
    <row r="388" spans="2:17" s="54" customFormat="1" x14ac:dyDescent="0.25">
      <c r="B388" s="146">
        <f t="shared" ref="B388" si="190">B386+1</f>
        <v>193</v>
      </c>
      <c r="C388" s="127" t="s">
        <v>461</v>
      </c>
      <c r="D388" s="129" t="s">
        <v>1501</v>
      </c>
      <c r="E388" s="131">
        <v>41358</v>
      </c>
      <c r="F388" s="133">
        <v>4272964279</v>
      </c>
      <c r="G388" s="127" t="s">
        <v>154</v>
      </c>
      <c r="H388" s="141" t="s">
        <v>145</v>
      </c>
      <c r="I388" s="66" t="s">
        <v>149</v>
      </c>
      <c r="J388" s="52">
        <v>171110756895</v>
      </c>
      <c r="K388" s="52">
        <v>485056605171</v>
      </c>
      <c r="L388" s="52">
        <v>674035445893</v>
      </c>
      <c r="M388" s="78">
        <v>1035508850963</v>
      </c>
      <c r="N388" s="93">
        <v>128887024102</v>
      </c>
      <c r="O388" s="52"/>
      <c r="P388" s="52"/>
      <c r="Q388" s="53"/>
    </row>
    <row r="389" spans="2:17" s="54" customFormat="1" x14ac:dyDescent="0.25">
      <c r="B389" s="146"/>
      <c r="C389" s="128" t="s">
        <v>461</v>
      </c>
      <c r="D389" s="130" t="s">
        <v>1501</v>
      </c>
      <c r="E389" s="132">
        <v>41358</v>
      </c>
      <c r="F389" s="134">
        <v>4272964279</v>
      </c>
      <c r="G389" s="128"/>
      <c r="H389" s="141"/>
      <c r="I389" s="65" t="s">
        <v>150</v>
      </c>
      <c r="J389" s="8">
        <v>-13859791662</v>
      </c>
      <c r="K389" s="43">
        <v>12976835840</v>
      </c>
      <c r="L389" s="43">
        <v>23570574013</v>
      </c>
      <c r="M389" s="77">
        <v>80315046464</v>
      </c>
      <c r="N389" s="89">
        <v>-12490163363</v>
      </c>
      <c r="O389" s="43"/>
      <c r="P389" s="43"/>
      <c r="Q389" s="45"/>
    </row>
    <row r="390" spans="2:17" s="54" customFormat="1" x14ac:dyDescent="0.25">
      <c r="B390" s="146">
        <f t="shared" ref="B390" si="191">B388+1</f>
        <v>194</v>
      </c>
      <c r="C390" s="127" t="s">
        <v>463</v>
      </c>
      <c r="D390" s="129" t="s">
        <v>1502</v>
      </c>
      <c r="E390" s="131">
        <v>41458</v>
      </c>
      <c r="F390" s="133">
        <v>1334333000</v>
      </c>
      <c r="G390" s="127" t="s">
        <v>154</v>
      </c>
      <c r="H390" s="141" t="s">
        <v>145</v>
      </c>
      <c r="I390" s="66" t="s">
        <v>149</v>
      </c>
      <c r="J390" s="52">
        <v>445839038104</v>
      </c>
      <c r="K390" s="52">
        <v>981285195935</v>
      </c>
      <c r="L390" s="52">
        <v>1453897447520</v>
      </c>
      <c r="M390" s="78">
        <v>2003208506432</v>
      </c>
      <c r="N390" s="93">
        <v>507133572683</v>
      </c>
      <c r="O390" s="52"/>
      <c r="P390" s="52"/>
      <c r="Q390" s="53"/>
    </row>
    <row r="391" spans="2:17" s="54" customFormat="1" x14ac:dyDescent="0.25">
      <c r="B391" s="146"/>
      <c r="C391" s="128" t="s">
        <v>463</v>
      </c>
      <c r="D391" s="130" t="s">
        <v>1502</v>
      </c>
      <c r="E391" s="132">
        <v>41458</v>
      </c>
      <c r="F391" s="134">
        <v>1334333000</v>
      </c>
      <c r="G391" s="128"/>
      <c r="H391" s="141"/>
      <c r="I391" s="65" t="s">
        <v>150</v>
      </c>
      <c r="J391" s="43">
        <v>3603570409</v>
      </c>
      <c r="K391" s="43">
        <v>8089865337</v>
      </c>
      <c r="L391" s="43">
        <v>13510699652</v>
      </c>
      <c r="M391" s="77">
        <v>21825792298</v>
      </c>
      <c r="N391" s="92">
        <v>5229368566</v>
      </c>
      <c r="O391" s="43"/>
      <c r="P391" s="43"/>
      <c r="Q391" s="45"/>
    </row>
    <row r="392" spans="2:17" s="54" customFormat="1" x14ac:dyDescent="0.25">
      <c r="B392" s="146">
        <f t="shared" ref="B392" si="192">B390+1</f>
        <v>195</v>
      </c>
      <c r="C392" s="127" t="s">
        <v>465</v>
      </c>
      <c r="D392" s="129" t="s">
        <v>1503</v>
      </c>
      <c r="E392" s="131" t="s">
        <v>1504</v>
      </c>
      <c r="F392" s="133">
        <v>698775000</v>
      </c>
      <c r="G392" s="127" t="s">
        <v>154</v>
      </c>
      <c r="H392" s="141" t="s">
        <v>145</v>
      </c>
      <c r="I392" s="66" t="s">
        <v>149</v>
      </c>
      <c r="J392" s="52">
        <v>193307983601</v>
      </c>
      <c r="K392" s="52">
        <v>349683771321</v>
      </c>
      <c r="L392" s="52">
        <v>557280554407</v>
      </c>
      <c r="M392" s="78">
        <v>739578860399</v>
      </c>
      <c r="N392" s="93">
        <v>197774030076</v>
      </c>
      <c r="O392" s="52"/>
      <c r="P392" s="52"/>
      <c r="Q392" s="53"/>
    </row>
    <row r="393" spans="2:17" s="54" customFormat="1" x14ac:dyDescent="0.25">
      <c r="B393" s="146"/>
      <c r="C393" s="128" t="s">
        <v>465</v>
      </c>
      <c r="D393" s="130" t="s">
        <v>1503</v>
      </c>
      <c r="E393" s="132" t="s">
        <v>1504</v>
      </c>
      <c r="F393" s="134">
        <v>698775000</v>
      </c>
      <c r="G393" s="128"/>
      <c r="H393" s="141"/>
      <c r="I393" s="65" t="s">
        <v>150</v>
      </c>
      <c r="J393" s="43">
        <v>23268167959</v>
      </c>
      <c r="K393" s="43">
        <v>41711454751</v>
      </c>
      <c r="L393" s="43">
        <v>70885697576</v>
      </c>
      <c r="M393" s="77">
        <v>74045187763</v>
      </c>
      <c r="N393" s="92">
        <v>29906895245</v>
      </c>
      <c r="O393" s="43"/>
      <c r="P393" s="43"/>
      <c r="Q393" s="45"/>
    </row>
    <row r="394" spans="2:17" s="54" customFormat="1" x14ac:dyDescent="0.25">
      <c r="B394" s="146">
        <f t="shared" ref="B394" si="193">B392+1</f>
        <v>196</v>
      </c>
      <c r="C394" s="127" t="s">
        <v>467</v>
      </c>
      <c r="D394" s="129" t="s">
        <v>1505</v>
      </c>
      <c r="E394" s="131">
        <v>39484</v>
      </c>
      <c r="F394" s="133">
        <v>7298500000</v>
      </c>
      <c r="G394" s="127" t="s">
        <v>152</v>
      </c>
      <c r="H394" s="141" t="s">
        <v>145</v>
      </c>
      <c r="I394" s="66" t="s">
        <v>149</v>
      </c>
      <c r="J394" s="52">
        <v>1456200</v>
      </c>
      <c r="K394" s="52">
        <v>2916732</v>
      </c>
      <c r="L394" s="52">
        <v>4638547</v>
      </c>
      <c r="M394" s="78">
        <v>6624774</v>
      </c>
      <c r="N394" s="93">
        <v>1901705</v>
      </c>
      <c r="O394" s="52"/>
      <c r="P394" s="52"/>
      <c r="Q394" s="53"/>
    </row>
    <row r="395" spans="2:17" s="54" customFormat="1" x14ac:dyDescent="0.25">
      <c r="B395" s="146"/>
      <c r="C395" s="128" t="s">
        <v>467</v>
      </c>
      <c r="D395" s="130" t="s">
        <v>1505</v>
      </c>
      <c r="E395" s="132">
        <v>39484</v>
      </c>
      <c r="F395" s="134">
        <v>7298500000</v>
      </c>
      <c r="G395" s="128"/>
      <c r="H395" s="141"/>
      <c r="I395" s="65" t="s">
        <v>150</v>
      </c>
      <c r="J395" s="58">
        <v>70845</v>
      </c>
      <c r="K395" s="43">
        <v>127666</v>
      </c>
      <c r="L395" s="43">
        <v>220806</v>
      </c>
      <c r="M395" s="77">
        <v>276316</v>
      </c>
      <c r="N395" s="92">
        <v>75864</v>
      </c>
      <c r="O395" s="43"/>
      <c r="P395" s="43"/>
      <c r="Q395" s="45"/>
    </row>
    <row r="396" spans="2:17" s="54" customFormat="1" x14ac:dyDescent="0.25">
      <c r="B396" s="146">
        <f t="shared" ref="B396" si="194">B394+1</f>
        <v>197</v>
      </c>
      <c r="C396" s="127" t="s">
        <v>469</v>
      </c>
      <c r="D396" s="129" t="s">
        <v>1506</v>
      </c>
      <c r="E396" s="131" t="s">
        <v>1507</v>
      </c>
      <c r="F396" s="133">
        <v>43521913019</v>
      </c>
      <c r="G396" s="127" t="s">
        <v>154</v>
      </c>
      <c r="H396" s="135" t="s">
        <v>145</v>
      </c>
      <c r="I396" s="66" t="s">
        <v>149</v>
      </c>
      <c r="J396" s="52">
        <f>28721275895+103451484895+3032030518572</f>
        <v>3164203279362</v>
      </c>
      <c r="K396" s="52">
        <f>546752927058+3117567302404</f>
        <v>3664320229462</v>
      </c>
      <c r="L396" s="52">
        <f>801539073838+47984240804+3137686203305</f>
        <v>3987209517947</v>
      </c>
      <c r="M396" s="79"/>
      <c r="N396" s="94"/>
      <c r="O396" s="52"/>
      <c r="P396" s="52"/>
      <c r="Q396" s="53"/>
    </row>
    <row r="397" spans="2:17" s="54" customFormat="1" x14ac:dyDescent="0.25">
      <c r="B397" s="146"/>
      <c r="C397" s="128" t="s">
        <v>469</v>
      </c>
      <c r="D397" s="130" t="s">
        <v>1506</v>
      </c>
      <c r="E397" s="132" t="s">
        <v>1507</v>
      </c>
      <c r="F397" s="134">
        <v>43521913019</v>
      </c>
      <c r="G397" s="128"/>
      <c r="H397" s="136"/>
      <c r="I397" s="65" t="s">
        <v>150</v>
      </c>
      <c r="J397" s="43">
        <v>3111324151365</v>
      </c>
      <c r="K397" s="43">
        <v>3050553661666</v>
      </c>
      <c r="L397" s="43">
        <v>3084779999577</v>
      </c>
      <c r="M397" s="80"/>
      <c r="N397" s="95"/>
      <c r="O397" s="43"/>
      <c r="P397" s="43"/>
      <c r="Q397" s="45"/>
    </row>
    <row r="398" spans="2:17" s="54" customFormat="1" x14ac:dyDescent="0.25">
      <c r="B398" s="146">
        <f t="shared" ref="B398" si="195">B396+1</f>
        <v>198</v>
      </c>
      <c r="C398" s="127" t="s">
        <v>471</v>
      </c>
      <c r="D398" s="129" t="s">
        <v>1508</v>
      </c>
      <c r="E398" s="131">
        <v>40555</v>
      </c>
      <c r="F398" s="133">
        <v>3350000000</v>
      </c>
      <c r="G398" s="127" t="s">
        <v>154</v>
      </c>
      <c r="H398" s="135" t="s">
        <v>145</v>
      </c>
      <c r="I398" s="66" t="s">
        <v>149</v>
      </c>
      <c r="J398" s="52">
        <v>62371987823</v>
      </c>
      <c r="K398" s="52">
        <v>150389469841</v>
      </c>
      <c r="L398" s="52">
        <v>182654067646</v>
      </c>
      <c r="M398" s="78">
        <v>227645690310</v>
      </c>
      <c r="N398" s="93">
        <v>31024084137</v>
      </c>
      <c r="O398" s="52"/>
      <c r="P398" s="52"/>
      <c r="Q398" s="53"/>
    </row>
    <row r="399" spans="2:17" s="54" customFormat="1" x14ac:dyDescent="0.25">
      <c r="B399" s="146"/>
      <c r="C399" s="128" t="s">
        <v>471</v>
      </c>
      <c r="D399" s="130" t="s">
        <v>1508</v>
      </c>
      <c r="E399" s="132">
        <v>40555</v>
      </c>
      <c r="F399" s="134">
        <v>3350000000</v>
      </c>
      <c r="G399" s="128"/>
      <c r="H399" s="136"/>
      <c r="I399" s="65" t="s">
        <v>150</v>
      </c>
      <c r="J399" s="43">
        <v>13505904684</v>
      </c>
      <c r="K399" s="43">
        <v>19502699001</v>
      </c>
      <c r="L399" s="43">
        <v>4751584194</v>
      </c>
      <c r="M399" s="77">
        <v>16095009620</v>
      </c>
      <c r="N399" s="102">
        <v>-13433684248</v>
      </c>
      <c r="O399" s="43"/>
      <c r="P399" s="43"/>
      <c r="Q399" s="45"/>
    </row>
    <row r="400" spans="2:17" s="54" customFormat="1" x14ac:dyDescent="0.25">
      <c r="B400" s="146">
        <f t="shared" ref="B400" si="196">B398+1</f>
        <v>199</v>
      </c>
      <c r="C400" s="127" t="s">
        <v>473</v>
      </c>
      <c r="D400" s="129" t="s">
        <v>1509</v>
      </c>
      <c r="E400" s="131">
        <v>40190</v>
      </c>
      <c r="F400" s="133">
        <v>5640032442</v>
      </c>
      <c r="G400" s="127" t="s">
        <v>153</v>
      </c>
      <c r="H400" s="135" t="s">
        <v>145</v>
      </c>
      <c r="I400" s="66" t="s">
        <v>149</v>
      </c>
      <c r="J400" s="52">
        <v>1878984567</v>
      </c>
      <c r="K400" s="52">
        <v>4109573650</v>
      </c>
      <c r="L400" s="52">
        <v>6555139097</v>
      </c>
      <c r="M400" s="78">
        <v>8959710884</v>
      </c>
      <c r="N400" s="93">
        <v>2644441492</v>
      </c>
      <c r="O400" s="52"/>
      <c r="P400" s="52"/>
      <c r="Q400" s="53"/>
    </row>
    <row r="401" spans="2:17" s="54" customFormat="1" x14ac:dyDescent="0.25">
      <c r="B401" s="146"/>
      <c r="C401" s="128" t="s">
        <v>473</v>
      </c>
      <c r="D401" s="130" t="s">
        <v>1509</v>
      </c>
      <c r="E401" s="132">
        <v>40190</v>
      </c>
      <c r="F401" s="134">
        <v>5640032442</v>
      </c>
      <c r="G401" s="128"/>
      <c r="H401" s="136"/>
      <c r="I401" s="65" t="s">
        <v>150</v>
      </c>
      <c r="J401" s="18">
        <v>-86480834</v>
      </c>
      <c r="K401" s="8">
        <v>-90670618</v>
      </c>
      <c r="L401" s="8">
        <v>-217567336</v>
      </c>
      <c r="M401" s="74">
        <v>-2305536736</v>
      </c>
      <c r="N401" s="89">
        <v>-104896789</v>
      </c>
      <c r="O401" s="43"/>
      <c r="P401" s="43"/>
      <c r="Q401" s="45"/>
    </row>
    <row r="402" spans="2:17" s="54" customFormat="1" x14ac:dyDescent="0.25">
      <c r="B402" s="146">
        <f t="shared" ref="B402" si="197">B400+1</f>
        <v>200</v>
      </c>
      <c r="C402" s="127" t="s">
        <v>475</v>
      </c>
      <c r="D402" s="129" t="s">
        <v>1510</v>
      </c>
      <c r="E402" s="131">
        <v>38145</v>
      </c>
      <c r="F402" s="133">
        <v>10342179272</v>
      </c>
      <c r="G402" s="127" t="s">
        <v>154</v>
      </c>
      <c r="H402" s="135" t="s">
        <v>155</v>
      </c>
      <c r="I402" s="66" t="s">
        <v>149</v>
      </c>
      <c r="J402" s="52">
        <v>90328815</v>
      </c>
      <c r="K402" s="52">
        <v>135532470</v>
      </c>
      <c r="L402" s="52">
        <v>199939049</v>
      </c>
      <c r="M402" s="79"/>
      <c r="N402" s="93">
        <v>66723932</v>
      </c>
      <c r="O402" s="52"/>
      <c r="P402" s="52"/>
      <c r="Q402" s="53"/>
    </row>
    <row r="403" spans="2:17" s="54" customFormat="1" x14ac:dyDescent="0.25">
      <c r="B403" s="146"/>
      <c r="C403" s="128" t="s">
        <v>475</v>
      </c>
      <c r="D403" s="130" t="s">
        <v>1510</v>
      </c>
      <c r="E403" s="132">
        <v>38145</v>
      </c>
      <c r="F403" s="134">
        <v>10342179272</v>
      </c>
      <c r="G403" s="128"/>
      <c r="H403" s="136"/>
      <c r="I403" s="65" t="s">
        <v>150</v>
      </c>
      <c r="J403" s="43">
        <v>67241069</v>
      </c>
      <c r="K403" s="8">
        <v>-15285570</v>
      </c>
      <c r="L403" s="8">
        <v>-17293585</v>
      </c>
      <c r="M403" s="80"/>
      <c r="N403" s="92">
        <v>1999502</v>
      </c>
      <c r="O403" s="43"/>
      <c r="P403" s="43"/>
      <c r="Q403" s="45"/>
    </row>
    <row r="404" spans="2:17" s="54" customFormat="1" x14ac:dyDescent="0.25">
      <c r="B404" s="126">
        <v>201</v>
      </c>
      <c r="C404" s="127" t="s">
        <v>477</v>
      </c>
      <c r="D404" s="129" t="s">
        <v>1519</v>
      </c>
      <c r="E404" s="131" t="s">
        <v>1520</v>
      </c>
      <c r="F404" s="133">
        <v>2708640000</v>
      </c>
      <c r="G404" s="127" t="s">
        <v>154</v>
      </c>
      <c r="H404" s="135" t="s">
        <v>145</v>
      </c>
      <c r="I404" s="66" t="s">
        <v>149</v>
      </c>
      <c r="J404" s="52">
        <v>4734357899383</v>
      </c>
      <c r="K404" s="52">
        <v>10092507160857</v>
      </c>
      <c r="L404" s="52">
        <v>15128094187509</v>
      </c>
      <c r="M404" s="78">
        <v>20604487293751</v>
      </c>
      <c r="N404" s="93">
        <v>5108515335629</v>
      </c>
      <c r="O404" s="52"/>
      <c r="P404" s="52"/>
      <c r="Q404" s="53"/>
    </row>
    <row r="405" spans="2:17" s="54" customFormat="1" x14ac:dyDescent="0.25">
      <c r="B405" s="126">
        <v>201</v>
      </c>
      <c r="C405" s="128" t="s">
        <v>477</v>
      </c>
      <c r="D405" s="130" t="s">
        <v>1519</v>
      </c>
      <c r="E405" s="132" t="s">
        <v>1520</v>
      </c>
      <c r="F405" s="134">
        <v>2708640000</v>
      </c>
      <c r="G405" s="128"/>
      <c r="H405" s="136"/>
      <c r="I405" s="65" t="s">
        <v>150</v>
      </c>
      <c r="J405" s="43">
        <v>114867711001</v>
      </c>
      <c r="K405" s="43">
        <v>284389708415</v>
      </c>
      <c r="L405" s="43">
        <v>469598439899</v>
      </c>
      <c r="M405" s="77">
        <v>653250886056</v>
      </c>
      <c r="N405" s="92">
        <v>132103689058</v>
      </c>
      <c r="O405" s="43"/>
      <c r="P405" s="43"/>
      <c r="Q405" s="45"/>
    </row>
    <row r="406" spans="2:17" s="54" customFormat="1" x14ac:dyDescent="0.25">
      <c r="B406" s="126">
        <v>202</v>
      </c>
      <c r="C406" s="127" t="s">
        <v>479</v>
      </c>
      <c r="D406" s="129" t="s">
        <v>1521</v>
      </c>
      <c r="E406" s="131" t="s">
        <v>1522</v>
      </c>
      <c r="F406" s="133">
        <v>3190000000</v>
      </c>
      <c r="G406" s="127" t="s">
        <v>154</v>
      </c>
      <c r="H406" s="135" t="s">
        <v>145</v>
      </c>
      <c r="I406" s="66" t="s">
        <v>149</v>
      </c>
      <c r="J406" s="52">
        <v>8280031197598</v>
      </c>
      <c r="K406" s="52">
        <v>17092385208736</v>
      </c>
      <c r="L406" s="52">
        <v>25333320631896</v>
      </c>
      <c r="M406" s="78">
        <v>34744177481000</v>
      </c>
      <c r="N406" s="93">
        <v>7123771039000</v>
      </c>
      <c r="O406" s="52"/>
      <c r="P406" s="52"/>
      <c r="Q406" s="53"/>
    </row>
    <row r="407" spans="2:17" s="54" customFormat="1" x14ac:dyDescent="0.25">
      <c r="B407" s="126">
        <v>202</v>
      </c>
      <c r="C407" s="128" t="s">
        <v>479</v>
      </c>
      <c r="D407" s="130" t="s">
        <v>1521</v>
      </c>
      <c r="E407" s="132" t="s">
        <v>1522</v>
      </c>
      <c r="F407" s="134">
        <v>3190000000</v>
      </c>
      <c r="G407" s="128"/>
      <c r="H407" s="136"/>
      <c r="I407" s="65" t="s">
        <v>150</v>
      </c>
      <c r="J407" s="43">
        <v>216468897969</v>
      </c>
      <c r="K407" s="43">
        <v>453773209713</v>
      </c>
      <c r="L407" s="43">
        <v>655981238075</v>
      </c>
      <c r="M407" s="77">
        <v>889340783000</v>
      </c>
      <c r="N407" s="92">
        <v>56538815000</v>
      </c>
      <c r="O407" s="43"/>
      <c r="P407" s="43"/>
      <c r="Q407" s="45"/>
    </row>
    <row r="408" spans="2:17" s="54" customFormat="1" x14ac:dyDescent="0.25">
      <c r="B408" s="126">
        <v>203</v>
      </c>
      <c r="C408" s="127" t="s">
        <v>481</v>
      </c>
      <c r="D408" s="129" t="s">
        <v>1523</v>
      </c>
      <c r="E408" s="131" t="s">
        <v>1524</v>
      </c>
      <c r="F408" s="133">
        <v>1286539792</v>
      </c>
      <c r="G408" s="127" t="s">
        <v>154</v>
      </c>
      <c r="H408" s="141" t="s">
        <v>155</v>
      </c>
      <c r="I408" s="66" t="s">
        <v>149</v>
      </c>
      <c r="J408" s="52">
        <v>21861718</v>
      </c>
      <c r="K408" s="52">
        <v>41042522</v>
      </c>
      <c r="L408" s="52">
        <v>53534981</v>
      </c>
      <c r="M408" s="78">
        <v>75869418</v>
      </c>
      <c r="N408" s="93">
        <v>20164873</v>
      </c>
      <c r="O408" s="52"/>
      <c r="P408" s="52"/>
      <c r="Q408" s="53"/>
    </row>
    <row r="409" spans="2:17" s="54" customFormat="1" x14ac:dyDescent="0.25">
      <c r="B409" s="126">
        <v>203</v>
      </c>
      <c r="C409" s="128" t="s">
        <v>481</v>
      </c>
      <c r="D409" s="130" t="s">
        <v>1523</v>
      </c>
      <c r="E409" s="132" t="s">
        <v>1524</v>
      </c>
      <c r="F409" s="134">
        <v>1286539792</v>
      </c>
      <c r="G409" s="128"/>
      <c r="H409" s="141"/>
      <c r="I409" s="65" t="s">
        <v>150</v>
      </c>
      <c r="J409" s="43">
        <v>565899</v>
      </c>
      <c r="K409" s="43">
        <v>1083288</v>
      </c>
      <c r="L409" s="43">
        <v>744971</v>
      </c>
      <c r="M409" s="77">
        <v>1059744</v>
      </c>
      <c r="N409" s="92">
        <v>391486</v>
      </c>
      <c r="O409" s="43"/>
      <c r="P409" s="43"/>
      <c r="Q409" s="45"/>
    </row>
    <row r="410" spans="2:17" s="54" customFormat="1" x14ac:dyDescent="0.25">
      <c r="B410" s="126">
        <v>204</v>
      </c>
      <c r="C410" s="127" t="s">
        <v>483</v>
      </c>
      <c r="D410" s="129" t="s">
        <v>1525</v>
      </c>
      <c r="E410" s="131">
        <v>40940</v>
      </c>
      <c r="F410" s="133">
        <v>14300000000</v>
      </c>
      <c r="G410" s="127" t="s">
        <v>154</v>
      </c>
      <c r="H410" s="141" t="s">
        <v>155</v>
      </c>
      <c r="I410" s="66" t="s">
        <v>149</v>
      </c>
      <c r="J410" s="52">
        <v>13579648</v>
      </c>
      <c r="K410" s="52">
        <v>23245974</v>
      </c>
      <c r="L410" s="52">
        <v>74543619</v>
      </c>
      <c r="M410" s="78">
        <v>148041610</v>
      </c>
      <c r="N410" s="93">
        <v>58056774</v>
      </c>
      <c r="O410" s="52"/>
      <c r="P410" s="52"/>
      <c r="Q410" s="53"/>
    </row>
    <row r="411" spans="2:17" s="54" customFormat="1" x14ac:dyDescent="0.25">
      <c r="B411" s="126">
        <v>204</v>
      </c>
      <c r="C411" s="128" t="s">
        <v>483</v>
      </c>
      <c r="D411" s="130" t="s">
        <v>1525</v>
      </c>
      <c r="E411" s="132">
        <v>40940</v>
      </c>
      <c r="F411" s="134">
        <v>14300000000</v>
      </c>
      <c r="G411" s="128"/>
      <c r="H411" s="141"/>
      <c r="I411" s="65" t="s">
        <v>150</v>
      </c>
      <c r="J411" s="43">
        <v>2854961</v>
      </c>
      <c r="K411" s="43">
        <v>3542558</v>
      </c>
      <c r="L411" s="43">
        <v>15412552</v>
      </c>
      <c r="M411" s="77">
        <v>52113122</v>
      </c>
      <c r="N411" s="92">
        <v>7206788</v>
      </c>
      <c r="O411" s="43"/>
      <c r="P411" s="43"/>
      <c r="Q411" s="45"/>
    </row>
    <row r="412" spans="2:17" s="54" customFormat="1" x14ac:dyDescent="0.25">
      <c r="B412" s="126">
        <v>205</v>
      </c>
      <c r="C412" s="127" t="s">
        <v>485</v>
      </c>
      <c r="D412" s="129" t="s">
        <v>1526</v>
      </c>
      <c r="E412" s="131" t="s">
        <v>1527</v>
      </c>
      <c r="F412" s="133">
        <v>2015208720</v>
      </c>
      <c r="G412" s="127" t="s">
        <v>154</v>
      </c>
      <c r="H412" s="141" t="s">
        <v>155</v>
      </c>
      <c r="I412" s="66" t="s">
        <v>149</v>
      </c>
      <c r="J412" s="52">
        <v>10330612</v>
      </c>
      <c r="K412" s="52">
        <v>28711602</v>
      </c>
      <c r="L412" s="55"/>
      <c r="M412" s="78">
        <v>35984816</v>
      </c>
      <c r="N412" s="93">
        <v>7728149</v>
      </c>
      <c r="O412" s="52"/>
      <c r="P412" s="52"/>
      <c r="Q412" s="53"/>
    </row>
    <row r="413" spans="2:17" s="54" customFormat="1" x14ac:dyDescent="0.25">
      <c r="B413" s="126">
        <v>205</v>
      </c>
      <c r="C413" s="128" t="s">
        <v>485</v>
      </c>
      <c r="D413" s="130" t="s">
        <v>1526</v>
      </c>
      <c r="E413" s="132" t="s">
        <v>1527</v>
      </c>
      <c r="F413" s="134">
        <v>2015208720</v>
      </c>
      <c r="G413" s="128"/>
      <c r="H413" s="141"/>
      <c r="I413" s="65" t="s">
        <v>150</v>
      </c>
      <c r="J413" s="43">
        <v>220687</v>
      </c>
      <c r="K413" s="8">
        <v>-562681</v>
      </c>
      <c r="L413" s="44"/>
      <c r="M413" s="77">
        <v>1413112</v>
      </c>
      <c r="N413" s="92">
        <v>294039</v>
      </c>
      <c r="O413" s="43"/>
      <c r="P413" s="43"/>
      <c r="Q413" s="45"/>
    </row>
    <row r="414" spans="2:17" s="54" customFormat="1" x14ac:dyDescent="0.25">
      <c r="B414" s="126">
        <v>206</v>
      </c>
      <c r="C414" s="127" t="s">
        <v>487</v>
      </c>
      <c r="D414" s="129" t="s">
        <v>488</v>
      </c>
      <c r="E414" s="131" t="s">
        <v>1528</v>
      </c>
      <c r="F414" s="133">
        <v>968297000</v>
      </c>
      <c r="G414" s="127" t="s">
        <v>154</v>
      </c>
      <c r="H414" s="141" t="s">
        <v>145</v>
      </c>
      <c r="I414" s="66" t="s">
        <v>149</v>
      </c>
      <c r="J414" s="52">
        <v>18502047048</v>
      </c>
      <c r="K414" s="55"/>
      <c r="L414" s="52">
        <v>21571311076</v>
      </c>
      <c r="M414" s="79"/>
      <c r="N414" s="94"/>
      <c r="O414" s="52"/>
      <c r="P414" s="52"/>
      <c r="Q414" s="53"/>
    </row>
    <row r="415" spans="2:17" s="54" customFormat="1" x14ac:dyDescent="0.25">
      <c r="B415" s="126">
        <v>206</v>
      </c>
      <c r="C415" s="128" t="s">
        <v>487</v>
      </c>
      <c r="D415" s="130" t="s">
        <v>488</v>
      </c>
      <c r="E415" s="132" t="s">
        <v>1528</v>
      </c>
      <c r="F415" s="134">
        <v>968297000</v>
      </c>
      <c r="G415" s="128"/>
      <c r="H415" s="141"/>
      <c r="I415" s="65" t="s">
        <v>150</v>
      </c>
      <c r="J415" s="18">
        <v>-26130365174</v>
      </c>
      <c r="K415" s="44"/>
      <c r="L415" s="8">
        <v>-123868725003</v>
      </c>
      <c r="M415" s="80"/>
      <c r="N415" s="95"/>
      <c r="O415" s="43"/>
      <c r="P415" s="43"/>
      <c r="Q415" s="45"/>
    </row>
    <row r="416" spans="2:17" s="54" customFormat="1" x14ac:dyDescent="0.25">
      <c r="B416" s="126">
        <v>207</v>
      </c>
      <c r="C416" s="127" t="s">
        <v>489</v>
      </c>
      <c r="D416" s="129" t="s">
        <v>1529</v>
      </c>
      <c r="E416" s="131">
        <v>38624</v>
      </c>
      <c r="F416" s="133">
        <v>10687960423</v>
      </c>
      <c r="G416" s="127" t="s">
        <v>152</v>
      </c>
      <c r="H416" s="135" t="s">
        <v>145</v>
      </c>
      <c r="I416" s="66" t="s">
        <v>149</v>
      </c>
      <c r="J416" s="52">
        <f>5501365+105719</f>
        <v>5607084</v>
      </c>
      <c r="K416" s="52">
        <f>11046042+211437</f>
        <v>11257479</v>
      </c>
      <c r="L416" s="52">
        <v>16892212</v>
      </c>
      <c r="M416" s="78">
        <f>22938812+422875</f>
        <v>23361687</v>
      </c>
      <c r="N416" s="93">
        <f>5967224+105719</f>
        <v>6072943</v>
      </c>
      <c r="O416" s="52"/>
      <c r="P416" s="52"/>
      <c r="Q416" s="53"/>
    </row>
    <row r="417" spans="2:17" s="54" customFormat="1" x14ac:dyDescent="0.25">
      <c r="B417" s="126">
        <v>207</v>
      </c>
      <c r="C417" s="128" t="s">
        <v>489</v>
      </c>
      <c r="D417" s="130" t="s">
        <v>1529</v>
      </c>
      <c r="E417" s="132">
        <v>38624</v>
      </c>
      <c r="F417" s="134">
        <v>10687960423</v>
      </c>
      <c r="G417" s="128"/>
      <c r="H417" s="136"/>
      <c r="I417" s="65" t="s">
        <v>150</v>
      </c>
      <c r="J417" s="43">
        <v>15433</v>
      </c>
      <c r="K417" s="8">
        <v>-81741</v>
      </c>
      <c r="L417" s="8">
        <v>-132479</v>
      </c>
      <c r="M417" s="74">
        <v>-3296890</v>
      </c>
      <c r="N417" s="92">
        <v>57193</v>
      </c>
      <c r="O417" s="43"/>
      <c r="P417" s="43"/>
      <c r="Q417" s="45"/>
    </row>
    <row r="418" spans="2:17" s="54" customFormat="1" x14ac:dyDescent="0.25">
      <c r="B418" s="126">
        <v>208</v>
      </c>
      <c r="C418" s="127" t="s">
        <v>492</v>
      </c>
      <c r="D418" s="129" t="s">
        <v>1530</v>
      </c>
      <c r="E418" s="131" t="s">
        <v>1531</v>
      </c>
      <c r="F418" s="133">
        <v>1995138579</v>
      </c>
      <c r="G418" s="127" t="s">
        <v>153</v>
      </c>
      <c r="H418" s="135" t="s">
        <v>145</v>
      </c>
      <c r="I418" s="66" t="s">
        <v>149</v>
      </c>
      <c r="J418" s="52">
        <v>1333739197</v>
      </c>
      <c r="K418" s="52">
        <v>2966993825</v>
      </c>
      <c r="L418" s="52">
        <v>4439804373</v>
      </c>
      <c r="M418" s="78">
        <v>6017492356</v>
      </c>
      <c r="N418" s="93">
        <v>1530924110</v>
      </c>
      <c r="O418" s="52"/>
      <c r="P418" s="52"/>
      <c r="Q418" s="53"/>
    </row>
    <row r="419" spans="2:17" s="54" customFormat="1" x14ac:dyDescent="0.25">
      <c r="B419" s="126">
        <v>208</v>
      </c>
      <c r="C419" s="128" t="s">
        <v>492</v>
      </c>
      <c r="D419" s="130" t="s">
        <v>1530</v>
      </c>
      <c r="E419" s="132" t="s">
        <v>1531</v>
      </c>
      <c r="F419" s="134">
        <v>1995138579</v>
      </c>
      <c r="G419" s="128"/>
      <c r="H419" s="136"/>
      <c r="I419" s="65" t="s">
        <v>150</v>
      </c>
      <c r="J419" s="43">
        <v>15659352</v>
      </c>
      <c r="K419" s="43">
        <v>102178321</v>
      </c>
      <c r="L419" s="43">
        <v>122384542</v>
      </c>
      <c r="M419" s="77">
        <v>212011156</v>
      </c>
      <c r="N419" s="100">
        <v>50313027</v>
      </c>
      <c r="O419" s="43"/>
      <c r="P419" s="43"/>
      <c r="Q419" s="45"/>
    </row>
    <row r="420" spans="2:17" s="54" customFormat="1" x14ac:dyDescent="0.25">
      <c r="B420" s="126">
        <v>209</v>
      </c>
      <c r="C420" s="127" t="s">
        <v>494</v>
      </c>
      <c r="D420" s="129" t="s">
        <v>1532</v>
      </c>
      <c r="E420" s="131" t="s">
        <v>1533</v>
      </c>
      <c r="F420" s="133">
        <v>2477888787</v>
      </c>
      <c r="G420" s="127" t="s">
        <v>154</v>
      </c>
      <c r="H420" s="135" t="s">
        <v>145</v>
      </c>
      <c r="I420" s="66" t="s">
        <v>149</v>
      </c>
      <c r="J420" s="52">
        <v>2424626448983</v>
      </c>
      <c r="K420" s="52">
        <v>4672047657739</v>
      </c>
      <c r="L420" s="52">
        <v>7450946000000</v>
      </c>
      <c r="M420" s="78">
        <v>9938310691326</v>
      </c>
      <c r="N420" s="93">
        <v>2396111654440</v>
      </c>
      <c r="O420" s="52"/>
      <c r="P420" s="52"/>
      <c r="Q420" s="53"/>
    </row>
    <row r="421" spans="2:17" s="54" customFormat="1" x14ac:dyDescent="0.25">
      <c r="B421" s="126">
        <v>209</v>
      </c>
      <c r="C421" s="128" t="s">
        <v>494</v>
      </c>
      <c r="D421" s="130" t="s">
        <v>1532</v>
      </c>
      <c r="E421" s="132" t="s">
        <v>1533</v>
      </c>
      <c r="F421" s="134">
        <v>2477888787</v>
      </c>
      <c r="G421" s="128"/>
      <c r="H421" s="136"/>
      <c r="I421" s="65" t="s">
        <v>150</v>
      </c>
      <c r="J421" s="58">
        <v>326040344052</v>
      </c>
      <c r="K421" s="43">
        <v>439392093388</v>
      </c>
      <c r="L421" s="43">
        <v>867366000000</v>
      </c>
      <c r="M421" s="77">
        <v>1405367771073</v>
      </c>
      <c r="N421" s="92">
        <v>419730154677</v>
      </c>
      <c r="O421" s="43"/>
      <c r="P421" s="43"/>
      <c r="Q421" s="45"/>
    </row>
    <row r="422" spans="2:17" s="54" customFormat="1" x14ac:dyDescent="0.25">
      <c r="B422" s="126">
        <v>210</v>
      </c>
      <c r="C422" s="127" t="s">
        <v>496</v>
      </c>
      <c r="D422" s="129" t="s">
        <v>1534</v>
      </c>
      <c r="E422" s="131" t="s">
        <v>1535</v>
      </c>
      <c r="F422" s="133">
        <v>9511217000</v>
      </c>
      <c r="G422" s="127" t="s">
        <v>154</v>
      </c>
      <c r="H422" s="135" t="s">
        <v>145</v>
      </c>
      <c r="I422" s="66" t="s">
        <v>149</v>
      </c>
      <c r="J422" s="52">
        <v>112859765946</v>
      </c>
      <c r="K422" s="52">
        <v>293928098413</v>
      </c>
      <c r="L422" s="52">
        <v>232788260854</v>
      </c>
      <c r="M422" s="78">
        <v>293928098413</v>
      </c>
      <c r="N422" s="93">
        <v>60311887236</v>
      </c>
      <c r="O422" s="52"/>
      <c r="P422" s="52"/>
      <c r="Q422" s="53"/>
    </row>
    <row r="423" spans="2:17" s="54" customFormat="1" x14ac:dyDescent="0.25">
      <c r="B423" s="126">
        <v>210</v>
      </c>
      <c r="C423" s="128" t="s">
        <v>496</v>
      </c>
      <c r="D423" s="130" t="s">
        <v>1534</v>
      </c>
      <c r="E423" s="132" t="s">
        <v>1535</v>
      </c>
      <c r="F423" s="134">
        <v>9511217000</v>
      </c>
      <c r="G423" s="128"/>
      <c r="H423" s="136"/>
      <c r="I423" s="65" t="s">
        <v>150</v>
      </c>
      <c r="J423" s="43">
        <v>65106822340</v>
      </c>
      <c r="K423" s="43">
        <v>109049054922</v>
      </c>
      <c r="L423" s="43">
        <v>96677121401</v>
      </c>
      <c r="M423" s="77">
        <v>109049054922</v>
      </c>
      <c r="N423" s="92">
        <v>15558472213</v>
      </c>
      <c r="O423" s="43"/>
      <c r="P423" s="43"/>
      <c r="Q423" s="45"/>
    </row>
    <row r="424" spans="2:17" s="54" customFormat="1" x14ac:dyDescent="0.25">
      <c r="B424" s="126">
        <v>211</v>
      </c>
      <c r="C424" s="127" t="s">
        <v>498</v>
      </c>
      <c r="D424" s="129" t="s">
        <v>1536</v>
      </c>
      <c r="E424" s="131">
        <v>42894</v>
      </c>
      <c r="F424" s="133">
        <v>1860225000</v>
      </c>
      <c r="G424" s="127" t="s">
        <v>154</v>
      </c>
      <c r="H424" s="135" t="s">
        <v>145</v>
      </c>
      <c r="I424" s="66" t="s">
        <v>149</v>
      </c>
      <c r="J424" s="52">
        <v>45821146910</v>
      </c>
      <c r="K424" s="52">
        <v>90330878752</v>
      </c>
      <c r="L424" s="52">
        <v>133297603918</v>
      </c>
      <c r="M424" s="78">
        <v>180270662037</v>
      </c>
      <c r="N424" s="93">
        <v>39525115355</v>
      </c>
      <c r="O424" s="52"/>
      <c r="P424" s="52"/>
      <c r="Q424" s="53"/>
    </row>
    <row r="425" spans="2:17" s="54" customFormat="1" x14ac:dyDescent="0.25">
      <c r="B425" s="126">
        <v>211</v>
      </c>
      <c r="C425" s="128" t="s">
        <v>498</v>
      </c>
      <c r="D425" s="130" t="s">
        <v>1536</v>
      </c>
      <c r="E425" s="132">
        <v>42894</v>
      </c>
      <c r="F425" s="134">
        <v>1860225000</v>
      </c>
      <c r="G425" s="128"/>
      <c r="H425" s="136"/>
      <c r="I425" s="65" t="s">
        <v>150</v>
      </c>
      <c r="J425" s="43">
        <v>2192213913</v>
      </c>
      <c r="K425" s="43">
        <v>3739700022</v>
      </c>
      <c r="L425" s="43">
        <v>3982578769</v>
      </c>
      <c r="M425" s="77">
        <v>4007511311</v>
      </c>
      <c r="N425" s="92">
        <v>6063283</v>
      </c>
      <c r="O425" s="43"/>
      <c r="P425" s="43"/>
      <c r="Q425" s="45"/>
    </row>
    <row r="426" spans="2:17" s="54" customFormat="1" x14ac:dyDescent="0.25">
      <c r="B426" s="126">
        <v>212</v>
      </c>
      <c r="C426" s="127" t="s">
        <v>500</v>
      </c>
      <c r="D426" s="129" t="s">
        <v>1537</v>
      </c>
      <c r="E426" s="131">
        <v>42895</v>
      </c>
      <c r="F426" s="133">
        <v>1465812880</v>
      </c>
      <c r="G426" s="127" t="s">
        <v>154</v>
      </c>
      <c r="H426" s="135" t="s">
        <v>145</v>
      </c>
      <c r="I426" s="66" t="s">
        <v>149</v>
      </c>
      <c r="J426" s="52">
        <v>90439605928</v>
      </c>
      <c r="K426" s="52">
        <v>280175608849</v>
      </c>
      <c r="L426" s="52">
        <v>490709638690</v>
      </c>
      <c r="M426" s="78">
        <v>783590762184</v>
      </c>
      <c r="N426" s="94"/>
      <c r="O426" s="52"/>
      <c r="P426" s="52"/>
      <c r="Q426" s="53"/>
    </row>
    <row r="427" spans="2:17" s="54" customFormat="1" x14ac:dyDescent="0.25">
      <c r="B427" s="126">
        <v>212</v>
      </c>
      <c r="C427" s="128" t="s">
        <v>500</v>
      </c>
      <c r="D427" s="130" t="s">
        <v>1537</v>
      </c>
      <c r="E427" s="132">
        <v>42895</v>
      </c>
      <c r="F427" s="134">
        <v>1465812880</v>
      </c>
      <c r="G427" s="128"/>
      <c r="H427" s="136"/>
      <c r="I427" s="65" t="s">
        <v>150</v>
      </c>
      <c r="J427" s="43">
        <v>424908761</v>
      </c>
      <c r="K427" s="8">
        <v>-11991308376</v>
      </c>
      <c r="L427" s="8">
        <v>-5232239038</v>
      </c>
      <c r="M427" s="74">
        <v>-2940783633</v>
      </c>
      <c r="N427" s="95"/>
      <c r="O427" s="43"/>
      <c r="P427" s="43"/>
      <c r="Q427" s="45"/>
    </row>
    <row r="428" spans="2:17" s="54" customFormat="1" x14ac:dyDescent="0.25">
      <c r="B428" s="126">
        <v>213</v>
      </c>
      <c r="C428" s="127" t="s">
        <v>502</v>
      </c>
      <c r="D428" s="129" t="s">
        <v>1538</v>
      </c>
      <c r="E428" s="131">
        <v>37274</v>
      </c>
      <c r="F428" s="133">
        <v>480000000</v>
      </c>
      <c r="G428" s="127" t="s">
        <v>154</v>
      </c>
      <c r="H428" s="141" t="s">
        <v>155</v>
      </c>
      <c r="I428" s="66" t="s">
        <v>149</v>
      </c>
      <c r="J428" s="52">
        <v>240493745</v>
      </c>
      <c r="K428" s="52">
        <v>481977774</v>
      </c>
      <c r="L428" s="52">
        <v>747488502</v>
      </c>
      <c r="M428" s="78">
        <v>1022214489</v>
      </c>
      <c r="N428" s="93">
        <v>251858620</v>
      </c>
      <c r="O428" s="52"/>
      <c r="P428" s="52"/>
      <c r="Q428" s="53"/>
    </row>
    <row r="429" spans="2:17" s="54" customFormat="1" x14ac:dyDescent="0.25">
      <c r="B429" s="126">
        <v>213</v>
      </c>
      <c r="C429" s="128" t="s">
        <v>502</v>
      </c>
      <c r="D429" s="130" t="s">
        <v>1538</v>
      </c>
      <c r="E429" s="132">
        <v>37274</v>
      </c>
      <c r="F429" s="134">
        <v>480000000</v>
      </c>
      <c r="G429" s="128"/>
      <c r="H429" s="141"/>
      <c r="I429" s="65" t="s">
        <v>150</v>
      </c>
      <c r="J429" s="43">
        <v>3977506</v>
      </c>
      <c r="K429" s="43">
        <v>8626697</v>
      </c>
      <c r="L429" s="43">
        <v>8791783</v>
      </c>
      <c r="M429" s="77">
        <v>11943017</v>
      </c>
      <c r="N429" s="92">
        <v>3605078</v>
      </c>
      <c r="O429" s="43"/>
      <c r="P429" s="43"/>
      <c r="Q429" s="45"/>
    </row>
    <row r="430" spans="2:17" s="54" customFormat="1" x14ac:dyDescent="0.25">
      <c r="B430" s="126">
        <v>214</v>
      </c>
      <c r="C430" s="127" t="s">
        <v>504</v>
      </c>
      <c r="D430" s="129" t="s">
        <v>505</v>
      </c>
      <c r="E430" s="131">
        <v>36707</v>
      </c>
      <c r="F430" s="133">
        <v>2721000000</v>
      </c>
      <c r="G430" s="127" t="s">
        <v>152</v>
      </c>
      <c r="H430" s="141" t="s">
        <v>145</v>
      </c>
      <c r="I430" s="66" t="s">
        <v>149</v>
      </c>
      <c r="J430" s="52">
        <v>9807</v>
      </c>
      <c r="K430" s="52">
        <v>19310</v>
      </c>
      <c r="L430" s="52">
        <v>33338</v>
      </c>
      <c r="M430" s="78">
        <v>43232</v>
      </c>
      <c r="N430" s="93">
        <v>28812</v>
      </c>
      <c r="O430" s="52"/>
      <c r="P430" s="52"/>
      <c r="Q430" s="53"/>
    </row>
    <row r="431" spans="2:17" s="54" customFormat="1" x14ac:dyDescent="0.25">
      <c r="B431" s="126">
        <v>214</v>
      </c>
      <c r="C431" s="128" t="s">
        <v>504</v>
      </c>
      <c r="D431" s="130" t="s">
        <v>505</v>
      </c>
      <c r="E431" s="132">
        <v>36707</v>
      </c>
      <c r="F431" s="134">
        <v>2721000000</v>
      </c>
      <c r="G431" s="128"/>
      <c r="H431" s="141"/>
      <c r="I431" s="65" t="s">
        <v>150</v>
      </c>
      <c r="J431" s="43">
        <v>4562</v>
      </c>
      <c r="K431" s="43">
        <v>6060</v>
      </c>
      <c r="L431" s="43">
        <v>7734</v>
      </c>
      <c r="M431" s="77">
        <v>5908</v>
      </c>
      <c r="N431" s="92">
        <v>10993</v>
      </c>
      <c r="O431" s="43"/>
      <c r="P431" s="43"/>
      <c r="Q431" s="45"/>
    </row>
    <row r="432" spans="2:17" s="54" customFormat="1" x14ac:dyDescent="0.25">
      <c r="B432" s="126">
        <v>215</v>
      </c>
      <c r="C432" s="127" t="s">
        <v>506</v>
      </c>
      <c r="D432" s="129" t="s">
        <v>1539</v>
      </c>
      <c r="E432" s="131">
        <v>43473</v>
      </c>
      <c r="F432" s="133">
        <v>650000000</v>
      </c>
      <c r="G432" s="127" t="s">
        <v>154</v>
      </c>
      <c r="H432" s="141" t="s">
        <v>145</v>
      </c>
      <c r="I432" s="66" t="s">
        <v>149</v>
      </c>
      <c r="J432" s="55"/>
      <c r="K432" s="55"/>
      <c r="L432" s="55"/>
      <c r="M432" s="78">
        <v>122056432243</v>
      </c>
      <c r="N432" s="94"/>
      <c r="O432" s="52"/>
      <c r="P432" s="52"/>
      <c r="Q432" s="53"/>
    </row>
    <row r="433" spans="2:17" s="54" customFormat="1" x14ac:dyDescent="0.25">
      <c r="B433" s="126">
        <v>215</v>
      </c>
      <c r="C433" s="128" t="s">
        <v>506</v>
      </c>
      <c r="D433" s="130" t="s">
        <v>1539</v>
      </c>
      <c r="E433" s="132">
        <v>43473</v>
      </c>
      <c r="F433" s="134">
        <v>650000000</v>
      </c>
      <c r="G433" s="128"/>
      <c r="H433" s="141"/>
      <c r="I433" s="65" t="s">
        <v>150</v>
      </c>
      <c r="J433" s="44"/>
      <c r="K433" s="44"/>
      <c r="L433" s="44"/>
      <c r="M433" s="77">
        <v>1180405834</v>
      </c>
      <c r="N433" s="95"/>
      <c r="O433" s="43"/>
      <c r="P433" s="43"/>
      <c r="Q433" s="45"/>
    </row>
    <row r="434" spans="2:17" s="54" customFormat="1" x14ac:dyDescent="0.25">
      <c r="B434" s="126">
        <v>216</v>
      </c>
      <c r="C434" s="127" t="s">
        <v>508</v>
      </c>
      <c r="D434" s="129" t="s">
        <v>509</v>
      </c>
      <c r="E434" s="131">
        <v>38003</v>
      </c>
      <c r="F434" s="133">
        <v>465224000</v>
      </c>
      <c r="G434" s="127" t="s">
        <v>154</v>
      </c>
      <c r="H434" s="141" t="s">
        <v>145</v>
      </c>
      <c r="I434" s="66" t="s">
        <v>149</v>
      </c>
      <c r="J434" s="52">
        <v>32095812282</v>
      </c>
      <c r="K434" s="52">
        <v>75235433536</v>
      </c>
      <c r="L434" s="52">
        <v>114254275626</v>
      </c>
      <c r="M434" s="78">
        <v>155992601627</v>
      </c>
      <c r="N434" s="93">
        <v>15875235633</v>
      </c>
      <c r="O434" s="52"/>
      <c r="P434" s="52"/>
      <c r="Q434" s="53"/>
    </row>
    <row r="435" spans="2:17" s="54" customFormat="1" x14ac:dyDescent="0.25">
      <c r="B435" s="126">
        <v>216</v>
      </c>
      <c r="C435" s="128" t="s">
        <v>508</v>
      </c>
      <c r="D435" s="130" t="s">
        <v>509</v>
      </c>
      <c r="E435" s="132">
        <v>38003</v>
      </c>
      <c r="F435" s="134">
        <v>465224000</v>
      </c>
      <c r="G435" s="128"/>
      <c r="H435" s="141"/>
      <c r="I435" s="65" t="s">
        <v>150</v>
      </c>
      <c r="J435" s="18">
        <v>-4640685656</v>
      </c>
      <c r="K435" s="8">
        <v>-11337365463</v>
      </c>
      <c r="L435" s="8">
        <v>-9622934921</v>
      </c>
      <c r="M435" s="74">
        <v>-7669499877</v>
      </c>
      <c r="N435" s="89">
        <v>-3484548828</v>
      </c>
      <c r="O435" s="43"/>
      <c r="P435" s="43"/>
      <c r="Q435" s="45"/>
    </row>
    <row r="436" spans="2:17" s="54" customFormat="1" x14ac:dyDescent="0.25">
      <c r="B436" s="126">
        <v>217</v>
      </c>
      <c r="C436" s="127" t="s">
        <v>510</v>
      </c>
      <c r="D436" s="129" t="s">
        <v>1540</v>
      </c>
      <c r="E436" s="131">
        <v>42853</v>
      </c>
      <c r="F436" s="133">
        <v>1983876487</v>
      </c>
      <c r="G436" s="127" t="s">
        <v>154</v>
      </c>
      <c r="H436" s="135" t="s">
        <v>145</v>
      </c>
      <c r="I436" s="66" t="s">
        <v>149</v>
      </c>
      <c r="J436" s="52">
        <v>9164351469</v>
      </c>
      <c r="K436" s="55"/>
      <c r="L436" s="52">
        <v>55143418809</v>
      </c>
      <c r="M436" s="78">
        <v>73416959369</v>
      </c>
      <c r="N436" s="93">
        <v>1660980006</v>
      </c>
      <c r="O436" s="52"/>
      <c r="P436" s="52"/>
      <c r="Q436" s="53"/>
    </row>
    <row r="437" spans="2:17" s="54" customFormat="1" x14ac:dyDescent="0.25">
      <c r="B437" s="126">
        <v>217</v>
      </c>
      <c r="C437" s="128" t="s">
        <v>510</v>
      </c>
      <c r="D437" s="130" t="s">
        <v>1540</v>
      </c>
      <c r="E437" s="132">
        <v>42853</v>
      </c>
      <c r="F437" s="134">
        <v>1983876487</v>
      </c>
      <c r="G437" s="128"/>
      <c r="H437" s="136"/>
      <c r="I437" s="65" t="s">
        <v>150</v>
      </c>
      <c r="J437" s="8">
        <v>-3778207899</v>
      </c>
      <c r="K437" s="44"/>
      <c r="L437" s="43">
        <v>2129811925</v>
      </c>
      <c r="M437" s="77">
        <v>2269513383</v>
      </c>
      <c r="N437" s="89">
        <v>-2074200405</v>
      </c>
      <c r="O437" s="43"/>
      <c r="P437" s="43"/>
      <c r="Q437" s="45"/>
    </row>
    <row r="438" spans="2:17" s="54" customFormat="1" x14ac:dyDescent="0.25">
      <c r="B438" s="126">
        <v>218</v>
      </c>
      <c r="C438" s="127" t="s">
        <v>512</v>
      </c>
      <c r="D438" s="129" t="s">
        <v>1541</v>
      </c>
      <c r="E438" s="131">
        <v>37336</v>
      </c>
      <c r="F438" s="133">
        <v>5566414000</v>
      </c>
      <c r="G438" s="127" t="s">
        <v>153</v>
      </c>
      <c r="H438" s="135" t="s">
        <v>155</v>
      </c>
      <c r="I438" s="66" t="s">
        <v>149</v>
      </c>
      <c r="J438" s="52">
        <v>101890</v>
      </c>
      <c r="K438" s="52">
        <v>202830</v>
      </c>
      <c r="L438" s="52">
        <v>322069</v>
      </c>
      <c r="M438" s="78">
        <v>433868</v>
      </c>
      <c r="N438" s="93">
        <v>92690</v>
      </c>
      <c r="O438" s="52"/>
      <c r="P438" s="52"/>
      <c r="Q438" s="53"/>
    </row>
    <row r="439" spans="2:17" s="54" customFormat="1" x14ac:dyDescent="0.25">
      <c r="B439" s="126">
        <v>218</v>
      </c>
      <c r="C439" s="128" t="s">
        <v>512</v>
      </c>
      <c r="D439" s="130" t="s">
        <v>1541</v>
      </c>
      <c r="E439" s="132">
        <v>37336</v>
      </c>
      <c r="F439" s="134">
        <v>5566414000</v>
      </c>
      <c r="G439" s="128"/>
      <c r="H439" s="136"/>
      <c r="I439" s="65" t="s">
        <v>150</v>
      </c>
      <c r="J439" s="43">
        <v>255</v>
      </c>
      <c r="K439" s="43">
        <v>1926</v>
      </c>
      <c r="L439" s="43">
        <v>2575</v>
      </c>
      <c r="M439" s="77">
        <v>6125</v>
      </c>
      <c r="N439" s="100">
        <v>65</v>
      </c>
      <c r="O439" s="43"/>
      <c r="P439" s="43"/>
      <c r="Q439" s="45"/>
    </row>
    <row r="440" spans="2:17" s="54" customFormat="1" x14ac:dyDescent="0.25">
      <c r="B440" s="126">
        <v>219</v>
      </c>
      <c r="C440" s="127" t="s">
        <v>514</v>
      </c>
      <c r="D440" s="129" t="s">
        <v>1542</v>
      </c>
      <c r="E440" s="131">
        <v>39050</v>
      </c>
      <c r="F440" s="133">
        <v>171114685667</v>
      </c>
      <c r="G440" s="127" t="s">
        <v>154</v>
      </c>
      <c r="H440" s="135" t="s">
        <v>145</v>
      </c>
      <c r="I440" s="66" t="s">
        <v>149</v>
      </c>
      <c r="J440" s="52">
        <v>1205598669909</v>
      </c>
      <c r="K440" s="52">
        <v>2543106277332</v>
      </c>
      <c r="L440" s="52">
        <v>3949749410973</v>
      </c>
      <c r="M440" s="78">
        <v>5490311128559</v>
      </c>
      <c r="N440" s="93">
        <v>1410550543791</v>
      </c>
      <c r="O440" s="52"/>
      <c r="P440" s="52"/>
      <c r="Q440" s="53"/>
    </row>
    <row r="441" spans="2:17" s="54" customFormat="1" x14ac:dyDescent="0.25">
      <c r="B441" s="126">
        <v>219</v>
      </c>
      <c r="C441" s="128" t="s">
        <v>514</v>
      </c>
      <c r="D441" s="130" t="s">
        <v>1542</v>
      </c>
      <c r="E441" s="132">
        <v>39050</v>
      </c>
      <c r="F441" s="134">
        <v>171114685667</v>
      </c>
      <c r="G441" s="128"/>
      <c r="H441" s="136"/>
      <c r="I441" s="65" t="s">
        <v>150</v>
      </c>
      <c r="J441" s="8">
        <v>-684992075224</v>
      </c>
      <c r="K441" s="8">
        <v>-1649709510579</v>
      </c>
      <c r="L441" s="8">
        <v>-2504016211396</v>
      </c>
      <c r="M441" s="74">
        <v>-3552834007240</v>
      </c>
      <c r="N441" s="89">
        <v>-424665520517</v>
      </c>
      <c r="O441" s="43"/>
      <c r="P441" s="43"/>
      <c r="Q441" s="45"/>
    </row>
    <row r="442" spans="2:17" s="54" customFormat="1" x14ac:dyDescent="0.25">
      <c r="B442" s="142">
        <v>220</v>
      </c>
      <c r="C442" s="127" t="s">
        <v>516</v>
      </c>
      <c r="D442" s="129" t="s">
        <v>1543</v>
      </c>
      <c r="E442" s="131">
        <v>41101</v>
      </c>
      <c r="F442" s="133">
        <v>10011027656</v>
      </c>
      <c r="G442" s="127" t="s">
        <v>154</v>
      </c>
      <c r="H442" s="135" t="s">
        <v>145</v>
      </c>
      <c r="I442" s="66" t="s">
        <v>149</v>
      </c>
      <c r="J442" s="52">
        <v>17893104511</v>
      </c>
      <c r="K442" s="52">
        <v>40939760562</v>
      </c>
      <c r="L442" s="52">
        <v>68712019927</v>
      </c>
      <c r="M442" s="78">
        <v>77542232036</v>
      </c>
      <c r="N442" s="93">
        <v>24206700308</v>
      </c>
      <c r="O442" s="52"/>
      <c r="P442" s="52"/>
      <c r="Q442" s="53"/>
    </row>
    <row r="443" spans="2:17" s="54" customFormat="1" x14ac:dyDescent="0.25">
      <c r="B443" s="143">
        <v>220</v>
      </c>
      <c r="C443" s="128" t="s">
        <v>516</v>
      </c>
      <c r="D443" s="130" t="s">
        <v>1543</v>
      </c>
      <c r="E443" s="132">
        <v>41101</v>
      </c>
      <c r="F443" s="134">
        <v>10011027656</v>
      </c>
      <c r="G443" s="128"/>
      <c r="H443" s="136"/>
      <c r="I443" s="65" t="s">
        <v>150</v>
      </c>
      <c r="J443" s="8">
        <v>-101487502</v>
      </c>
      <c r="K443" s="43">
        <v>198027247</v>
      </c>
      <c r="L443" s="43">
        <v>1499945472</v>
      </c>
      <c r="M443" s="77">
        <v>1563776007</v>
      </c>
      <c r="N443" s="92">
        <v>705231535</v>
      </c>
      <c r="O443" s="43"/>
      <c r="P443" s="43"/>
      <c r="Q443" s="45"/>
    </row>
    <row r="444" spans="2:17" s="54" customFormat="1" x14ac:dyDescent="0.25">
      <c r="B444" s="126">
        <v>221</v>
      </c>
      <c r="C444" s="127" t="s">
        <v>518</v>
      </c>
      <c r="D444" s="129" t="s">
        <v>1544</v>
      </c>
      <c r="E444" s="131" t="s">
        <v>1545</v>
      </c>
      <c r="F444" s="133">
        <v>9242500000</v>
      </c>
      <c r="G444" s="127" t="s">
        <v>154</v>
      </c>
      <c r="H444" s="135" t="s">
        <v>145</v>
      </c>
      <c r="I444" s="66" t="s">
        <v>149</v>
      </c>
      <c r="J444" s="52">
        <v>379541304407</v>
      </c>
      <c r="K444" s="52">
        <v>604238451820</v>
      </c>
      <c r="L444" s="52">
        <v>987627967168</v>
      </c>
      <c r="M444" s="78">
        <v>1556287984166</v>
      </c>
      <c r="N444" s="93">
        <v>494106035045</v>
      </c>
      <c r="O444" s="52"/>
      <c r="P444" s="52"/>
      <c r="Q444" s="53"/>
    </row>
    <row r="445" spans="2:17" s="54" customFormat="1" x14ac:dyDescent="0.25">
      <c r="B445" s="126">
        <v>221</v>
      </c>
      <c r="C445" s="128" t="s">
        <v>518</v>
      </c>
      <c r="D445" s="130" t="s">
        <v>1544</v>
      </c>
      <c r="E445" s="132" t="s">
        <v>1545</v>
      </c>
      <c r="F445" s="134">
        <v>9242500000</v>
      </c>
      <c r="G445" s="128"/>
      <c r="H445" s="136"/>
      <c r="I445" s="65" t="s">
        <v>150</v>
      </c>
      <c r="J445" s="8">
        <v>-2287952344</v>
      </c>
      <c r="K445" s="8">
        <v>-24445699259</v>
      </c>
      <c r="L445" s="8">
        <v>-59218370448</v>
      </c>
      <c r="M445" s="74">
        <v>-87798857709</v>
      </c>
      <c r="N445" s="92">
        <v>6473752527</v>
      </c>
      <c r="O445" s="43"/>
      <c r="P445" s="43"/>
      <c r="Q445" s="45"/>
    </row>
    <row r="446" spans="2:17" s="54" customFormat="1" x14ac:dyDescent="0.25">
      <c r="B446" s="126">
        <v>222</v>
      </c>
      <c r="C446" s="127" t="s">
        <v>520</v>
      </c>
      <c r="D446" s="129" t="s">
        <v>1546</v>
      </c>
      <c r="E446" s="131" t="s">
        <v>1547</v>
      </c>
      <c r="F446" s="133">
        <v>410000000</v>
      </c>
      <c r="G446" s="127" t="s">
        <v>154</v>
      </c>
      <c r="H446" s="135" t="s">
        <v>155</v>
      </c>
      <c r="I446" s="66" t="s">
        <v>149</v>
      </c>
      <c r="J446" s="52">
        <v>44393658</v>
      </c>
      <c r="K446" s="52">
        <v>79126788</v>
      </c>
      <c r="L446" s="52">
        <v>122636625</v>
      </c>
      <c r="M446" s="78">
        <v>159928209</v>
      </c>
      <c r="N446" s="93">
        <v>44393658</v>
      </c>
      <c r="O446" s="52"/>
      <c r="P446" s="52"/>
      <c r="Q446" s="53"/>
    </row>
    <row r="447" spans="2:17" s="54" customFormat="1" x14ac:dyDescent="0.25">
      <c r="B447" s="126">
        <v>222</v>
      </c>
      <c r="C447" s="128" t="s">
        <v>520</v>
      </c>
      <c r="D447" s="130" t="s">
        <v>1546</v>
      </c>
      <c r="E447" s="132" t="s">
        <v>1547</v>
      </c>
      <c r="F447" s="134">
        <v>410000000</v>
      </c>
      <c r="G447" s="128"/>
      <c r="H447" s="136"/>
      <c r="I447" s="65" t="s">
        <v>150</v>
      </c>
      <c r="J447" s="8">
        <v>-1315089</v>
      </c>
      <c r="K447" s="43">
        <v>1020143</v>
      </c>
      <c r="L447" s="8">
        <v>-535011</v>
      </c>
      <c r="M447" s="77">
        <v>505306</v>
      </c>
      <c r="N447" s="92">
        <v>425988</v>
      </c>
      <c r="O447" s="43"/>
      <c r="P447" s="43"/>
      <c r="Q447" s="45"/>
    </row>
    <row r="448" spans="2:17" s="54" customFormat="1" x14ac:dyDescent="0.25">
      <c r="B448" s="126">
        <v>223</v>
      </c>
      <c r="C448" s="127" t="s">
        <v>522</v>
      </c>
      <c r="D448" s="129" t="s">
        <v>1548</v>
      </c>
      <c r="E448" s="131" t="s">
        <v>1549</v>
      </c>
      <c r="F448" s="133">
        <v>1600000000</v>
      </c>
      <c r="G448" s="127" t="s">
        <v>154</v>
      </c>
      <c r="H448" s="141" t="s">
        <v>145</v>
      </c>
      <c r="I448" s="66" t="s">
        <v>149</v>
      </c>
      <c r="J448" s="52">
        <v>284333721542</v>
      </c>
      <c r="K448" s="52">
        <v>633830147731</v>
      </c>
      <c r="L448" s="52">
        <v>926543218664</v>
      </c>
      <c r="M448" s="78">
        <v>1176679314139</v>
      </c>
      <c r="N448" s="93">
        <v>282511486683</v>
      </c>
      <c r="O448" s="52"/>
      <c r="P448" s="52"/>
      <c r="Q448" s="53"/>
    </row>
    <row r="449" spans="2:17" s="54" customFormat="1" x14ac:dyDescent="0.25">
      <c r="B449" s="126">
        <v>223</v>
      </c>
      <c r="C449" s="128" t="s">
        <v>522</v>
      </c>
      <c r="D449" s="130" t="s">
        <v>1548</v>
      </c>
      <c r="E449" s="132" t="s">
        <v>1549</v>
      </c>
      <c r="F449" s="134">
        <v>1600000000</v>
      </c>
      <c r="G449" s="128"/>
      <c r="H449" s="141"/>
      <c r="I449" s="65" t="s">
        <v>150</v>
      </c>
      <c r="J449" s="43">
        <v>9817802148</v>
      </c>
      <c r="K449" s="43">
        <v>12682931957</v>
      </c>
      <c r="L449" s="43">
        <v>18488096351</v>
      </c>
      <c r="M449" s="77">
        <v>21618512703</v>
      </c>
      <c r="N449" s="92">
        <v>13825348263</v>
      </c>
      <c r="O449" s="43"/>
      <c r="P449" s="43"/>
      <c r="Q449" s="45"/>
    </row>
    <row r="450" spans="2:17" s="54" customFormat="1" x14ac:dyDescent="0.25">
      <c r="B450" s="126">
        <v>224</v>
      </c>
      <c r="C450" s="127" t="s">
        <v>524</v>
      </c>
      <c r="D450" s="129" t="s">
        <v>1550</v>
      </c>
      <c r="E450" s="131">
        <v>40864</v>
      </c>
      <c r="F450" s="133">
        <v>5882353000</v>
      </c>
      <c r="G450" s="127" t="s">
        <v>154</v>
      </c>
      <c r="H450" s="141" t="s">
        <v>155</v>
      </c>
      <c r="I450" s="66" t="s">
        <v>149</v>
      </c>
      <c r="J450" s="52">
        <v>272609083</v>
      </c>
      <c r="K450" s="52">
        <v>480743139</v>
      </c>
      <c r="L450" s="52">
        <v>767062690</v>
      </c>
      <c r="M450" s="78">
        <v>1045058516</v>
      </c>
      <c r="N450" s="94"/>
      <c r="O450" s="52"/>
      <c r="P450" s="52"/>
      <c r="Q450" s="53"/>
    </row>
    <row r="451" spans="2:17" s="54" customFormat="1" x14ac:dyDescent="0.25">
      <c r="B451" s="126">
        <v>224</v>
      </c>
      <c r="C451" s="128" t="s">
        <v>524</v>
      </c>
      <c r="D451" s="130" t="s">
        <v>1550</v>
      </c>
      <c r="E451" s="132">
        <v>40864</v>
      </c>
      <c r="F451" s="134">
        <v>5882353000</v>
      </c>
      <c r="G451" s="128"/>
      <c r="H451" s="141"/>
      <c r="I451" s="65" t="s">
        <v>150</v>
      </c>
      <c r="J451" s="43">
        <v>48964185</v>
      </c>
      <c r="K451" s="43">
        <v>69127537</v>
      </c>
      <c r="L451" s="43">
        <v>98203447</v>
      </c>
      <c r="M451" s="77">
        <v>100548578</v>
      </c>
      <c r="N451" s="95"/>
      <c r="O451" s="43"/>
      <c r="P451" s="43"/>
      <c r="Q451" s="45"/>
    </row>
    <row r="452" spans="2:17" s="54" customFormat="1" x14ac:dyDescent="0.25">
      <c r="B452" s="126">
        <v>225</v>
      </c>
      <c r="C452" s="127" t="s">
        <v>526</v>
      </c>
      <c r="D452" s="129" t="s">
        <v>1551</v>
      </c>
      <c r="E452" s="131" t="s">
        <v>1552</v>
      </c>
      <c r="F452" s="133">
        <v>1924088000</v>
      </c>
      <c r="G452" s="127" t="s">
        <v>152</v>
      </c>
      <c r="H452" s="141" t="s">
        <v>145</v>
      </c>
      <c r="I452" s="66" t="s">
        <v>149</v>
      </c>
      <c r="J452" s="52">
        <v>21980863</v>
      </c>
      <c r="K452" s="52">
        <v>45305015</v>
      </c>
      <c r="L452" s="52">
        <v>69889350</v>
      </c>
      <c r="M452" s="78">
        <v>95707663</v>
      </c>
      <c r="N452" s="93">
        <v>26196611</v>
      </c>
      <c r="O452" s="52"/>
      <c r="P452" s="52"/>
      <c r="Q452" s="53"/>
    </row>
    <row r="453" spans="2:17" s="54" customFormat="1" x14ac:dyDescent="0.25">
      <c r="B453" s="126">
        <v>225</v>
      </c>
      <c r="C453" s="128" t="s">
        <v>526</v>
      </c>
      <c r="D453" s="130" t="s">
        <v>1551</v>
      </c>
      <c r="E453" s="132" t="s">
        <v>1552</v>
      </c>
      <c r="F453" s="134">
        <v>1924088000</v>
      </c>
      <c r="G453" s="128"/>
      <c r="H453" s="141"/>
      <c r="I453" s="65" t="s">
        <v>150</v>
      </c>
      <c r="J453" s="43">
        <v>1892695</v>
      </c>
      <c r="K453" s="43">
        <v>3555963</v>
      </c>
      <c r="L453" s="43">
        <v>5762423</v>
      </c>
      <c r="M453" s="77">
        <v>7793068</v>
      </c>
      <c r="N453" s="92">
        <v>2355332</v>
      </c>
      <c r="O453" s="43"/>
      <c r="P453" s="43"/>
      <c r="Q453" s="45"/>
    </row>
    <row r="454" spans="2:17" s="54" customFormat="1" x14ac:dyDescent="0.25">
      <c r="B454" s="126">
        <v>226</v>
      </c>
      <c r="C454" s="127" t="s">
        <v>528</v>
      </c>
      <c r="D454" s="129" t="s">
        <v>1553</v>
      </c>
      <c r="E454" s="131">
        <v>43199</v>
      </c>
      <c r="F454" s="133">
        <v>550000000</v>
      </c>
      <c r="G454" s="127" t="s">
        <v>153</v>
      </c>
      <c r="H454" s="141" t="s">
        <v>145</v>
      </c>
      <c r="I454" s="66" t="s">
        <v>149</v>
      </c>
      <c r="J454" s="55"/>
      <c r="K454" s="52">
        <v>51339279</v>
      </c>
      <c r="L454" s="52">
        <v>79675342</v>
      </c>
      <c r="M454" s="78">
        <v>108699906</v>
      </c>
      <c r="N454" s="94"/>
      <c r="O454" s="52"/>
      <c r="P454" s="52"/>
      <c r="Q454" s="53"/>
    </row>
    <row r="455" spans="2:17" s="54" customFormat="1" x14ac:dyDescent="0.25">
      <c r="B455" s="126">
        <v>226</v>
      </c>
      <c r="C455" s="128" t="s">
        <v>528</v>
      </c>
      <c r="D455" s="130" t="s">
        <v>1553</v>
      </c>
      <c r="E455" s="132">
        <v>43199</v>
      </c>
      <c r="F455" s="134">
        <v>550000000</v>
      </c>
      <c r="G455" s="128"/>
      <c r="H455" s="141"/>
      <c r="I455" s="65" t="s">
        <v>150</v>
      </c>
      <c r="J455" s="61"/>
      <c r="K455" s="43">
        <v>13955268</v>
      </c>
      <c r="L455" s="43">
        <v>23152095</v>
      </c>
      <c r="M455" s="77">
        <v>49423302</v>
      </c>
      <c r="N455" s="95"/>
      <c r="O455" s="43"/>
      <c r="P455" s="43"/>
      <c r="Q455" s="45"/>
    </row>
    <row r="456" spans="2:17" s="54" customFormat="1" x14ac:dyDescent="0.25">
      <c r="B456" s="126">
        <v>227</v>
      </c>
      <c r="C456" s="127" t="s">
        <v>530</v>
      </c>
      <c r="D456" s="129" t="s">
        <v>531</v>
      </c>
      <c r="E456" s="131">
        <v>40585</v>
      </c>
      <c r="F456" s="133">
        <v>25886576254</v>
      </c>
      <c r="G456" s="127" t="s">
        <v>154</v>
      </c>
      <c r="H456" s="135" t="s">
        <v>155</v>
      </c>
      <c r="I456" s="66" t="s">
        <v>149</v>
      </c>
      <c r="J456" s="52">
        <v>983006341</v>
      </c>
      <c r="K456" s="52">
        <v>1998705154</v>
      </c>
      <c r="L456" s="52">
        <v>3219966059</v>
      </c>
      <c r="M456" s="78">
        <v>4373177070</v>
      </c>
      <c r="N456" s="93">
        <v>1099554216</v>
      </c>
      <c r="O456" s="52"/>
      <c r="P456" s="52"/>
      <c r="Q456" s="53"/>
    </row>
    <row r="457" spans="2:17" s="54" customFormat="1" x14ac:dyDescent="0.25">
      <c r="B457" s="126">
        <v>227</v>
      </c>
      <c r="C457" s="128" t="s">
        <v>530</v>
      </c>
      <c r="D457" s="130" t="s">
        <v>531</v>
      </c>
      <c r="E457" s="132">
        <v>40585</v>
      </c>
      <c r="F457" s="134">
        <v>25886576254</v>
      </c>
      <c r="G457" s="128"/>
      <c r="H457" s="136"/>
      <c r="I457" s="65" t="s">
        <v>150</v>
      </c>
      <c r="J457" s="8">
        <v>-64272148</v>
      </c>
      <c r="K457" s="8">
        <v>-113961090</v>
      </c>
      <c r="L457" s="8">
        <v>-110231730</v>
      </c>
      <c r="M457" s="77">
        <v>5018308</v>
      </c>
      <c r="N457" s="92">
        <v>19739403</v>
      </c>
      <c r="O457" s="43"/>
      <c r="P457" s="43"/>
      <c r="Q457" s="45"/>
    </row>
    <row r="458" spans="2:17" s="54" customFormat="1" x14ac:dyDescent="0.25">
      <c r="B458" s="126">
        <v>228</v>
      </c>
      <c r="C458" s="127" t="s">
        <v>532</v>
      </c>
      <c r="D458" s="129" t="s">
        <v>1554</v>
      </c>
      <c r="E458" s="131" t="s">
        <v>1482</v>
      </c>
      <c r="F458" s="133">
        <v>3484800000</v>
      </c>
      <c r="G458" s="127" t="s">
        <v>152</v>
      </c>
      <c r="H458" s="135" t="s">
        <v>145</v>
      </c>
      <c r="I458" s="66" t="s">
        <v>149</v>
      </c>
      <c r="J458" s="52">
        <v>3860557</v>
      </c>
      <c r="K458" s="52">
        <v>7179772</v>
      </c>
      <c r="L458" s="52">
        <v>11239534</v>
      </c>
      <c r="M458" s="78">
        <v>15349939</v>
      </c>
      <c r="N458" s="93">
        <v>4038010</v>
      </c>
      <c r="O458" s="52"/>
      <c r="P458" s="52"/>
      <c r="Q458" s="53"/>
    </row>
    <row r="459" spans="2:17" s="54" customFormat="1" x14ac:dyDescent="0.25">
      <c r="B459" s="126">
        <v>228</v>
      </c>
      <c r="C459" s="128" t="s">
        <v>532</v>
      </c>
      <c r="D459" s="130" t="s">
        <v>1554</v>
      </c>
      <c r="E459" s="132" t="s">
        <v>1482</v>
      </c>
      <c r="F459" s="134">
        <v>3484800000</v>
      </c>
      <c r="G459" s="128"/>
      <c r="H459" s="136"/>
      <c r="I459" s="65" t="s">
        <v>150</v>
      </c>
      <c r="J459" s="43">
        <v>51783</v>
      </c>
      <c r="K459" s="8">
        <v>-93882</v>
      </c>
      <c r="L459" s="8">
        <v>-228795</v>
      </c>
      <c r="M459" s="74">
        <v>-74557</v>
      </c>
      <c r="N459" s="100">
        <v>168959</v>
      </c>
      <c r="O459" s="43"/>
      <c r="P459" s="43"/>
      <c r="Q459" s="45"/>
    </row>
    <row r="460" spans="2:17" s="54" customFormat="1" x14ac:dyDescent="0.25">
      <c r="B460" s="126">
        <v>229</v>
      </c>
      <c r="C460" s="127" t="s">
        <v>534</v>
      </c>
      <c r="D460" s="129" t="s">
        <v>1555</v>
      </c>
      <c r="E460" s="131">
        <v>41100</v>
      </c>
      <c r="F460" s="133">
        <v>1111112000</v>
      </c>
      <c r="G460" s="127" t="s">
        <v>154</v>
      </c>
      <c r="H460" s="135" t="s">
        <v>145</v>
      </c>
      <c r="I460" s="66" t="s">
        <v>149</v>
      </c>
      <c r="J460" s="52">
        <v>160969400560</v>
      </c>
      <c r="K460" s="52">
        <v>288158851516</v>
      </c>
      <c r="L460" s="52">
        <v>431449539978</v>
      </c>
      <c r="M460" s="79"/>
      <c r="N460" s="94"/>
      <c r="O460" s="52"/>
      <c r="P460" s="52"/>
      <c r="Q460" s="53"/>
    </row>
    <row r="461" spans="2:17" s="54" customFormat="1" x14ac:dyDescent="0.25">
      <c r="B461" s="126">
        <v>229</v>
      </c>
      <c r="C461" s="128" t="s">
        <v>534</v>
      </c>
      <c r="D461" s="130" t="s">
        <v>1555</v>
      </c>
      <c r="E461" s="132">
        <v>41100</v>
      </c>
      <c r="F461" s="134">
        <v>1111112000</v>
      </c>
      <c r="G461" s="128"/>
      <c r="H461" s="136"/>
      <c r="I461" s="65" t="s">
        <v>150</v>
      </c>
      <c r="J461" s="8">
        <v>-11914914251</v>
      </c>
      <c r="K461" s="8">
        <v>-21055641795</v>
      </c>
      <c r="L461" s="8">
        <v>-21873966647</v>
      </c>
      <c r="M461" s="80"/>
      <c r="N461" s="95"/>
      <c r="O461" s="43"/>
      <c r="P461" s="43"/>
      <c r="Q461" s="45"/>
    </row>
    <row r="462" spans="2:17" s="54" customFormat="1" x14ac:dyDescent="0.25">
      <c r="B462" s="142">
        <v>230</v>
      </c>
      <c r="C462" s="127" t="s">
        <v>536</v>
      </c>
      <c r="D462" s="129" t="s">
        <v>1556</v>
      </c>
      <c r="E462" s="131">
        <v>34744</v>
      </c>
      <c r="F462" s="133">
        <v>58839958</v>
      </c>
      <c r="G462" s="127"/>
      <c r="H462" s="135"/>
      <c r="I462" s="66" t="s">
        <v>149</v>
      </c>
      <c r="J462" s="55"/>
      <c r="K462" s="55"/>
      <c r="L462" s="55"/>
      <c r="M462" s="79"/>
      <c r="N462" s="94"/>
      <c r="O462" s="52"/>
      <c r="P462" s="52"/>
      <c r="Q462" s="53"/>
    </row>
    <row r="463" spans="2:17" s="54" customFormat="1" x14ac:dyDescent="0.25">
      <c r="B463" s="143">
        <v>230</v>
      </c>
      <c r="C463" s="128" t="s">
        <v>536</v>
      </c>
      <c r="D463" s="130" t="s">
        <v>1556</v>
      </c>
      <c r="E463" s="132">
        <v>34744</v>
      </c>
      <c r="F463" s="134">
        <v>58839958</v>
      </c>
      <c r="G463" s="128"/>
      <c r="H463" s="136"/>
      <c r="I463" s="65" t="s">
        <v>150</v>
      </c>
      <c r="J463" s="44"/>
      <c r="K463" s="44"/>
      <c r="L463" s="44"/>
      <c r="M463" s="80"/>
      <c r="N463" s="95"/>
      <c r="O463" s="43"/>
      <c r="P463" s="43"/>
      <c r="Q463" s="45"/>
    </row>
    <row r="464" spans="2:17" s="54" customFormat="1" x14ac:dyDescent="0.25">
      <c r="B464" s="126">
        <v>231</v>
      </c>
      <c r="C464" s="127" t="s">
        <v>538</v>
      </c>
      <c r="D464" s="129" t="s">
        <v>1557</v>
      </c>
      <c r="E464" s="131" t="s">
        <v>1558</v>
      </c>
      <c r="F464" s="133">
        <v>28233511500</v>
      </c>
      <c r="G464" s="127" t="s">
        <v>154</v>
      </c>
      <c r="H464" s="135" t="s">
        <v>155</v>
      </c>
      <c r="I464" s="66" t="s">
        <v>149</v>
      </c>
      <c r="J464" s="52">
        <v>115927823</v>
      </c>
      <c r="K464" s="52">
        <v>223312278</v>
      </c>
      <c r="L464" s="52">
        <v>334699591</v>
      </c>
      <c r="M464" s="78">
        <v>470019786</v>
      </c>
      <c r="N464" s="93">
        <v>120176127</v>
      </c>
      <c r="O464" s="52"/>
      <c r="P464" s="52"/>
      <c r="Q464" s="53"/>
    </row>
    <row r="465" spans="2:17" s="54" customFormat="1" x14ac:dyDescent="0.25">
      <c r="B465" s="126">
        <v>231</v>
      </c>
      <c r="C465" s="128" t="s">
        <v>538</v>
      </c>
      <c r="D465" s="130" t="s">
        <v>1557</v>
      </c>
      <c r="E465" s="132" t="s">
        <v>1558</v>
      </c>
      <c r="F465" s="134">
        <v>28233511500</v>
      </c>
      <c r="G465" s="128"/>
      <c r="H465" s="136"/>
      <c r="I465" s="65" t="s">
        <v>150</v>
      </c>
      <c r="J465" s="43">
        <v>7357917</v>
      </c>
      <c r="K465" s="43">
        <v>20123929</v>
      </c>
      <c r="L465" s="43">
        <v>26976776</v>
      </c>
      <c r="M465" s="77">
        <v>30544859</v>
      </c>
      <c r="N465" s="92">
        <v>3016962</v>
      </c>
      <c r="O465" s="43"/>
      <c r="P465" s="43"/>
      <c r="Q465" s="45"/>
    </row>
    <row r="466" spans="2:17" s="54" customFormat="1" x14ac:dyDescent="0.25">
      <c r="B466" s="126">
        <v>232</v>
      </c>
      <c r="C466" s="127" t="s">
        <v>540</v>
      </c>
      <c r="D466" s="129" t="s">
        <v>1559</v>
      </c>
      <c r="E466" s="131" t="s">
        <v>1487</v>
      </c>
      <c r="F466" s="133">
        <v>101538000</v>
      </c>
      <c r="G466" s="127" t="s">
        <v>154</v>
      </c>
      <c r="H466" s="135" t="s">
        <v>145</v>
      </c>
      <c r="I466" s="66" t="s">
        <v>149</v>
      </c>
      <c r="J466" s="52">
        <v>39343296619</v>
      </c>
      <c r="K466" s="55"/>
      <c r="L466" s="52">
        <v>190172830338</v>
      </c>
      <c r="M466" s="79"/>
      <c r="N466" s="93">
        <v>45553332893</v>
      </c>
      <c r="O466" s="52"/>
      <c r="P466" s="52"/>
      <c r="Q466" s="53"/>
    </row>
    <row r="467" spans="2:17" s="54" customFormat="1" x14ac:dyDescent="0.25">
      <c r="B467" s="126">
        <v>232</v>
      </c>
      <c r="C467" s="128" t="s">
        <v>540</v>
      </c>
      <c r="D467" s="130" t="s">
        <v>1559</v>
      </c>
      <c r="E467" s="132" t="s">
        <v>1487</v>
      </c>
      <c r="F467" s="134">
        <v>101538000</v>
      </c>
      <c r="G467" s="128"/>
      <c r="H467" s="136"/>
      <c r="I467" s="65" t="s">
        <v>150</v>
      </c>
      <c r="J467" s="43">
        <v>5144824286</v>
      </c>
      <c r="K467" s="44"/>
      <c r="L467" s="43">
        <v>46307194086</v>
      </c>
      <c r="M467" s="80"/>
      <c r="N467" s="92">
        <v>7976362171</v>
      </c>
      <c r="O467" s="43"/>
      <c r="P467" s="43"/>
      <c r="Q467" s="45"/>
    </row>
    <row r="468" spans="2:17" s="54" customFormat="1" x14ac:dyDescent="0.25">
      <c r="B468" s="126">
        <v>233</v>
      </c>
      <c r="C468" s="127" t="s">
        <v>1560</v>
      </c>
      <c r="D468" s="129" t="s">
        <v>1561</v>
      </c>
      <c r="E468" s="131">
        <v>40366</v>
      </c>
      <c r="F468" s="133">
        <v>314600000</v>
      </c>
      <c r="G468" s="127" t="s">
        <v>154</v>
      </c>
      <c r="H468" s="141" t="s">
        <v>145</v>
      </c>
      <c r="I468" s="66" t="s">
        <v>149</v>
      </c>
      <c r="J468" s="52">
        <v>8381042668</v>
      </c>
      <c r="K468" s="52">
        <v>16118046359</v>
      </c>
      <c r="L468" s="52">
        <v>25380564176</v>
      </c>
      <c r="M468" s="79"/>
      <c r="N468" s="94"/>
      <c r="O468" s="52"/>
      <c r="P468" s="52"/>
      <c r="Q468" s="53"/>
    </row>
    <row r="469" spans="2:17" s="54" customFormat="1" x14ac:dyDescent="0.25">
      <c r="B469" s="126">
        <v>233</v>
      </c>
      <c r="C469" s="128" t="s">
        <v>1560</v>
      </c>
      <c r="D469" s="130" t="s">
        <v>1561</v>
      </c>
      <c r="E469" s="132">
        <v>40366</v>
      </c>
      <c r="F469" s="134">
        <v>314600000</v>
      </c>
      <c r="G469" s="128"/>
      <c r="H469" s="141"/>
      <c r="I469" s="65" t="s">
        <v>150</v>
      </c>
      <c r="J469" s="43">
        <v>1500906556</v>
      </c>
      <c r="K469" s="8">
        <v>-4475380718</v>
      </c>
      <c r="L469" s="8">
        <v>-4240475888</v>
      </c>
      <c r="M469" s="80"/>
      <c r="N469" s="95"/>
      <c r="O469" s="43"/>
      <c r="P469" s="43"/>
      <c r="Q469" s="45"/>
    </row>
    <row r="470" spans="2:17" s="54" customFormat="1" x14ac:dyDescent="0.25">
      <c r="B470" s="126">
        <v>234</v>
      </c>
      <c r="C470" s="127" t="s">
        <v>544</v>
      </c>
      <c r="D470" s="129" t="s">
        <v>1562</v>
      </c>
      <c r="E470" s="131" t="s">
        <v>1563</v>
      </c>
      <c r="F470" s="133">
        <v>3665000759</v>
      </c>
      <c r="G470" s="127" t="s">
        <v>154</v>
      </c>
      <c r="H470" s="141" t="s">
        <v>145</v>
      </c>
      <c r="I470" s="66" t="s">
        <v>149</v>
      </c>
      <c r="J470" s="52">
        <v>31156521755</v>
      </c>
      <c r="K470" s="55"/>
      <c r="L470" s="52">
        <v>92017193897</v>
      </c>
      <c r="M470" s="79"/>
      <c r="N470" s="94"/>
      <c r="O470" s="52"/>
      <c r="P470" s="52"/>
      <c r="Q470" s="53"/>
    </row>
    <row r="471" spans="2:17" s="54" customFormat="1" x14ac:dyDescent="0.25">
      <c r="B471" s="126">
        <v>234</v>
      </c>
      <c r="C471" s="128" t="s">
        <v>544</v>
      </c>
      <c r="D471" s="130" t="s">
        <v>1562</v>
      </c>
      <c r="E471" s="132" t="s">
        <v>1563</v>
      </c>
      <c r="F471" s="134">
        <v>3665000759</v>
      </c>
      <c r="G471" s="128"/>
      <c r="H471" s="141"/>
      <c r="I471" s="65" t="s">
        <v>150</v>
      </c>
      <c r="J471" s="8">
        <v>-31292395210</v>
      </c>
      <c r="K471" s="56"/>
      <c r="L471" s="8">
        <v>-122369595897</v>
      </c>
      <c r="M471" s="80"/>
      <c r="N471" s="95"/>
      <c r="O471" s="43"/>
      <c r="P471" s="43"/>
      <c r="Q471" s="45"/>
    </row>
    <row r="472" spans="2:17" s="54" customFormat="1" x14ac:dyDescent="0.25">
      <c r="B472" s="126">
        <v>235</v>
      </c>
      <c r="C472" s="127" t="s">
        <v>546</v>
      </c>
      <c r="D472" s="129" t="s">
        <v>1564</v>
      </c>
      <c r="E472" s="131" t="s">
        <v>1497</v>
      </c>
      <c r="F472" s="133">
        <v>7379580291</v>
      </c>
      <c r="G472" s="127" t="s">
        <v>154</v>
      </c>
      <c r="H472" s="141" t="s">
        <v>145</v>
      </c>
      <c r="I472" s="66" t="s">
        <v>149</v>
      </c>
      <c r="J472" s="52">
        <v>2156990765283</v>
      </c>
      <c r="K472" s="55"/>
      <c r="L472" s="55"/>
      <c r="M472" s="78">
        <v>8048946664266</v>
      </c>
      <c r="N472" s="93">
        <v>2284270043923</v>
      </c>
      <c r="O472" s="52"/>
      <c r="P472" s="52"/>
      <c r="Q472" s="53"/>
    </row>
    <row r="473" spans="2:17" s="54" customFormat="1" x14ac:dyDescent="0.25">
      <c r="B473" s="126">
        <v>235</v>
      </c>
      <c r="C473" s="128" t="s">
        <v>546</v>
      </c>
      <c r="D473" s="130" t="s">
        <v>1564</v>
      </c>
      <c r="E473" s="132" t="s">
        <v>1497</v>
      </c>
      <c r="F473" s="134">
        <v>7379580291</v>
      </c>
      <c r="G473" s="128"/>
      <c r="H473" s="141"/>
      <c r="I473" s="65" t="s">
        <v>150</v>
      </c>
      <c r="J473" s="43">
        <v>160529920035</v>
      </c>
      <c r="K473" s="44"/>
      <c r="L473" s="44"/>
      <c r="M473" s="77">
        <v>425481597110</v>
      </c>
      <c r="N473" s="92">
        <v>130813546644</v>
      </c>
      <c r="O473" s="43"/>
      <c r="P473" s="43"/>
      <c r="Q473" s="45"/>
    </row>
    <row r="474" spans="2:17" s="54" customFormat="1" x14ac:dyDescent="0.25">
      <c r="B474" s="126">
        <v>236</v>
      </c>
      <c r="C474" s="127" t="s">
        <v>548</v>
      </c>
      <c r="D474" s="129" t="s">
        <v>1565</v>
      </c>
      <c r="E474" s="131" t="s">
        <v>1566</v>
      </c>
      <c r="F474" s="133">
        <v>4276655336</v>
      </c>
      <c r="G474" s="127" t="s">
        <v>154</v>
      </c>
      <c r="H474" s="141" t="s">
        <v>145</v>
      </c>
      <c r="I474" s="66" t="s">
        <v>149</v>
      </c>
      <c r="J474" s="52">
        <v>80431388101</v>
      </c>
      <c r="K474" s="52">
        <v>195930552417</v>
      </c>
      <c r="L474" s="52">
        <v>300139339923</v>
      </c>
      <c r="M474" s="78">
        <v>435573970378</v>
      </c>
      <c r="N474" s="93">
        <v>76682528248</v>
      </c>
      <c r="O474" s="52"/>
      <c r="P474" s="52"/>
      <c r="Q474" s="53"/>
    </row>
    <row r="475" spans="2:17" s="54" customFormat="1" x14ac:dyDescent="0.25">
      <c r="B475" s="126">
        <v>236</v>
      </c>
      <c r="C475" s="128" t="s">
        <v>548</v>
      </c>
      <c r="D475" s="130" t="s">
        <v>1565</v>
      </c>
      <c r="E475" s="132" t="s">
        <v>1566</v>
      </c>
      <c r="F475" s="134">
        <v>4276655336</v>
      </c>
      <c r="G475" s="128"/>
      <c r="H475" s="141"/>
      <c r="I475" s="65" t="s">
        <v>150</v>
      </c>
      <c r="J475" s="58">
        <v>3525315502</v>
      </c>
      <c r="K475" s="43">
        <v>17863961602</v>
      </c>
      <c r="L475" s="43">
        <v>28753783003</v>
      </c>
      <c r="M475" s="77">
        <v>50425199916</v>
      </c>
      <c r="N475" s="92">
        <v>6203054785</v>
      </c>
      <c r="O475" s="43"/>
      <c r="P475" s="43"/>
      <c r="Q475" s="45"/>
    </row>
    <row r="476" spans="2:17" s="54" customFormat="1" x14ac:dyDescent="0.25">
      <c r="B476" s="126">
        <v>237</v>
      </c>
      <c r="C476" s="127" t="s">
        <v>550</v>
      </c>
      <c r="D476" s="129" t="s">
        <v>551</v>
      </c>
      <c r="E476" s="131" t="s">
        <v>1587</v>
      </c>
      <c r="F476" s="133">
        <v>4694111791</v>
      </c>
      <c r="G476" s="127"/>
      <c r="H476" s="135"/>
      <c r="I476" s="66" t="s">
        <v>149</v>
      </c>
      <c r="J476" s="55"/>
      <c r="K476" s="55"/>
      <c r="L476" s="55"/>
      <c r="M476" s="79"/>
      <c r="N476" s="94"/>
      <c r="O476" s="52"/>
      <c r="P476" s="52"/>
      <c r="Q476" s="53"/>
    </row>
    <row r="477" spans="2:17" s="54" customFormat="1" x14ac:dyDescent="0.25">
      <c r="B477" s="126"/>
      <c r="C477" s="128"/>
      <c r="D477" s="130"/>
      <c r="E477" s="132" t="s">
        <v>1566</v>
      </c>
      <c r="F477" s="134"/>
      <c r="G477" s="128"/>
      <c r="H477" s="136"/>
      <c r="I477" s="65" t="s">
        <v>150</v>
      </c>
      <c r="J477" s="44"/>
      <c r="K477" s="44"/>
      <c r="L477" s="44"/>
      <c r="M477" s="80"/>
      <c r="N477" s="95"/>
      <c r="O477" s="43"/>
      <c r="P477" s="43"/>
      <c r="Q477" s="45"/>
    </row>
    <row r="478" spans="2:17" s="54" customFormat="1" x14ac:dyDescent="0.25">
      <c r="B478" s="126">
        <v>238</v>
      </c>
      <c r="C478" s="127" t="s">
        <v>552</v>
      </c>
      <c r="D478" s="129" t="s">
        <v>1567</v>
      </c>
      <c r="E478" s="131" t="s">
        <v>1568</v>
      </c>
      <c r="F478" s="133">
        <v>7454723337</v>
      </c>
      <c r="G478" s="127" t="s">
        <v>153</v>
      </c>
      <c r="H478" s="135" t="s">
        <v>145</v>
      </c>
      <c r="I478" s="66" t="s">
        <v>149</v>
      </c>
      <c r="J478" s="52">
        <v>242575818</v>
      </c>
      <c r="K478" s="52">
        <v>510074291</v>
      </c>
      <c r="L478" s="52">
        <v>770029327</v>
      </c>
      <c r="M478" s="78">
        <v>1151056114</v>
      </c>
      <c r="N478" s="93">
        <v>261413253</v>
      </c>
      <c r="O478" s="52"/>
      <c r="P478" s="52"/>
      <c r="Q478" s="53"/>
    </row>
    <row r="479" spans="2:17" s="54" customFormat="1" x14ac:dyDescent="0.25">
      <c r="B479" s="126">
        <v>238</v>
      </c>
      <c r="C479" s="128" t="s">
        <v>552</v>
      </c>
      <c r="D479" s="130" t="s">
        <v>1567</v>
      </c>
      <c r="E479" s="132" t="s">
        <v>1568</v>
      </c>
      <c r="F479" s="134">
        <v>7454723337</v>
      </c>
      <c r="G479" s="128"/>
      <c r="H479" s="136"/>
      <c r="I479" s="65" t="s">
        <v>150</v>
      </c>
      <c r="J479" s="43">
        <v>16219626</v>
      </c>
      <c r="K479" s="43">
        <v>35480990</v>
      </c>
      <c r="L479" s="43">
        <v>47736558</v>
      </c>
      <c r="M479" s="77">
        <v>70277584</v>
      </c>
      <c r="N479" s="92">
        <v>11547790</v>
      </c>
      <c r="O479" s="43"/>
      <c r="P479" s="43"/>
      <c r="Q479" s="45"/>
    </row>
    <row r="480" spans="2:17" s="54" customFormat="1" x14ac:dyDescent="0.25">
      <c r="B480" s="126">
        <v>239</v>
      </c>
      <c r="C480" s="127" t="s">
        <v>554</v>
      </c>
      <c r="D480" s="129" t="s">
        <v>555</v>
      </c>
      <c r="E480" s="131">
        <v>40003</v>
      </c>
      <c r="F480" s="133">
        <v>2500000000</v>
      </c>
      <c r="G480" s="127" t="s">
        <v>154</v>
      </c>
      <c r="H480" s="135" t="s">
        <v>155</v>
      </c>
      <c r="I480" s="66" t="s">
        <v>149</v>
      </c>
      <c r="J480" s="55"/>
      <c r="K480" s="55"/>
      <c r="L480" s="52">
        <v>29873431</v>
      </c>
      <c r="M480" s="79"/>
      <c r="N480" s="94"/>
      <c r="O480" s="52"/>
      <c r="P480" s="52"/>
      <c r="Q480" s="53"/>
    </row>
    <row r="481" spans="2:17" s="54" customFormat="1" x14ac:dyDescent="0.25">
      <c r="B481" s="126">
        <v>239</v>
      </c>
      <c r="C481" s="128" t="s">
        <v>554</v>
      </c>
      <c r="D481" s="130" t="s">
        <v>555</v>
      </c>
      <c r="E481" s="132">
        <v>40003</v>
      </c>
      <c r="F481" s="134">
        <v>2500000000</v>
      </c>
      <c r="G481" s="128"/>
      <c r="H481" s="136"/>
      <c r="I481" s="65" t="s">
        <v>150</v>
      </c>
      <c r="J481" s="44"/>
      <c r="K481" s="44"/>
      <c r="L481" s="43">
        <v>5585318</v>
      </c>
      <c r="M481" s="80"/>
      <c r="N481" s="101"/>
      <c r="O481" s="43"/>
      <c r="P481" s="43"/>
      <c r="Q481" s="45"/>
    </row>
    <row r="482" spans="2:17" s="54" customFormat="1" x14ac:dyDescent="0.25">
      <c r="B482" s="126">
        <v>240</v>
      </c>
      <c r="C482" s="127" t="s">
        <v>556</v>
      </c>
      <c r="D482" s="129" t="s">
        <v>1569</v>
      </c>
      <c r="E482" s="131" t="s">
        <v>1570</v>
      </c>
      <c r="F482" s="133">
        <v>7800760000</v>
      </c>
      <c r="G482" s="127" t="s">
        <v>154</v>
      </c>
      <c r="H482" s="135" t="s">
        <v>145</v>
      </c>
      <c r="I482" s="66" t="s">
        <v>149</v>
      </c>
      <c r="J482" s="55"/>
      <c r="K482" s="55"/>
      <c r="L482" s="55"/>
      <c r="M482" s="79"/>
      <c r="N482" s="94"/>
      <c r="O482" s="52"/>
      <c r="P482" s="52"/>
      <c r="Q482" s="53"/>
    </row>
    <row r="483" spans="2:17" s="54" customFormat="1" x14ac:dyDescent="0.25">
      <c r="B483" s="126">
        <v>240</v>
      </c>
      <c r="C483" s="128" t="s">
        <v>556</v>
      </c>
      <c r="D483" s="130" t="s">
        <v>1569</v>
      </c>
      <c r="E483" s="132" t="s">
        <v>1570</v>
      </c>
      <c r="F483" s="134">
        <v>7800760000</v>
      </c>
      <c r="G483" s="128"/>
      <c r="H483" s="136"/>
      <c r="I483" s="65" t="s">
        <v>150</v>
      </c>
      <c r="J483" s="43">
        <v>36164978307</v>
      </c>
      <c r="K483" s="44"/>
      <c r="L483" s="43">
        <v>100064656230</v>
      </c>
      <c r="M483" s="77">
        <v>210570439177</v>
      </c>
      <c r="N483" s="92">
        <v>14890655724</v>
      </c>
      <c r="O483" s="43"/>
      <c r="P483" s="43"/>
      <c r="Q483" s="45"/>
    </row>
    <row r="484" spans="2:17" s="54" customFormat="1" x14ac:dyDescent="0.25">
      <c r="B484" s="126">
        <v>241</v>
      </c>
      <c r="C484" s="127" t="s">
        <v>558</v>
      </c>
      <c r="D484" s="129" t="s">
        <v>1571</v>
      </c>
      <c r="E484" s="131" t="s">
        <v>1572</v>
      </c>
      <c r="F484" s="133">
        <v>6000000000</v>
      </c>
      <c r="G484" s="127" t="s">
        <v>152</v>
      </c>
      <c r="H484" s="135" t="s">
        <v>145</v>
      </c>
      <c r="I484" s="66" t="s">
        <v>149</v>
      </c>
      <c r="J484" s="52">
        <v>138533</v>
      </c>
      <c r="K484" s="52">
        <v>283246</v>
      </c>
      <c r="L484" s="52">
        <v>413077</v>
      </c>
      <c r="M484" s="78">
        <v>565455</v>
      </c>
      <c r="N484" s="93">
        <v>88131</v>
      </c>
      <c r="O484" s="52"/>
      <c r="P484" s="52"/>
      <c r="Q484" s="53"/>
    </row>
    <row r="485" spans="2:17" s="54" customFormat="1" x14ac:dyDescent="0.25">
      <c r="B485" s="126">
        <v>241</v>
      </c>
      <c r="C485" s="128" t="s">
        <v>558</v>
      </c>
      <c r="D485" s="130" t="s">
        <v>1571</v>
      </c>
      <c r="E485" s="132" t="s">
        <v>1572</v>
      </c>
      <c r="F485" s="134">
        <v>6000000000</v>
      </c>
      <c r="G485" s="128"/>
      <c r="H485" s="136"/>
      <c r="I485" s="65" t="s">
        <v>150</v>
      </c>
      <c r="J485" s="8">
        <v>-58277</v>
      </c>
      <c r="K485" s="8">
        <v>-126741</v>
      </c>
      <c r="L485" s="8">
        <v>-166852</v>
      </c>
      <c r="M485" s="74">
        <v>-353277</v>
      </c>
      <c r="N485" s="89">
        <v>-96533</v>
      </c>
      <c r="O485" s="43"/>
      <c r="P485" s="43"/>
      <c r="Q485" s="45"/>
    </row>
    <row r="486" spans="2:17" s="54" customFormat="1" x14ac:dyDescent="0.25">
      <c r="B486" s="126">
        <v>242</v>
      </c>
      <c r="C486" s="127" t="s">
        <v>560</v>
      </c>
      <c r="D486" s="129" t="s">
        <v>1573</v>
      </c>
      <c r="E486" s="131">
        <v>38089</v>
      </c>
      <c r="F486" s="133">
        <v>2120000000</v>
      </c>
      <c r="G486" s="127" t="s">
        <v>154</v>
      </c>
      <c r="H486" s="135" t="s">
        <v>145</v>
      </c>
      <c r="I486" s="66" t="s">
        <v>149</v>
      </c>
      <c r="J486" s="52">
        <v>826696000</v>
      </c>
      <c r="K486" s="52">
        <v>1646254600</v>
      </c>
      <c r="L486" s="52">
        <v>2510782600</v>
      </c>
      <c r="M486" s="78">
        <v>3440200800</v>
      </c>
      <c r="N486" s="94"/>
      <c r="O486" s="52"/>
      <c r="P486" s="52"/>
      <c r="Q486" s="53"/>
    </row>
    <row r="487" spans="2:17" s="54" customFormat="1" x14ac:dyDescent="0.25">
      <c r="B487" s="126">
        <v>242</v>
      </c>
      <c r="C487" s="128" t="s">
        <v>560</v>
      </c>
      <c r="D487" s="130" t="s">
        <v>1573</v>
      </c>
      <c r="E487" s="132">
        <v>38089</v>
      </c>
      <c r="F487" s="134">
        <v>2120000000</v>
      </c>
      <c r="G487" s="128"/>
      <c r="H487" s="136"/>
      <c r="I487" s="65" t="s">
        <v>150</v>
      </c>
      <c r="J487" s="8">
        <v>-523910636</v>
      </c>
      <c r="K487" s="8">
        <v>-1063164372</v>
      </c>
      <c r="L487" s="8">
        <v>-1221703559</v>
      </c>
      <c r="M487" s="77">
        <v>3707825019</v>
      </c>
      <c r="N487" s="95"/>
      <c r="O487" s="43"/>
      <c r="P487" s="43"/>
      <c r="Q487" s="45"/>
    </row>
    <row r="488" spans="2:17" s="54" customFormat="1" x14ac:dyDescent="0.25">
      <c r="B488" s="126">
        <v>243</v>
      </c>
      <c r="C488" s="127" t="s">
        <v>562</v>
      </c>
      <c r="D488" s="129" t="s">
        <v>1574</v>
      </c>
      <c r="E488" s="131" t="s">
        <v>1575</v>
      </c>
      <c r="F488" s="133">
        <v>2329668917</v>
      </c>
      <c r="G488" s="127" t="s">
        <v>153</v>
      </c>
      <c r="H488" s="141" t="s">
        <v>145</v>
      </c>
      <c r="I488" s="66" t="s">
        <v>149</v>
      </c>
      <c r="J488" s="62"/>
      <c r="K488" s="62"/>
      <c r="L488" s="62"/>
      <c r="M488" s="82"/>
      <c r="N488" s="98"/>
      <c r="O488" s="52"/>
      <c r="P488" s="52"/>
      <c r="Q488" s="53"/>
    </row>
    <row r="489" spans="2:17" s="54" customFormat="1" x14ac:dyDescent="0.25">
      <c r="B489" s="126">
        <v>243</v>
      </c>
      <c r="C489" s="128" t="s">
        <v>562</v>
      </c>
      <c r="D489" s="130" t="s">
        <v>1574</v>
      </c>
      <c r="E489" s="132" t="s">
        <v>1575</v>
      </c>
      <c r="F489" s="134">
        <v>2329668917</v>
      </c>
      <c r="G489" s="128"/>
      <c r="H489" s="141"/>
      <c r="I489" s="65" t="s">
        <v>150</v>
      </c>
      <c r="J489" s="43">
        <v>3936941</v>
      </c>
      <c r="K489" s="8">
        <v>-2329264</v>
      </c>
      <c r="L489" s="8">
        <v>-101793777</v>
      </c>
      <c r="M489" s="74">
        <v>-292565818</v>
      </c>
      <c r="N489" s="89">
        <v>-15437754</v>
      </c>
      <c r="O489" s="43"/>
      <c r="P489" s="43"/>
      <c r="Q489" s="45"/>
    </row>
    <row r="490" spans="2:17" s="54" customFormat="1" x14ac:dyDescent="0.25">
      <c r="B490" s="126">
        <v>244</v>
      </c>
      <c r="C490" s="127" t="s">
        <v>564</v>
      </c>
      <c r="D490" s="129" t="s">
        <v>1576</v>
      </c>
      <c r="E490" s="131">
        <v>33030</v>
      </c>
      <c r="F490" s="133">
        <v>3601462800</v>
      </c>
      <c r="G490" s="127" t="s">
        <v>153</v>
      </c>
      <c r="H490" s="141" t="s">
        <v>145</v>
      </c>
      <c r="I490" s="66" t="s">
        <v>149</v>
      </c>
      <c r="J490" s="52">
        <v>90774536553</v>
      </c>
      <c r="K490" s="52">
        <v>200625528599</v>
      </c>
      <c r="L490" s="52">
        <v>407668579107</v>
      </c>
      <c r="M490" s="78">
        <v>528163920000</v>
      </c>
      <c r="N490" s="94"/>
      <c r="O490" s="52"/>
      <c r="P490" s="52"/>
      <c r="Q490" s="53"/>
    </row>
    <row r="491" spans="2:17" s="54" customFormat="1" x14ac:dyDescent="0.25">
      <c r="B491" s="126">
        <v>244</v>
      </c>
      <c r="C491" s="128" t="s">
        <v>564</v>
      </c>
      <c r="D491" s="130" t="s">
        <v>1576</v>
      </c>
      <c r="E491" s="132">
        <v>33030</v>
      </c>
      <c r="F491" s="134">
        <v>3601462800</v>
      </c>
      <c r="G491" s="128"/>
      <c r="H491" s="141"/>
      <c r="I491" s="65" t="s">
        <v>150</v>
      </c>
      <c r="J491" s="8">
        <v>-132164296410</v>
      </c>
      <c r="K491" s="8">
        <v>-316953590785</v>
      </c>
      <c r="L491" s="8">
        <v>-457452644150</v>
      </c>
      <c r="M491" s="74">
        <v>-229988885000</v>
      </c>
      <c r="N491" s="95"/>
      <c r="O491" s="43"/>
      <c r="P491" s="43"/>
      <c r="Q491" s="45"/>
    </row>
    <row r="492" spans="2:17" s="54" customFormat="1" x14ac:dyDescent="0.25">
      <c r="B492" s="126">
        <v>245</v>
      </c>
      <c r="C492" s="127" t="s">
        <v>566</v>
      </c>
      <c r="D492" s="129" t="s">
        <v>1577</v>
      </c>
      <c r="E492" s="131" t="s">
        <v>1578</v>
      </c>
      <c r="F492" s="133">
        <v>2973000000</v>
      </c>
      <c r="G492" s="127" t="s">
        <v>152</v>
      </c>
      <c r="H492" s="141" t="s">
        <v>145</v>
      </c>
      <c r="I492" s="66" t="s">
        <v>149</v>
      </c>
      <c r="J492" s="52">
        <v>746126</v>
      </c>
      <c r="K492" s="52">
        <v>1515410</v>
      </c>
      <c r="L492" s="52">
        <v>2288260</v>
      </c>
      <c r="M492" s="78">
        <v>3058091</v>
      </c>
      <c r="N492" s="93">
        <v>901539</v>
      </c>
      <c r="O492" s="52"/>
      <c r="P492" s="52"/>
      <c r="Q492" s="53"/>
    </row>
    <row r="493" spans="2:17" s="54" customFormat="1" x14ac:dyDescent="0.25">
      <c r="B493" s="126">
        <v>245</v>
      </c>
      <c r="C493" s="128" t="s">
        <v>566</v>
      </c>
      <c r="D493" s="130" t="s">
        <v>1577</v>
      </c>
      <c r="E493" s="132" t="s">
        <v>1578</v>
      </c>
      <c r="F493" s="134">
        <v>2973000000</v>
      </c>
      <c r="G493" s="128"/>
      <c r="H493" s="141"/>
      <c r="I493" s="65" t="s">
        <v>150</v>
      </c>
      <c r="J493" s="43">
        <v>50703</v>
      </c>
      <c r="K493" s="43">
        <v>99298</v>
      </c>
      <c r="L493" s="43">
        <v>161954</v>
      </c>
      <c r="M493" s="77">
        <v>191024</v>
      </c>
      <c r="N493" s="92">
        <v>74400</v>
      </c>
      <c r="O493" s="43"/>
      <c r="P493" s="43"/>
      <c r="Q493" s="45"/>
    </row>
    <row r="494" spans="2:17" s="54" customFormat="1" x14ac:dyDescent="0.25">
      <c r="B494" s="126">
        <v>246</v>
      </c>
      <c r="C494" s="127" t="s">
        <v>568</v>
      </c>
      <c r="D494" s="129" t="s">
        <v>1579</v>
      </c>
      <c r="E494" s="131">
        <v>43186</v>
      </c>
      <c r="F494" s="133">
        <v>819000000</v>
      </c>
      <c r="G494" s="127" t="s">
        <v>154</v>
      </c>
      <c r="H494" s="141" t="s">
        <v>145</v>
      </c>
      <c r="I494" s="66" t="s">
        <v>149</v>
      </c>
      <c r="J494" s="52">
        <v>10263565840</v>
      </c>
      <c r="K494" s="55"/>
      <c r="L494" s="55"/>
      <c r="M494" s="79"/>
      <c r="N494" s="94"/>
      <c r="O494" s="52"/>
      <c r="P494" s="52"/>
      <c r="Q494" s="53"/>
    </row>
    <row r="495" spans="2:17" s="54" customFormat="1" x14ac:dyDescent="0.25">
      <c r="B495" s="126">
        <v>246</v>
      </c>
      <c r="C495" s="128" t="s">
        <v>568</v>
      </c>
      <c r="D495" s="130" t="s">
        <v>1579</v>
      </c>
      <c r="E495" s="132">
        <v>43186</v>
      </c>
      <c r="F495" s="134">
        <v>819000000</v>
      </c>
      <c r="G495" s="128"/>
      <c r="H495" s="141"/>
      <c r="I495" s="65" t="s">
        <v>150</v>
      </c>
      <c r="J495" s="58">
        <v>264329223</v>
      </c>
      <c r="K495" s="44"/>
      <c r="L495" s="44"/>
      <c r="M495" s="80"/>
      <c r="N495" s="95"/>
      <c r="O495" s="43"/>
      <c r="P495" s="43"/>
      <c r="Q495" s="45"/>
    </row>
    <row r="496" spans="2:17" s="54" customFormat="1" x14ac:dyDescent="0.25">
      <c r="B496" s="126">
        <v>247</v>
      </c>
      <c r="C496" s="127" t="s">
        <v>571</v>
      </c>
      <c r="D496" s="129" t="s">
        <v>1580</v>
      </c>
      <c r="E496" s="131" t="s">
        <v>1581</v>
      </c>
      <c r="F496" s="133">
        <v>4183634000</v>
      </c>
      <c r="G496" s="127" t="s">
        <v>152</v>
      </c>
      <c r="H496" s="135" t="s">
        <v>145</v>
      </c>
      <c r="I496" s="66" t="s">
        <v>149</v>
      </c>
      <c r="J496" s="52">
        <v>3044511</v>
      </c>
      <c r="K496" s="52">
        <v>6846137</v>
      </c>
      <c r="L496" s="52">
        <v>9849381</v>
      </c>
      <c r="M496" s="78">
        <v>12970389</v>
      </c>
      <c r="N496" s="93">
        <v>3059833</v>
      </c>
      <c r="O496" s="52"/>
      <c r="P496" s="52"/>
      <c r="Q496" s="53"/>
    </row>
    <row r="497" spans="2:17" s="54" customFormat="1" x14ac:dyDescent="0.25">
      <c r="B497" s="126">
        <v>247</v>
      </c>
      <c r="C497" s="128" t="s">
        <v>571</v>
      </c>
      <c r="D497" s="130" t="s">
        <v>1580</v>
      </c>
      <c r="E497" s="132" t="s">
        <v>1581</v>
      </c>
      <c r="F497" s="134">
        <v>4183634000</v>
      </c>
      <c r="G497" s="128"/>
      <c r="H497" s="136"/>
      <c r="I497" s="65" t="s">
        <v>150</v>
      </c>
      <c r="J497" s="8">
        <v>-4130</v>
      </c>
      <c r="K497" s="43">
        <v>34296</v>
      </c>
      <c r="L497" s="43">
        <v>86181</v>
      </c>
      <c r="M497" s="74">
        <v>-1250189</v>
      </c>
      <c r="N497" s="89">
        <v>-3520</v>
      </c>
      <c r="O497" s="43"/>
      <c r="P497" s="43"/>
      <c r="Q497" s="45"/>
    </row>
    <row r="498" spans="2:17" s="54" customFormat="1" x14ac:dyDescent="0.25">
      <c r="B498" s="126">
        <v>248</v>
      </c>
      <c r="C498" s="127" t="s">
        <v>573</v>
      </c>
      <c r="D498" s="129" t="s">
        <v>1582</v>
      </c>
      <c r="E498" s="131">
        <v>34743</v>
      </c>
      <c r="F498" s="133">
        <v>840000000</v>
      </c>
      <c r="G498" s="127" t="s">
        <v>154</v>
      </c>
      <c r="H498" s="135" t="s">
        <v>155</v>
      </c>
      <c r="I498" s="66" t="s">
        <v>149</v>
      </c>
      <c r="J498" s="52">
        <v>84237350</v>
      </c>
      <c r="K498" s="52">
        <v>191331269</v>
      </c>
      <c r="L498" s="52">
        <v>315746869</v>
      </c>
      <c r="M498" s="79"/>
      <c r="N498" s="94"/>
      <c r="O498" s="52"/>
      <c r="P498" s="52"/>
      <c r="Q498" s="53"/>
    </row>
    <row r="499" spans="2:17" s="54" customFormat="1" x14ac:dyDescent="0.25">
      <c r="B499" s="126">
        <v>248</v>
      </c>
      <c r="C499" s="128" t="s">
        <v>573</v>
      </c>
      <c r="D499" s="130" t="s">
        <v>1582</v>
      </c>
      <c r="E499" s="132">
        <v>34743</v>
      </c>
      <c r="F499" s="134">
        <v>840000000</v>
      </c>
      <c r="G499" s="128"/>
      <c r="H499" s="136"/>
      <c r="I499" s="65" t="s">
        <v>150</v>
      </c>
      <c r="J499" s="43">
        <v>4346017</v>
      </c>
      <c r="K499" s="43">
        <v>12005623</v>
      </c>
      <c r="L499" s="43">
        <v>23639864</v>
      </c>
      <c r="M499" s="80"/>
      <c r="N499" s="101"/>
      <c r="O499" s="43"/>
      <c r="P499" s="43"/>
      <c r="Q499" s="45"/>
    </row>
    <row r="500" spans="2:17" s="54" customFormat="1" x14ac:dyDescent="0.25">
      <c r="B500" s="126">
        <v>249</v>
      </c>
      <c r="C500" s="127" t="s">
        <v>575</v>
      </c>
      <c r="D500" s="129" t="s">
        <v>1583</v>
      </c>
      <c r="E500" s="131" t="s">
        <v>1584</v>
      </c>
      <c r="F500" s="133">
        <v>7101084801</v>
      </c>
      <c r="G500" s="127" t="s">
        <v>154</v>
      </c>
      <c r="H500" s="135" t="s">
        <v>155</v>
      </c>
      <c r="I500" s="66" t="s">
        <v>149</v>
      </c>
      <c r="J500" s="52">
        <v>22117068</v>
      </c>
      <c r="K500" s="52">
        <v>36165923</v>
      </c>
      <c r="L500" s="52">
        <v>59370326</v>
      </c>
      <c r="M500" s="79"/>
      <c r="N500" s="93">
        <v>22117068</v>
      </c>
      <c r="O500" s="52"/>
      <c r="P500" s="52"/>
      <c r="Q500" s="53"/>
    </row>
    <row r="501" spans="2:17" s="54" customFormat="1" x14ac:dyDescent="0.25">
      <c r="B501" s="126">
        <v>249</v>
      </c>
      <c r="C501" s="128" t="s">
        <v>575</v>
      </c>
      <c r="D501" s="130" t="s">
        <v>1583</v>
      </c>
      <c r="E501" s="132" t="s">
        <v>1584</v>
      </c>
      <c r="F501" s="134">
        <v>7101084801</v>
      </c>
      <c r="G501" s="128"/>
      <c r="H501" s="136"/>
      <c r="I501" s="65" t="s">
        <v>150</v>
      </c>
      <c r="J501" s="43">
        <v>5043022</v>
      </c>
      <c r="K501" s="43">
        <v>7641599</v>
      </c>
      <c r="L501" s="43">
        <v>10022123</v>
      </c>
      <c r="M501" s="80"/>
      <c r="N501" s="92">
        <v>4769729</v>
      </c>
      <c r="O501" s="43"/>
      <c r="P501" s="43"/>
      <c r="Q501" s="45"/>
    </row>
    <row r="502" spans="2:17" s="54" customFormat="1" x14ac:dyDescent="0.25">
      <c r="B502" s="142">
        <v>250</v>
      </c>
      <c r="C502" s="127" t="s">
        <v>577</v>
      </c>
      <c r="D502" s="129" t="s">
        <v>1585</v>
      </c>
      <c r="E502" s="131" t="s">
        <v>1586</v>
      </c>
      <c r="F502" s="133">
        <v>3221750000</v>
      </c>
      <c r="G502" s="127" t="s">
        <v>154</v>
      </c>
      <c r="H502" s="135" t="s">
        <v>145</v>
      </c>
      <c r="I502" s="66" t="s">
        <v>149</v>
      </c>
      <c r="J502" s="52">
        <v>230367393266</v>
      </c>
      <c r="K502" s="55"/>
      <c r="L502" s="52">
        <v>607693462396</v>
      </c>
      <c r="M502" s="78">
        <v>864983016390</v>
      </c>
      <c r="N502" s="93">
        <v>356599846865</v>
      </c>
      <c r="O502" s="52"/>
      <c r="P502" s="52"/>
      <c r="Q502" s="53"/>
    </row>
    <row r="503" spans="2:17" s="54" customFormat="1" x14ac:dyDescent="0.25">
      <c r="B503" s="143">
        <v>250</v>
      </c>
      <c r="C503" s="128" t="s">
        <v>577</v>
      </c>
      <c r="D503" s="130" t="s">
        <v>1585</v>
      </c>
      <c r="E503" s="132" t="s">
        <v>1586</v>
      </c>
      <c r="F503" s="134">
        <v>3221750000</v>
      </c>
      <c r="G503" s="128"/>
      <c r="H503" s="136"/>
      <c r="I503" s="65" t="s">
        <v>150</v>
      </c>
      <c r="J503" s="43">
        <v>20707773977</v>
      </c>
      <c r="K503" s="44"/>
      <c r="L503" s="43">
        <v>53284376227</v>
      </c>
      <c r="M503" s="77">
        <v>69193227878</v>
      </c>
      <c r="N503" s="92">
        <v>35514951718</v>
      </c>
      <c r="O503" s="43"/>
      <c r="P503" s="43"/>
      <c r="Q503" s="45"/>
    </row>
    <row r="504" spans="2:17" s="54" customFormat="1" x14ac:dyDescent="0.25">
      <c r="B504" s="126">
        <v>251</v>
      </c>
      <c r="C504" s="127" t="s">
        <v>579</v>
      </c>
      <c r="D504" s="129" t="s">
        <v>1588</v>
      </c>
      <c r="E504" s="131" t="s">
        <v>1589</v>
      </c>
      <c r="F504" s="133">
        <v>116318076900</v>
      </c>
      <c r="G504" s="127" t="s">
        <v>152</v>
      </c>
      <c r="H504" s="135" t="s">
        <v>145</v>
      </c>
      <c r="I504" s="66" t="s">
        <v>149</v>
      </c>
      <c r="J504" s="52">
        <v>23136124</v>
      </c>
      <c r="K504" s="52">
        <v>49157548</v>
      </c>
      <c r="L504" s="52">
        <v>77534836</v>
      </c>
      <c r="M504" s="78">
        <v>106741891</v>
      </c>
      <c r="N504" s="93">
        <v>23805522</v>
      </c>
      <c r="O504" s="52"/>
      <c r="P504" s="52"/>
      <c r="Q504" s="53"/>
    </row>
    <row r="505" spans="2:17" s="54" customFormat="1" x14ac:dyDescent="0.25">
      <c r="B505" s="126">
        <v>251</v>
      </c>
      <c r="C505" s="128" t="s">
        <v>579</v>
      </c>
      <c r="D505" s="130" t="s">
        <v>1588</v>
      </c>
      <c r="E505" s="132" t="s">
        <v>1589</v>
      </c>
      <c r="F505" s="134">
        <v>116318076900</v>
      </c>
      <c r="G505" s="128"/>
      <c r="H505" s="136"/>
      <c r="I505" s="65" t="s">
        <v>150</v>
      </c>
      <c r="J505" s="43">
        <v>3032432</v>
      </c>
      <c r="K505" s="43">
        <v>6112931</v>
      </c>
      <c r="L505" s="43">
        <v>9690297</v>
      </c>
      <c r="M505" s="77">
        <v>13538418</v>
      </c>
      <c r="N505" s="92">
        <v>3285660</v>
      </c>
      <c r="O505" s="43"/>
      <c r="P505" s="43"/>
      <c r="Q505" s="45"/>
    </row>
    <row r="506" spans="2:17" s="54" customFormat="1" x14ac:dyDescent="0.25">
      <c r="B506" s="126">
        <v>252</v>
      </c>
      <c r="C506" s="127" t="s">
        <v>581</v>
      </c>
      <c r="D506" s="129" t="s">
        <v>1590</v>
      </c>
      <c r="E506" s="131">
        <v>42908</v>
      </c>
      <c r="F506" s="133">
        <v>2376448100</v>
      </c>
      <c r="G506" s="127" t="s">
        <v>154</v>
      </c>
      <c r="H506" s="135" t="s">
        <v>145</v>
      </c>
      <c r="I506" s="66" t="s">
        <v>149</v>
      </c>
      <c r="J506" s="52">
        <v>380417017659</v>
      </c>
      <c r="K506" s="52">
        <v>764464960612</v>
      </c>
      <c r="L506" s="52">
        <v>1060095826469</v>
      </c>
      <c r="M506" s="78">
        <v>1430785280985</v>
      </c>
      <c r="N506" s="93">
        <v>398624686479</v>
      </c>
      <c r="O506" s="52"/>
      <c r="P506" s="52"/>
      <c r="Q506" s="53"/>
    </row>
    <row r="507" spans="2:17" s="54" customFormat="1" x14ac:dyDescent="0.25">
      <c r="B507" s="126">
        <v>252</v>
      </c>
      <c r="C507" s="128" t="s">
        <v>581</v>
      </c>
      <c r="D507" s="130" t="s">
        <v>1590</v>
      </c>
      <c r="E507" s="132">
        <v>42908</v>
      </c>
      <c r="F507" s="134">
        <v>2376448100</v>
      </c>
      <c r="G507" s="128"/>
      <c r="H507" s="136"/>
      <c r="I507" s="65" t="s">
        <v>150</v>
      </c>
      <c r="J507" s="43">
        <v>26606676191</v>
      </c>
      <c r="K507" s="43">
        <v>50481363490</v>
      </c>
      <c r="L507" s="43">
        <v>70762241649</v>
      </c>
      <c r="M507" s="77">
        <v>90195136265</v>
      </c>
      <c r="N507" s="92">
        <v>25482570546</v>
      </c>
      <c r="O507" s="43"/>
      <c r="P507" s="43"/>
      <c r="Q507" s="45"/>
    </row>
    <row r="508" spans="2:17" s="54" customFormat="1" x14ac:dyDescent="0.25">
      <c r="B508" s="126">
        <v>253</v>
      </c>
      <c r="C508" s="127" t="s">
        <v>583</v>
      </c>
      <c r="D508" s="129" t="s">
        <v>1591</v>
      </c>
      <c r="E508" s="131">
        <v>39646</v>
      </c>
      <c r="F508" s="133">
        <v>2266550488</v>
      </c>
      <c r="G508" s="127" t="s">
        <v>154</v>
      </c>
      <c r="H508" s="135" t="s">
        <v>145</v>
      </c>
      <c r="I508" s="66" t="s">
        <v>149</v>
      </c>
      <c r="J508" s="52">
        <v>16322428541</v>
      </c>
      <c r="K508" s="52">
        <v>26256519370</v>
      </c>
      <c r="L508" s="52">
        <v>31820693570</v>
      </c>
      <c r="M508" s="79"/>
      <c r="N508" s="94"/>
      <c r="O508" s="52"/>
      <c r="P508" s="52"/>
      <c r="Q508" s="53"/>
    </row>
    <row r="509" spans="2:17" s="54" customFormat="1" x14ac:dyDescent="0.25">
      <c r="B509" s="126">
        <v>253</v>
      </c>
      <c r="C509" s="128" t="s">
        <v>583</v>
      </c>
      <c r="D509" s="130" t="s">
        <v>1591</v>
      </c>
      <c r="E509" s="132">
        <v>39646</v>
      </c>
      <c r="F509" s="134">
        <v>2266550488</v>
      </c>
      <c r="G509" s="128"/>
      <c r="H509" s="136"/>
      <c r="I509" s="65" t="s">
        <v>150</v>
      </c>
      <c r="J509" s="43">
        <v>48048280</v>
      </c>
      <c r="K509" s="8">
        <v>-7298487667</v>
      </c>
      <c r="L509" s="8">
        <v>-17878722223</v>
      </c>
      <c r="M509" s="80"/>
      <c r="N509" s="95"/>
      <c r="O509" s="43"/>
      <c r="P509" s="43"/>
      <c r="Q509" s="45"/>
    </row>
    <row r="510" spans="2:17" s="54" customFormat="1" x14ac:dyDescent="0.25">
      <c r="B510" s="126">
        <v>254</v>
      </c>
      <c r="C510" s="127" t="s">
        <v>585</v>
      </c>
      <c r="D510" s="129" t="s">
        <v>1592</v>
      </c>
      <c r="E510" s="131">
        <v>41284</v>
      </c>
      <c r="F510" s="133">
        <v>3550001452</v>
      </c>
      <c r="G510" s="127" t="s">
        <v>154</v>
      </c>
      <c r="H510" s="141" t="s">
        <v>145</v>
      </c>
      <c r="I510" s="66" t="s">
        <v>149</v>
      </c>
      <c r="J510" s="52">
        <v>22444806799</v>
      </c>
      <c r="K510" s="52">
        <v>53349989035</v>
      </c>
      <c r="L510" s="52">
        <v>93566195096</v>
      </c>
      <c r="M510" s="79"/>
      <c r="N510" s="93">
        <v>23169360210</v>
      </c>
      <c r="O510" s="52"/>
      <c r="P510" s="52"/>
      <c r="Q510" s="53"/>
    </row>
    <row r="511" spans="2:17" s="54" customFormat="1" x14ac:dyDescent="0.25">
      <c r="B511" s="126">
        <v>254</v>
      </c>
      <c r="C511" s="128" t="s">
        <v>585</v>
      </c>
      <c r="D511" s="130" t="s">
        <v>1592</v>
      </c>
      <c r="E511" s="132">
        <v>41284</v>
      </c>
      <c r="F511" s="134">
        <v>3550001452</v>
      </c>
      <c r="G511" s="128"/>
      <c r="H511" s="141"/>
      <c r="I511" s="65" t="s">
        <v>150</v>
      </c>
      <c r="J511" s="8">
        <v>-2005122561</v>
      </c>
      <c r="K511" s="8">
        <v>-4158974332</v>
      </c>
      <c r="L511" s="8">
        <v>-2444898289</v>
      </c>
      <c r="M511" s="80"/>
      <c r="N511" s="103">
        <v>-103839196</v>
      </c>
      <c r="O511" s="43"/>
      <c r="P511" s="43"/>
      <c r="Q511" s="45"/>
    </row>
    <row r="512" spans="2:17" s="54" customFormat="1" x14ac:dyDescent="0.25">
      <c r="B512" s="126">
        <v>255</v>
      </c>
      <c r="C512" s="127" t="s">
        <v>587</v>
      </c>
      <c r="D512" s="129" t="s">
        <v>1593</v>
      </c>
      <c r="E512" s="131">
        <v>43567</v>
      </c>
      <c r="F512" s="133">
        <v>5958750000</v>
      </c>
      <c r="G512" s="127"/>
      <c r="H512" s="141"/>
      <c r="I512" s="66" t="s">
        <v>149</v>
      </c>
      <c r="J512" s="55"/>
      <c r="K512" s="55"/>
      <c r="L512" s="55"/>
      <c r="M512" s="79"/>
      <c r="N512" s="94"/>
      <c r="O512" s="52"/>
      <c r="P512" s="52"/>
      <c r="Q512" s="53"/>
    </row>
    <row r="513" spans="2:17" s="54" customFormat="1" x14ac:dyDescent="0.25">
      <c r="B513" s="126">
        <v>255</v>
      </c>
      <c r="C513" s="128" t="s">
        <v>587</v>
      </c>
      <c r="D513" s="130" t="s">
        <v>1593</v>
      </c>
      <c r="E513" s="132">
        <v>43567</v>
      </c>
      <c r="F513" s="134">
        <v>5958750000</v>
      </c>
      <c r="G513" s="128"/>
      <c r="H513" s="141"/>
      <c r="I513" s="65" t="s">
        <v>150</v>
      </c>
      <c r="J513" s="44"/>
      <c r="K513" s="44"/>
      <c r="L513" s="44"/>
      <c r="M513" s="80"/>
      <c r="N513" s="95"/>
      <c r="O513" s="43"/>
      <c r="P513" s="43"/>
      <c r="Q513" s="45"/>
    </row>
    <row r="514" spans="2:17" s="54" customFormat="1" x14ac:dyDescent="0.25">
      <c r="B514" s="126">
        <v>256</v>
      </c>
      <c r="C514" s="127" t="s">
        <v>589</v>
      </c>
      <c r="D514" s="129" t="s">
        <v>1594</v>
      </c>
      <c r="E514" s="131">
        <v>42907</v>
      </c>
      <c r="F514" s="133">
        <v>4605262400</v>
      </c>
      <c r="G514" s="127" t="s">
        <v>154</v>
      </c>
      <c r="H514" s="141" t="s">
        <v>145</v>
      </c>
      <c r="I514" s="66" t="s">
        <v>149</v>
      </c>
      <c r="J514" s="52">
        <v>736137154428</v>
      </c>
      <c r="K514" s="52">
        <v>1534789023008</v>
      </c>
      <c r="L514" s="52">
        <v>2143813352253</v>
      </c>
      <c r="M514" s="78">
        <v>2745593297236</v>
      </c>
      <c r="N514" s="93">
        <v>779112384140</v>
      </c>
      <c r="O514" s="52"/>
      <c r="P514" s="52"/>
      <c r="Q514" s="53"/>
    </row>
    <row r="515" spans="2:17" s="54" customFormat="1" x14ac:dyDescent="0.25">
      <c r="B515" s="126">
        <v>256</v>
      </c>
      <c r="C515" s="128" t="s">
        <v>589</v>
      </c>
      <c r="D515" s="130" t="s">
        <v>1594</v>
      </c>
      <c r="E515" s="132">
        <v>42907</v>
      </c>
      <c r="F515" s="134">
        <v>4605262400</v>
      </c>
      <c r="G515" s="128"/>
      <c r="H515" s="141"/>
      <c r="I515" s="65" t="s">
        <v>150</v>
      </c>
      <c r="J515" s="43">
        <v>38030786408</v>
      </c>
      <c r="K515" s="43">
        <v>73075110450</v>
      </c>
      <c r="L515" s="43">
        <v>101945825355</v>
      </c>
      <c r="M515" s="77">
        <v>123393863438</v>
      </c>
      <c r="N515" s="92">
        <v>40549527158</v>
      </c>
      <c r="O515" s="43"/>
      <c r="P515" s="43"/>
      <c r="Q515" s="45"/>
    </row>
    <row r="516" spans="2:17" s="54" customFormat="1" x14ac:dyDescent="0.25">
      <c r="B516" s="126">
        <v>257</v>
      </c>
      <c r="C516" s="127" t="s">
        <v>591</v>
      </c>
      <c r="D516" s="129" t="s">
        <v>1595</v>
      </c>
      <c r="E516" s="131" t="s">
        <v>1596</v>
      </c>
      <c r="F516" s="133">
        <v>2703620000</v>
      </c>
      <c r="G516" s="127" t="s">
        <v>154</v>
      </c>
      <c r="H516" s="141" t="s">
        <v>155</v>
      </c>
      <c r="I516" s="66" t="s">
        <v>149</v>
      </c>
      <c r="J516" s="52">
        <v>86809911</v>
      </c>
      <c r="K516" s="52">
        <v>153135601</v>
      </c>
      <c r="L516" s="52">
        <v>232960399</v>
      </c>
      <c r="M516" s="78">
        <v>336707790</v>
      </c>
      <c r="N516" s="93">
        <v>72066967</v>
      </c>
      <c r="O516" s="52"/>
      <c r="P516" s="52"/>
      <c r="Q516" s="53"/>
    </row>
    <row r="517" spans="2:17" s="54" customFormat="1" x14ac:dyDescent="0.25">
      <c r="B517" s="126">
        <v>257</v>
      </c>
      <c r="C517" s="128" t="s">
        <v>591</v>
      </c>
      <c r="D517" s="130" t="s">
        <v>1595</v>
      </c>
      <c r="E517" s="132" t="s">
        <v>1596</v>
      </c>
      <c r="F517" s="134">
        <v>2703620000</v>
      </c>
      <c r="G517" s="128"/>
      <c r="H517" s="141"/>
      <c r="I517" s="65" t="s">
        <v>150</v>
      </c>
      <c r="J517" s="58">
        <v>15747870</v>
      </c>
      <c r="K517" s="43">
        <v>21792708</v>
      </c>
      <c r="L517" s="43">
        <v>29501799</v>
      </c>
      <c r="M517" s="77">
        <v>40205422</v>
      </c>
      <c r="N517" s="92">
        <v>6945620</v>
      </c>
      <c r="O517" s="43"/>
      <c r="P517" s="43"/>
      <c r="Q517" s="45"/>
    </row>
    <row r="518" spans="2:17" s="54" customFormat="1" x14ac:dyDescent="0.25">
      <c r="B518" s="126">
        <v>258</v>
      </c>
      <c r="C518" s="127" t="s">
        <v>593</v>
      </c>
      <c r="D518" s="129" t="s">
        <v>1597</v>
      </c>
      <c r="E518" s="131">
        <v>38973</v>
      </c>
      <c r="F518" s="133">
        <v>9979518088</v>
      </c>
      <c r="G518" s="127" t="s">
        <v>154</v>
      </c>
      <c r="H518" s="135" t="s">
        <v>155</v>
      </c>
      <c r="I518" s="66" t="s">
        <v>149</v>
      </c>
      <c r="J518" s="52">
        <v>4630032</v>
      </c>
      <c r="K518" s="52">
        <v>9920885</v>
      </c>
      <c r="L518" s="52">
        <v>15607576</v>
      </c>
      <c r="M518" s="78">
        <v>20279948</v>
      </c>
      <c r="N518" s="93">
        <v>4393179</v>
      </c>
      <c r="O518" s="52"/>
      <c r="P518" s="52"/>
      <c r="Q518" s="53"/>
    </row>
    <row r="519" spans="2:17" s="54" customFormat="1" x14ac:dyDescent="0.25">
      <c r="B519" s="126">
        <v>258</v>
      </c>
      <c r="C519" s="128" t="s">
        <v>593</v>
      </c>
      <c r="D519" s="130" t="s">
        <v>1597</v>
      </c>
      <c r="E519" s="132">
        <v>38973</v>
      </c>
      <c r="F519" s="134">
        <v>9979518088</v>
      </c>
      <c r="G519" s="128"/>
      <c r="H519" s="136"/>
      <c r="I519" s="65" t="s">
        <v>150</v>
      </c>
      <c r="J519" s="8">
        <v>-911559</v>
      </c>
      <c r="K519" s="8">
        <v>-6326526</v>
      </c>
      <c r="L519" s="8">
        <v>-6928936</v>
      </c>
      <c r="M519" s="74">
        <v>-7247452</v>
      </c>
      <c r="N519" s="89">
        <v>-599919</v>
      </c>
      <c r="O519" s="43"/>
      <c r="P519" s="43"/>
      <c r="Q519" s="45"/>
    </row>
    <row r="520" spans="2:17" s="54" customFormat="1" x14ac:dyDescent="0.25">
      <c r="B520" s="126">
        <v>259</v>
      </c>
      <c r="C520" s="127" t="s">
        <v>595</v>
      </c>
      <c r="D520" s="129" t="s">
        <v>1598</v>
      </c>
      <c r="E520" s="131" t="s">
        <v>32</v>
      </c>
      <c r="F520" s="133">
        <v>1517321249</v>
      </c>
      <c r="G520" s="127" t="s">
        <v>154</v>
      </c>
      <c r="H520" s="135" t="s">
        <v>145</v>
      </c>
      <c r="I520" s="66" t="s">
        <v>149</v>
      </c>
      <c r="J520" s="52">
        <f>6323363792+2966683929</f>
        <v>9290047721</v>
      </c>
      <c r="K520" s="52">
        <f>11718227786+10686681762</f>
        <v>22404909548</v>
      </c>
      <c r="L520" s="52">
        <f>1615891225+1914321735</f>
        <v>3530212960</v>
      </c>
      <c r="M520" s="78">
        <f>23876662511+16912963769</f>
        <v>40789626280</v>
      </c>
      <c r="N520" s="93">
        <f>7774471762+10789602557+3043078520</f>
        <v>21607152839</v>
      </c>
      <c r="O520" s="52"/>
      <c r="P520" s="52"/>
      <c r="Q520" s="53"/>
    </row>
    <row r="521" spans="2:17" s="54" customFormat="1" x14ac:dyDescent="0.25">
      <c r="B521" s="126">
        <v>259</v>
      </c>
      <c r="C521" s="128" t="s">
        <v>595</v>
      </c>
      <c r="D521" s="130" t="s">
        <v>1598</v>
      </c>
      <c r="E521" s="132" t="s">
        <v>32</v>
      </c>
      <c r="F521" s="134">
        <v>1517321249</v>
      </c>
      <c r="G521" s="128"/>
      <c r="H521" s="136"/>
      <c r="I521" s="65" t="s">
        <v>150</v>
      </c>
      <c r="J521" s="8">
        <v>-56486908272</v>
      </c>
      <c r="K521" s="8">
        <v>-72504170074</v>
      </c>
      <c r="L521" s="8">
        <v>-78393952043</v>
      </c>
      <c r="M521" s="74">
        <v>-166073761626</v>
      </c>
      <c r="N521" s="89">
        <v>-15841673280</v>
      </c>
      <c r="O521" s="43"/>
      <c r="P521" s="43"/>
      <c r="Q521" s="45"/>
    </row>
    <row r="522" spans="2:17" s="54" customFormat="1" x14ac:dyDescent="0.25">
      <c r="B522" s="126">
        <v>260</v>
      </c>
      <c r="C522" s="127" t="s">
        <v>597</v>
      </c>
      <c r="D522" s="129" t="s">
        <v>1599</v>
      </c>
      <c r="E522" s="131" t="s">
        <v>1600</v>
      </c>
      <c r="F522" s="133">
        <v>1350904927</v>
      </c>
      <c r="G522" s="127" t="s">
        <v>154</v>
      </c>
      <c r="H522" s="135" t="s">
        <v>145</v>
      </c>
      <c r="I522" s="66" t="s">
        <v>149</v>
      </c>
      <c r="J522" s="52">
        <v>201504071375</v>
      </c>
      <c r="K522" s="55"/>
      <c r="L522" s="52">
        <v>665942946032</v>
      </c>
      <c r="M522" s="78">
        <v>897612636308</v>
      </c>
      <c r="N522" s="93">
        <v>227163189107</v>
      </c>
      <c r="O522" s="52"/>
      <c r="P522" s="52"/>
      <c r="Q522" s="53"/>
    </row>
    <row r="523" spans="2:17" s="54" customFormat="1" x14ac:dyDescent="0.25">
      <c r="B523" s="126">
        <v>260</v>
      </c>
      <c r="C523" s="128" t="s">
        <v>597</v>
      </c>
      <c r="D523" s="130" t="s">
        <v>1599</v>
      </c>
      <c r="E523" s="132" t="s">
        <v>1600</v>
      </c>
      <c r="F523" s="134">
        <v>1350904927</v>
      </c>
      <c r="G523" s="128"/>
      <c r="H523" s="136"/>
      <c r="I523" s="65" t="s">
        <v>150</v>
      </c>
      <c r="J523" s="43">
        <v>41538559615</v>
      </c>
      <c r="K523" s="44"/>
      <c r="L523" s="43">
        <v>136424055263</v>
      </c>
      <c r="M523" s="77">
        <v>146006831186</v>
      </c>
      <c r="N523" s="92">
        <v>31145281051</v>
      </c>
      <c r="O523" s="43"/>
      <c r="P523" s="43"/>
      <c r="Q523" s="45"/>
    </row>
    <row r="524" spans="2:17" s="54" customFormat="1" x14ac:dyDescent="0.25">
      <c r="B524" s="142">
        <v>261</v>
      </c>
      <c r="C524" s="127" t="s">
        <v>599</v>
      </c>
      <c r="D524" s="129" t="s">
        <v>600</v>
      </c>
      <c r="E524" s="131" t="s">
        <v>1601</v>
      </c>
      <c r="F524" s="133">
        <v>11661908000</v>
      </c>
      <c r="G524" s="127" t="s">
        <v>152</v>
      </c>
      <c r="H524" s="135" t="s">
        <v>145</v>
      </c>
      <c r="I524" s="66" t="s">
        <v>149</v>
      </c>
      <c r="J524" s="52">
        <v>9880580</v>
      </c>
      <c r="K524" s="52">
        <v>19459307</v>
      </c>
      <c r="L524" s="52">
        <v>29478275</v>
      </c>
      <c r="M524" s="78">
        <v>38413407</v>
      </c>
      <c r="N524" s="93">
        <v>11255645</v>
      </c>
      <c r="O524" s="52"/>
      <c r="P524" s="52"/>
      <c r="Q524" s="53"/>
    </row>
    <row r="525" spans="2:17" s="54" customFormat="1" x14ac:dyDescent="0.25">
      <c r="B525" s="143">
        <v>261</v>
      </c>
      <c r="C525" s="128" t="s">
        <v>599</v>
      </c>
      <c r="D525" s="130" t="s">
        <v>600</v>
      </c>
      <c r="E525" s="132" t="s">
        <v>1601</v>
      </c>
      <c r="F525" s="134">
        <v>11661908000</v>
      </c>
      <c r="G525" s="128"/>
      <c r="H525" s="136"/>
      <c r="I525" s="65" t="s">
        <v>150</v>
      </c>
      <c r="J525" s="43">
        <v>1203312</v>
      </c>
      <c r="K525" s="43">
        <v>2315450</v>
      </c>
      <c r="L525" s="43">
        <v>3554297</v>
      </c>
      <c r="M525" s="77">
        <v>4658781</v>
      </c>
      <c r="N525" s="92">
        <v>1419234</v>
      </c>
      <c r="O525" s="43"/>
      <c r="P525" s="43"/>
      <c r="Q525" s="45"/>
    </row>
    <row r="526" spans="2:17" s="54" customFormat="1" x14ac:dyDescent="0.25">
      <c r="B526" s="126">
        <v>262</v>
      </c>
      <c r="C526" s="127" t="s">
        <v>601</v>
      </c>
      <c r="D526" s="129" t="s">
        <v>1602</v>
      </c>
      <c r="E526" s="131">
        <v>38541</v>
      </c>
      <c r="F526" s="133">
        <v>1089750000</v>
      </c>
      <c r="G526" s="127" t="s">
        <v>154</v>
      </c>
      <c r="H526" s="135" t="s">
        <v>145</v>
      </c>
      <c r="I526" s="66" t="s">
        <v>149</v>
      </c>
      <c r="J526" s="52">
        <v>38669401108</v>
      </c>
      <c r="K526" s="52">
        <v>83366969540</v>
      </c>
      <c r="L526" s="52">
        <v>161374221202</v>
      </c>
      <c r="M526" s="78">
        <v>198362254905</v>
      </c>
      <c r="N526" s="93">
        <v>39050550757</v>
      </c>
      <c r="O526" s="52"/>
      <c r="P526" s="52"/>
      <c r="Q526" s="53"/>
    </row>
    <row r="527" spans="2:17" s="54" customFormat="1" x14ac:dyDescent="0.25">
      <c r="B527" s="126">
        <v>262</v>
      </c>
      <c r="C527" s="128" t="s">
        <v>601</v>
      </c>
      <c r="D527" s="130" t="s">
        <v>1602</v>
      </c>
      <c r="E527" s="132">
        <v>38541</v>
      </c>
      <c r="F527" s="134">
        <v>1089750000</v>
      </c>
      <c r="G527" s="128"/>
      <c r="H527" s="136"/>
      <c r="I527" s="65" t="s">
        <v>150</v>
      </c>
      <c r="J527" s="43">
        <v>391943432</v>
      </c>
      <c r="K527" s="43">
        <v>3188442096</v>
      </c>
      <c r="L527" s="43">
        <v>32838970868</v>
      </c>
      <c r="M527" s="77">
        <v>30836082689</v>
      </c>
      <c r="N527" s="92">
        <v>3196509175</v>
      </c>
      <c r="O527" s="43"/>
      <c r="P527" s="43"/>
      <c r="Q527" s="45"/>
    </row>
    <row r="528" spans="2:17" s="54" customFormat="1" x14ac:dyDescent="0.25">
      <c r="B528" s="126">
        <v>263</v>
      </c>
      <c r="C528" s="127" t="s">
        <v>603</v>
      </c>
      <c r="D528" s="129" t="s">
        <v>1603</v>
      </c>
      <c r="E528" s="131" t="s">
        <v>167</v>
      </c>
      <c r="F528" s="133">
        <v>2003000000</v>
      </c>
      <c r="G528" s="127" t="s">
        <v>154</v>
      </c>
      <c r="H528" s="135" t="s">
        <v>145</v>
      </c>
      <c r="I528" s="66" t="s">
        <v>149</v>
      </c>
      <c r="J528" s="52">
        <v>201897285046</v>
      </c>
      <c r="K528" s="52">
        <v>363271811476</v>
      </c>
      <c r="L528" s="52">
        <v>651565170276</v>
      </c>
      <c r="M528" s="78">
        <v>920077220040</v>
      </c>
      <c r="N528" s="93">
        <v>251353528910</v>
      </c>
      <c r="O528" s="52"/>
      <c r="P528" s="52"/>
      <c r="Q528" s="53"/>
    </row>
    <row r="529" spans="2:17" s="54" customFormat="1" x14ac:dyDescent="0.25">
      <c r="B529" s="126">
        <v>263</v>
      </c>
      <c r="C529" s="128" t="s">
        <v>603</v>
      </c>
      <c r="D529" s="130" t="s">
        <v>1603</v>
      </c>
      <c r="E529" s="132" t="s">
        <v>167</v>
      </c>
      <c r="F529" s="134">
        <v>2003000000</v>
      </c>
      <c r="G529" s="128"/>
      <c r="H529" s="136"/>
      <c r="I529" s="65" t="s">
        <v>150</v>
      </c>
      <c r="J529" s="43">
        <v>14828053969</v>
      </c>
      <c r="K529" s="43">
        <v>16279389023</v>
      </c>
      <c r="L529" s="43">
        <v>31517227098</v>
      </c>
      <c r="M529" s="77">
        <v>31180315557</v>
      </c>
      <c r="N529" s="92">
        <v>2641949016</v>
      </c>
      <c r="O529" s="43"/>
      <c r="P529" s="43"/>
      <c r="Q529" s="45"/>
    </row>
    <row r="530" spans="2:17" s="54" customFormat="1" x14ac:dyDescent="0.25">
      <c r="B530" s="126">
        <v>264</v>
      </c>
      <c r="C530" s="127" t="s">
        <v>605</v>
      </c>
      <c r="D530" s="129" t="s">
        <v>606</v>
      </c>
      <c r="E530" s="131">
        <v>33182</v>
      </c>
      <c r="F530" s="133">
        <v>972204500</v>
      </c>
      <c r="G530" s="127" t="s">
        <v>154</v>
      </c>
      <c r="H530" s="141" t="s">
        <v>145</v>
      </c>
      <c r="I530" s="66" t="s">
        <v>149</v>
      </c>
      <c r="J530" s="52">
        <v>198473389121</v>
      </c>
      <c r="K530" s="52">
        <v>400596960206</v>
      </c>
      <c r="L530" s="52">
        <v>594686595193</v>
      </c>
      <c r="M530" s="78">
        <v>777316506801</v>
      </c>
      <c r="N530" s="93">
        <v>202044830150</v>
      </c>
      <c r="O530" s="52"/>
      <c r="P530" s="52"/>
      <c r="Q530" s="53"/>
    </row>
    <row r="531" spans="2:17" s="54" customFormat="1" x14ac:dyDescent="0.25">
      <c r="B531" s="126">
        <v>264</v>
      </c>
      <c r="C531" s="128" t="s">
        <v>605</v>
      </c>
      <c r="D531" s="130" t="s">
        <v>606</v>
      </c>
      <c r="E531" s="132">
        <v>33182</v>
      </c>
      <c r="F531" s="134">
        <v>972204500</v>
      </c>
      <c r="G531" s="128"/>
      <c r="H531" s="141"/>
      <c r="I531" s="65" t="s">
        <v>150</v>
      </c>
      <c r="J531" s="43">
        <v>16667443215</v>
      </c>
      <c r="K531" s="43">
        <v>30857860763</v>
      </c>
      <c r="L531" s="43">
        <v>39289010956</v>
      </c>
      <c r="M531" s="77">
        <v>44672438405</v>
      </c>
      <c r="N531" s="104">
        <v>16190371782</v>
      </c>
      <c r="O531" s="43"/>
      <c r="P531" s="43"/>
      <c r="Q531" s="45"/>
    </row>
    <row r="532" spans="2:17" s="54" customFormat="1" x14ac:dyDescent="0.25">
      <c r="B532" s="126">
        <v>265</v>
      </c>
      <c r="C532" s="127" t="s">
        <v>607</v>
      </c>
      <c r="D532" s="129" t="s">
        <v>608</v>
      </c>
      <c r="E532" s="131" t="s">
        <v>1604</v>
      </c>
      <c r="F532" s="133">
        <v>33600000000</v>
      </c>
      <c r="G532" s="127" t="s">
        <v>154</v>
      </c>
      <c r="H532" s="141" t="s">
        <v>145</v>
      </c>
      <c r="I532" s="66" t="s">
        <v>149</v>
      </c>
      <c r="J532" s="52">
        <v>4291038454</v>
      </c>
      <c r="K532" s="52">
        <v>7910293441</v>
      </c>
      <c r="L532" s="52">
        <v>13856083796</v>
      </c>
      <c r="M532" s="78">
        <v>17802375343</v>
      </c>
      <c r="N532" s="93">
        <v>3162442367</v>
      </c>
      <c r="O532" s="52"/>
      <c r="P532" s="52"/>
      <c r="Q532" s="53"/>
    </row>
    <row r="533" spans="2:17" s="54" customFormat="1" x14ac:dyDescent="0.25">
      <c r="B533" s="126">
        <v>265</v>
      </c>
      <c r="C533" s="128" t="s">
        <v>607</v>
      </c>
      <c r="D533" s="130" t="s">
        <v>608</v>
      </c>
      <c r="E533" s="132" t="s">
        <v>1604</v>
      </c>
      <c r="F533" s="134">
        <v>33600000000</v>
      </c>
      <c r="G533" s="128"/>
      <c r="H533" s="141"/>
      <c r="I533" s="65" t="s">
        <v>150</v>
      </c>
      <c r="J533" s="8">
        <v>-2643652172</v>
      </c>
      <c r="K533" s="8">
        <v>-5764640653</v>
      </c>
      <c r="L533" s="8">
        <v>-7663165186</v>
      </c>
      <c r="M533" s="74">
        <v>-15074081977</v>
      </c>
      <c r="N533" s="89">
        <v>-3429074874</v>
      </c>
      <c r="O533" s="43"/>
      <c r="P533" s="43"/>
      <c r="Q533" s="45"/>
    </row>
    <row r="534" spans="2:17" s="54" customFormat="1" x14ac:dyDescent="0.25">
      <c r="B534" s="126">
        <v>266</v>
      </c>
      <c r="C534" s="127" t="s">
        <v>609</v>
      </c>
      <c r="D534" s="129" t="s">
        <v>1605</v>
      </c>
      <c r="E534" s="131">
        <v>35585</v>
      </c>
      <c r="F534" s="133">
        <v>12096181261</v>
      </c>
      <c r="G534" s="127" t="s">
        <v>153</v>
      </c>
      <c r="H534" s="141" t="s">
        <v>145</v>
      </c>
      <c r="I534" s="66" t="s">
        <v>149</v>
      </c>
      <c r="J534" s="52">
        <v>563090</v>
      </c>
      <c r="K534" s="52">
        <v>2076041</v>
      </c>
      <c r="L534" s="52">
        <v>2511252</v>
      </c>
      <c r="M534" s="78">
        <v>11276672</v>
      </c>
      <c r="N534" s="93">
        <v>16951896</v>
      </c>
      <c r="O534" s="52"/>
      <c r="P534" s="52"/>
      <c r="Q534" s="53"/>
    </row>
    <row r="535" spans="2:17" s="54" customFormat="1" x14ac:dyDescent="0.25">
      <c r="B535" s="126">
        <v>266</v>
      </c>
      <c r="C535" s="128" t="s">
        <v>609</v>
      </c>
      <c r="D535" s="130" t="s">
        <v>1605</v>
      </c>
      <c r="E535" s="132">
        <v>35585</v>
      </c>
      <c r="F535" s="134">
        <v>12096181261</v>
      </c>
      <c r="G535" s="128"/>
      <c r="H535" s="141"/>
      <c r="I535" s="65" t="s">
        <v>150</v>
      </c>
      <c r="J535" s="43">
        <v>18586761</v>
      </c>
      <c r="K535" s="43">
        <v>60903166</v>
      </c>
      <c r="L535" s="43">
        <v>42151011</v>
      </c>
      <c r="M535" s="77">
        <v>71284346</v>
      </c>
      <c r="N535" s="89">
        <v>-19866642</v>
      </c>
      <c r="O535" s="43"/>
      <c r="P535" s="43"/>
      <c r="Q535" s="45"/>
    </row>
    <row r="536" spans="2:17" s="54" customFormat="1" x14ac:dyDescent="0.25">
      <c r="B536" s="126">
        <v>267</v>
      </c>
      <c r="C536" s="127" t="s">
        <v>611</v>
      </c>
      <c r="D536" s="129" t="s">
        <v>1606</v>
      </c>
      <c r="E536" s="131">
        <v>33259</v>
      </c>
      <c r="F536" s="133">
        <v>1224000000</v>
      </c>
      <c r="G536" s="127" t="s">
        <v>154</v>
      </c>
      <c r="H536" s="141" t="s">
        <v>155</v>
      </c>
      <c r="I536" s="66" t="s">
        <v>149</v>
      </c>
      <c r="J536" s="52">
        <v>43103435</v>
      </c>
      <c r="K536" s="52">
        <v>94498809</v>
      </c>
      <c r="L536" s="55"/>
      <c r="M536" s="79"/>
      <c r="N536" s="94"/>
      <c r="O536" s="52"/>
      <c r="P536" s="52"/>
      <c r="Q536" s="53"/>
    </row>
    <row r="537" spans="2:17" s="54" customFormat="1" x14ac:dyDescent="0.25">
      <c r="B537" s="126">
        <v>267</v>
      </c>
      <c r="C537" s="128" t="s">
        <v>611</v>
      </c>
      <c r="D537" s="130" t="s">
        <v>1606</v>
      </c>
      <c r="E537" s="132">
        <v>33259</v>
      </c>
      <c r="F537" s="134">
        <v>1224000000</v>
      </c>
      <c r="G537" s="128"/>
      <c r="H537" s="141"/>
      <c r="I537" s="65" t="s">
        <v>150</v>
      </c>
      <c r="J537" s="58">
        <v>590594</v>
      </c>
      <c r="K537" s="43">
        <v>823180</v>
      </c>
      <c r="L537" s="44"/>
      <c r="M537" s="80"/>
      <c r="N537" s="95"/>
      <c r="O537" s="43"/>
      <c r="P537" s="43"/>
      <c r="Q537" s="45"/>
    </row>
    <row r="538" spans="2:17" s="54" customFormat="1" x14ac:dyDescent="0.25">
      <c r="B538" s="126">
        <v>268</v>
      </c>
      <c r="C538" s="127" t="s">
        <v>613</v>
      </c>
      <c r="D538" s="129" t="s">
        <v>1607</v>
      </c>
      <c r="E538" s="131">
        <v>34227</v>
      </c>
      <c r="F538" s="133">
        <v>2765278412</v>
      </c>
      <c r="G538" s="127" t="s">
        <v>154</v>
      </c>
      <c r="H538" s="135" t="s">
        <v>145</v>
      </c>
      <c r="I538" s="66" t="s">
        <v>149</v>
      </c>
      <c r="J538" s="52">
        <v>4332464349113</v>
      </c>
      <c r="K538" s="52">
        <v>8295903658435</v>
      </c>
      <c r="L538" s="52">
        <v>12561223536837</v>
      </c>
      <c r="M538" s="78">
        <v>17544709521983</v>
      </c>
      <c r="N538" s="93">
        <v>4703843054985</v>
      </c>
      <c r="O538" s="52"/>
      <c r="P538" s="52"/>
      <c r="Q538" s="53"/>
    </row>
    <row r="539" spans="2:17" s="54" customFormat="1" x14ac:dyDescent="0.25">
      <c r="B539" s="126">
        <v>268</v>
      </c>
      <c r="C539" s="128" t="s">
        <v>613</v>
      </c>
      <c r="D539" s="130" t="s">
        <v>1607</v>
      </c>
      <c r="E539" s="132">
        <v>34227</v>
      </c>
      <c r="F539" s="134">
        <v>2765278412</v>
      </c>
      <c r="G539" s="128"/>
      <c r="H539" s="136"/>
      <c r="I539" s="65" t="s">
        <v>150</v>
      </c>
      <c r="J539" s="43">
        <v>82926246641</v>
      </c>
      <c r="K539" s="43">
        <v>86861514784</v>
      </c>
      <c r="L539" s="43">
        <v>159180822599</v>
      </c>
      <c r="M539" s="77">
        <v>98774620340</v>
      </c>
      <c r="N539" s="92">
        <v>655074188483</v>
      </c>
      <c r="O539" s="43"/>
      <c r="P539" s="43"/>
      <c r="Q539" s="45"/>
    </row>
    <row r="540" spans="2:17" s="54" customFormat="1" x14ac:dyDescent="0.25">
      <c r="B540" s="126">
        <v>269</v>
      </c>
      <c r="C540" s="127" t="s">
        <v>615</v>
      </c>
      <c r="D540" s="129" t="s">
        <v>1608</v>
      </c>
      <c r="E540" s="131" t="s">
        <v>1609</v>
      </c>
      <c r="F540" s="133">
        <v>5769550000</v>
      </c>
      <c r="G540" s="127" t="s">
        <v>154</v>
      </c>
      <c r="H540" s="135" t="s">
        <v>145</v>
      </c>
      <c r="I540" s="66" t="s">
        <v>149</v>
      </c>
      <c r="J540" s="52">
        <v>736224914474</v>
      </c>
      <c r="K540" s="55"/>
      <c r="L540" s="52">
        <v>2449270698389</v>
      </c>
      <c r="M540" s="78">
        <v>3383551835170</v>
      </c>
      <c r="N540" s="93">
        <v>938921603253</v>
      </c>
      <c r="O540" s="52"/>
      <c r="P540" s="52"/>
      <c r="Q540" s="53"/>
    </row>
    <row r="541" spans="2:17" s="54" customFormat="1" x14ac:dyDescent="0.25">
      <c r="B541" s="126">
        <v>269</v>
      </c>
      <c r="C541" s="128" t="s">
        <v>615</v>
      </c>
      <c r="D541" s="130" t="s">
        <v>1608</v>
      </c>
      <c r="E541" s="132" t="s">
        <v>1609</v>
      </c>
      <c r="F541" s="134">
        <v>5769550000</v>
      </c>
      <c r="G541" s="128"/>
      <c r="H541" s="136"/>
      <c r="I541" s="65" t="s">
        <v>150</v>
      </c>
      <c r="J541" s="43">
        <v>49529173473</v>
      </c>
      <c r="K541" s="44"/>
      <c r="L541" s="43">
        <v>142390960972</v>
      </c>
      <c r="M541" s="77">
        <v>162584395904</v>
      </c>
      <c r="N541" s="92">
        <v>57465072417</v>
      </c>
      <c r="O541" s="43"/>
      <c r="P541" s="43"/>
      <c r="Q541" s="45"/>
    </row>
    <row r="542" spans="2:17" s="54" customFormat="1" x14ac:dyDescent="0.25">
      <c r="B542" s="126">
        <v>270</v>
      </c>
      <c r="C542" s="127" t="s">
        <v>617</v>
      </c>
      <c r="D542" s="129" t="s">
        <v>1610</v>
      </c>
      <c r="E542" s="131" t="s">
        <v>1611</v>
      </c>
      <c r="F542" s="133">
        <v>4833500000</v>
      </c>
      <c r="G542" s="127" t="s">
        <v>154</v>
      </c>
      <c r="H542" s="135" t="s">
        <v>145</v>
      </c>
      <c r="I542" s="66" t="s">
        <v>149</v>
      </c>
      <c r="J542" s="52">
        <v>317169731782</v>
      </c>
      <c r="K542" s="52">
        <v>621538300717</v>
      </c>
      <c r="L542" s="52">
        <v>956280050465</v>
      </c>
      <c r="M542" s="78">
        <v>1395298815177</v>
      </c>
      <c r="N542" s="93">
        <v>351390698584</v>
      </c>
      <c r="O542" s="52"/>
      <c r="P542" s="52"/>
      <c r="Q542" s="53"/>
    </row>
    <row r="543" spans="2:17" s="54" customFormat="1" x14ac:dyDescent="0.25">
      <c r="B543" s="126">
        <v>270</v>
      </c>
      <c r="C543" s="128" t="s">
        <v>617</v>
      </c>
      <c r="D543" s="130" t="s">
        <v>1610</v>
      </c>
      <c r="E543" s="132" t="s">
        <v>1611</v>
      </c>
      <c r="F543" s="134">
        <v>4833500000</v>
      </c>
      <c r="G543" s="128"/>
      <c r="H543" s="136"/>
      <c r="I543" s="65" t="s">
        <v>150</v>
      </c>
      <c r="J543" s="43">
        <v>24684571415</v>
      </c>
      <c r="K543" s="43">
        <v>32347767005</v>
      </c>
      <c r="L543" s="43">
        <v>39846840573</v>
      </c>
      <c r="M543" s="77">
        <v>105523929164</v>
      </c>
      <c r="N543" s="92">
        <v>23603285843</v>
      </c>
      <c r="O543" s="43"/>
      <c r="P543" s="43"/>
      <c r="Q543" s="45"/>
    </row>
    <row r="544" spans="2:17" s="54" customFormat="1" x14ac:dyDescent="0.25">
      <c r="B544" s="142">
        <v>271</v>
      </c>
      <c r="C544" s="127" t="s">
        <v>619</v>
      </c>
      <c r="D544" s="129" t="s">
        <v>1612</v>
      </c>
      <c r="E544" s="131">
        <v>36998</v>
      </c>
      <c r="F544" s="133">
        <v>3099267500</v>
      </c>
      <c r="G544" s="127" t="s">
        <v>154</v>
      </c>
      <c r="H544" s="135" t="s">
        <v>145</v>
      </c>
      <c r="I544" s="66" t="s">
        <v>149</v>
      </c>
      <c r="J544" s="55"/>
      <c r="K544" s="55"/>
      <c r="L544" s="52">
        <v>739172949568</v>
      </c>
      <c r="M544" s="79"/>
      <c r="N544" s="94"/>
      <c r="O544" s="52"/>
      <c r="P544" s="52"/>
      <c r="Q544" s="53"/>
    </row>
    <row r="545" spans="2:17" s="54" customFormat="1" x14ac:dyDescent="0.25">
      <c r="B545" s="143">
        <v>271</v>
      </c>
      <c r="C545" s="128" t="s">
        <v>619</v>
      </c>
      <c r="D545" s="130" t="s">
        <v>1612</v>
      </c>
      <c r="E545" s="132">
        <v>36998</v>
      </c>
      <c r="F545" s="134">
        <v>3099267500</v>
      </c>
      <c r="G545" s="128"/>
      <c r="H545" s="136"/>
      <c r="I545" s="65" t="s">
        <v>150</v>
      </c>
      <c r="J545" s="44"/>
      <c r="K545" s="44"/>
      <c r="L545" s="8">
        <v>-35094784848</v>
      </c>
      <c r="M545" s="80"/>
      <c r="N545" s="95"/>
      <c r="O545" s="43"/>
      <c r="P545" s="43"/>
      <c r="Q545" s="45"/>
    </row>
    <row r="546" spans="2:17" s="54" customFormat="1" x14ac:dyDescent="0.25">
      <c r="B546" s="126">
        <v>272</v>
      </c>
      <c r="C546" s="127" t="s">
        <v>621</v>
      </c>
      <c r="D546" s="129" t="s">
        <v>1613</v>
      </c>
      <c r="E546" s="131" t="s">
        <v>1614</v>
      </c>
      <c r="F546" s="133">
        <v>633600000</v>
      </c>
      <c r="G546" s="127" t="s">
        <v>154</v>
      </c>
      <c r="H546" s="135" t="s">
        <v>145</v>
      </c>
      <c r="I546" s="66" t="s">
        <v>149</v>
      </c>
      <c r="J546" s="52">
        <v>247273072896</v>
      </c>
      <c r="K546" s="52">
        <v>464745164765</v>
      </c>
      <c r="L546" s="52">
        <v>748740322170</v>
      </c>
      <c r="M546" s="78">
        <v>1130297518656</v>
      </c>
      <c r="N546" s="93">
        <v>279601106460</v>
      </c>
      <c r="O546" s="52"/>
      <c r="P546" s="52"/>
      <c r="Q546" s="53"/>
    </row>
    <row r="547" spans="2:17" s="54" customFormat="1" x14ac:dyDescent="0.25">
      <c r="B547" s="126">
        <v>272</v>
      </c>
      <c r="C547" s="128" t="s">
        <v>621</v>
      </c>
      <c r="D547" s="130" t="s">
        <v>1613</v>
      </c>
      <c r="E547" s="132" t="s">
        <v>1614</v>
      </c>
      <c r="F547" s="134">
        <v>633600000</v>
      </c>
      <c r="G547" s="128"/>
      <c r="H547" s="136"/>
      <c r="I547" s="65" t="s">
        <v>150</v>
      </c>
      <c r="J547" s="43">
        <v>12959451080</v>
      </c>
      <c r="K547" s="43">
        <v>20165810106</v>
      </c>
      <c r="L547" s="43">
        <v>28728467895</v>
      </c>
      <c r="M547" s="77">
        <v>40463141352</v>
      </c>
      <c r="N547" s="92">
        <v>12995136931</v>
      </c>
      <c r="O547" s="43"/>
      <c r="P547" s="43"/>
      <c r="Q547" s="45"/>
    </row>
    <row r="548" spans="2:17" s="54" customFormat="1" x14ac:dyDescent="0.25">
      <c r="B548" s="126">
        <v>273</v>
      </c>
      <c r="C548" s="127" t="s">
        <v>623</v>
      </c>
      <c r="D548" s="129" t="s">
        <v>1615</v>
      </c>
      <c r="E548" s="131" t="s">
        <v>1616</v>
      </c>
      <c r="F548" s="133">
        <v>1438370465</v>
      </c>
      <c r="G548" s="127" t="s">
        <v>154</v>
      </c>
      <c r="H548" s="135" t="s">
        <v>145</v>
      </c>
      <c r="I548" s="66" t="s">
        <v>149</v>
      </c>
      <c r="J548" s="52">
        <v>104410766904</v>
      </c>
      <c r="K548" s="52">
        <v>216470455393</v>
      </c>
      <c r="L548" s="52">
        <v>424306358322</v>
      </c>
      <c r="M548" s="78">
        <v>735093525919</v>
      </c>
      <c r="N548" s="93">
        <v>148592692917</v>
      </c>
      <c r="O548" s="52"/>
      <c r="P548" s="52"/>
      <c r="Q548" s="53"/>
    </row>
    <row r="549" spans="2:17" s="54" customFormat="1" x14ac:dyDescent="0.25">
      <c r="B549" s="126">
        <v>273</v>
      </c>
      <c r="C549" s="128" t="s">
        <v>623</v>
      </c>
      <c r="D549" s="130" t="s">
        <v>1615</v>
      </c>
      <c r="E549" s="132" t="s">
        <v>1616</v>
      </c>
      <c r="F549" s="134">
        <v>1438370465</v>
      </c>
      <c r="G549" s="128"/>
      <c r="H549" s="136"/>
      <c r="I549" s="65" t="s">
        <v>150</v>
      </c>
      <c r="J549" s="8">
        <v>-7440317229</v>
      </c>
      <c r="K549" s="43">
        <v>3829146443</v>
      </c>
      <c r="L549" s="43">
        <v>5461850110</v>
      </c>
      <c r="M549" s="77">
        <v>4470170253</v>
      </c>
      <c r="N549" s="92">
        <v>1610814208</v>
      </c>
      <c r="O549" s="43"/>
      <c r="P549" s="43"/>
      <c r="Q549" s="45"/>
    </row>
    <row r="550" spans="2:17" s="54" customFormat="1" x14ac:dyDescent="0.25">
      <c r="B550" s="126">
        <v>274</v>
      </c>
      <c r="C550" s="127" t="s">
        <v>625</v>
      </c>
      <c r="D550" s="129" t="s">
        <v>626</v>
      </c>
      <c r="E550" s="131">
        <v>33078</v>
      </c>
      <c r="F550" s="133">
        <v>196121237</v>
      </c>
      <c r="G550" s="127" t="s">
        <v>154</v>
      </c>
      <c r="H550" s="141" t="s">
        <v>145</v>
      </c>
      <c r="I550" s="66" t="s">
        <v>149</v>
      </c>
      <c r="J550" s="52">
        <v>80106763176</v>
      </c>
      <c r="K550" s="52">
        <v>157195851099</v>
      </c>
      <c r="L550" s="52">
        <v>262381265646</v>
      </c>
      <c r="M550" s="78">
        <v>367961600950</v>
      </c>
      <c r="N550" s="93">
        <v>92241274591</v>
      </c>
      <c r="O550" s="52"/>
      <c r="P550" s="52"/>
      <c r="Q550" s="53"/>
    </row>
    <row r="551" spans="2:17" s="54" customFormat="1" x14ac:dyDescent="0.25">
      <c r="B551" s="126">
        <v>274</v>
      </c>
      <c r="C551" s="128" t="s">
        <v>625</v>
      </c>
      <c r="D551" s="130" t="s">
        <v>626</v>
      </c>
      <c r="E551" s="132">
        <v>33078</v>
      </c>
      <c r="F551" s="134">
        <v>196121237</v>
      </c>
      <c r="G551" s="128"/>
      <c r="H551" s="141"/>
      <c r="I551" s="65" t="s">
        <v>150</v>
      </c>
      <c r="J551" s="43">
        <v>4836299122</v>
      </c>
      <c r="K551" s="43">
        <v>8804429130</v>
      </c>
      <c r="L551" s="43">
        <v>16121847885</v>
      </c>
      <c r="M551" s="77">
        <v>16675673703</v>
      </c>
      <c r="N551" s="104">
        <v>2043946069</v>
      </c>
      <c r="O551" s="43"/>
      <c r="P551" s="43"/>
      <c r="Q551" s="45"/>
    </row>
    <row r="552" spans="2:17" s="54" customFormat="1" x14ac:dyDescent="0.25">
      <c r="B552" s="126">
        <v>275</v>
      </c>
      <c r="C552" s="127" t="s">
        <v>627</v>
      </c>
      <c r="D552" s="129" t="s">
        <v>1617</v>
      </c>
      <c r="E552" s="131" t="s">
        <v>1373</v>
      </c>
      <c r="F552" s="133">
        <v>9936338720</v>
      </c>
      <c r="G552" s="127" t="s">
        <v>153</v>
      </c>
      <c r="H552" s="141" t="s">
        <v>155</v>
      </c>
      <c r="I552" s="66" t="s">
        <v>149</v>
      </c>
      <c r="J552" s="52">
        <v>170455</v>
      </c>
      <c r="K552" s="52">
        <v>374611</v>
      </c>
      <c r="L552" s="52">
        <v>579594</v>
      </c>
      <c r="M552" s="79"/>
      <c r="N552" s="93">
        <v>126428</v>
      </c>
      <c r="O552" s="52"/>
      <c r="P552" s="52"/>
      <c r="Q552" s="53"/>
    </row>
    <row r="553" spans="2:17" s="54" customFormat="1" x14ac:dyDescent="0.25">
      <c r="B553" s="126">
        <v>275</v>
      </c>
      <c r="C553" s="128" t="s">
        <v>627</v>
      </c>
      <c r="D553" s="130" t="s">
        <v>1617</v>
      </c>
      <c r="E553" s="132" t="s">
        <v>1373</v>
      </c>
      <c r="F553" s="134">
        <v>9936338720</v>
      </c>
      <c r="G553" s="128"/>
      <c r="H553" s="141"/>
      <c r="I553" s="65" t="s">
        <v>150</v>
      </c>
      <c r="J553" s="43">
        <v>6837</v>
      </c>
      <c r="K553" s="43">
        <v>29388</v>
      </c>
      <c r="L553" s="43">
        <v>55210</v>
      </c>
      <c r="M553" s="80"/>
      <c r="N553" s="89">
        <v>-20162</v>
      </c>
      <c r="O553" s="43"/>
      <c r="P553" s="43"/>
      <c r="Q553" s="45"/>
    </row>
    <row r="554" spans="2:17" s="54" customFormat="1" x14ac:dyDescent="0.25">
      <c r="B554" s="126">
        <v>276</v>
      </c>
      <c r="C554" s="127" t="s">
        <v>629</v>
      </c>
      <c r="D554" s="129" t="s">
        <v>1618</v>
      </c>
      <c r="E554" s="131">
        <v>34529</v>
      </c>
      <c r="F554" s="133">
        <v>8780426500</v>
      </c>
      <c r="G554" s="127" t="s">
        <v>152</v>
      </c>
      <c r="H554" s="141" t="s">
        <v>145</v>
      </c>
      <c r="I554" s="66" t="s">
        <v>149</v>
      </c>
      <c r="J554" s="52">
        <v>17631161</v>
      </c>
      <c r="K554" s="52">
        <v>35999542</v>
      </c>
      <c r="L554" s="52">
        <v>54742187</v>
      </c>
      <c r="M554" s="78">
        <v>73394728</v>
      </c>
      <c r="N554" s="93">
        <v>19169840</v>
      </c>
      <c r="O554" s="52"/>
      <c r="P554" s="52"/>
      <c r="Q554" s="53"/>
    </row>
    <row r="555" spans="2:17" s="54" customFormat="1" x14ac:dyDescent="0.25">
      <c r="B555" s="126">
        <v>276</v>
      </c>
      <c r="C555" s="128" t="s">
        <v>629</v>
      </c>
      <c r="D555" s="130" t="s">
        <v>1618</v>
      </c>
      <c r="E555" s="132">
        <v>34529</v>
      </c>
      <c r="F555" s="134">
        <v>8780426500</v>
      </c>
      <c r="G555" s="128"/>
      <c r="H555" s="141"/>
      <c r="I555" s="65" t="s">
        <v>150</v>
      </c>
      <c r="J555" s="43">
        <v>1456706</v>
      </c>
      <c r="K555" s="43">
        <v>2433723</v>
      </c>
      <c r="L555" s="43">
        <v>3580090</v>
      </c>
      <c r="M555" s="77">
        <v>4961851</v>
      </c>
      <c r="N555" s="92">
        <v>1634302</v>
      </c>
      <c r="O555" s="43"/>
      <c r="P555" s="43"/>
      <c r="Q555" s="45"/>
    </row>
    <row r="556" spans="2:17" s="54" customFormat="1" x14ac:dyDescent="0.25">
      <c r="B556" s="126">
        <v>277</v>
      </c>
      <c r="C556" s="127" t="s">
        <v>631</v>
      </c>
      <c r="D556" s="129" t="s">
        <v>1619</v>
      </c>
      <c r="E556" s="131" t="s">
        <v>1620</v>
      </c>
      <c r="F556" s="133">
        <v>654351707</v>
      </c>
      <c r="G556" s="127" t="s">
        <v>154</v>
      </c>
      <c r="H556" s="141" t="s">
        <v>155</v>
      </c>
      <c r="I556" s="66" t="s">
        <v>149</v>
      </c>
      <c r="J556" s="52">
        <v>220086112</v>
      </c>
      <c r="K556" s="52">
        <v>415135878</v>
      </c>
      <c r="L556" s="52">
        <v>636647415</v>
      </c>
      <c r="M556" s="78">
        <v>839454360</v>
      </c>
      <c r="N556" s="93">
        <v>205202571</v>
      </c>
      <c r="O556" s="52"/>
      <c r="P556" s="52"/>
      <c r="Q556" s="53"/>
    </row>
    <row r="557" spans="2:17" s="54" customFormat="1" x14ac:dyDescent="0.25">
      <c r="B557" s="126">
        <v>277</v>
      </c>
      <c r="C557" s="128" t="s">
        <v>631</v>
      </c>
      <c r="D557" s="130" t="s">
        <v>1619</v>
      </c>
      <c r="E557" s="132" t="s">
        <v>1620</v>
      </c>
      <c r="F557" s="134">
        <v>654351707</v>
      </c>
      <c r="G557" s="128"/>
      <c r="H557" s="141"/>
      <c r="I557" s="65" t="s">
        <v>150</v>
      </c>
      <c r="J557" s="58">
        <v>13568971</v>
      </c>
      <c r="K557" s="43">
        <v>23981601</v>
      </c>
      <c r="L557" s="43">
        <v>79369515</v>
      </c>
      <c r="M557" s="77">
        <v>62367343</v>
      </c>
      <c r="N557" s="92">
        <v>32838020</v>
      </c>
      <c r="O557" s="43"/>
      <c r="P557" s="43"/>
      <c r="Q557" s="45"/>
    </row>
    <row r="558" spans="2:17" s="54" customFormat="1" x14ac:dyDescent="0.25">
      <c r="B558" s="126">
        <v>278</v>
      </c>
      <c r="C558" s="127" t="s">
        <v>633</v>
      </c>
      <c r="D558" s="129" t="s">
        <v>1621</v>
      </c>
      <c r="E558" s="131" t="s">
        <v>1622</v>
      </c>
      <c r="F558" s="133">
        <v>656249710</v>
      </c>
      <c r="G558" s="127" t="s">
        <v>154</v>
      </c>
      <c r="H558" s="135" t="s">
        <v>145</v>
      </c>
      <c r="I558" s="66" t="s">
        <v>149</v>
      </c>
      <c r="J558" s="52">
        <v>572683626307</v>
      </c>
      <c r="K558" s="52">
        <v>1119478414709</v>
      </c>
      <c r="L558" s="52">
        <v>1754682023512</v>
      </c>
      <c r="M558" s="78">
        <v>2400062227790</v>
      </c>
      <c r="N558" s="93">
        <v>572906461391</v>
      </c>
      <c r="O558" s="52"/>
      <c r="P558" s="52"/>
      <c r="Q558" s="53"/>
    </row>
    <row r="559" spans="2:17" s="54" customFormat="1" x14ac:dyDescent="0.25">
      <c r="B559" s="126">
        <v>278</v>
      </c>
      <c r="C559" s="128" t="s">
        <v>633</v>
      </c>
      <c r="D559" s="130" t="s">
        <v>1621</v>
      </c>
      <c r="E559" s="132" t="s">
        <v>1622</v>
      </c>
      <c r="F559" s="134">
        <v>656249710</v>
      </c>
      <c r="G559" s="128"/>
      <c r="H559" s="136"/>
      <c r="I559" s="65" t="s">
        <v>150</v>
      </c>
      <c r="J559" s="43">
        <v>28048874452</v>
      </c>
      <c r="K559" s="43">
        <v>60583538309</v>
      </c>
      <c r="L559" s="43">
        <v>110627548860</v>
      </c>
      <c r="M559" s="77">
        <v>110686883366</v>
      </c>
      <c r="N559" s="92">
        <v>22625164859</v>
      </c>
      <c r="O559" s="43"/>
      <c r="P559" s="43"/>
      <c r="Q559" s="45"/>
    </row>
    <row r="560" spans="2:17" s="54" customFormat="1" x14ac:dyDescent="0.25">
      <c r="B560" s="126">
        <v>279</v>
      </c>
      <c r="C560" s="127" t="s">
        <v>635</v>
      </c>
      <c r="D560" s="129" t="s">
        <v>636</v>
      </c>
      <c r="E560" s="131" t="s">
        <v>1623</v>
      </c>
      <c r="F560" s="133">
        <v>437913588</v>
      </c>
      <c r="G560" s="127" t="s">
        <v>154</v>
      </c>
      <c r="H560" s="135" t="s">
        <v>145</v>
      </c>
      <c r="I560" s="66" t="s">
        <v>149</v>
      </c>
      <c r="J560" s="55">
        <v>0</v>
      </c>
      <c r="K560" s="55">
        <v>0</v>
      </c>
      <c r="L560" s="52">
        <v>1653176386</v>
      </c>
      <c r="M560" s="78">
        <v>3000000000</v>
      </c>
      <c r="N560" s="94"/>
      <c r="O560" s="52"/>
      <c r="P560" s="52"/>
      <c r="Q560" s="53"/>
    </row>
    <row r="561" spans="2:17" s="54" customFormat="1" x14ac:dyDescent="0.25">
      <c r="B561" s="126">
        <v>279</v>
      </c>
      <c r="C561" s="128" t="s">
        <v>635</v>
      </c>
      <c r="D561" s="130" t="s">
        <v>636</v>
      </c>
      <c r="E561" s="132" t="s">
        <v>1623</v>
      </c>
      <c r="F561" s="134">
        <v>437913588</v>
      </c>
      <c r="G561" s="128"/>
      <c r="H561" s="136"/>
      <c r="I561" s="65" t="s">
        <v>150</v>
      </c>
      <c r="J561" s="8">
        <v>-2583771780</v>
      </c>
      <c r="K561" s="8">
        <v>-6598873781</v>
      </c>
      <c r="L561" s="8">
        <v>-8764599280</v>
      </c>
      <c r="M561" s="74">
        <v>-55222449938</v>
      </c>
      <c r="N561" s="95"/>
      <c r="O561" s="43"/>
      <c r="P561" s="43"/>
      <c r="Q561" s="45"/>
    </row>
    <row r="562" spans="2:17" s="54" customFormat="1" x14ac:dyDescent="0.25">
      <c r="B562" s="126">
        <v>280</v>
      </c>
      <c r="C562" s="127" t="s">
        <v>637</v>
      </c>
      <c r="D562" s="129" t="s">
        <v>1624</v>
      </c>
      <c r="E562" s="131">
        <v>39610</v>
      </c>
      <c r="F562" s="133">
        <v>5210192000</v>
      </c>
      <c r="G562" s="127"/>
      <c r="H562" s="135"/>
      <c r="I562" s="66" t="s">
        <v>149</v>
      </c>
      <c r="J562" s="52">
        <v>809025452</v>
      </c>
      <c r="K562" s="52">
        <v>1447195383</v>
      </c>
      <c r="L562" s="52">
        <v>2180425973</v>
      </c>
      <c r="M562" s="78">
        <v>2962860901</v>
      </c>
      <c r="N562" s="93">
        <v>700727547</v>
      </c>
      <c r="O562" s="52"/>
      <c r="P562" s="52"/>
      <c r="Q562" s="53"/>
    </row>
    <row r="563" spans="2:17" s="54" customFormat="1" x14ac:dyDescent="0.25">
      <c r="B563" s="126">
        <v>280</v>
      </c>
      <c r="C563" s="128" t="s">
        <v>637</v>
      </c>
      <c r="D563" s="130" t="s">
        <v>1624</v>
      </c>
      <c r="E563" s="132">
        <v>39610</v>
      </c>
      <c r="F563" s="134">
        <v>5210192000</v>
      </c>
      <c r="G563" s="128"/>
      <c r="H563" s="136"/>
      <c r="I563" s="65" t="s">
        <v>150</v>
      </c>
      <c r="J563" s="43">
        <v>65539088</v>
      </c>
      <c r="K563" s="43">
        <v>86491498</v>
      </c>
      <c r="L563" s="43">
        <v>130155233</v>
      </c>
      <c r="M563" s="77">
        <v>97862189</v>
      </c>
      <c r="N563" s="92">
        <v>18454280</v>
      </c>
      <c r="O563" s="43"/>
      <c r="P563" s="43"/>
      <c r="Q563" s="45"/>
    </row>
    <row r="564" spans="2:17" s="54" customFormat="1" x14ac:dyDescent="0.25">
      <c r="B564" s="142">
        <v>281</v>
      </c>
      <c r="C564" s="127" t="s">
        <v>639</v>
      </c>
      <c r="D564" s="129" t="s">
        <v>1625</v>
      </c>
      <c r="E564" s="131">
        <v>33070</v>
      </c>
      <c r="F564" s="133">
        <v>5470982941</v>
      </c>
      <c r="G564" s="127" t="s">
        <v>153</v>
      </c>
      <c r="H564" s="135" t="s">
        <v>155</v>
      </c>
      <c r="I564" s="66" t="s">
        <v>149</v>
      </c>
      <c r="J564" s="52">
        <v>843715</v>
      </c>
      <c r="K564" s="55"/>
      <c r="L564" s="52">
        <v>2507506</v>
      </c>
      <c r="M564" s="78">
        <v>3335441</v>
      </c>
      <c r="N564" s="93">
        <v>73105</v>
      </c>
      <c r="O564" s="52"/>
      <c r="P564" s="52"/>
      <c r="Q564" s="53"/>
    </row>
    <row r="565" spans="2:17" s="54" customFormat="1" x14ac:dyDescent="0.25">
      <c r="B565" s="143">
        <v>281</v>
      </c>
      <c r="C565" s="128" t="s">
        <v>639</v>
      </c>
      <c r="D565" s="130" t="s">
        <v>1625</v>
      </c>
      <c r="E565" s="132">
        <v>33070</v>
      </c>
      <c r="F565" s="134">
        <v>5470982941</v>
      </c>
      <c r="G565" s="128"/>
      <c r="H565" s="136"/>
      <c r="I565" s="65" t="s">
        <v>150</v>
      </c>
      <c r="J565" s="43">
        <v>155172</v>
      </c>
      <c r="K565" s="44"/>
      <c r="L565" s="43">
        <v>516268</v>
      </c>
      <c r="M565" s="77">
        <v>588206</v>
      </c>
      <c r="N565" s="92">
        <v>776047</v>
      </c>
      <c r="O565" s="43"/>
      <c r="P565" s="43"/>
      <c r="Q565" s="45"/>
    </row>
    <row r="566" spans="2:17" s="54" customFormat="1" x14ac:dyDescent="0.25">
      <c r="B566" s="126">
        <v>282</v>
      </c>
      <c r="C566" s="127" t="s">
        <v>641</v>
      </c>
      <c r="D566" s="129" t="s">
        <v>1626</v>
      </c>
      <c r="E566" s="131" t="s">
        <v>1627</v>
      </c>
      <c r="F566" s="133">
        <v>15638233167</v>
      </c>
      <c r="G566" s="127" t="s">
        <v>152</v>
      </c>
      <c r="H566" s="135" t="s">
        <v>145</v>
      </c>
      <c r="I566" s="66" t="s">
        <v>149</v>
      </c>
      <c r="J566" s="52">
        <v>516725</v>
      </c>
      <c r="K566" s="52">
        <v>1096289</v>
      </c>
      <c r="L566" s="52">
        <v>1649445</v>
      </c>
      <c r="M566" s="78">
        <v>2263784</v>
      </c>
      <c r="N566" s="93">
        <v>504202</v>
      </c>
      <c r="O566" s="52"/>
      <c r="P566" s="52"/>
      <c r="Q566" s="53"/>
    </row>
    <row r="567" spans="2:17" s="54" customFormat="1" x14ac:dyDescent="0.25">
      <c r="B567" s="126">
        <v>282</v>
      </c>
      <c r="C567" s="128" t="s">
        <v>641</v>
      </c>
      <c r="D567" s="130" t="s">
        <v>1626</v>
      </c>
      <c r="E567" s="132" t="s">
        <v>1627</v>
      </c>
      <c r="F567" s="134">
        <v>15638233167</v>
      </c>
      <c r="G567" s="128"/>
      <c r="H567" s="136"/>
      <c r="I567" s="65" t="s">
        <v>150</v>
      </c>
      <c r="J567" s="43">
        <v>20278</v>
      </c>
      <c r="K567" s="43">
        <v>35476</v>
      </c>
      <c r="L567" s="43">
        <v>46095</v>
      </c>
      <c r="M567" s="77">
        <v>53620</v>
      </c>
      <c r="N567" s="92">
        <v>12852</v>
      </c>
      <c r="O567" s="43"/>
      <c r="P567" s="43"/>
      <c r="Q567" s="45"/>
    </row>
    <row r="568" spans="2:17" s="54" customFormat="1" x14ac:dyDescent="0.25">
      <c r="B568" s="126">
        <v>283</v>
      </c>
      <c r="C568" s="127" t="s">
        <v>643</v>
      </c>
      <c r="D568" s="129" t="s">
        <v>1628</v>
      </c>
      <c r="E568" s="131" t="s">
        <v>1629</v>
      </c>
      <c r="F568" s="133">
        <v>11181971732</v>
      </c>
      <c r="G568" s="127" t="s">
        <v>154</v>
      </c>
      <c r="H568" s="135" t="s">
        <v>145</v>
      </c>
      <c r="I568" s="66" t="s">
        <v>149</v>
      </c>
      <c r="J568" s="52">
        <v>164890339628</v>
      </c>
      <c r="K568" s="52">
        <v>335034937832</v>
      </c>
      <c r="L568" s="52">
        <v>523143641334</v>
      </c>
      <c r="M568" s="78">
        <v>770398351932</v>
      </c>
      <c r="N568" s="93">
        <v>234502485245</v>
      </c>
      <c r="O568" s="52"/>
      <c r="P568" s="52"/>
      <c r="Q568" s="53"/>
    </row>
    <row r="569" spans="2:17" s="54" customFormat="1" x14ac:dyDescent="0.25">
      <c r="B569" s="126">
        <v>283</v>
      </c>
      <c r="C569" s="128" t="s">
        <v>643</v>
      </c>
      <c r="D569" s="130" t="s">
        <v>1628</v>
      </c>
      <c r="E569" s="132" t="s">
        <v>1629</v>
      </c>
      <c r="F569" s="134">
        <v>11181971732</v>
      </c>
      <c r="G569" s="128"/>
      <c r="H569" s="136"/>
      <c r="I569" s="65" t="s">
        <v>150</v>
      </c>
      <c r="J569" s="43">
        <v>9947605818</v>
      </c>
      <c r="K569" s="43">
        <v>14588223833</v>
      </c>
      <c r="L569" s="8">
        <v>-36758854400</v>
      </c>
      <c r="M569" s="77">
        <v>122894269254</v>
      </c>
      <c r="N569" s="92">
        <v>82092124792</v>
      </c>
      <c r="O569" s="43"/>
      <c r="P569" s="43"/>
      <c r="Q569" s="45"/>
    </row>
    <row r="570" spans="2:17" s="54" customFormat="1" x14ac:dyDescent="0.25">
      <c r="B570" s="126">
        <v>284</v>
      </c>
      <c r="C570" s="127" t="s">
        <v>645</v>
      </c>
      <c r="D570" s="129" t="s">
        <v>1630</v>
      </c>
      <c r="E570" s="131">
        <v>43196</v>
      </c>
      <c r="F570" s="133">
        <v>650000000</v>
      </c>
      <c r="G570" s="127" t="s">
        <v>154</v>
      </c>
      <c r="H570" s="141" t="s">
        <v>145</v>
      </c>
      <c r="I570" s="66" t="s">
        <v>149</v>
      </c>
      <c r="J570" s="52">
        <v>73821044775</v>
      </c>
      <c r="K570" s="52">
        <v>141888051216</v>
      </c>
      <c r="L570" s="52">
        <v>215582483564</v>
      </c>
      <c r="M570" s="79"/>
      <c r="N570" s="93">
        <v>93707407823</v>
      </c>
      <c r="O570" s="52"/>
      <c r="P570" s="52"/>
      <c r="Q570" s="53"/>
    </row>
    <row r="571" spans="2:17" s="54" customFormat="1" x14ac:dyDescent="0.25">
      <c r="B571" s="126">
        <v>284</v>
      </c>
      <c r="C571" s="128" t="s">
        <v>645</v>
      </c>
      <c r="D571" s="130" t="s">
        <v>1630</v>
      </c>
      <c r="E571" s="132">
        <v>43196</v>
      </c>
      <c r="F571" s="134">
        <v>650000000</v>
      </c>
      <c r="G571" s="128"/>
      <c r="H571" s="141"/>
      <c r="I571" s="65" t="s">
        <v>150</v>
      </c>
      <c r="J571" s="8">
        <v>-2802763428</v>
      </c>
      <c r="K571" s="8">
        <v>-5632016992</v>
      </c>
      <c r="L571" s="8">
        <v>-9644030818</v>
      </c>
      <c r="M571" s="80"/>
      <c r="N571" s="103">
        <v>-820635559</v>
      </c>
      <c r="O571" s="43"/>
      <c r="P571" s="43"/>
      <c r="Q571" s="45"/>
    </row>
    <row r="572" spans="2:17" s="54" customFormat="1" x14ac:dyDescent="0.25">
      <c r="B572" s="126">
        <v>285</v>
      </c>
      <c r="C572" s="127" t="s">
        <v>647</v>
      </c>
      <c r="D572" s="129" t="s">
        <v>1631</v>
      </c>
      <c r="E572" s="131">
        <v>33042</v>
      </c>
      <c r="F572" s="133">
        <v>1388883283</v>
      </c>
      <c r="G572" s="127" t="s">
        <v>153</v>
      </c>
      <c r="H572" s="141" t="s">
        <v>155</v>
      </c>
      <c r="I572" s="66" t="s">
        <v>149</v>
      </c>
      <c r="J572" s="52">
        <v>23735</v>
      </c>
      <c r="K572" s="52">
        <v>46473</v>
      </c>
      <c r="L572" s="52">
        <v>83610</v>
      </c>
      <c r="M572" s="78">
        <v>121223</v>
      </c>
      <c r="N572" s="93">
        <v>15728</v>
      </c>
      <c r="O572" s="52"/>
      <c r="P572" s="52"/>
      <c r="Q572" s="53"/>
    </row>
    <row r="573" spans="2:17" s="54" customFormat="1" x14ac:dyDescent="0.25">
      <c r="B573" s="126">
        <v>285</v>
      </c>
      <c r="C573" s="128" t="s">
        <v>647</v>
      </c>
      <c r="D573" s="130" t="s">
        <v>1631</v>
      </c>
      <c r="E573" s="132">
        <v>33042</v>
      </c>
      <c r="F573" s="134">
        <v>1388883283</v>
      </c>
      <c r="G573" s="128"/>
      <c r="H573" s="141"/>
      <c r="I573" s="65" t="s">
        <v>150</v>
      </c>
      <c r="J573" s="8">
        <v>-1036</v>
      </c>
      <c r="K573" s="43">
        <v>760</v>
      </c>
      <c r="L573" s="43">
        <v>452</v>
      </c>
      <c r="M573" s="77">
        <v>3936</v>
      </c>
      <c r="N573" s="89">
        <v>-416</v>
      </c>
      <c r="O573" s="43"/>
      <c r="P573" s="43"/>
      <c r="Q573" s="45"/>
    </row>
    <row r="574" spans="2:17" s="54" customFormat="1" x14ac:dyDescent="0.25">
      <c r="B574" s="126">
        <v>286</v>
      </c>
      <c r="C574" s="127" t="s">
        <v>649</v>
      </c>
      <c r="D574" s="129" t="s">
        <v>1632</v>
      </c>
      <c r="E574" s="131" t="s">
        <v>1633</v>
      </c>
      <c r="F574" s="133">
        <v>3334794297</v>
      </c>
      <c r="G574" s="127" t="s">
        <v>152</v>
      </c>
      <c r="H574" s="141" t="s">
        <v>145</v>
      </c>
      <c r="I574" s="66" t="s">
        <v>149</v>
      </c>
      <c r="J574" s="52">
        <v>758580</v>
      </c>
      <c r="K574" s="52">
        <v>1537550</v>
      </c>
      <c r="L574" s="52">
        <v>2243603</v>
      </c>
      <c r="M574" s="78">
        <v>2780040</v>
      </c>
      <c r="N574" s="94"/>
      <c r="O574" s="52"/>
      <c r="P574" s="52"/>
      <c r="Q574" s="53"/>
    </row>
    <row r="575" spans="2:17" s="54" customFormat="1" x14ac:dyDescent="0.25">
      <c r="B575" s="126">
        <v>286</v>
      </c>
      <c r="C575" s="128" t="s">
        <v>649</v>
      </c>
      <c r="D575" s="130" t="s">
        <v>1632</v>
      </c>
      <c r="E575" s="132" t="s">
        <v>1633</v>
      </c>
      <c r="F575" s="134">
        <v>3334794297</v>
      </c>
      <c r="G575" s="128"/>
      <c r="H575" s="141"/>
      <c r="I575" s="65" t="s">
        <v>150</v>
      </c>
      <c r="J575" s="8">
        <v>-46327</v>
      </c>
      <c r="K575" s="8">
        <v>-125714</v>
      </c>
      <c r="L575" s="8">
        <v>-249287</v>
      </c>
      <c r="M575" s="74">
        <v>-399526</v>
      </c>
      <c r="N575" s="95"/>
      <c r="O575" s="43"/>
      <c r="P575" s="43"/>
      <c r="Q575" s="45"/>
    </row>
    <row r="576" spans="2:17" s="54" customFormat="1" x14ac:dyDescent="0.25">
      <c r="B576" s="126">
        <v>287</v>
      </c>
      <c r="C576" s="127" t="s">
        <v>651</v>
      </c>
      <c r="D576" s="129" t="s">
        <v>1634</v>
      </c>
      <c r="E576" s="131" t="s">
        <v>1616</v>
      </c>
      <c r="F576" s="133">
        <v>591828000</v>
      </c>
      <c r="G576" s="127" t="s">
        <v>154</v>
      </c>
      <c r="H576" s="141" t="s">
        <v>145</v>
      </c>
      <c r="I576" s="66" t="s">
        <v>149</v>
      </c>
      <c r="J576" s="52">
        <v>15533643812</v>
      </c>
      <c r="K576" s="52">
        <v>36310916968</v>
      </c>
      <c r="L576" s="52">
        <v>59896973508</v>
      </c>
      <c r="M576" s="78">
        <v>82434741654</v>
      </c>
      <c r="N576" s="93">
        <v>17409234989</v>
      </c>
      <c r="O576" s="52"/>
      <c r="P576" s="52"/>
      <c r="Q576" s="53"/>
    </row>
    <row r="577" spans="2:17" s="54" customFormat="1" x14ac:dyDescent="0.25">
      <c r="B577" s="126">
        <v>287</v>
      </c>
      <c r="C577" s="128" t="s">
        <v>651</v>
      </c>
      <c r="D577" s="130" t="s">
        <v>1634</v>
      </c>
      <c r="E577" s="132" t="s">
        <v>1616</v>
      </c>
      <c r="F577" s="134">
        <v>591828000</v>
      </c>
      <c r="G577" s="128"/>
      <c r="H577" s="141"/>
      <c r="I577" s="65" t="s">
        <v>150</v>
      </c>
      <c r="J577" s="58">
        <v>434091844</v>
      </c>
      <c r="K577" s="43">
        <v>2035039785</v>
      </c>
      <c r="L577" s="43">
        <v>3781423754</v>
      </c>
      <c r="M577" s="77">
        <v>1729634987</v>
      </c>
      <c r="N577" s="89">
        <v>-939059355</v>
      </c>
      <c r="O577" s="43"/>
      <c r="P577" s="43"/>
      <c r="Q577" s="45"/>
    </row>
    <row r="578" spans="2:17" s="54" customFormat="1" x14ac:dyDescent="0.25">
      <c r="B578" s="126">
        <v>288</v>
      </c>
      <c r="C578" s="127" t="s">
        <v>653</v>
      </c>
      <c r="D578" s="129" t="s">
        <v>1635</v>
      </c>
      <c r="E578" s="131" t="s">
        <v>1636</v>
      </c>
      <c r="F578" s="133">
        <v>3681231699</v>
      </c>
      <c r="G578" s="127" t="s">
        <v>152</v>
      </c>
      <c r="H578" s="135" t="s">
        <v>145</v>
      </c>
      <c r="I578" s="66" t="s">
        <v>149</v>
      </c>
      <c r="J578" s="52">
        <v>3439508</v>
      </c>
      <c r="K578" s="52">
        <v>6484408</v>
      </c>
      <c r="L578" s="52">
        <v>10772857</v>
      </c>
      <c r="M578" s="78">
        <v>15190283</v>
      </c>
      <c r="N578" s="93">
        <v>3732756</v>
      </c>
      <c r="O578" s="52"/>
      <c r="P578" s="52"/>
      <c r="Q578" s="53"/>
    </row>
    <row r="579" spans="2:17" s="54" customFormat="1" x14ac:dyDescent="0.25">
      <c r="B579" s="126">
        <v>288</v>
      </c>
      <c r="C579" s="128" t="s">
        <v>653</v>
      </c>
      <c r="D579" s="130" t="s">
        <v>1635</v>
      </c>
      <c r="E579" s="132" t="s">
        <v>1636</v>
      </c>
      <c r="F579" s="134">
        <v>3681231699</v>
      </c>
      <c r="G579" s="128"/>
      <c r="H579" s="136"/>
      <c r="I579" s="65" t="s">
        <v>150</v>
      </c>
      <c r="J579" s="43">
        <v>264265</v>
      </c>
      <c r="K579" s="43">
        <v>355106</v>
      </c>
      <c r="L579" s="43">
        <v>617691</v>
      </c>
      <c r="M579" s="77">
        <v>1145937</v>
      </c>
      <c r="N579" s="92">
        <v>396945</v>
      </c>
      <c r="O579" s="43"/>
      <c r="P579" s="43"/>
      <c r="Q579" s="45"/>
    </row>
    <row r="580" spans="2:17" s="54" customFormat="1" x14ac:dyDescent="0.25">
      <c r="B580" s="126">
        <v>289</v>
      </c>
      <c r="C580" s="127" t="s">
        <v>655</v>
      </c>
      <c r="D580" s="129" t="s">
        <v>1637</v>
      </c>
      <c r="E580" s="131">
        <v>43290</v>
      </c>
      <c r="F580" s="133">
        <v>1818384820</v>
      </c>
      <c r="G580" s="127" t="s">
        <v>154</v>
      </c>
      <c r="H580" s="135" t="s">
        <v>145</v>
      </c>
      <c r="I580" s="66" t="s">
        <v>149</v>
      </c>
      <c r="J580" s="55"/>
      <c r="K580" s="52">
        <v>250273181755</v>
      </c>
      <c r="L580" s="52">
        <v>383802792530</v>
      </c>
      <c r="M580" s="78">
        <v>521835612103</v>
      </c>
      <c r="N580" s="94"/>
      <c r="O580" s="52"/>
      <c r="P580" s="52"/>
      <c r="Q580" s="53"/>
    </row>
    <row r="581" spans="2:17" s="54" customFormat="1" x14ac:dyDescent="0.25">
      <c r="B581" s="126">
        <v>289</v>
      </c>
      <c r="C581" s="128" t="s">
        <v>655</v>
      </c>
      <c r="D581" s="130" t="s">
        <v>1637</v>
      </c>
      <c r="E581" s="132">
        <v>43290</v>
      </c>
      <c r="F581" s="134">
        <v>1818384820</v>
      </c>
      <c r="G581" s="128"/>
      <c r="H581" s="136"/>
      <c r="I581" s="65" t="s">
        <v>150</v>
      </c>
      <c r="J581" s="44"/>
      <c r="K581" s="43">
        <v>94868623350</v>
      </c>
      <c r="L581" s="43">
        <v>146638423589</v>
      </c>
      <c r="M581" s="77">
        <v>170180811233</v>
      </c>
      <c r="N581" s="95"/>
      <c r="O581" s="43"/>
      <c r="P581" s="43"/>
      <c r="Q581" s="45"/>
    </row>
    <row r="582" spans="2:17" s="54" customFormat="1" x14ac:dyDescent="0.25">
      <c r="B582" s="126">
        <v>290</v>
      </c>
      <c r="C582" s="127" t="s">
        <v>657</v>
      </c>
      <c r="D582" s="129" t="s">
        <v>1638</v>
      </c>
      <c r="E582" s="131" t="s">
        <v>1639</v>
      </c>
      <c r="F582" s="133">
        <v>5284811100</v>
      </c>
      <c r="G582" s="127" t="s">
        <v>153</v>
      </c>
      <c r="H582" s="135" t="s">
        <v>145</v>
      </c>
      <c r="I582" s="66" t="s">
        <v>149</v>
      </c>
      <c r="J582" s="52">
        <v>164634494</v>
      </c>
      <c r="K582" s="52">
        <v>361120630</v>
      </c>
      <c r="L582" s="52">
        <v>545809896</v>
      </c>
      <c r="M582" s="78">
        <v>727051393</v>
      </c>
      <c r="N582" s="93">
        <v>154034315</v>
      </c>
      <c r="O582" s="52"/>
      <c r="P582" s="52"/>
      <c r="Q582" s="53"/>
    </row>
    <row r="583" spans="2:17" s="54" customFormat="1" x14ac:dyDescent="0.25">
      <c r="B583" s="126">
        <v>290</v>
      </c>
      <c r="C583" s="128" t="s">
        <v>657</v>
      </c>
      <c r="D583" s="130" t="s">
        <v>1638</v>
      </c>
      <c r="E583" s="132" t="s">
        <v>1639</v>
      </c>
      <c r="F583" s="134">
        <v>5284811100</v>
      </c>
      <c r="G583" s="128"/>
      <c r="H583" s="136"/>
      <c r="I583" s="65" t="s">
        <v>150</v>
      </c>
      <c r="J583" s="43">
        <v>34342312</v>
      </c>
      <c r="K583" s="43">
        <v>61392176</v>
      </c>
      <c r="L583" s="43">
        <v>90999035</v>
      </c>
      <c r="M583" s="77">
        <v>72807226</v>
      </c>
      <c r="N583" s="92">
        <v>32485807</v>
      </c>
      <c r="O583" s="43"/>
      <c r="P583" s="43"/>
      <c r="Q583" s="45"/>
    </row>
    <row r="584" spans="2:17" s="54" customFormat="1" x14ac:dyDescent="0.25">
      <c r="B584" s="142">
        <v>291</v>
      </c>
      <c r="C584" s="127" t="s">
        <v>659</v>
      </c>
      <c r="D584" s="129" t="s">
        <v>660</v>
      </c>
      <c r="E584" s="131">
        <v>40368</v>
      </c>
      <c r="F584" s="133">
        <v>6443379509</v>
      </c>
      <c r="G584" s="127" t="s">
        <v>154</v>
      </c>
      <c r="H584" s="135" t="s">
        <v>155</v>
      </c>
      <c r="I584" s="66" t="s">
        <v>149</v>
      </c>
      <c r="J584" s="52">
        <v>50299239</v>
      </c>
      <c r="K584" s="52">
        <v>99256655</v>
      </c>
      <c r="L584" s="52">
        <v>154926025</v>
      </c>
      <c r="M584" s="78">
        <v>211572897</v>
      </c>
      <c r="N584" s="93">
        <v>51623821</v>
      </c>
      <c r="O584" s="52"/>
      <c r="P584" s="52"/>
      <c r="Q584" s="53"/>
    </row>
    <row r="585" spans="2:17" s="54" customFormat="1" x14ac:dyDescent="0.25">
      <c r="B585" s="143">
        <v>291</v>
      </c>
      <c r="C585" s="128" t="s">
        <v>659</v>
      </c>
      <c r="D585" s="130" t="s">
        <v>660</v>
      </c>
      <c r="E585" s="132">
        <v>40368</v>
      </c>
      <c r="F585" s="134">
        <v>6443379509</v>
      </c>
      <c r="G585" s="128"/>
      <c r="H585" s="136"/>
      <c r="I585" s="65" t="s">
        <v>150</v>
      </c>
      <c r="J585" s="43">
        <v>1077008</v>
      </c>
      <c r="K585" s="43">
        <v>2093489</v>
      </c>
      <c r="L585" s="43">
        <v>2904469</v>
      </c>
      <c r="M585" s="77">
        <v>5073929</v>
      </c>
      <c r="N585" s="92">
        <v>1141686</v>
      </c>
      <c r="O585" s="43"/>
      <c r="P585" s="43"/>
      <c r="Q585" s="45"/>
    </row>
    <row r="586" spans="2:17" s="54" customFormat="1" x14ac:dyDescent="0.25">
      <c r="B586" s="126">
        <v>292</v>
      </c>
      <c r="C586" s="127" t="s">
        <v>661</v>
      </c>
      <c r="D586" s="129" t="s">
        <v>1640</v>
      </c>
      <c r="E586" s="131" t="s">
        <v>1641</v>
      </c>
      <c r="F586" s="133">
        <v>5433933500</v>
      </c>
      <c r="G586" s="127" t="s">
        <v>152</v>
      </c>
      <c r="H586" s="135" t="s">
        <v>145</v>
      </c>
      <c r="I586" s="66" t="s">
        <v>149</v>
      </c>
      <c r="J586" s="52">
        <v>5819397</v>
      </c>
      <c r="K586" s="52">
        <v>11065782</v>
      </c>
      <c r="L586" s="52">
        <v>16769793</v>
      </c>
      <c r="M586" s="78">
        <v>23139551</v>
      </c>
      <c r="N586" s="93">
        <v>6046164</v>
      </c>
      <c r="O586" s="52"/>
      <c r="P586" s="52"/>
      <c r="Q586" s="53"/>
    </row>
    <row r="587" spans="2:17" s="54" customFormat="1" x14ac:dyDescent="0.25">
      <c r="B587" s="126">
        <v>292</v>
      </c>
      <c r="C587" s="128" t="s">
        <v>661</v>
      </c>
      <c r="D587" s="130" t="s">
        <v>1640</v>
      </c>
      <c r="E587" s="132" t="s">
        <v>1641</v>
      </c>
      <c r="F587" s="134">
        <v>5433933500</v>
      </c>
      <c r="G587" s="128"/>
      <c r="H587" s="136"/>
      <c r="I587" s="65" t="s">
        <v>150</v>
      </c>
      <c r="J587" s="8">
        <v>-365277</v>
      </c>
      <c r="K587" s="8">
        <v>-435948</v>
      </c>
      <c r="L587" s="8">
        <v>-1253021</v>
      </c>
      <c r="M587" s="74">
        <v>-2085059</v>
      </c>
      <c r="N587" s="89">
        <v>-280527</v>
      </c>
      <c r="O587" s="43"/>
      <c r="P587" s="43"/>
      <c r="Q587" s="45"/>
    </row>
    <row r="588" spans="2:17" s="54" customFormat="1" x14ac:dyDescent="0.25">
      <c r="B588" s="126">
        <v>293</v>
      </c>
      <c r="C588" s="127" t="s">
        <v>663</v>
      </c>
      <c r="D588" s="129" t="s">
        <v>1642</v>
      </c>
      <c r="E588" s="131">
        <v>41327</v>
      </c>
      <c r="F588" s="133">
        <v>7185992035</v>
      </c>
      <c r="G588" s="127" t="s">
        <v>152</v>
      </c>
      <c r="H588" s="135" t="s">
        <v>145</v>
      </c>
      <c r="I588" s="66" t="s">
        <v>149</v>
      </c>
      <c r="J588" s="52">
        <v>1121273</v>
      </c>
      <c r="K588" s="52">
        <v>2082604</v>
      </c>
      <c r="L588" s="52">
        <v>3386029</v>
      </c>
      <c r="M588" s="78">
        <v>4467590</v>
      </c>
      <c r="N588" s="93">
        <v>1229501</v>
      </c>
      <c r="O588" s="52"/>
      <c r="P588" s="52"/>
      <c r="Q588" s="53"/>
    </row>
    <row r="589" spans="2:17" s="54" customFormat="1" x14ac:dyDescent="0.25">
      <c r="B589" s="126">
        <v>293</v>
      </c>
      <c r="C589" s="128" t="s">
        <v>663</v>
      </c>
      <c r="D589" s="130" t="s">
        <v>1642</v>
      </c>
      <c r="E589" s="132">
        <v>41327</v>
      </c>
      <c r="F589" s="134">
        <v>7185992035</v>
      </c>
      <c r="G589" s="128"/>
      <c r="H589" s="136"/>
      <c r="I589" s="65" t="s">
        <v>150</v>
      </c>
      <c r="J589" s="43">
        <v>11694</v>
      </c>
      <c r="K589" s="43">
        <v>13080</v>
      </c>
      <c r="L589" s="43">
        <v>15541</v>
      </c>
      <c r="M589" s="77">
        <v>48741</v>
      </c>
      <c r="N589" s="92">
        <v>21665</v>
      </c>
      <c r="O589" s="43"/>
      <c r="P589" s="43"/>
      <c r="Q589" s="45"/>
    </row>
    <row r="590" spans="2:17" s="54" customFormat="1" x14ac:dyDescent="0.25">
      <c r="B590" s="126">
        <v>294</v>
      </c>
      <c r="C590" s="127" t="s">
        <v>665</v>
      </c>
      <c r="D590" s="129" t="s">
        <v>1643</v>
      </c>
      <c r="E590" s="131" t="s">
        <v>1644</v>
      </c>
      <c r="F590" s="133">
        <v>680000000</v>
      </c>
      <c r="G590" s="127"/>
      <c r="H590" s="141"/>
      <c r="I590" s="66" t="s">
        <v>149</v>
      </c>
      <c r="J590" s="55"/>
      <c r="K590" s="55"/>
      <c r="L590" s="55"/>
      <c r="M590" s="79"/>
      <c r="N590" s="94"/>
      <c r="O590" s="52"/>
      <c r="P590" s="52"/>
      <c r="Q590" s="53"/>
    </row>
    <row r="591" spans="2:17" s="54" customFormat="1" x14ac:dyDescent="0.25">
      <c r="B591" s="126">
        <v>294</v>
      </c>
      <c r="C591" s="128" t="s">
        <v>665</v>
      </c>
      <c r="D591" s="130" t="s">
        <v>1643</v>
      </c>
      <c r="E591" s="132" t="s">
        <v>1644</v>
      </c>
      <c r="F591" s="134">
        <v>680000000</v>
      </c>
      <c r="G591" s="128"/>
      <c r="H591" s="141"/>
      <c r="I591" s="65" t="s">
        <v>150</v>
      </c>
      <c r="J591" s="43">
        <v>4974771</v>
      </c>
      <c r="K591" s="43">
        <v>9796998</v>
      </c>
      <c r="L591" s="44"/>
      <c r="M591" s="80"/>
      <c r="N591" s="105"/>
      <c r="O591" s="43"/>
      <c r="P591" s="43"/>
      <c r="Q591" s="45"/>
    </row>
    <row r="592" spans="2:17" s="54" customFormat="1" x14ac:dyDescent="0.25">
      <c r="B592" s="126">
        <v>295</v>
      </c>
      <c r="C592" s="127" t="s">
        <v>667</v>
      </c>
      <c r="D592" s="129" t="s">
        <v>1645</v>
      </c>
      <c r="E592" s="131" t="s">
        <v>77</v>
      </c>
      <c r="F592" s="133">
        <v>1129925000</v>
      </c>
      <c r="G592" s="127" t="s">
        <v>153</v>
      </c>
      <c r="H592" s="141" t="s">
        <v>155</v>
      </c>
      <c r="I592" s="66" t="s">
        <v>149</v>
      </c>
      <c r="J592" s="52">
        <v>378247</v>
      </c>
      <c r="K592" s="52">
        <v>808896</v>
      </c>
      <c r="L592" s="52">
        <v>1415191</v>
      </c>
      <c r="M592" s="78">
        <v>2007630</v>
      </c>
      <c r="N592" s="94"/>
      <c r="O592" s="52"/>
      <c r="P592" s="52"/>
      <c r="Q592" s="53"/>
    </row>
    <row r="593" spans="2:17" s="54" customFormat="1" x14ac:dyDescent="0.25">
      <c r="B593" s="126">
        <v>295</v>
      </c>
      <c r="C593" s="128" t="s">
        <v>667</v>
      </c>
      <c r="D593" s="130" t="s">
        <v>1645</v>
      </c>
      <c r="E593" s="132" t="s">
        <v>77</v>
      </c>
      <c r="F593" s="134">
        <v>1129925000</v>
      </c>
      <c r="G593" s="128"/>
      <c r="H593" s="141"/>
      <c r="I593" s="65" t="s">
        <v>150</v>
      </c>
      <c r="J593" s="43">
        <v>58097</v>
      </c>
      <c r="K593" s="43">
        <v>102510</v>
      </c>
      <c r="L593" s="43">
        <v>197171</v>
      </c>
      <c r="M593" s="77">
        <v>258756</v>
      </c>
      <c r="N593" s="95"/>
      <c r="O593" s="43"/>
      <c r="P593" s="43"/>
      <c r="Q593" s="45"/>
    </row>
    <row r="594" spans="2:17" s="54" customFormat="1" x14ac:dyDescent="0.25">
      <c r="B594" s="126">
        <v>296</v>
      </c>
      <c r="C594" s="127" t="s">
        <v>669</v>
      </c>
      <c r="D594" s="129" t="s">
        <v>1646</v>
      </c>
      <c r="E594" s="131">
        <v>37221</v>
      </c>
      <c r="F594" s="133">
        <v>1379000000</v>
      </c>
      <c r="G594" s="127" t="s">
        <v>154</v>
      </c>
      <c r="H594" s="141" t="s">
        <v>145</v>
      </c>
      <c r="I594" s="66" t="s">
        <v>149</v>
      </c>
      <c r="J594" s="55">
        <v>0</v>
      </c>
      <c r="K594" s="55">
        <v>0</v>
      </c>
      <c r="L594" s="55"/>
      <c r="M594" s="79">
        <v>0</v>
      </c>
      <c r="N594" s="93">
        <v>14931849381</v>
      </c>
      <c r="O594" s="52"/>
      <c r="P594" s="52"/>
      <c r="Q594" s="53"/>
    </row>
    <row r="595" spans="2:17" s="54" customFormat="1" x14ac:dyDescent="0.25">
      <c r="B595" s="126">
        <v>296</v>
      </c>
      <c r="C595" s="128" t="s">
        <v>669</v>
      </c>
      <c r="D595" s="130" t="s">
        <v>1646</v>
      </c>
      <c r="E595" s="132">
        <v>37221</v>
      </c>
      <c r="F595" s="134">
        <v>1379000000</v>
      </c>
      <c r="G595" s="128"/>
      <c r="H595" s="141"/>
      <c r="I595" s="65" t="s">
        <v>150</v>
      </c>
      <c r="J595" s="46">
        <v>-983579722</v>
      </c>
      <c r="K595" s="8">
        <v>-1287265091</v>
      </c>
      <c r="L595" s="44"/>
      <c r="M595" s="74">
        <v>-24266001426</v>
      </c>
      <c r="N595" s="93">
        <v>18435933377</v>
      </c>
      <c r="O595" s="43"/>
      <c r="P595" s="43"/>
      <c r="Q595" s="45"/>
    </row>
    <row r="596" spans="2:17" s="54" customFormat="1" x14ac:dyDescent="0.25">
      <c r="B596" s="126">
        <v>297</v>
      </c>
      <c r="C596" s="127" t="s">
        <v>1647</v>
      </c>
      <c r="D596" s="129" t="s">
        <v>1648</v>
      </c>
      <c r="E596" s="131" t="s">
        <v>1649</v>
      </c>
      <c r="F596" s="133">
        <v>813626700</v>
      </c>
      <c r="G596" s="127"/>
      <c r="H596" s="141"/>
      <c r="I596" s="66" t="s">
        <v>149</v>
      </c>
      <c r="J596" s="55"/>
      <c r="K596" s="55"/>
      <c r="L596" s="55"/>
      <c r="M596" s="79"/>
      <c r="N596" s="94"/>
      <c r="O596" s="52"/>
      <c r="P596" s="52"/>
      <c r="Q596" s="53"/>
    </row>
    <row r="597" spans="2:17" s="54" customFormat="1" x14ac:dyDescent="0.25">
      <c r="B597" s="126">
        <v>297</v>
      </c>
      <c r="C597" s="128" t="s">
        <v>1647</v>
      </c>
      <c r="D597" s="130" t="s">
        <v>1648</v>
      </c>
      <c r="E597" s="132" t="s">
        <v>1649</v>
      </c>
      <c r="F597" s="134">
        <v>813626700</v>
      </c>
      <c r="G597" s="128"/>
      <c r="H597" s="141"/>
      <c r="I597" s="65" t="s">
        <v>150</v>
      </c>
      <c r="J597" s="61"/>
      <c r="K597" s="44"/>
      <c r="L597" s="44"/>
      <c r="M597" s="80"/>
      <c r="N597" s="95"/>
      <c r="O597" s="43"/>
      <c r="P597" s="43"/>
      <c r="Q597" s="45"/>
    </row>
    <row r="598" spans="2:17" s="54" customFormat="1" x14ac:dyDescent="0.25">
      <c r="B598" s="126">
        <v>298</v>
      </c>
      <c r="C598" s="127" t="s">
        <v>671</v>
      </c>
      <c r="D598" s="129" t="s">
        <v>1650</v>
      </c>
      <c r="E598" s="131" t="s">
        <v>1651</v>
      </c>
      <c r="F598" s="133">
        <v>3774685500</v>
      </c>
      <c r="G598" s="127" t="s">
        <v>154</v>
      </c>
      <c r="H598" s="135" t="s">
        <v>145</v>
      </c>
      <c r="I598" s="66" t="s">
        <v>149</v>
      </c>
      <c r="J598" s="52">
        <v>154836852639</v>
      </c>
      <c r="K598" s="52">
        <v>354112940336</v>
      </c>
      <c r="L598" s="52">
        <v>583140931408</v>
      </c>
      <c r="M598" s="78">
        <v>745508896455</v>
      </c>
      <c r="N598" s="93">
        <v>157436335052</v>
      </c>
      <c r="O598" s="52"/>
      <c r="P598" s="52"/>
      <c r="Q598" s="53"/>
    </row>
    <row r="599" spans="2:17" s="54" customFormat="1" x14ac:dyDescent="0.25">
      <c r="B599" s="126">
        <v>298</v>
      </c>
      <c r="C599" s="128" t="s">
        <v>671</v>
      </c>
      <c r="D599" s="130" t="s">
        <v>1650</v>
      </c>
      <c r="E599" s="132" t="s">
        <v>1651</v>
      </c>
      <c r="F599" s="134">
        <v>3774685500</v>
      </c>
      <c r="G599" s="128"/>
      <c r="H599" s="136"/>
      <c r="I599" s="65" t="s">
        <v>150</v>
      </c>
      <c r="J599" s="8">
        <v>-52856558406</v>
      </c>
      <c r="K599" s="8">
        <v>-89042654685</v>
      </c>
      <c r="L599" s="8">
        <v>-155076493260</v>
      </c>
      <c r="M599" s="74">
        <v>-300146994752</v>
      </c>
      <c r="N599" s="89">
        <v>-78340790586</v>
      </c>
      <c r="O599" s="43"/>
      <c r="P599" s="43"/>
      <c r="Q599" s="45"/>
    </row>
    <row r="600" spans="2:17" s="54" customFormat="1" x14ac:dyDescent="0.25">
      <c r="B600" s="126">
        <v>299</v>
      </c>
      <c r="C600" s="127" t="s">
        <v>673</v>
      </c>
      <c r="D600" s="129" t="s">
        <v>1652</v>
      </c>
      <c r="E600" s="131">
        <v>43517</v>
      </c>
      <c r="F600" s="133">
        <v>375000000</v>
      </c>
      <c r="G600" s="127"/>
      <c r="H600" s="135"/>
      <c r="I600" s="66" t="s">
        <v>149</v>
      </c>
      <c r="J600" s="55"/>
      <c r="K600" s="55"/>
      <c r="L600" s="55"/>
      <c r="M600" s="79"/>
      <c r="N600" s="94"/>
      <c r="O600" s="52"/>
      <c r="P600" s="52"/>
      <c r="Q600" s="53"/>
    </row>
    <row r="601" spans="2:17" s="54" customFormat="1" x14ac:dyDescent="0.25">
      <c r="B601" s="126">
        <v>299</v>
      </c>
      <c r="C601" s="128" t="s">
        <v>673</v>
      </c>
      <c r="D601" s="130" t="s">
        <v>1652</v>
      </c>
      <c r="E601" s="132">
        <v>43517</v>
      </c>
      <c r="F601" s="134">
        <v>375000000</v>
      </c>
      <c r="G601" s="128"/>
      <c r="H601" s="136"/>
      <c r="I601" s="65" t="s">
        <v>150</v>
      </c>
      <c r="J601" s="44"/>
      <c r="K601" s="44"/>
      <c r="L601" s="44"/>
      <c r="M601" s="80"/>
      <c r="N601" s="95"/>
      <c r="O601" s="43"/>
      <c r="P601" s="43"/>
      <c r="Q601" s="45"/>
    </row>
    <row r="602" spans="2:17" s="54" customFormat="1" x14ac:dyDescent="0.25">
      <c r="B602" s="126">
        <v>300</v>
      </c>
      <c r="C602" s="127" t="s">
        <v>675</v>
      </c>
      <c r="D602" s="129" t="s">
        <v>1653</v>
      </c>
      <c r="E602" s="131">
        <v>33926</v>
      </c>
      <c r="F602" s="133">
        <v>151200000</v>
      </c>
      <c r="G602" s="127" t="s">
        <v>153</v>
      </c>
      <c r="H602" s="135" t="s">
        <v>145</v>
      </c>
      <c r="I602" s="66" t="s">
        <v>149</v>
      </c>
      <c r="J602" s="52">
        <v>763225938</v>
      </c>
      <c r="K602" s="52">
        <v>1429811389</v>
      </c>
      <c r="L602" s="52">
        <v>2390537455</v>
      </c>
      <c r="M602" s="78">
        <v>3207579964</v>
      </c>
      <c r="N602" s="93">
        <v>783468686</v>
      </c>
      <c r="O602" s="52"/>
      <c r="P602" s="52"/>
      <c r="Q602" s="53"/>
    </row>
    <row r="603" spans="2:17" s="54" customFormat="1" x14ac:dyDescent="0.25">
      <c r="B603" s="126">
        <v>300</v>
      </c>
      <c r="C603" s="128" t="s">
        <v>675</v>
      </c>
      <c r="D603" s="130" t="s">
        <v>1653</v>
      </c>
      <c r="E603" s="132">
        <v>33926</v>
      </c>
      <c r="F603" s="134">
        <v>151200000</v>
      </c>
      <c r="G603" s="128"/>
      <c r="H603" s="136"/>
      <c r="I603" s="65" t="s">
        <v>150</v>
      </c>
      <c r="J603" s="43">
        <v>39030891</v>
      </c>
      <c r="K603" s="43">
        <v>49493906</v>
      </c>
      <c r="L603" s="43">
        <v>75781210</v>
      </c>
      <c r="M603" s="77">
        <v>88428879</v>
      </c>
      <c r="N603" s="92">
        <v>16844633</v>
      </c>
      <c r="O603" s="43"/>
      <c r="P603" s="43"/>
      <c r="Q603" s="45"/>
    </row>
    <row r="604" spans="2:17" s="54" customFormat="1" x14ac:dyDescent="0.25">
      <c r="B604" s="142">
        <v>301</v>
      </c>
      <c r="C604" s="127" t="s">
        <v>677</v>
      </c>
      <c r="D604" s="129" t="s">
        <v>1654</v>
      </c>
      <c r="E604" s="131">
        <v>42550</v>
      </c>
      <c r="F604" s="133">
        <v>22581909405</v>
      </c>
      <c r="G604" s="127" t="s">
        <v>154</v>
      </c>
      <c r="H604" s="135" t="s">
        <v>145</v>
      </c>
      <c r="I604" s="66" t="s">
        <v>149</v>
      </c>
      <c r="J604" s="52">
        <v>67686826045</v>
      </c>
      <c r="K604" s="52">
        <v>133649844691</v>
      </c>
      <c r="L604" s="52">
        <v>201330025604</v>
      </c>
      <c r="M604" s="78">
        <v>288471478784</v>
      </c>
      <c r="N604" s="93">
        <v>60032547554</v>
      </c>
      <c r="O604" s="52"/>
      <c r="P604" s="52"/>
      <c r="Q604" s="53"/>
    </row>
    <row r="605" spans="2:17" s="54" customFormat="1" x14ac:dyDescent="0.25">
      <c r="B605" s="143">
        <v>301</v>
      </c>
      <c r="C605" s="128" t="s">
        <v>677</v>
      </c>
      <c r="D605" s="130" t="s">
        <v>1654</v>
      </c>
      <c r="E605" s="132">
        <v>42550</v>
      </c>
      <c r="F605" s="134">
        <v>22581909405</v>
      </c>
      <c r="G605" s="128"/>
      <c r="H605" s="136"/>
      <c r="I605" s="65" t="s">
        <v>150</v>
      </c>
      <c r="J605" s="8">
        <v>-11664166835</v>
      </c>
      <c r="K605" s="8">
        <v>-29465823342</v>
      </c>
      <c r="L605" s="8">
        <v>-34793488500</v>
      </c>
      <c r="M605" s="74">
        <v>-16147305240</v>
      </c>
      <c r="N605" s="89">
        <v>-15178783817</v>
      </c>
      <c r="O605" s="43"/>
      <c r="P605" s="43"/>
      <c r="Q605" s="45"/>
    </row>
    <row r="606" spans="2:17" s="54" customFormat="1" x14ac:dyDescent="0.25">
      <c r="B606" s="126">
        <v>302</v>
      </c>
      <c r="C606" s="127" t="s">
        <v>679</v>
      </c>
      <c r="D606" s="129" t="s">
        <v>1655</v>
      </c>
      <c r="E606" s="131">
        <v>30741</v>
      </c>
      <c r="F606" s="133">
        <v>2329040482</v>
      </c>
      <c r="G606" s="127" t="s">
        <v>153</v>
      </c>
      <c r="H606" s="135" t="s">
        <v>145</v>
      </c>
      <c r="I606" s="66" t="s">
        <v>149</v>
      </c>
      <c r="J606" s="52">
        <v>355004352</v>
      </c>
      <c r="K606" s="52">
        <v>687577680</v>
      </c>
      <c r="L606" s="52">
        <v>1064086500</v>
      </c>
      <c r="M606" s="78">
        <v>1457372082</v>
      </c>
      <c r="N606" s="93">
        <v>349063228</v>
      </c>
      <c r="O606" s="52"/>
      <c r="P606" s="52"/>
      <c r="Q606" s="53"/>
    </row>
    <row r="607" spans="2:17" s="54" customFormat="1" x14ac:dyDescent="0.25">
      <c r="B607" s="126">
        <v>302</v>
      </c>
      <c r="C607" s="128" t="s">
        <v>679</v>
      </c>
      <c r="D607" s="130" t="s">
        <v>1655</v>
      </c>
      <c r="E607" s="132">
        <v>30741</v>
      </c>
      <c r="F607" s="134">
        <v>2329040482</v>
      </c>
      <c r="G607" s="128"/>
      <c r="H607" s="136"/>
      <c r="I607" s="65" t="s">
        <v>150</v>
      </c>
      <c r="J607" s="43">
        <v>42133870</v>
      </c>
      <c r="K607" s="43">
        <v>73903313</v>
      </c>
      <c r="L607" s="43">
        <v>108164986</v>
      </c>
      <c r="M607" s="77">
        <v>158378702</v>
      </c>
      <c r="N607" s="92">
        <v>32765063</v>
      </c>
      <c r="O607" s="43"/>
      <c r="P607" s="43"/>
      <c r="Q607" s="45"/>
    </row>
    <row r="608" spans="2:17" s="54" customFormat="1" x14ac:dyDescent="0.25">
      <c r="B608" s="126">
        <v>303</v>
      </c>
      <c r="C608" s="127" t="s">
        <v>681</v>
      </c>
      <c r="D608" s="129" t="s">
        <v>1656</v>
      </c>
      <c r="E608" s="131" t="s">
        <v>1657</v>
      </c>
      <c r="F608" s="133">
        <v>16308519860</v>
      </c>
      <c r="G608" s="127" t="s">
        <v>153</v>
      </c>
      <c r="H608" s="135" t="s">
        <v>145</v>
      </c>
      <c r="I608" s="66" t="s">
        <v>149</v>
      </c>
      <c r="J608" s="52">
        <v>505534477</v>
      </c>
      <c r="K608" s="52">
        <v>1339426675</v>
      </c>
      <c r="L608" s="52">
        <v>2901404867</v>
      </c>
      <c r="M608" s="78">
        <v>5157266424</v>
      </c>
      <c r="N608" s="93">
        <v>726562821</v>
      </c>
      <c r="O608" s="52"/>
      <c r="P608" s="52"/>
      <c r="Q608" s="53"/>
    </row>
    <row r="609" spans="2:17" s="54" customFormat="1" x14ac:dyDescent="0.25">
      <c r="B609" s="126">
        <v>303</v>
      </c>
      <c r="C609" s="128" t="s">
        <v>681</v>
      </c>
      <c r="D609" s="130" t="s">
        <v>1656</v>
      </c>
      <c r="E609" s="132" t="s">
        <v>1657</v>
      </c>
      <c r="F609" s="134">
        <v>16308519860</v>
      </c>
      <c r="G609" s="128"/>
      <c r="H609" s="136"/>
      <c r="I609" s="65" t="s">
        <v>150</v>
      </c>
      <c r="J609" s="8">
        <v>-15907062</v>
      </c>
      <c r="K609" s="43">
        <v>7337790</v>
      </c>
      <c r="L609" s="43">
        <v>97329127</v>
      </c>
      <c r="M609" s="77">
        <v>268229012</v>
      </c>
      <c r="N609" s="89">
        <v>-23391392</v>
      </c>
      <c r="O609" s="43"/>
      <c r="P609" s="43"/>
      <c r="Q609" s="45"/>
    </row>
    <row r="610" spans="2:17" s="54" customFormat="1" x14ac:dyDescent="0.25">
      <c r="B610" s="126">
        <v>304</v>
      </c>
      <c r="C610" s="127" t="s">
        <v>683</v>
      </c>
      <c r="D610" s="129" t="s">
        <v>1658</v>
      </c>
      <c r="E610" s="131" t="s">
        <v>1659</v>
      </c>
      <c r="F610" s="133">
        <v>150000000</v>
      </c>
      <c r="G610" s="127" t="s">
        <v>154</v>
      </c>
      <c r="H610" s="141" t="s">
        <v>145</v>
      </c>
      <c r="I610" s="66" t="s">
        <v>149</v>
      </c>
      <c r="J610" s="52">
        <v>29808680</v>
      </c>
      <c r="K610" s="52">
        <v>29808680</v>
      </c>
      <c r="L610" s="52">
        <v>54510280</v>
      </c>
      <c r="M610" s="78">
        <v>156504840</v>
      </c>
      <c r="N610" s="93">
        <v>0</v>
      </c>
      <c r="O610" s="52"/>
      <c r="P610" s="52"/>
      <c r="Q610" s="53"/>
    </row>
    <row r="611" spans="2:17" s="54" customFormat="1" x14ac:dyDescent="0.25">
      <c r="B611" s="126">
        <v>304</v>
      </c>
      <c r="C611" s="128" t="s">
        <v>683</v>
      </c>
      <c r="D611" s="130" t="s">
        <v>1658</v>
      </c>
      <c r="E611" s="132" t="s">
        <v>1659</v>
      </c>
      <c r="F611" s="134">
        <v>150000000</v>
      </c>
      <c r="G611" s="128"/>
      <c r="H611" s="141"/>
      <c r="I611" s="65" t="s">
        <v>150</v>
      </c>
      <c r="J611" s="8">
        <v>-637953587</v>
      </c>
      <c r="K611" s="8">
        <v>-512948662</v>
      </c>
      <c r="L611" s="8">
        <v>-882030687</v>
      </c>
      <c r="M611" s="74">
        <v>-48588147020</v>
      </c>
      <c r="N611" s="103">
        <v>-368401131</v>
      </c>
      <c r="O611" s="43"/>
      <c r="P611" s="43"/>
      <c r="Q611" s="45"/>
    </row>
    <row r="612" spans="2:17" s="54" customFormat="1" x14ac:dyDescent="0.25">
      <c r="B612" s="126">
        <v>305</v>
      </c>
      <c r="C612" s="127" t="s">
        <v>685</v>
      </c>
      <c r="D612" s="129" t="s">
        <v>1660</v>
      </c>
      <c r="E612" s="131" t="s">
        <v>1661</v>
      </c>
      <c r="F612" s="133">
        <v>1000000000</v>
      </c>
      <c r="G612" s="127"/>
      <c r="H612" s="141"/>
      <c r="I612" s="66" t="s">
        <v>149</v>
      </c>
      <c r="J612" s="55"/>
      <c r="K612" s="55"/>
      <c r="L612" s="55"/>
      <c r="M612" s="79"/>
      <c r="N612" s="94"/>
      <c r="O612" s="52"/>
      <c r="P612" s="52"/>
      <c r="Q612" s="53"/>
    </row>
    <row r="613" spans="2:17" s="54" customFormat="1" x14ac:dyDescent="0.25">
      <c r="B613" s="126">
        <v>305</v>
      </c>
      <c r="C613" s="128" t="s">
        <v>685</v>
      </c>
      <c r="D613" s="130" t="s">
        <v>1660</v>
      </c>
      <c r="E613" s="132" t="s">
        <v>1661</v>
      </c>
      <c r="F613" s="134">
        <v>1000000000</v>
      </c>
      <c r="G613" s="128"/>
      <c r="H613" s="141"/>
      <c r="I613" s="65" t="s">
        <v>150</v>
      </c>
      <c r="J613" s="44"/>
      <c r="K613" s="44"/>
      <c r="L613" s="44"/>
      <c r="M613" s="80"/>
      <c r="N613" s="95"/>
      <c r="O613" s="43"/>
      <c r="P613" s="43"/>
      <c r="Q613" s="45"/>
    </row>
    <row r="614" spans="2:17" s="54" customFormat="1" x14ac:dyDescent="0.25">
      <c r="B614" s="126">
        <v>306</v>
      </c>
      <c r="C614" s="127" t="s">
        <v>687</v>
      </c>
      <c r="D614" s="129" t="s">
        <v>1662</v>
      </c>
      <c r="E614" s="131" t="s">
        <v>1663</v>
      </c>
      <c r="F614" s="133">
        <v>11726575201</v>
      </c>
      <c r="G614" s="127" t="s">
        <v>152</v>
      </c>
      <c r="H614" s="141" t="s">
        <v>145</v>
      </c>
      <c r="I614" s="66" t="s">
        <v>149</v>
      </c>
      <c r="J614" s="52">
        <v>7860856</v>
      </c>
      <c r="K614" s="52">
        <v>16704468</v>
      </c>
      <c r="L614" s="52">
        <v>25337572</v>
      </c>
      <c r="M614" s="79"/>
      <c r="N614" s="93">
        <v>8564732</v>
      </c>
      <c r="O614" s="52"/>
      <c r="P614" s="52"/>
      <c r="Q614" s="53"/>
    </row>
    <row r="615" spans="2:17" s="54" customFormat="1" x14ac:dyDescent="0.25">
      <c r="B615" s="126">
        <v>306</v>
      </c>
      <c r="C615" s="128" t="s">
        <v>687</v>
      </c>
      <c r="D615" s="130" t="s">
        <v>1662</v>
      </c>
      <c r="E615" s="132" t="s">
        <v>1663</v>
      </c>
      <c r="F615" s="134">
        <v>11726575201</v>
      </c>
      <c r="G615" s="128"/>
      <c r="H615" s="141"/>
      <c r="I615" s="65" t="s">
        <v>150</v>
      </c>
      <c r="J615" s="52">
        <v>463224</v>
      </c>
      <c r="K615" s="43">
        <v>1173123</v>
      </c>
      <c r="L615" s="43">
        <v>1762115</v>
      </c>
      <c r="M615" s="80"/>
      <c r="N615" s="93">
        <v>326504</v>
      </c>
      <c r="O615" s="43"/>
      <c r="P615" s="43"/>
      <c r="Q615" s="45"/>
    </row>
    <row r="616" spans="2:17" s="54" customFormat="1" x14ac:dyDescent="0.25">
      <c r="B616" s="126">
        <v>307</v>
      </c>
      <c r="C616" s="127" t="s">
        <v>689</v>
      </c>
      <c r="D616" s="129" t="s">
        <v>1664</v>
      </c>
      <c r="E616" s="131">
        <v>34514</v>
      </c>
      <c r="F616" s="133">
        <v>13750000000</v>
      </c>
      <c r="G616" s="127" t="s">
        <v>153</v>
      </c>
      <c r="H616" s="141" t="s">
        <v>145</v>
      </c>
      <c r="I616" s="66" t="s">
        <v>149</v>
      </c>
      <c r="J616" s="52">
        <v>554296740</v>
      </c>
      <c r="K616" s="52">
        <v>1079723254</v>
      </c>
      <c r="L616" s="52">
        <v>1658947046</v>
      </c>
      <c r="M616" s="78">
        <v>2330550693</v>
      </c>
      <c r="N616" s="93">
        <v>519521088</v>
      </c>
      <c r="O616" s="52"/>
      <c r="P616" s="52"/>
      <c r="Q616" s="53"/>
    </row>
    <row r="617" spans="2:17" s="54" customFormat="1" x14ac:dyDescent="0.25">
      <c r="B617" s="126">
        <v>307</v>
      </c>
      <c r="C617" s="128" t="s">
        <v>689</v>
      </c>
      <c r="D617" s="130" t="s">
        <v>1664</v>
      </c>
      <c r="E617" s="132">
        <v>34514</v>
      </c>
      <c r="F617" s="134">
        <v>13750000000</v>
      </c>
      <c r="G617" s="128"/>
      <c r="H617" s="141"/>
      <c r="I617" s="65" t="s">
        <v>150</v>
      </c>
      <c r="J617" s="58">
        <v>242234093</v>
      </c>
      <c r="K617" s="43">
        <v>450010643</v>
      </c>
      <c r="L617" s="43">
        <v>699762492</v>
      </c>
      <c r="M617" s="77">
        <v>1049745761</v>
      </c>
      <c r="N617" s="92">
        <v>228465258</v>
      </c>
      <c r="O617" s="43"/>
      <c r="P617" s="43"/>
      <c r="Q617" s="45"/>
    </row>
    <row r="618" spans="2:17" s="54" customFormat="1" x14ac:dyDescent="0.25">
      <c r="B618" s="126">
        <v>308</v>
      </c>
      <c r="C618" s="127" t="s">
        <v>691</v>
      </c>
      <c r="D618" s="129" t="s">
        <v>1665</v>
      </c>
      <c r="E618" s="131">
        <v>43187</v>
      </c>
      <c r="F618" s="133">
        <v>1016270000</v>
      </c>
      <c r="G618" s="127" t="s">
        <v>154</v>
      </c>
      <c r="H618" s="135" t="s">
        <v>145</v>
      </c>
      <c r="I618" s="66" t="s">
        <v>149</v>
      </c>
      <c r="J618" s="52">
        <v>104290771404</v>
      </c>
      <c r="K618" s="52">
        <v>224872613975</v>
      </c>
      <c r="L618" s="52">
        <v>333216722666</v>
      </c>
      <c r="M618" s="78">
        <v>424705152035</v>
      </c>
      <c r="N618" s="93">
        <v>126343484082</v>
      </c>
      <c r="O618" s="52"/>
      <c r="P618" s="52"/>
      <c r="Q618" s="53"/>
    </row>
    <row r="619" spans="2:17" s="54" customFormat="1" x14ac:dyDescent="0.25">
      <c r="B619" s="126">
        <v>308</v>
      </c>
      <c r="C619" s="128" t="s">
        <v>691</v>
      </c>
      <c r="D619" s="130" t="s">
        <v>1665</v>
      </c>
      <c r="E619" s="132">
        <v>43187</v>
      </c>
      <c r="F619" s="134">
        <v>1016270000</v>
      </c>
      <c r="G619" s="128"/>
      <c r="H619" s="136"/>
      <c r="I619" s="65" t="s">
        <v>150</v>
      </c>
      <c r="J619" s="43">
        <v>6027237341</v>
      </c>
      <c r="K619" s="43">
        <v>13044846426</v>
      </c>
      <c r="L619" s="43">
        <v>20894468386</v>
      </c>
      <c r="M619" s="77">
        <v>23702405812</v>
      </c>
      <c r="N619" s="92">
        <v>8403328760</v>
      </c>
      <c r="O619" s="43"/>
      <c r="P619" s="43"/>
      <c r="Q619" s="45"/>
    </row>
    <row r="620" spans="2:17" s="54" customFormat="1" x14ac:dyDescent="0.25">
      <c r="B620" s="126">
        <v>309</v>
      </c>
      <c r="C620" s="127" t="s">
        <v>693</v>
      </c>
      <c r="D620" s="129" t="s">
        <v>1666</v>
      </c>
      <c r="E620" s="131">
        <v>39398</v>
      </c>
      <c r="F620" s="133">
        <v>7257871200</v>
      </c>
      <c r="G620" s="127" t="s">
        <v>153</v>
      </c>
      <c r="H620" s="135" t="s">
        <v>145</v>
      </c>
      <c r="I620" s="66" t="s">
        <v>149</v>
      </c>
      <c r="J620" s="52">
        <v>2380959656</v>
      </c>
      <c r="K620" s="52">
        <v>4789701897</v>
      </c>
      <c r="L620" s="52">
        <v>7130418919</v>
      </c>
      <c r="M620" s="78">
        <v>9784489441</v>
      </c>
      <c r="N620" s="93">
        <v>2517164237</v>
      </c>
      <c r="O620" s="52"/>
      <c r="P620" s="52"/>
      <c r="Q620" s="53"/>
    </row>
    <row r="621" spans="2:17" s="54" customFormat="1" x14ac:dyDescent="0.25">
      <c r="B621" s="126">
        <v>309</v>
      </c>
      <c r="C621" s="128" t="s">
        <v>693</v>
      </c>
      <c r="D621" s="130" t="s">
        <v>1666</v>
      </c>
      <c r="E621" s="132">
        <v>39398</v>
      </c>
      <c r="F621" s="134">
        <v>7257871200</v>
      </c>
      <c r="G621" s="128"/>
      <c r="H621" s="136"/>
      <c r="I621" s="65" t="s">
        <v>150</v>
      </c>
      <c r="J621" s="43">
        <v>559569904</v>
      </c>
      <c r="K621" s="43">
        <v>970428569</v>
      </c>
      <c r="L621" s="43">
        <v>1678311088</v>
      </c>
      <c r="M621" s="77">
        <v>2036491035</v>
      </c>
      <c r="N621" s="92">
        <v>560819533</v>
      </c>
      <c r="O621" s="43"/>
      <c r="P621" s="43"/>
      <c r="Q621" s="45"/>
    </row>
    <row r="622" spans="2:17" s="54" customFormat="1" x14ac:dyDescent="0.25">
      <c r="B622" s="126">
        <v>310</v>
      </c>
      <c r="C622" s="127" t="s">
        <v>695</v>
      </c>
      <c r="D622" s="129" t="s">
        <v>1667</v>
      </c>
      <c r="E622" s="131">
        <v>35807</v>
      </c>
      <c r="F622" s="133">
        <v>2318736000</v>
      </c>
      <c r="G622" s="127" t="s">
        <v>153</v>
      </c>
      <c r="H622" s="135" t="s">
        <v>145</v>
      </c>
      <c r="I622" s="66" t="s">
        <v>149</v>
      </c>
      <c r="J622" s="52">
        <v>244699692</v>
      </c>
      <c r="K622" s="52">
        <v>794544591</v>
      </c>
      <c r="L622" s="52">
        <v>1109895369</v>
      </c>
      <c r="M622" s="78">
        <v>1535734281</v>
      </c>
      <c r="N622" s="93">
        <v>274366159</v>
      </c>
      <c r="O622" s="52"/>
      <c r="P622" s="52"/>
      <c r="Q622" s="53"/>
    </row>
    <row r="623" spans="2:17" s="54" customFormat="1" x14ac:dyDescent="0.25">
      <c r="B623" s="126">
        <v>310</v>
      </c>
      <c r="C623" s="128" t="s">
        <v>695</v>
      </c>
      <c r="D623" s="130" t="s">
        <v>1667</v>
      </c>
      <c r="E623" s="132">
        <v>35807</v>
      </c>
      <c r="F623" s="134">
        <v>2318736000</v>
      </c>
      <c r="G623" s="128"/>
      <c r="H623" s="136"/>
      <c r="I623" s="65" t="s">
        <v>150</v>
      </c>
      <c r="J623" s="43">
        <v>28976577</v>
      </c>
      <c r="K623" s="43">
        <v>297228779</v>
      </c>
      <c r="L623" s="43">
        <v>339191605</v>
      </c>
      <c r="M623" s="77">
        <v>466896329</v>
      </c>
      <c r="N623" s="92">
        <v>9406002</v>
      </c>
      <c r="O623" s="43"/>
      <c r="P623" s="43"/>
      <c r="Q623" s="45"/>
    </row>
    <row r="624" spans="2:17" s="54" customFormat="1" x14ac:dyDescent="0.25">
      <c r="B624" s="142">
        <v>311</v>
      </c>
      <c r="C624" s="127" t="s">
        <v>697</v>
      </c>
      <c r="D624" s="129" t="s">
        <v>1668</v>
      </c>
      <c r="E624" s="131">
        <v>37362</v>
      </c>
      <c r="F624" s="133">
        <v>1713012500</v>
      </c>
      <c r="G624" s="127" t="s">
        <v>154</v>
      </c>
      <c r="H624" s="135" t="s">
        <v>145</v>
      </c>
      <c r="I624" s="66" t="s">
        <v>149</v>
      </c>
      <c r="J624" s="52">
        <v>164399511835</v>
      </c>
      <c r="K624" s="52">
        <v>341292090242</v>
      </c>
      <c r="L624" s="52">
        <v>516372284293</v>
      </c>
      <c r="M624" s="78">
        <v>1269759234189</v>
      </c>
      <c r="N624" s="93">
        <v>228765337830</v>
      </c>
      <c r="O624" s="52"/>
      <c r="P624" s="52"/>
      <c r="Q624" s="53"/>
    </row>
    <row r="625" spans="2:17" s="54" customFormat="1" x14ac:dyDescent="0.25">
      <c r="B625" s="143">
        <v>311</v>
      </c>
      <c r="C625" s="128" t="s">
        <v>697</v>
      </c>
      <c r="D625" s="130" t="s">
        <v>1668</v>
      </c>
      <c r="E625" s="132">
        <v>37362</v>
      </c>
      <c r="F625" s="134">
        <v>1713012500</v>
      </c>
      <c r="G625" s="128"/>
      <c r="H625" s="136"/>
      <c r="I625" s="65" t="s">
        <v>150</v>
      </c>
      <c r="J625" s="43">
        <v>7982639494</v>
      </c>
      <c r="K625" s="43">
        <v>31219152539</v>
      </c>
      <c r="L625" s="43">
        <v>50201755824</v>
      </c>
      <c r="M625" s="77">
        <v>120550064804</v>
      </c>
      <c r="N625" s="92">
        <v>28708338899</v>
      </c>
      <c r="O625" s="43"/>
      <c r="P625" s="43"/>
      <c r="Q625" s="45"/>
    </row>
    <row r="626" spans="2:17" s="54" customFormat="1" x14ac:dyDescent="0.25">
      <c r="B626" s="142">
        <v>312</v>
      </c>
      <c r="C626" s="127" t="s">
        <v>699</v>
      </c>
      <c r="D626" s="129" t="s">
        <v>1669</v>
      </c>
      <c r="E626" s="131">
        <v>37076</v>
      </c>
      <c r="F626" s="133">
        <v>5554000000</v>
      </c>
      <c r="G626" s="127" t="s">
        <v>154</v>
      </c>
      <c r="H626" s="135" t="s">
        <v>145</v>
      </c>
      <c r="I626" s="66" t="s">
        <v>149</v>
      </c>
      <c r="J626" s="52">
        <v>1490188909869</v>
      </c>
      <c r="K626" s="52">
        <v>3402000980919</v>
      </c>
      <c r="L626" s="52">
        <v>5307365430020</v>
      </c>
      <c r="M626" s="78">
        <v>7454114741189</v>
      </c>
      <c r="N626" s="93">
        <v>1814828154464</v>
      </c>
      <c r="O626" s="52"/>
      <c r="P626" s="52"/>
      <c r="Q626" s="53"/>
    </row>
    <row r="627" spans="2:17" s="54" customFormat="1" x14ac:dyDescent="0.25">
      <c r="B627" s="143">
        <v>312</v>
      </c>
      <c r="C627" s="128" t="s">
        <v>699</v>
      </c>
      <c r="D627" s="130" t="s">
        <v>1669</v>
      </c>
      <c r="E627" s="132">
        <v>37076</v>
      </c>
      <c r="F627" s="134">
        <v>5554000000</v>
      </c>
      <c r="G627" s="128"/>
      <c r="H627" s="136"/>
      <c r="I627" s="65" t="s">
        <v>150</v>
      </c>
      <c r="J627" s="43">
        <v>37376999426</v>
      </c>
      <c r="K627" s="43">
        <v>122796599227</v>
      </c>
      <c r="L627" s="43">
        <v>225976515670</v>
      </c>
      <c r="M627" s="77">
        <v>401792808948</v>
      </c>
      <c r="N627" s="92">
        <v>13327596773</v>
      </c>
      <c r="O627" s="43"/>
      <c r="P627" s="43"/>
      <c r="Q627" s="45"/>
    </row>
    <row r="628" spans="2:17" s="54" customFormat="1" x14ac:dyDescent="0.25">
      <c r="B628" s="126">
        <v>313</v>
      </c>
      <c r="C628" s="127" t="s">
        <v>701</v>
      </c>
      <c r="D628" s="129" t="s">
        <v>1670</v>
      </c>
      <c r="E628" s="131" t="s">
        <v>1671</v>
      </c>
      <c r="F628" s="133">
        <v>587152700</v>
      </c>
      <c r="G628" s="127" t="s">
        <v>154</v>
      </c>
      <c r="H628" s="135" t="s">
        <v>155</v>
      </c>
      <c r="I628" s="66" t="s">
        <v>149</v>
      </c>
      <c r="J628" s="52">
        <v>1806019</v>
      </c>
      <c r="K628" s="52">
        <v>3174792</v>
      </c>
      <c r="L628" s="52">
        <v>4731787</v>
      </c>
      <c r="M628" s="78">
        <v>6323645</v>
      </c>
      <c r="N628" s="94"/>
      <c r="O628" s="52"/>
      <c r="P628" s="52"/>
      <c r="Q628" s="53"/>
    </row>
    <row r="629" spans="2:17" s="54" customFormat="1" x14ac:dyDescent="0.25">
      <c r="B629" s="126">
        <v>313</v>
      </c>
      <c r="C629" s="128" t="s">
        <v>701</v>
      </c>
      <c r="D629" s="130" t="s">
        <v>1670</v>
      </c>
      <c r="E629" s="132" t="s">
        <v>1671</v>
      </c>
      <c r="F629" s="134">
        <v>587152700</v>
      </c>
      <c r="G629" s="128"/>
      <c r="H629" s="136"/>
      <c r="I629" s="65" t="s">
        <v>150</v>
      </c>
      <c r="J629" s="43">
        <v>405734</v>
      </c>
      <c r="K629" s="43">
        <v>371458</v>
      </c>
      <c r="L629" s="43">
        <v>690915</v>
      </c>
      <c r="M629" s="77">
        <v>727248</v>
      </c>
      <c r="N629" s="95"/>
      <c r="O629" s="43"/>
      <c r="P629" s="43"/>
      <c r="Q629" s="45"/>
    </row>
    <row r="630" spans="2:17" s="54" customFormat="1" x14ac:dyDescent="0.25">
      <c r="B630" s="126">
        <v>314</v>
      </c>
      <c r="C630" s="127" t="s">
        <v>704</v>
      </c>
      <c r="D630" s="129" t="s">
        <v>1672</v>
      </c>
      <c r="E630" s="131">
        <v>33791</v>
      </c>
      <c r="F630" s="133">
        <v>4007235107</v>
      </c>
      <c r="G630" s="127" t="s">
        <v>154</v>
      </c>
      <c r="H630" s="135" t="s">
        <v>145</v>
      </c>
      <c r="I630" s="66" t="s">
        <v>149</v>
      </c>
      <c r="J630" s="52">
        <v>883080761000</v>
      </c>
      <c r="K630" s="52">
        <v>1607681622000</v>
      </c>
      <c r="L630" s="52">
        <v>2590628003000</v>
      </c>
      <c r="M630" s="78">
        <v>4239937390001</v>
      </c>
      <c r="N630" s="93">
        <v>1025528095000</v>
      </c>
      <c r="O630" s="52"/>
      <c r="P630" s="52"/>
      <c r="Q630" s="53"/>
    </row>
    <row r="631" spans="2:17" s="54" customFormat="1" x14ac:dyDescent="0.25">
      <c r="B631" s="126">
        <v>314</v>
      </c>
      <c r="C631" s="128" t="s">
        <v>704</v>
      </c>
      <c r="D631" s="130" t="s">
        <v>1672</v>
      </c>
      <c r="E631" s="132">
        <v>33791</v>
      </c>
      <c r="F631" s="134">
        <v>4007235107</v>
      </c>
      <c r="G631" s="128"/>
      <c r="H631" s="136"/>
      <c r="I631" s="65" t="s">
        <v>150</v>
      </c>
      <c r="J631" s="43">
        <v>36727109000</v>
      </c>
      <c r="K631" s="43">
        <v>51104613000</v>
      </c>
      <c r="L631" s="43">
        <v>99717244000</v>
      </c>
      <c r="M631" s="77">
        <v>235651063203</v>
      </c>
      <c r="N631" s="92">
        <v>113758997000</v>
      </c>
      <c r="O631" s="43"/>
      <c r="P631" s="43"/>
      <c r="Q631" s="45"/>
    </row>
    <row r="632" spans="2:17" s="54" customFormat="1" x14ac:dyDescent="0.25">
      <c r="B632" s="126">
        <v>315</v>
      </c>
      <c r="C632" s="127" t="s">
        <v>706</v>
      </c>
      <c r="D632" s="129" t="s">
        <v>1673</v>
      </c>
      <c r="E632" s="131">
        <v>33756</v>
      </c>
      <c r="F632" s="133">
        <v>1120000000</v>
      </c>
      <c r="G632" s="127" t="s">
        <v>154</v>
      </c>
      <c r="H632" s="141" t="s">
        <v>145</v>
      </c>
      <c r="I632" s="66" t="s">
        <v>149</v>
      </c>
      <c r="J632" s="52">
        <v>221701991872</v>
      </c>
      <c r="K632" s="52">
        <v>421992526357</v>
      </c>
      <c r="L632" s="52">
        <v>717563254760</v>
      </c>
      <c r="M632" s="78">
        <v>1243465775218</v>
      </c>
      <c r="N632" s="93">
        <v>269641365194</v>
      </c>
      <c r="O632" s="52"/>
      <c r="P632" s="52"/>
      <c r="Q632" s="53"/>
    </row>
    <row r="633" spans="2:17" s="54" customFormat="1" x14ac:dyDescent="0.25">
      <c r="B633" s="126">
        <v>315</v>
      </c>
      <c r="C633" s="128" t="s">
        <v>706</v>
      </c>
      <c r="D633" s="130" t="s">
        <v>1673</v>
      </c>
      <c r="E633" s="132">
        <v>33756</v>
      </c>
      <c r="F633" s="134">
        <v>1120000000</v>
      </c>
      <c r="G633" s="128"/>
      <c r="H633" s="141"/>
      <c r="I633" s="65" t="s">
        <v>150</v>
      </c>
      <c r="J633" s="43">
        <v>904473632</v>
      </c>
      <c r="K633" s="43">
        <v>2423134238</v>
      </c>
      <c r="L633" s="43">
        <v>9119685079</v>
      </c>
      <c r="M633" s="77">
        <v>40675096628</v>
      </c>
      <c r="N633" s="104">
        <v>2841950321</v>
      </c>
      <c r="O633" s="43"/>
      <c r="P633" s="43"/>
      <c r="Q633" s="45"/>
    </row>
    <row r="634" spans="2:17" s="54" customFormat="1" x14ac:dyDescent="0.25">
      <c r="B634" s="126">
        <v>316</v>
      </c>
      <c r="C634" s="127" t="s">
        <v>708</v>
      </c>
      <c r="D634" s="129" t="s">
        <v>1674</v>
      </c>
      <c r="E634" s="131">
        <v>36581</v>
      </c>
      <c r="F634" s="133">
        <v>1742167907</v>
      </c>
      <c r="G634" s="127" t="s">
        <v>152</v>
      </c>
      <c r="H634" s="141" t="s">
        <v>145</v>
      </c>
      <c r="I634" s="66" t="s">
        <v>149</v>
      </c>
      <c r="J634" s="52">
        <v>220513</v>
      </c>
      <c r="K634" s="52">
        <v>449587</v>
      </c>
      <c r="L634" s="52">
        <v>695175</v>
      </c>
      <c r="M634" s="78">
        <v>901216</v>
      </c>
      <c r="N634" s="93">
        <v>50094</v>
      </c>
      <c r="O634" s="52"/>
      <c r="P634" s="52"/>
      <c r="Q634" s="53"/>
    </row>
    <row r="635" spans="2:17" s="54" customFormat="1" x14ac:dyDescent="0.25">
      <c r="B635" s="126">
        <v>316</v>
      </c>
      <c r="C635" s="128" t="s">
        <v>708</v>
      </c>
      <c r="D635" s="130" t="s">
        <v>1674</v>
      </c>
      <c r="E635" s="132">
        <v>36581</v>
      </c>
      <c r="F635" s="134">
        <v>1742167907</v>
      </c>
      <c r="G635" s="128"/>
      <c r="H635" s="141"/>
      <c r="I635" s="65" t="s">
        <v>150</v>
      </c>
      <c r="J635" s="8">
        <v>-645189</v>
      </c>
      <c r="K635" s="8">
        <v>-1652886</v>
      </c>
      <c r="L635" s="8">
        <v>-2903591</v>
      </c>
      <c r="M635" s="74">
        <v>-4187434</v>
      </c>
      <c r="N635" s="92">
        <v>24083</v>
      </c>
      <c r="O635" s="43"/>
      <c r="P635" s="43"/>
      <c r="Q635" s="45"/>
    </row>
    <row r="636" spans="2:17" s="54" customFormat="1" x14ac:dyDescent="0.25">
      <c r="B636" s="126">
        <v>317</v>
      </c>
      <c r="C636" s="127" t="s">
        <v>710</v>
      </c>
      <c r="D636" s="129" t="s">
        <v>1675</v>
      </c>
      <c r="E636" s="131">
        <v>39640</v>
      </c>
      <c r="F636" s="133">
        <v>8687995734</v>
      </c>
      <c r="G636" s="127" t="s">
        <v>154</v>
      </c>
      <c r="H636" s="141" t="s">
        <v>145</v>
      </c>
      <c r="I636" s="66" t="s">
        <v>149</v>
      </c>
      <c r="J636" s="52">
        <v>642858987</v>
      </c>
      <c r="K636" s="52">
        <v>1446348487</v>
      </c>
      <c r="L636" s="52">
        <v>1827522307</v>
      </c>
      <c r="M636" s="78">
        <v>2871460630</v>
      </c>
      <c r="N636" s="94"/>
      <c r="O636" s="52"/>
      <c r="P636" s="52"/>
      <c r="Q636" s="53"/>
    </row>
    <row r="637" spans="2:17" s="54" customFormat="1" x14ac:dyDescent="0.25">
      <c r="B637" s="126">
        <v>317</v>
      </c>
      <c r="C637" s="128" t="s">
        <v>710</v>
      </c>
      <c r="D637" s="130" t="s">
        <v>1675</v>
      </c>
      <c r="E637" s="132">
        <v>39640</v>
      </c>
      <c r="F637" s="134">
        <v>8687995734</v>
      </c>
      <c r="G637" s="128"/>
      <c r="H637" s="141"/>
      <c r="I637" s="65" t="s">
        <v>150</v>
      </c>
      <c r="J637" s="46">
        <v>-37664865264</v>
      </c>
      <c r="K637" s="8">
        <v>-79986049794</v>
      </c>
      <c r="L637" s="8">
        <v>-124222740584</v>
      </c>
      <c r="M637" s="74">
        <v>-124767897543</v>
      </c>
      <c r="N637" s="94"/>
      <c r="O637" s="43"/>
      <c r="P637" s="43"/>
      <c r="Q637" s="45"/>
    </row>
    <row r="638" spans="2:17" s="54" customFormat="1" x14ac:dyDescent="0.25">
      <c r="B638" s="126">
        <v>318</v>
      </c>
      <c r="C638" s="127" t="s">
        <v>712</v>
      </c>
      <c r="D638" s="129" t="s">
        <v>1676</v>
      </c>
      <c r="E638" s="131">
        <v>35275</v>
      </c>
      <c r="F638" s="133">
        <v>405000000</v>
      </c>
      <c r="G638" s="127" t="s">
        <v>154</v>
      </c>
      <c r="H638" s="141" t="s">
        <v>145</v>
      </c>
      <c r="I638" s="66" t="s">
        <v>149</v>
      </c>
      <c r="J638" s="52">
        <v>603503982220</v>
      </c>
      <c r="K638" s="52">
        <v>1184078933509</v>
      </c>
      <c r="L638" s="52">
        <v>1780322194365</v>
      </c>
      <c r="M638" s="78">
        <v>2327951625610</v>
      </c>
      <c r="N638" s="93">
        <v>574960993960</v>
      </c>
      <c r="O638" s="52"/>
      <c r="P638" s="52"/>
      <c r="Q638" s="53"/>
    </row>
    <row r="639" spans="2:17" s="54" customFormat="1" x14ac:dyDescent="0.25">
      <c r="B639" s="126">
        <v>318</v>
      </c>
      <c r="C639" s="128" t="s">
        <v>712</v>
      </c>
      <c r="D639" s="130" t="s">
        <v>1676</v>
      </c>
      <c r="E639" s="132">
        <v>35275</v>
      </c>
      <c r="F639" s="134">
        <v>405000000</v>
      </c>
      <c r="G639" s="128"/>
      <c r="H639" s="141"/>
      <c r="I639" s="65" t="s">
        <v>150</v>
      </c>
      <c r="J639" s="58">
        <v>17870559068</v>
      </c>
      <c r="K639" s="43">
        <v>33036364648</v>
      </c>
      <c r="L639" s="43">
        <v>53300948313</v>
      </c>
      <c r="M639" s="77">
        <v>76761902211</v>
      </c>
      <c r="N639" s="92">
        <v>21171808876</v>
      </c>
      <c r="O639" s="43"/>
      <c r="P639" s="43"/>
      <c r="Q639" s="45"/>
    </row>
    <row r="640" spans="2:17" s="54" customFormat="1" x14ac:dyDescent="0.25">
      <c r="B640" s="126">
        <v>319</v>
      </c>
      <c r="C640" s="127" t="s">
        <v>714</v>
      </c>
      <c r="D640" s="129" t="s">
        <v>1677</v>
      </c>
      <c r="E640" s="131" t="s">
        <v>1465</v>
      </c>
      <c r="F640" s="133">
        <v>14929100000</v>
      </c>
      <c r="G640" s="127" t="s">
        <v>154</v>
      </c>
      <c r="H640" s="135" t="s">
        <v>145</v>
      </c>
      <c r="I640" s="66" t="s">
        <v>149</v>
      </c>
      <c r="J640" s="52">
        <v>212906185198</v>
      </c>
      <c r="K640" s="52">
        <v>410167425258</v>
      </c>
      <c r="L640" s="52">
        <v>643685938129</v>
      </c>
      <c r="M640" s="78">
        <v>875963168811</v>
      </c>
      <c r="N640" s="93">
        <v>209241552397</v>
      </c>
      <c r="O640" s="52"/>
      <c r="P640" s="52"/>
      <c r="Q640" s="53"/>
    </row>
    <row r="641" spans="2:17" s="54" customFormat="1" x14ac:dyDescent="0.25">
      <c r="B641" s="126">
        <v>319</v>
      </c>
      <c r="C641" s="128" t="s">
        <v>714</v>
      </c>
      <c r="D641" s="130" t="s">
        <v>1677</v>
      </c>
      <c r="E641" s="132" t="s">
        <v>1465</v>
      </c>
      <c r="F641" s="134">
        <v>14929100000</v>
      </c>
      <c r="G641" s="128"/>
      <c r="H641" s="136"/>
      <c r="I641" s="65" t="s">
        <v>150</v>
      </c>
      <c r="J641" s="8">
        <v>-26199837231</v>
      </c>
      <c r="K641" s="8">
        <v>-55341370041</v>
      </c>
      <c r="L641" s="8">
        <v>-78909270237</v>
      </c>
      <c r="M641" s="74">
        <v>-79206468705</v>
      </c>
      <c r="N641" s="89">
        <v>-23788646844</v>
      </c>
      <c r="O641" s="43"/>
      <c r="P641" s="43"/>
      <c r="Q641" s="45"/>
    </row>
    <row r="642" spans="2:17" s="54" customFormat="1" x14ac:dyDescent="0.25">
      <c r="B642" s="126">
        <v>320</v>
      </c>
      <c r="C642" s="127" t="s">
        <v>716</v>
      </c>
      <c r="D642" s="129" t="s">
        <v>717</v>
      </c>
      <c r="E642" s="131" t="s">
        <v>1678</v>
      </c>
      <c r="F642" s="133">
        <v>276000000</v>
      </c>
      <c r="G642" s="127" t="s">
        <v>154</v>
      </c>
      <c r="H642" s="135" t="s">
        <v>145</v>
      </c>
      <c r="I642" s="66" t="s">
        <v>149</v>
      </c>
      <c r="J642" s="52">
        <v>20402414720</v>
      </c>
      <c r="K642" s="52">
        <v>38819743118</v>
      </c>
      <c r="L642" s="52">
        <v>63403122630</v>
      </c>
      <c r="M642" s="78">
        <v>86916161329</v>
      </c>
      <c r="N642" s="93">
        <v>25374433576</v>
      </c>
      <c r="O642" s="52"/>
      <c r="P642" s="52"/>
      <c r="Q642" s="53"/>
    </row>
    <row r="643" spans="2:17" s="54" customFormat="1" x14ac:dyDescent="0.25">
      <c r="B643" s="126">
        <v>320</v>
      </c>
      <c r="C643" s="128" t="s">
        <v>716</v>
      </c>
      <c r="D643" s="130" t="s">
        <v>717</v>
      </c>
      <c r="E643" s="132" t="s">
        <v>1678</v>
      </c>
      <c r="F643" s="134">
        <v>276000000</v>
      </c>
      <c r="G643" s="128"/>
      <c r="H643" s="136"/>
      <c r="I643" s="65" t="s">
        <v>150</v>
      </c>
      <c r="J643" s="43">
        <v>233721343</v>
      </c>
      <c r="K643" s="8">
        <v>-1002906549</v>
      </c>
      <c r="L643" s="8">
        <v>-229899184</v>
      </c>
      <c r="M643" s="74">
        <v>-873742659</v>
      </c>
      <c r="N643" s="89">
        <v>-478037485</v>
      </c>
      <c r="O643" s="43"/>
      <c r="P643" s="43"/>
      <c r="Q643" s="45"/>
    </row>
    <row r="644" spans="2:17" s="54" customFormat="1" x14ac:dyDescent="0.25">
      <c r="B644" s="142">
        <v>321</v>
      </c>
      <c r="C644" s="127" t="s">
        <v>718</v>
      </c>
      <c r="D644" s="129" t="s">
        <v>1679</v>
      </c>
      <c r="E644" s="131">
        <v>34709</v>
      </c>
      <c r="F644" s="133">
        <v>20824888369</v>
      </c>
      <c r="G644" s="127" t="s">
        <v>154</v>
      </c>
      <c r="H644" s="135" t="s">
        <v>145</v>
      </c>
      <c r="I644" s="66" t="s">
        <v>149</v>
      </c>
      <c r="J644" s="52">
        <v>493268650788</v>
      </c>
      <c r="K644" s="52">
        <v>928126738054</v>
      </c>
      <c r="L644" s="52">
        <v>1580226215878</v>
      </c>
      <c r="M644" s="78">
        <v>2711870473438</v>
      </c>
      <c r="N644" s="93">
        <v>584759452263</v>
      </c>
      <c r="O644" s="52"/>
      <c r="P644" s="52"/>
      <c r="Q644" s="53"/>
    </row>
    <row r="645" spans="2:17" s="54" customFormat="1" x14ac:dyDescent="0.25">
      <c r="B645" s="143">
        <v>321</v>
      </c>
      <c r="C645" s="128" t="s">
        <v>718</v>
      </c>
      <c r="D645" s="130" t="s">
        <v>1679</v>
      </c>
      <c r="E645" s="132">
        <v>34709</v>
      </c>
      <c r="F645" s="134">
        <v>20824888369</v>
      </c>
      <c r="G645" s="128"/>
      <c r="H645" s="136"/>
      <c r="I645" s="65" t="s">
        <v>150</v>
      </c>
      <c r="J645" s="43">
        <v>18713252440</v>
      </c>
      <c r="K645" s="8">
        <v>-249777160134</v>
      </c>
      <c r="L645" s="8">
        <v>-386446082777</v>
      </c>
      <c r="M645" s="77">
        <v>67100402943</v>
      </c>
      <c r="N645" s="92">
        <v>70718255765</v>
      </c>
      <c r="O645" s="43"/>
      <c r="P645" s="43"/>
      <c r="Q645" s="45"/>
    </row>
    <row r="646" spans="2:17" s="54" customFormat="1" x14ac:dyDescent="0.25">
      <c r="B646" s="142">
        <v>322</v>
      </c>
      <c r="C646" s="127" t="s">
        <v>720</v>
      </c>
      <c r="D646" s="129" t="s">
        <v>1680</v>
      </c>
      <c r="E646" s="131" t="s">
        <v>1681</v>
      </c>
      <c r="F646" s="133">
        <v>1428571500</v>
      </c>
      <c r="G646" s="127" t="s">
        <v>154</v>
      </c>
      <c r="H646" s="135" t="s">
        <v>145</v>
      </c>
      <c r="I646" s="66" t="s">
        <v>149</v>
      </c>
      <c r="J646" s="52">
        <v>832492201028</v>
      </c>
      <c r="K646" s="52">
        <v>1704203658544</v>
      </c>
      <c r="L646" s="52">
        <v>2597382459395</v>
      </c>
      <c r="M646" s="78">
        <v>3611694059699</v>
      </c>
      <c r="N646" s="93">
        <v>1002000534898</v>
      </c>
      <c r="O646" s="52"/>
      <c r="P646" s="52"/>
      <c r="Q646" s="53"/>
    </row>
    <row r="647" spans="2:17" s="54" customFormat="1" x14ac:dyDescent="0.25">
      <c r="B647" s="143">
        <v>322</v>
      </c>
      <c r="C647" s="128" t="s">
        <v>720</v>
      </c>
      <c r="D647" s="130" t="s">
        <v>1680</v>
      </c>
      <c r="E647" s="132" t="s">
        <v>1681</v>
      </c>
      <c r="F647" s="134">
        <v>1428571500</v>
      </c>
      <c r="G647" s="128"/>
      <c r="H647" s="136"/>
      <c r="I647" s="65" t="s">
        <v>150</v>
      </c>
      <c r="J647" s="43">
        <v>31693890983</v>
      </c>
      <c r="K647" s="43">
        <v>71317638235</v>
      </c>
      <c r="L647" s="43">
        <v>105297041668</v>
      </c>
      <c r="M647" s="77">
        <v>150116045042</v>
      </c>
      <c r="N647" s="92">
        <v>303978018496</v>
      </c>
      <c r="O647" s="43"/>
      <c r="P647" s="43"/>
      <c r="Q647" s="45"/>
    </row>
    <row r="648" spans="2:17" s="54" customFormat="1" x14ac:dyDescent="0.25">
      <c r="B648" s="126">
        <v>323</v>
      </c>
      <c r="C648" s="127" t="s">
        <v>722</v>
      </c>
      <c r="D648" s="129" t="s">
        <v>1682</v>
      </c>
      <c r="E648" s="131" t="s">
        <v>1683</v>
      </c>
      <c r="F648" s="133">
        <v>717238700</v>
      </c>
      <c r="G648" s="127" t="s">
        <v>154</v>
      </c>
      <c r="H648" s="135" t="s">
        <v>145</v>
      </c>
      <c r="I648" s="66" t="s">
        <v>149</v>
      </c>
      <c r="J648" s="52">
        <v>658310369941</v>
      </c>
      <c r="K648" s="52">
        <v>1276339292791</v>
      </c>
      <c r="L648" s="52">
        <v>1962843300211</v>
      </c>
      <c r="M648" s="78">
        <v>2567255187035</v>
      </c>
      <c r="N648" s="93">
        <v>593927243830</v>
      </c>
      <c r="O648" s="52"/>
      <c r="P648" s="52"/>
      <c r="Q648" s="53"/>
    </row>
    <row r="649" spans="2:17" s="54" customFormat="1" x14ac:dyDescent="0.25">
      <c r="B649" s="126">
        <v>323</v>
      </c>
      <c r="C649" s="128" t="s">
        <v>722</v>
      </c>
      <c r="D649" s="130" t="s">
        <v>1682</v>
      </c>
      <c r="E649" s="132" t="s">
        <v>1683</v>
      </c>
      <c r="F649" s="134">
        <v>717238700</v>
      </c>
      <c r="G649" s="128"/>
      <c r="H649" s="136"/>
      <c r="I649" s="65" t="s">
        <v>150</v>
      </c>
      <c r="J649" s="43">
        <v>2405858925</v>
      </c>
      <c r="K649" s="43">
        <v>4811175110</v>
      </c>
      <c r="L649" s="43">
        <v>3997894260</v>
      </c>
      <c r="M649" s="77">
        <v>1559946900</v>
      </c>
      <c r="N649" s="92">
        <v>358979861</v>
      </c>
      <c r="O649" s="43"/>
      <c r="P649" s="43"/>
      <c r="Q649" s="45"/>
    </row>
    <row r="650" spans="2:17" s="54" customFormat="1" x14ac:dyDescent="0.25">
      <c r="B650" s="126">
        <v>324</v>
      </c>
      <c r="C650" s="127" t="s">
        <v>724</v>
      </c>
      <c r="D650" s="129" t="s">
        <v>1684</v>
      </c>
      <c r="E650" s="131">
        <v>33420</v>
      </c>
      <c r="F650" s="133">
        <v>5000000000</v>
      </c>
      <c r="G650" s="127" t="s">
        <v>154</v>
      </c>
      <c r="H650" s="135" t="s">
        <v>155</v>
      </c>
      <c r="I650" s="66" t="s">
        <v>149</v>
      </c>
      <c r="J650" s="52">
        <v>10125376</v>
      </c>
      <c r="K650" s="52">
        <v>15848763</v>
      </c>
      <c r="L650" s="52">
        <v>36243698</v>
      </c>
      <c r="M650" s="78">
        <v>56942510</v>
      </c>
      <c r="N650" s="93">
        <v>19902471</v>
      </c>
      <c r="O650" s="52"/>
      <c r="P650" s="52"/>
      <c r="Q650" s="53"/>
    </row>
    <row r="651" spans="2:17" s="54" customFormat="1" x14ac:dyDescent="0.25">
      <c r="B651" s="126">
        <v>324</v>
      </c>
      <c r="C651" s="128" t="s">
        <v>724</v>
      </c>
      <c r="D651" s="130" t="s">
        <v>1684</v>
      </c>
      <c r="E651" s="132">
        <v>33420</v>
      </c>
      <c r="F651" s="134">
        <v>5000000000</v>
      </c>
      <c r="G651" s="128"/>
      <c r="H651" s="136"/>
      <c r="I651" s="65" t="s">
        <v>150</v>
      </c>
      <c r="J651" s="43">
        <v>821393</v>
      </c>
      <c r="K651" s="43">
        <v>101852</v>
      </c>
      <c r="L651" s="43">
        <v>2105091</v>
      </c>
      <c r="M651" s="77">
        <v>475600</v>
      </c>
      <c r="N651" s="89">
        <v>-1756040</v>
      </c>
      <c r="O651" s="43"/>
      <c r="P651" s="43"/>
      <c r="Q651" s="45"/>
    </row>
    <row r="652" spans="2:17" s="54" customFormat="1" x14ac:dyDescent="0.25">
      <c r="B652" s="126">
        <v>325</v>
      </c>
      <c r="C652" s="127" t="s">
        <v>726</v>
      </c>
      <c r="D652" s="129" t="s">
        <v>1685</v>
      </c>
      <c r="E652" s="131">
        <v>33449</v>
      </c>
      <c r="F652" s="133">
        <v>46875122110</v>
      </c>
      <c r="G652" s="127" t="s">
        <v>154</v>
      </c>
      <c r="H652" s="141" t="s">
        <v>145</v>
      </c>
      <c r="I652" s="66" t="s">
        <v>149</v>
      </c>
      <c r="J652" s="52">
        <v>5014905879615</v>
      </c>
      <c r="K652" s="52">
        <v>10380529174855</v>
      </c>
      <c r="L652" s="52">
        <v>15678301261629</v>
      </c>
      <c r="M652" s="78">
        <v>21074306186027</v>
      </c>
      <c r="N652" s="93">
        <v>5365509312496</v>
      </c>
      <c r="O652" s="52"/>
      <c r="P652" s="52"/>
      <c r="Q652" s="53"/>
    </row>
    <row r="653" spans="2:17" s="54" customFormat="1" x14ac:dyDescent="0.25">
      <c r="B653" s="126">
        <v>325</v>
      </c>
      <c r="C653" s="128" t="s">
        <v>726</v>
      </c>
      <c r="D653" s="130" t="s">
        <v>1685</v>
      </c>
      <c r="E653" s="132">
        <v>33449</v>
      </c>
      <c r="F653" s="134">
        <v>46875122110</v>
      </c>
      <c r="G653" s="128"/>
      <c r="H653" s="141"/>
      <c r="I653" s="65" t="s">
        <v>150</v>
      </c>
      <c r="J653" s="43">
        <v>597835285158</v>
      </c>
      <c r="K653" s="43">
        <v>1233414571852</v>
      </c>
      <c r="L653" s="43">
        <v>1833645938987</v>
      </c>
      <c r="M653" s="77">
        <v>2497261964757</v>
      </c>
      <c r="N653" s="104">
        <v>603614521810</v>
      </c>
      <c r="O653" s="43"/>
      <c r="P653" s="43"/>
      <c r="Q653" s="45"/>
    </row>
    <row r="654" spans="2:17" s="54" customFormat="1" x14ac:dyDescent="0.25">
      <c r="B654" s="126">
        <v>326</v>
      </c>
      <c r="C654" s="127" t="s">
        <v>728</v>
      </c>
      <c r="D654" s="129" t="s">
        <v>1686</v>
      </c>
      <c r="E654" s="131">
        <v>42905</v>
      </c>
      <c r="F654" s="133">
        <v>8215366379</v>
      </c>
      <c r="G654" s="127" t="s">
        <v>154</v>
      </c>
      <c r="H654" s="141" t="s">
        <v>145</v>
      </c>
      <c r="I654" s="66" t="s">
        <v>149</v>
      </c>
      <c r="J654" s="52">
        <v>2637446642531</v>
      </c>
      <c r="K654" s="52">
        <v>5178701322317</v>
      </c>
      <c r="L654" s="52">
        <v>8016018877312</v>
      </c>
      <c r="M654" s="78">
        <v>10161868104470</v>
      </c>
      <c r="N654" s="93">
        <v>2257401574426</v>
      </c>
      <c r="O654" s="52"/>
      <c r="P654" s="52"/>
      <c r="Q654" s="53"/>
    </row>
    <row r="655" spans="2:17" s="54" customFormat="1" x14ac:dyDescent="0.25">
      <c r="B655" s="126">
        <v>326</v>
      </c>
      <c r="C655" s="128" t="s">
        <v>728</v>
      </c>
      <c r="D655" s="130" t="s">
        <v>1686</v>
      </c>
      <c r="E655" s="132">
        <v>42905</v>
      </c>
      <c r="F655" s="134">
        <v>8215366379</v>
      </c>
      <c r="G655" s="128"/>
      <c r="H655" s="141"/>
      <c r="I655" s="65" t="s">
        <v>150</v>
      </c>
      <c r="J655" s="43">
        <v>14494866766</v>
      </c>
      <c r="K655" s="43">
        <v>51772039377</v>
      </c>
      <c r="L655" s="43">
        <v>69279122216</v>
      </c>
      <c r="M655" s="77">
        <v>1585148671</v>
      </c>
      <c r="N655" s="89">
        <v>-22880397532</v>
      </c>
      <c r="O655" s="43"/>
      <c r="P655" s="43"/>
      <c r="Q655" s="45"/>
    </row>
    <row r="656" spans="2:17" s="54" customFormat="1" x14ac:dyDescent="0.25">
      <c r="B656" s="126">
        <v>327</v>
      </c>
      <c r="C656" s="127" t="s">
        <v>730</v>
      </c>
      <c r="D656" s="129" t="s">
        <v>1687</v>
      </c>
      <c r="E656" s="131">
        <v>41095</v>
      </c>
      <c r="F656" s="133">
        <v>2272500000</v>
      </c>
      <c r="G656" s="127" t="s">
        <v>154</v>
      </c>
      <c r="H656" s="141" t="s">
        <v>155</v>
      </c>
      <c r="I656" s="66" t="s">
        <v>149</v>
      </c>
      <c r="J656" s="52">
        <v>23900877</v>
      </c>
      <c r="K656" s="52">
        <v>41785004</v>
      </c>
      <c r="L656" s="52">
        <v>69505093</v>
      </c>
      <c r="M656" s="78">
        <v>101498594</v>
      </c>
      <c r="N656" s="93">
        <v>24794495</v>
      </c>
      <c r="O656" s="52"/>
      <c r="P656" s="52"/>
      <c r="Q656" s="53"/>
    </row>
    <row r="657" spans="2:17" s="54" customFormat="1" x14ac:dyDescent="0.25">
      <c r="B657" s="126">
        <v>327</v>
      </c>
      <c r="C657" s="128" t="s">
        <v>730</v>
      </c>
      <c r="D657" s="130" t="s">
        <v>1687</v>
      </c>
      <c r="E657" s="132">
        <v>41095</v>
      </c>
      <c r="F657" s="134">
        <v>2272500000</v>
      </c>
      <c r="G657" s="128"/>
      <c r="H657" s="141"/>
      <c r="I657" s="65" t="s">
        <v>150</v>
      </c>
      <c r="J657" s="52">
        <v>1196964</v>
      </c>
      <c r="K657" s="43">
        <v>1533577</v>
      </c>
      <c r="L657" s="43">
        <v>1862182</v>
      </c>
      <c r="M657" s="77">
        <v>3129444</v>
      </c>
      <c r="N657" s="93">
        <v>1216652</v>
      </c>
      <c r="O657" s="43"/>
      <c r="P657" s="43"/>
      <c r="Q657" s="45"/>
    </row>
    <row r="658" spans="2:17" s="54" customFormat="1" x14ac:dyDescent="0.25">
      <c r="B658" s="126">
        <v>328</v>
      </c>
      <c r="C658" s="127" t="s">
        <v>732</v>
      </c>
      <c r="D658" s="129" t="s">
        <v>733</v>
      </c>
      <c r="E658" s="131">
        <v>39547</v>
      </c>
      <c r="F658" s="133">
        <v>980843732</v>
      </c>
      <c r="G658" s="127" t="s">
        <v>154</v>
      </c>
      <c r="H658" s="141" t="s">
        <v>145</v>
      </c>
      <c r="I658" s="66" t="s">
        <v>149</v>
      </c>
      <c r="J658" s="52">
        <v>450454644072</v>
      </c>
      <c r="K658" s="52">
        <v>828357335641</v>
      </c>
      <c r="L658" s="52">
        <v>1308851227794</v>
      </c>
      <c r="M658" s="78">
        <v>1750649236912</v>
      </c>
      <c r="N658" s="93">
        <v>409994815651</v>
      </c>
      <c r="O658" s="52"/>
      <c r="P658" s="52"/>
      <c r="Q658" s="53"/>
    </row>
    <row r="659" spans="2:17" s="54" customFormat="1" x14ac:dyDescent="0.25">
      <c r="B659" s="126">
        <v>328</v>
      </c>
      <c r="C659" s="128" t="s">
        <v>732</v>
      </c>
      <c r="D659" s="130" t="s">
        <v>733</v>
      </c>
      <c r="E659" s="132">
        <v>39547</v>
      </c>
      <c r="F659" s="134">
        <v>980843732</v>
      </c>
      <c r="G659" s="128"/>
      <c r="H659" s="141"/>
      <c r="I659" s="65" t="s">
        <v>150</v>
      </c>
      <c r="J659" s="18">
        <v>-1610720356</v>
      </c>
      <c r="K659" s="8">
        <v>-7751378730</v>
      </c>
      <c r="L659" s="8">
        <v>-10024661982</v>
      </c>
      <c r="M659" s="74">
        <v>-9993012908</v>
      </c>
      <c r="N659" s="92">
        <v>1937624738</v>
      </c>
      <c r="O659" s="43"/>
      <c r="P659" s="43"/>
      <c r="Q659" s="45"/>
    </row>
    <row r="660" spans="2:17" s="54" customFormat="1" x14ac:dyDescent="0.25">
      <c r="B660" s="126">
        <v>329</v>
      </c>
      <c r="C660" s="127" t="s">
        <v>734</v>
      </c>
      <c r="D660" s="129" t="s">
        <v>735</v>
      </c>
      <c r="E660" s="131" t="s">
        <v>1688</v>
      </c>
      <c r="F660" s="133">
        <v>152000000</v>
      </c>
      <c r="G660" s="127" t="s">
        <v>154</v>
      </c>
      <c r="H660" s="135" t="s">
        <v>145</v>
      </c>
      <c r="I660" s="66" t="s">
        <v>149</v>
      </c>
      <c r="J660" s="52">
        <v>32027142709</v>
      </c>
      <c r="K660" s="52">
        <v>65506298673</v>
      </c>
      <c r="L660" s="52">
        <v>105471165832</v>
      </c>
      <c r="M660" s="78">
        <v>147155612866</v>
      </c>
      <c r="N660" s="94"/>
      <c r="O660" s="52"/>
      <c r="P660" s="52"/>
      <c r="Q660" s="53"/>
    </row>
    <row r="661" spans="2:17" s="54" customFormat="1" x14ac:dyDescent="0.25">
      <c r="B661" s="126">
        <v>329</v>
      </c>
      <c r="C661" s="128" t="s">
        <v>734</v>
      </c>
      <c r="D661" s="130" t="s">
        <v>735</v>
      </c>
      <c r="E661" s="132" t="s">
        <v>1688</v>
      </c>
      <c r="F661" s="134">
        <v>152000000</v>
      </c>
      <c r="G661" s="128"/>
      <c r="H661" s="136"/>
      <c r="I661" s="65" t="s">
        <v>150</v>
      </c>
      <c r="J661" s="8">
        <v>-509850001</v>
      </c>
      <c r="K661" s="8">
        <v>-4589106092</v>
      </c>
      <c r="L661" s="8">
        <v>-7183096451</v>
      </c>
      <c r="M661" s="74">
        <v>-6813807737</v>
      </c>
      <c r="N661" s="95"/>
      <c r="O661" s="43"/>
      <c r="P661" s="43"/>
      <c r="Q661" s="45"/>
    </row>
    <row r="662" spans="2:17" s="54" customFormat="1" x14ac:dyDescent="0.25">
      <c r="B662" s="126">
        <v>330</v>
      </c>
      <c r="C662" s="127" t="s">
        <v>736</v>
      </c>
      <c r="D662" s="129" t="s">
        <v>1689</v>
      </c>
      <c r="E662" s="131" t="s">
        <v>1690</v>
      </c>
      <c r="F662" s="133">
        <v>697266668</v>
      </c>
      <c r="G662" s="127" t="s">
        <v>154</v>
      </c>
      <c r="H662" s="135" t="s">
        <v>145</v>
      </c>
      <c r="I662" s="66" t="s">
        <v>149</v>
      </c>
      <c r="J662" s="52">
        <v>21567276731</v>
      </c>
      <c r="K662" s="52">
        <v>42226031484</v>
      </c>
      <c r="L662" s="52">
        <v>63880561915</v>
      </c>
      <c r="M662" s="78">
        <v>83189398933</v>
      </c>
      <c r="N662" s="93">
        <v>49937374583</v>
      </c>
      <c r="O662" s="52"/>
      <c r="P662" s="52"/>
      <c r="Q662" s="53"/>
    </row>
    <row r="663" spans="2:17" s="54" customFormat="1" x14ac:dyDescent="0.25">
      <c r="B663" s="126">
        <v>330</v>
      </c>
      <c r="C663" s="128" t="s">
        <v>736</v>
      </c>
      <c r="D663" s="130" t="s">
        <v>1689</v>
      </c>
      <c r="E663" s="132" t="s">
        <v>1690</v>
      </c>
      <c r="F663" s="134">
        <v>697266668</v>
      </c>
      <c r="G663" s="128"/>
      <c r="H663" s="136"/>
      <c r="I663" s="65" t="s">
        <v>150</v>
      </c>
      <c r="J663" s="8">
        <v>-8049206633</v>
      </c>
      <c r="K663" s="8">
        <v>-9775189589</v>
      </c>
      <c r="L663" s="8">
        <v>-9941212103</v>
      </c>
      <c r="M663" s="74">
        <v>-50952410941</v>
      </c>
      <c r="N663" s="92">
        <v>6275053121</v>
      </c>
      <c r="O663" s="43"/>
      <c r="P663" s="43"/>
      <c r="Q663" s="45"/>
    </row>
    <row r="664" spans="2:17" s="54" customFormat="1" x14ac:dyDescent="0.25">
      <c r="B664" s="142">
        <v>331</v>
      </c>
      <c r="C664" s="127" t="s">
        <v>738</v>
      </c>
      <c r="D664" s="129" t="s">
        <v>1691</v>
      </c>
      <c r="E664" s="131">
        <v>43259</v>
      </c>
      <c r="F664" s="133">
        <v>992822550</v>
      </c>
      <c r="G664" s="127" t="s">
        <v>154</v>
      </c>
      <c r="H664" s="135" t="s">
        <v>145</v>
      </c>
      <c r="I664" s="66" t="s">
        <v>149</v>
      </c>
      <c r="J664" s="52">
        <v>32780560905</v>
      </c>
      <c r="K664" s="52">
        <v>58682142114</v>
      </c>
      <c r="L664" s="52">
        <v>83957351983</v>
      </c>
      <c r="M664" s="78">
        <v>152025228123</v>
      </c>
      <c r="N664" s="93">
        <v>35247759051</v>
      </c>
      <c r="O664" s="52"/>
      <c r="P664" s="52"/>
      <c r="Q664" s="53"/>
    </row>
    <row r="665" spans="2:17" s="54" customFormat="1" x14ac:dyDescent="0.25">
      <c r="B665" s="143">
        <v>331</v>
      </c>
      <c r="C665" s="128" t="s">
        <v>738</v>
      </c>
      <c r="D665" s="130" t="s">
        <v>1691</v>
      </c>
      <c r="E665" s="132">
        <v>43259</v>
      </c>
      <c r="F665" s="134">
        <v>992822550</v>
      </c>
      <c r="G665" s="128"/>
      <c r="H665" s="136"/>
      <c r="I665" s="65" t="s">
        <v>150</v>
      </c>
      <c r="J665" s="43">
        <v>1859921698</v>
      </c>
      <c r="K665" s="8">
        <v>-2409806764</v>
      </c>
      <c r="L665" s="8">
        <v>-8517100209</v>
      </c>
      <c r="M665" s="77">
        <v>1394824804</v>
      </c>
      <c r="N665" s="92">
        <v>51785936</v>
      </c>
      <c r="O665" s="43"/>
      <c r="P665" s="43"/>
      <c r="Q665" s="45"/>
    </row>
    <row r="666" spans="2:17" s="54" customFormat="1" x14ac:dyDescent="0.25">
      <c r="B666" s="142">
        <v>332</v>
      </c>
      <c r="C666" s="127" t="s">
        <v>741</v>
      </c>
      <c r="D666" s="129" t="s">
        <v>1692</v>
      </c>
      <c r="E666" s="131" t="s">
        <v>1693</v>
      </c>
      <c r="F666" s="133">
        <v>768002552</v>
      </c>
      <c r="G666" s="127" t="s">
        <v>154</v>
      </c>
      <c r="H666" s="135" t="s">
        <v>145</v>
      </c>
      <c r="I666" s="66" t="s">
        <v>149</v>
      </c>
      <c r="J666" s="55"/>
      <c r="K666" s="55"/>
      <c r="L666" s="55"/>
      <c r="M666" s="78">
        <v>73286561591</v>
      </c>
      <c r="N666" s="94"/>
      <c r="O666" s="52"/>
      <c r="P666" s="52"/>
      <c r="Q666" s="53"/>
    </row>
    <row r="667" spans="2:17" s="54" customFormat="1" x14ac:dyDescent="0.25">
      <c r="B667" s="143">
        <v>332</v>
      </c>
      <c r="C667" s="128" t="s">
        <v>741</v>
      </c>
      <c r="D667" s="130" t="s">
        <v>1692</v>
      </c>
      <c r="E667" s="132" t="s">
        <v>1693</v>
      </c>
      <c r="F667" s="134">
        <v>768002552</v>
      </c>
      <c r="G667" s="128"/>
      <c r="H667" s="136"/>
      <c r="I667" s="65" t="s">
        <v>150</v>
      </c>
      <c r="J667" s="44"/>
      <c r="K667" s="44"/>
      <c r="L667" s="44"/>
      <c r="M667" s="77">
        <v>800146691</v>
      </c>
      <c r="N667" s="95"/>
      <c r="O667" s="43"/>
      <c r="P667" s="43"/>
      <c r="Q667" s="45"/>
    </row>
    <row r="668" spans="2:17" s="54" customFormat="1" x14ac:dyDescent="0.25">
      <c r="B668" s="126">
        <v>333</v>
      </c>
      <c r="C668" s="127" t="s">
        <v>743</v>
      </c>
      <c r="D668" s="129" t="s">
        <v>1694</v>
      </c>
      <c r="E668" s="131">
        <v>36615</v>
      </c>
      <c r="F668" s="133">
        <v>74079122790</v>
      </c>
      <c r="G668" s="127" t="s">
        <v>154</v>
      </c>
      <c r="H668" s="135" t="s">
        <v>145</v>
      </c>
      <c r="I668" s="66" t="s">
        <v>149</v>
      </c>
      <c r="J668" s="52">
        <v>186223900282</v>
      </c>
      <c r="K668" s="52">
        <v>441876385455</v>
      </c>
      <c r="L668" s="52">
        <v>766480198170</v>
      </c>
      <c r="M668" s="78">
        <v>992453478256</v>
      </c>
      <c r="N668" s="93">
        <v>249331622489</v>
      </c>
      <c r="O668" s="52"/>
      <c r="P668" s="52"/>
      <c r="Q668" s="53"/>
    </row>
    <row r="669" spans="2:17" s="54" customFormat="1" x14ac:dyDescent="0.25">
      <c r="B669" s="126">
        <v>333</v>
      </c>
      <c r="C669" s="128" t="s">
        <v>743</v>
      </c>
      <c r="D669" s="130" t="s">
        <v>1694</v>
      </c>
      <c r="E669" s="132">
        <v>36615</v>
      </c>
      <c r="F669" s="134">
        <v>74079122790</v>
      </c>
      <c r="G669" s="128"/>
      <c r="H669" s="136"/>
      <c r="I669" s="65" t="s">
        <v>150</v>
      </c>
      <c r="J669" s="43">
        <v>8217252764</v>
      </c>
      <c r="K669" s="43">
        <v>11585237390</v>
      </c>
      <c r="L669" s="43">
        <v>50670519114</v>
      </c>
      <c r="M669" s="77">
        <v>665478680370</v>
      </c>
      <c r="N669" s="92">
        <v>7825514264</v>
      </c>
      <c r="O669" s="43"/>
      <c r="P669" s="43"/>
      <c r="Q669" s="45"/>
    </row>
    <row r="670" spans="2:17" s="54" customFormat="1" x14ac:dyDescent="0.25">
      <c r="B670" s="126">
        <v>334</v>
      </c>
      <c r="C670" s="127" t="s">
        <v>745</v>
      </c>
      <c r="D670" s="129" t="s">
        <v>1695</v>
      </c>
      <c r="E670" s="131">
        <v>41586</v>
      </c>
      <c r="F670" s="133">
        <v>971190000</v>
      </c>
      <c r="G670" s="127"/>
      <c r="H670" s="135"/>
      <c r="I670" s="66" t="s">
        <v>149</v>
      </c>
      <c r="J670" s="55"/>
      <c r="K670" s="55"/>
      <c r="L670" s="55"/>
      <c r="M670" s="79"/>
      <c r="N670" s="94"/>
      <c r="O670" s="52"/>
      <c r="P670" s="52"/>
      <c r="Q670" s="53"/>
    </row>
    <row r="671" spans="2:17" s="54" customFormat="1" x14ac:dyDescent="0.25">
      <c r="B671" s="126">
        <v>334</v>
      </c>
      <c r="C671" s="128" t="s">
        <v>745</v>
      </c>
      <c r="D671" s="130" t="s">
        <v>1695</v>
      </c>
      <c r="E671" s="132">
        <v>41586</v>
      </c>
      <c r="F671" s="134">
        <v>971190000</v>
      </c>
      <c r="G671" s="128"/>
      <c r="H671" s="136"/>
      <c r="I671" s="65" t="s">
        <v>150</v>
      </c>
      <c r="J671" s="44"/>
      <c r="K671" s="44"/>
      <c r="L671" s="44"/>
      <c r="M671" s="80"/>
      <c r="N671" s="95"/>
      <c r="O671" s="43"/>
      <c r="P671" s="43"/>
      <c r="Q671" s="45"/>
    </row>
    <row r="672" spans="2:17" s="54" customFormat="1" x14ac:dyDescent="0.25">
      <c r="B672" s="126">
        <v>335</v>
      </c>
      <c r="C672" s="127" t="s">
        <v>747</v>
      </c>
      <c r="D672" s="129" t="s">
        <v>1696</v>
      </c>
      <c r="E672" s="131">
        <v>40492</v>
      </c>
      <c r="F672" s="133">
        <v>19346396900</v>
      </c>
      <c r="G672" s="127" t="s">
        <v>153</v>
      </c>
      <c r="H672" s="141" t="s">
        <v>155</v>
      </c>
      <c r="I672" s="66" t="s">
        <v>149</v>
      </c>
      <c r="J672" s="52">
        <v>486173</v>
      </c>
      <c r="K672" s="52">
        <v>854270</v>
      </c>
      <c r="L672" s="52">
        <v>1276096</v>
      </c>
      <c r="M672" s="78">
        <v>1739535</v>
      </c>
      <c r="N672" s="93">
        <v>418983</v>
      </c>
      <c r="O672" s="52"/>
      <c r="P672" s="52"/>
      <c r="Q672" s="53"/>
    </row>
    <row r="673" spans="2:17" s="54" customFormat="1" x14ac:dyDescent="0.25">
      <c r="B673" s="126">
        <v>335</v>
      </c>
      <c r="C673" s="128" t="s">
        <v>747</v>
      </c>
      <c r="D673" s="130" t="s">
        <v>1696</v>
      </c>
      <c r="E673" s="132">
        <v>40492</v>
      </c>
      <c r="F673" s="134">
        <v>19346396900</v>
      </c>
      <c r="G673" s="128"/>
      <c r="H673" s="141"/>
      <c r="I673" s="65" t="s">
        <v>150</v>
      </c>
      <c r="J673" s="8">
        <v>-5308</v>
      </c>
      <c r="K673" s="8">
        <v>-15693</v>
      </c>
      <c r="L673" s="8">
        <v>-36716</v>
      </c>
      <c r="M673" s="74">
        <v>-77163</v>
      </c>
      <c r="N673" s="103">
        <v>-63997</v>
      </c>
      <c r="O673" s="43"/>
      <c r="P673" s="43"/>
      <c r="Q673" s="45"/>
    </row>
    <row r="674" spans="2:17" s="54" customFormat="1" x14ac:dyDescent="0.25">
      <c r="B674" s="126">
        <v>336</v>
      </c>
      <c r="C674" s="127" t="s">
        <v>749</v>
      </c>
      <c r="D674" s="129" t="s">
        <v>1697</v>
      </c>
      <c r="E674" s="131">
        <v>37435</v>
      </c>
      <c r="F674" s="133">
        <v>18208470100</v>
      </c>
      <c r="G674" s="127" t="s">
        <v>154</v>
      </c>
      <c r="H674" s="141" t="s">
        <v>145</v>
      </c>
      <c r="I674" s="66" t="s">
        <v>149</v>
      </c>
      <c r="J674" s="52">
        <v>1343438817124</v>
      </c>
      <c r="K674" s="52">
        <v>2114566488721</v>
      </c>
      <c r="L674" s="52">
        <v>4094687227371</v>
      </c>
      <c r="M674" s="78">
        <v>7210108479931</v>
      </c>
      <c r="N674" s="93">
        <v>2189936671815</v>
      </c>
      <c r="O674" s="52"/>
      <c r="P674" s="52"/>
      <c r="Q674" s="53"/>
    </row>
    <row r="675" spans="2:17" s="54" customFormat="1" x14ac:dyDescent="0.25">
      <c r="B675" s="126">
        <v>336</v>
      </c>
      <c r="C675" s="128" t="s">
        <v>749</v>
      </c>
      <c r="D675" s="130" t="s">
        <v>1697</v>
      </c>
      <c r="E675" s="132">
        <v>37435</v>
      </c>
      <c r="F675" s="134">
        <v>18208470100</v>
      </c>
      <c r="G675" s="128"/>
      <c r="H675" s="141"/>
      <c r="I675" s="65" t="s">
        <v>150</v>
      </c>
      <c r="J675" s="43">
        <v>119910144418</v>
      </c>
      <c r="K675" s="43">
        <v>209798784684</v>
      </c>
      <c r="L675" s="43">
        <v>371171675336</v>
      </c>
      <c r="M675" s="77">
        <v>728527817953</v>
      </c>
      <c r="N675" s="92">
        <v>162694049157</v>
      </c>
      <c r="O675" s="43"/>
      <c r="P675" s="43"/>
      <c r="Q675" s="45"/>
    </row>
    <row r="676" spans="2:17" s="54" customFormat="1" x14ac:dyDescent="0.25">
      <c r="B676" s="126">
        <v>337</v>
      </c>
      <c r="C676" s="127" t="s">
        <v>751</v>
      </c>
      <c r="D676" s="129" t="s">
        <v>1698</v>
      </c>
      <c r="E676" s="131" t="s">
        <v>1699</v>
      </c>
      <c r="F676" s="133">
        <v>2792620000</v>
      </c>
      <c r="G676" s="127" t="s">
        <v>154</v>
      </c>
      <c r="H676" s="141" t="s">
        <v>145</v>
      </c>
      <c r="I676" s="66" t="s">
        <v>149</v>
      </c>
      <c r="J676" s="52">
        <v>17954099766</v>
      </c>
      <c r="K676" s="55"/>
      <c r="L676" s="52">
        <v>33262236247</v>
      </c>
      <c r="M676" s="78">
        <v>67492602150</v>
      </c>
      <c r="N676" s="93">
        <v>12495314481</v>
      </c>
      <c r="O676" s="52"/>
      <c r="P676" s="52"/>
      <c r="Q676" s="53"/>
    </row>
    <row r="677" spans="2:17" s="54" customFormat="1" x14ac:dyDescent="0.25">
      <c r="B677" s="126">
        <v>337</v>
      </c>
      <c r="C677" s="128" t="s">
        <v>751</v>
      </c>
      <c r="D677" s="130" t="s">
        <v>1698</v>
      </c>
      <c r="E677" s="132" t="s">
        <v>1699</v>
      </c>
      <c r="F677" s="134">
        <v>2792620000</v>
      </c>
      <c r="G677" s="128"/>
      <c r="H677" s="141"/>
      <c r="I677" s="65" t="s">
        <v>150</v>
      </c>
      <c r="J677" s="52">
        <v>10964168806</v>
      </c>
      <c r="K677" s="44"/>
      <c r="L677" s="43">
        <v>12827800339</v>
      </c>
      <c r="M677" s="77">
        <v>24004735550</v>
      </c>
      <c r="N677" s="93">
        <v>4808503474</v>
      </c>
      <c r="O677" s="43"/>
      <c r="P677" s="43"/>
      <c r="Q677" s="45"/>
    </row>
    <row r="678" spans="2:17" s="54" customFormat="1" x14ac:dyDescent="0.25">
      <c r="B678" s="126">
        <v>338</v>
      </c>
      <c r="C678" s="127" t="s">
        <v>753</v>
      </c>
      <c r="D678" s="129" t="s">
        <v>1700</v>
      </c>
      <c r="E678" s="131">
        <v>37089</v>
      </c>
      <c r="F678" s="133">
        <v>3966350139</v>
      </c>
      <c r="G678" s="127" t="s">
        <v>153</v>
      </c>
      <c r="H678" s="141" t="s">
        <v>145</v>
      </c>
      <c r="I678" s="66" t="s">
        <v>149</v>
      </c>
      <c r="J678" s="52">
        <v>34783483</v>
      </c>
      <c r="K678" s="52">
        <v>62801081</v>
      </c>
      <c r="L678" s="52">
        <v>86062285</v>
      </c>
      <c r="M678" s="78">
        <v>105536904</v>
      </c>
      <c r="N678" s="93">
        <v>25059441</v>
      </c>
      <c r="O678" s="52"/>
      <c r="P678" s="52"/>
      <c r="Q678" s="53"/>
    </row>
    <row r="679" spans="2:17" s="54" customFormat="1" x14ac:dyDescent="0.25">
      <c r="B679" s="126">
        <v>338</v>
      </c>
      <c r="C679" s="128" t="s">
        <v>753</v>
      </c>
      <c r="D679" s="130" t="s">
        <v>1700</v>
      </c>
      <c r="E679" s="132">
        <v>37089</v>
      </c>
      <c r="F679" s="134">
        <v>3966350139</v>
      </c>
      <c r="G679" s="128"/>
      <c r="H679" s="141"/>
      <c r="I679" s="65" t="s">
        <v>150</v>
      </c>
      <c r="J679" s="18">
        <v>-15624842</v>
      </c>
      <c r="K679" s="8">
        <v>-39404770</v>
      </c>
      <c r="L679" s="8">
        <v>-57763712</v>
      </c>
      <c r="M679" s="74">
        <v>-407302989</v>
      </c>
      <c r="N679" s="89">
        <v>-2207361</v>
      </c>
      <c r="O679" s="43"/>
      <c r="P679" s="43"/>
      <c r="Q679" s="45"/>
    </row>
    <row r="680" spans="2:17" s="54" customFormat="1" x14ac:dyDescent="0.25">
      <c r="B680" s="126">
        <v>339</v>
      </c>
      <c r="C680" s="127" t="s">
        <v>755</v>
      </c>
      <c r="D680" s="129" t="s">
        <v>1701</v>
      </c>
      <c r="E680" s="131">
        <v>39276</v>
      </c>
      <c r="F680" s="133">
        <v>5630000914</v>
      </c>
      <c r="G680" s="127" t="s">
        <v>154</v>
      </c>
      <c r="H680" s="135" t="s">
        <v>145</v>
      </c>
      <c r="I680" s="66" t="s">
        <v>149</v>
      </c>
      <c r="J680" s="55">
        <v>0</v>
      </c>
      <c r="K680" s="55"/>
      <c r="L680" s="55"/>
      <c r="M680" s="79"/>
      <c r="N680" s="94"/>
      <c r="O680" s="52"/>
      <c r="P680" s="52"/>
      <c r="Q680" s="53"/>
    </row>
    <row r="681" spans="2:17" s="54" customFormat="1" x14ac:dyDescent="0.25">
      <c r="B681" s="126">
        <v>339</v>
      </c>
      <c r="C681" s="128" t="s">
        <v>755</v>
      </c>
      <c r="D681" s="130" t="s">
        <v>1701</v>
      </c>
      <c r="E681" s="132">
        <v>39276</v>
      </c>
      <c r="F681" s="134">
        <v>5630000914</v>
      </c>
      <c r="G681" s="128"/>
      <c r="H681" s="136"/>
      <c r="I681" s="65" t="s">
        <v>150</v>
      </c>
      <c r="J681" s="8">
        <v>-1863264104</v>
      </c>
      <c r="K681" s="44"/>
      <c r="L681" s="44"/>
      <c r="M681" s="80"/>
      <c r="N681" s="95"/>
      <c r="O681" s="43"/>
      <c r="P681" s="43"/>
      <c r="Q681" s="45"/>
    </row>
    <row r="682" spans="2:17" s="54" customFormat="1" x14ac:dyDescent="0.25">
      <c r="B682" s="126">
        <v>340</v>
      </c>
      <c r="C682" s="127" t="s">
        <v>757</v>
      </c>
      <c r="D682" s="129" t="s">
        <v>1702</v>
      </c>
      <c r="E682" s="131">
        <v>43116</v>
      </c>
      <c r="F682" s="133">
        <v>1000000000</v>
      </c>
      <c r="G682" s="127" t="s">
        <v>154</v>
      </c>
      <c r="H682" s="135" t="s">
        <v>145</v>
      </c>
      <c r="I682" s="66" t="s">
        <v>149</v>
      </c>
      <c r="J682" s="52">
        <v>10058920234</v>
      </c>
      <c r="K682" s="52">
        <v>17985663099</v>
      </c>
      <c r="L682" s="55"/>
      <c r="M682" s="79"/>
      <c r="N682" s="94"/>
      <c r="O682" s="52"/>
      <c r="P682" s="52"/>
      <c r="Q682" s="53"/>
    </row>
    <row r="683" spans="2:17" s="54" customFormat="1" x14ac:dyDescent="0.25">
      <c r="B683" s="126">
        <v>340</v>
      </c>
      <c r="C683" s="128" t="s">
        <v>757</v>
      </c>
      <c r="D683" s="130" t="s">
        <v>1702</v>
      </c>
      <c r="E683" s="132">
        <v>43116</v>
      </c>
      <c r="F683" s="134">
        <v>1000000000</v>
      </c>
      <c r="G683" s="128"/>
      <c r="H683" s="136"/>
      <c r="I683" s="65" t="s">
        <v>150</v>
      </c>
      <c r="J683" s="43">
        <v>31937688</v>
      </c>
      <c r="K683" s="43">
        <v>225508855</v>
      </c>
      <c r="L683" s="44"/>
      <c r="M683" s="80"/>
      <c r="N683" s="95"/>
      <c r="O683" s="43"/>
      <c r="P683" s="43"/>
      <c r="Q683" s="45"/>
    </row>
    <row r="684" spans="2:17" s="54" customFormat="1" x14ac:dyDescent="0.25">
      <c r="B684" s="142">
        <v>341</v>
      </c>
      <c r="C684" s="127" t="s">
        <v>759</v>
      </c>
      <c r="D684" s="129" t="s">
        <v>1703</v>
      </c>
      <c r="E684" s="131" t="s">
        <v>1704</v>
      </c>
      <c r="F684" s="133">
        <v>4049616328</v>
      </c>
      <c r="G684" s="127" t="s">
        <v>154</v>
      </c>
      <c r="H684" s="135" t="s">
        <v>155</v>
      </c>
      <c r="I684" s="66" t="s">
        <v>149</v>
      </c>
      <c r="J684" s="52">
        <v>5623506</v>
      </c>
      <c r="K684" s="52">
        <v>12780671</v>
      </c>
      <c r="L684" s="52">
        <v>20224052</v>
      </c>
      <c r="M684" s="78">
        <v>26892851</v>
      </c>
      <c r="N684" s="93">
        <v>4503338</v>
      </c>
      <c r="O684" s="52"/>
      <c r="P684" s="52"/>
      <c r="Q684" s="53"/>
    </row>
    <row r="685" spans="2:17" s="54" customFormat="1" x14ac:dyDescent="0.25">
      <c r="B685" s="143">
        <v>341</v>
      </c>
      <c r="C685" s="128" t="s">
        <v>759</v>
      </c>
      <c r="D685" s="130" t="s">
        <v>1703</v>
      </c>
      <c r="E685" s="132" t="s">
        <v>1704</v>
      </c>
      <c r="F685" s="134">
        <v>4049616328</v>
      </c>
      <c r="G685" s="128"/>
      <c r="H685" s="136"/>
      <c r="I685" s="65" t="s">
        <v>150</v>
      </c>
      <c r="J685" s="8">
        <v>-3282923</v>
      </c>
      <c r="K685" s="8">
        <v>-5201728</v>
      </c>
      <c r="L685" s="8">
        <v>-6633854</v>
      </c>
      <c r="M685" s="74">
        <v>-45381413</v>
      </c>
      <c r="N685" s="89">
        <v>-3490619</v>
      </c>
      <c r="O685" s="43"/>
      <c r="P685" s="43"/>
      <c r="Q685" s="45"/>
    </row>
    <row r="686" spans="2:17" s="54" customFormat="1" x14ac:dyDescent="0.25">
      <c r="B686" s="142">
        <v>342</v>
      </c>
      <c r="C686" s="127" t="s">
        <v>761</v>
      </c>
      <c r="D686" s="129" t="s">
        <v>1705</v>
      </c>
      <c r="E686" s="131">
        <v>41792</v>
      </c>
      <c r="F686" s="133">
        <v>3042649384</v>
      </c>
      <c r="G686" s="127" t="s">
        <v>152</v>
      </c>
      <c r="H686" s="135" t="s">
        <v>145</v>
      </c>
      <c r="I686" s="66" t="s">
        <v>149</v>
      </c>
      <c r="J686" s="52">
        <v>906578</v>
      </c>
      <c r="K686" s="55"/>
      <c r="L686" s="52">
        <v>2794283</v>
      </c>
      <c r="M686" s="78">
        <v>3728364</v>
      </c>
      <c r="N686" s="93">
        <v>891475</v>
      </c>
      <c r="O686" s="52"/>
      <c r="P686" s="52"/>
      <c r="Q686" s="53"/>
    </row>
    <row r="687" spans="2:17" s="54" customFormat="1" x14ac:dyDescent="0.25">
      <c r="B687" s="143">
        <v>342</v>
      </c>
      <c r="C687" s="128" t="s">
        <v>761</v>
      </c>
      <c r="D687" s="130" t="s">
        <v>1705</v>
      </c>
      <c r="E687" s="132">
        <v>41792</v>
      </c>
      <c r="F687" s="134">
        <v>3042649384</v>
      </c>
      <c r="G687" s="128"/>
      <c r="H687" s="136"/>
      <c r="I687" s="65" t="s">
        <v>150</v>
      </c>
      <c r="J687" s="43">
        <v>266313</v>
      </c>
      <c r="K687" s="44"/>
      <c r="L687" s="43">
        <v>815729</v>
      </c>
      <c r="M687" s="77">
        <v>788918</v>
      </c>
      <c r="N687" s="92">
        <v>264202</v>
      </c>
      <c r="O687" s="43"/>
      <c r="P687" s="43"/>
      <c r="Q687" s="45"/>
    </row>
    <row r="688" spans="2:17" s="54" customFormat="1" x14ac:dyDescent="0.25">
      <c r="B688" s="126">
        <v>343</v>
      </c>
      <c r="C688" s="127" t="s">
        <v>763</v>
      </c>
      <c r="D688" s="129" t="s">
        <v>1706</v>
      </c>
      <c r="E688" s="131" t="s">
        <v>1707</v>
      </c>
      <c r="F688" s="133">
        <v>520160000</v>
      </c>
      <c r="G688" s="127" t="s">
        <v>154</v>
      </c>
      <c r="H688" s="135" t="s">
        <v>145</v>
      </c>
      <c r="I688" s="66" t="s">
        <v>149</v>
      </c>
      <c r="J688" s="52">
        <v>104903409834</v>
      </c>
      <c r="K688" s="52">
        <v>196249949120</v>
      </c>
      <c r="L688" s="52">
        <v>300730959666</v>
      </c>
      <c r="M688" s="78">
        <v>424128420727</v>
      </c>
      <c r="N688" s="93">
        <v>89957519724</v>
      </c>
      <c r="O688" s="52"/>
      <c r="P688" s="52"/>
      <c r="Q688" s="53"/>
    </row>
    <row r="689" spans="2:17" s="54" customFormat="1" x14ac:dyDescent="0.25">
      <c r="B689" s="126">
        <v>343</v>
      </c>
      <c r="C689" s="128" t="s">
        <v>763</v>
      </c>
      <c r="D689" s="130" t="s">
        <v>1706</v>
      </c>
      <c r="E689" s="132" t="s">
        <v>1707</v>
      </c>
      <c r="F689" s="134">
        <v>520160000</v>
      </c>
      <c r="G689" s="128"/>
      <c r="H689" s="136"/>
      <c r="I689" s="65" t="s">
        <v>150</v>
      </c>
      <c r="J689" s="43">
        <v>7485599805</v>
      </c>
      <c r="K689" s="43">
        <v>11273038401</v>
      </c>
      <c r="L689" s="43">
        <v>20090384707</v>
      </c>
      <c r="M689" s="77">
        <v>14679673993</v>
      </c>
      <c r="N689" s="92">
        <v>2497748119</v>
      </c>
      <c r="O689" s="43"/>
      <c r="P689" s="43"/>
      <c r="Q689" s="45"/>
    </row>
    <row r="690" spans="2:17" s="54" customFormat="1" x14ac:dyDescent="0.25">
      <c r="B690" s="126">
        <v>344</v>
      </c>
      <c r="C690" s="127" t="s">
        <v>765</v>
      </c>
      <c r="D690" s="129" t="s">
        <v>766</v>
      </c>
      <c r="E690" s="131" t="s">
        <v>1708</v>
      </c>
      <c r="F690" s="133">
        <v>787851525</v>
      </c>
      <c r="G690" s="127" t="s">
        <v>154</v>
      </c>
      <c r="H690" s="135" t="s">
        <v>145</v>
      </c>
      <c r="I690" s="66" t="s">
        <v>149</v>
      </c>
      <c r="J690" s="52">
        <v>46416407739</v>
      </c>
      <c r="K690" s="55"/>
      <c r="L690" s="55"/>
      <c r="M690" s="79"/>
      <c r="N690" s="94"/>
      <c r="O690" s="52"/>
      <c r="P690" s="52"/>
      <c r="Q690" s="53"/>
    </row>
    <row r="691" spans="2:17" s="54" customFormat="1" x14ac:dyDescent="0.25">
      <c r="B691" s="126">
        <v>344</v>
      </c>
      <c r="C691" s="128" t="s">
        <v>765</v>
      </c>
      <c r="D691" s="130" t="s">
        <v>766</v>
      </c>
      <c r="E691" s="132" t="s">
        <v>1708</v>
      </c>
      <c r="F691" s="134">
        <v>787851525</v>
      </c>
      <c r="G691" s="128"/>
      <c r="H691" s="136"/>
      <c r="I691" s="65" t="s">
        <v>150</v>
      </c>
      <c r="J691" s="43">
        <v>1888206858</v>
      </c>
      <c r="K691" s="44"/>
      <c r="L691" s="44"/>
      <c r="M691" s="80"/>
      <c r="N691" s="95"/>
      <c r="O691" s="43"/>
      <c r="P691" s="43"/>
      <c r="Q691" s="45"/>
    </row>
    <row r="692" spans="2:17" s="54" customFormat="1" x14ac:dyDescent="0.25">
      <c r="B692" s="126">
        <v>345</v>
      </c>
      <c r="C692" s="127" t="s">
        <v>767</v>
      </c>
      <c r="D692" s="129" t="s">
        <v>1709</v>
      </c>
      <c r="E692" s="131" t="s">
        <v>1710</v>
      </c>
      <c r="F692" s="133">
        <v>1008517669</v>
      </c>
      <c r="G692" s="127" t="s">
        <v>154</v>
      </c>
      <c r="H692" s="141" t="s">
        <v>145</v>
      </c>
      <c r="I692" s="66" t="s">
        <v>149</v>
      </c>
      <c r="J692" s="52">
        <v>97767124920</v>
      </c>
      <c r="K692" s="55"/>
      <c r="L692" s="52">
        <v>336394351720</v>
      </c>
      <c r="M692" s="78">
        <v>455555959093</v>
      </c>
      <c r="N692" s="93">
        <v>106993231754</v>
      </c>
      <c r="O692" s="52"/>
      <c r="P692" s="52"/>
      <c r="Q692" s="53"/>
    </row>
    <row r="693" spans="2:17" s="54" customFormat="1" x14ac:dyDescent="0.25">
      <c r="B693" s="126">
        <v>345</v>
      </c>
      <c r="C693" s="128" t="s">
        <v>767</v>
      </c>
      <c r="D693" s="130" t="s">
        <v>1709</v>
      </c>
      <c r="E693" s="132" t="s">
        <v>1710</v>
      </c>
      <c r="F693" s="134">
        <v>1008517669</v>
      </c>
      <c r="G693" s="128"/>
      <c r="H693" s="141"/>
      <c r="I693" s="65" t="s">
        <v>150</v>
      </c>
      <c r="J693" s="8">
        <v>-2532236229</v>
      </c>
      <c r="K693" s="56"/>
      <c r="L693" s="8">
        <v>-32621377605</v>
      </c>
      <c r="M693" s="74">
        <v>-46390704290</v>
      </c>
      <c r="N693" s="103">
        <v>-7920705172</v>
      </c>
      <c r="O693" s="43"/>
      <c r="P693" s="43"/>
      <c r="Q693" s="45"/>
    </row>
    <row r="694" spans="2:17" s="54" customFormat="1" x14ac:dyDescent="0.25">
      <c r="B694" s="126">
        <v>346</v>
      </c>
      <c r="C694" s="127" t="s">
        <v>769</v>
      </c>
      <c r="D694" s="129" t="s">
        <v>1711</v>
      </c>
      <c r="E694" s="131">
        <v>33028</v>
      </c>
      <c r="F694" s="133">
        <v>96000000</v>
      </c>
      <c r="G694" s="127" t="s">
        <v>154</v>
      </c>
      <c r="H694" s="141" t="s">
        <v>145</v>
      </c>
      <c r="I694" s="66" t="s">
        <v>149</v>
      </c>
      <c r="J694" s="52">
        <v>59701783512</v>
      </c>
      <c r="K694" s="52">
        <v>103460732849</v>
      </c>
      <c r="L694" s="52">
        <v>172100571735</v>
      </c>
      <c r="M694" s="78">
        <v>240029648845</v>
      </c>
      <c r="N694" s="93">
        <v>48486610238</v>
      </c>
      <c r="O694" s="52"/>
      <c r="P694" s="52"/>
      <c r="Q694" s="53"/>
    </row>
    <row r="695" spans="2:17" s="54" customFormat="1" x14ac:dyDescent="0.25">
      <c r="B695" s="126">
        <v>346</v>
      </c>
      <c r="C695" s="128" t="s">
        <v>769</v>
      </c>
      <c r="D695" s="130" t="s">
        <v>1711</v>
      </c>
      <c r="E695" s="132">
        <v>33028</v>
      </c>
      <c r="F695" s="134">
        <v>96000000</v>
      </c>
      <c r="G695" s="128"/>
      <c r="H695" s="141"/>
      <c r="I695" s="65" t="s">
        <v>150</v>
      </c>
      <c r="J695" s="43">
        <v>1167503404</v>
      </c>
      <c r="K695" s="43">
        <v>105417710</v>
      </c>
      <c r="L695" s="43">
        <v>2284519847</v>
      </c>
      <c r="M695" s="77">
        <v>2886727390</v>
      </c>
      <c r="N695" s="89">
        <v>-1430038781</v>
      </c>
      <c r="O695" s="43"/>
      <c r="P695" s="43"/>
      <c r="Q695" s="45"/>
    </row>
    <row r="696" spans="2:17" s="54" customFormat="1" x14ac:dyDescent="0.25">
      <c r="B696" s="126">
        <v>347</v>
      </c>
      <c r="C696" s="127" t="s">
        <v>771</v>
      </c>
      <c r="D696" s="129" t="s">
        <v>772</v>
      </c>
      <c r="E696" s="131">
        <v>35635</v>
      </c>
      <c r="F696" s="133">
        <v>696000000</v>
      </c>
      <c r="G696" s="127" t="s">
        <v>152</v>
      </c>
      <c r="H696" s="141" t="s">
        <v>145</v>
      </c>
      <c r="I696" s="66" t="s">
        <v>149</v>
      </c>
      <c r="J696" s="52">
        <v>310061</v>
      </c>
      <c r="K696" s="52">
        <v>1124030</v>
      </c>
      <c r="L696" s="52">
        <v>1794881</v>
      </c>
      <c r="M696" s="78">
        <v>2209581</v>
      </c>
      <c r="N696" s="93">
        <v>399358</v>
      </c>
      <c r="O696" s="52"/>
      <c r="P696" s="52"/>
      <c r="Q696" s="53"/>
    </row>
    <row r="697" spans="2:17" s="54" customFormat="1" x14ac:dyDescent="0.25">
      <c r="B697" s="126">
        <v>347</v>
      </c>
      <c r="C697" s="128" t="s">
        <v>771</v>
      </c>
      <c r="D697" s="130" t="s">
        <v>772</v>
      </c>
      <c r="E697" s="132">
        <v>35635</v>
      </c>
      <c r="F697" s="134">
        <v>696000000</v>
      </c>
      <c r="G697" s="128"/>
      <c r="H697" s="141"/>
      <c r="I697" s="65" t="s">
        <v>150</v>
      </c>
      <c r="J697" s="52">
        <v>80792</v>
      </c>
      <c r="K697" s="43">
        <v>2883131</v>
      </c>
      <c r="L697" s="43">
        <v>2905659</v>
      </c>
      <c r="M697" s="77">
        <v>2214426</v>
      </c>
      <c r="N697" s="93">
        <v>164575</v>
      </c>
      <c r="O697" s="43"/>
      <c r="P697" s="43"/>
      <c r="Q697" s="45"/>
    </row>
    <row r="698" spans="2:17" s="54" customFormat="1" x14ac:dyDescent="0.25">
      <c r="B698" s="126">
        <v>348</v>
      </c>
      <c r="C698" s="127" t="s">
        <v>773</v>
      </c>
      <c r="D698" s="129" t="s">
        <v>1712</v>
      </c>
      <c r="E698" s="131">
        <v>35633</v>
      </c>
      <c r="F698" s="133">
        <v>150000000</v>
      </c>
      <c r="G698" s="127" t="s">
        <v>154</v>
      </c>
      <c r="H698" s="141" t="s">
        <v>145</v>
      </c>
      <c r="I698" s="66" t="s">
        <v>149</v>
      </c>
      <c r="J698" s="52">
        <v>500165202841</v>
      </c>
      <c r="K698" s="52">
        <v>762295660608</v>
      </c>
      <c r="L698" s="52">
        <v>1031490298610</v>
      </c>
      <c r="M698" s="78">
        <v>1472998049980</v>
      </c>
      <c r="N698" s="93">
        <v>510751748884</v>
      </c>
      <c r="O698" s="52"/>
      <c r="P698" s="52"/>
      <c r="Q698" s="53"/>
    </row>
    <row r="699" spans="2:17" s="54" customFormat="1" x14ac:dyDescent="0.25">
      <c r="B699" s="126">
        <v>348</v>
      </c>
      <c r="C699" s="128" t="s">
        <v>773</v>
      </c>
      <c r="D699" s="130" t="s">
        <v>1712</v>
      </c>
      <c r="E699" s="132">
        <v>35633</v>
      </c>
      <c r="F699" s="134">
        <v>150000000</v>
      </c>
      <c r="G699" s="128"/>
      <c r="H699" s="141"/>
      <c r="I699" s="65" t="s">
        <v>150</v>
      </c>
      <c r="J699" s="58">
        <v>16150265486</v>
      </c>
      <c r="K699" s="43">
        <v>21318165130</v>
      </c>
      <c r="L699" s="43">
        <v>37691943009</v>
      </c>
      <c r="M699" s="77">
        <v>68687123783</v>
      </c>
      <c r="N699" s="92">
        <v>14504960370</v>
      </c>
      <c r="O699" s="43"/>
      <c r="P699" s="43"/>
      <c r="Q699" s="45"/>
    </row>
    <row r="700" spans="2:17" s="54" customFormat="1" x14ac:dyDescent="0.25">
      <c r="B700" s="126">
        <v>349</v>
      </c>
      <c r="C700" s="127" t="s">
        <v>775</v>
      </c>
      <c r="D700" s="129" t="s">
        <v>776</v>
      </c>
      <c r="E700" s="131">
        <v>32909</v>
      </c>
      <c r="F700" s="133">
        <v>106250000</v>
      </c>
      <c r="G700" s="127" t="s">
        <v>154</v>
      </c>
      <c r="H700" s="135" t="s">
        <v>145</v>
      </c>
      <c r="I700" s="66" t="s">
        <v>149</v>
      </c>
      <c r="J700" s="52">
        <v>23040693451</v>
      </c>
      <c r="K700" s="52">
        <v>49030781458</v>
      </c>
      <c r="L700" s="52">
        <v>72439768661</v>
      </c>
      <c r="M700" s="78">
        <v>95212682098</v>
      </c>
      <c r="N700" s="93">
        <v>18018366969</v>
      </c>
      <c r="O700" s="52"/>
      <c r="P700" s="52"/>
      <c r="Q700" s="53"/>
    </row>
    <row r="701" spans="2:17" s="54" customFormat="1" x14ac:dyDescent="0.25">
      <c r="B701" s="126">
        <v>349</v>
      </c>
      <c r="C701" s="128" t="s">
        <v>775</v>
      </c>
      <c r="D701" s="130" t="s">
        <v>776</v>
      </c>
      <c r="E701" s="132">
        <v>32909</v>
      </c>
      <c r="F701" s="134">
        <v>106250000</v>
      </c>
      <c r="G701" s="128"/>
      <c r="H701" s="136"/>
      <c r="I701" s="65" t="s">
        <v>150</v>
      </c>
      <c r="J701" s="43">
        <v>8020626050</v>
      </c>
      <c r="K701" s="43">
        <v>17054021521</v>
      </c>
      <c r="L701" s="43">
        <v>23855759457</v>
      </c>
      <c r="M701" s="77">
        <v>32755830588</v>
      </c>
      <c r="N701" s="92">
        <v>7891443304</v>
      </c>
      <c r="O701" s="43"/>
      <c r="P701" s="43"/>
      <c r="Q701" s="45"/>
    </row>
    <row r="702" spans="2:17" s="54" customFormat="1" x14ac:dyDescent="0.25">
      <c r="B702" s="126">
        <v>350</v>
      </c>
      <c r="C702" s="127" t="s">
        <v>777</v>
      </c>
      <c r="D702" s="129" t="s">
        <v>1713</v>
      </c>
      <c r="E702" s="131">
        <v>35244</v>
      </c>
      <c r="F702" s="133">
        <v>23077689619</v>
      </c>
      <c r="G702" s="127" t="s">
        <v>152</v>
      </c>
      <c r="H702" s="135" t="s">
        <v>145</v>
      </c>
      <c r="I702" s="66" t="s">
        <v>149</v>
      </c>
      <c r="J702" s="52">
        <v>2467363</v>
      </c>
      <c r="K702" s="52">
        <v>5490622</v>
      </c>
      <c r="L702" s="52">
        <v>8472573</v>
      </c>
      <c r="M702" s="78">
        <v>12282444</v>
      </c>
      <c r="N702" s="93">
        <v>2775271</v>
      </c>
      <c r="O702" s="52"/>
      <c r="P702" s="52"/>
      <c r="Q702" s="53"/>
    </row>
    <row r="703" spans="2:17" s="54" customFormat="1" x14ac:dyDescent="0.25">
      <c r="B703" s="126">
        <v>350</v>
      </c>
      <c r="C703" s="128" t="s">
        <v>777</v>
      </c>
      <c r="D703" s="130" t="s">
        <v>1713</v>
      </c>
      <c r="E703" s="132">
        <v>35244</v>
      </c>
      <c r="F703" s="134">
        <v>23077689619</v>
      </c>
      <c r="G703" s="128"/>
      <c r="H703" s="136"/>
      <c r="I703" s="65" t="s">
        <v>150</v>
      </c>
      <c r="J703" s="43">
        <v>180598</v>
      </c>
      <c r="K703" s="43">
        <v>2473041</v>
      </c>
      <c r="L703" s="43">
        <v>1755266</v>
      </c>
      <c r="M703" s="77">
        <v>1726085</v>
      </c>
      <c r="N703" s="92">
        <v>126269</v>
      </c>
      <c r="O703" s="43"/>
      <c r="P703" s="43"/>
      <c r="Q703" s="45"/>
    </row>
    <row r="704" spans="2:17" s="54" customFormat="1" x14ac:dyDescent="0.25">
      <c r="B704" s="142">
        <v>351</v>
      </c>
      <c r="C704" s="127" t="s">
        <v>779</v>
      </c>
      <c r="D704" s="129" t="s">
        <v>780</v>
      </c>
      <c r="E704" s="131" t="s">
        <v>1663</v>
      </c>
      <c r="F704" s="133">
        <v>1170432803</v>
      </c>
      <c r="G704" s="127" t="s">
        <v>152</v>
      </c>
      <c r="H704" s="135" t="s">
        <v>145</v>
      </c>
      <c r="I704" s="66" t="s">
        <v>149</v>
      </c>
      <c r="J704" s="52">
        <v>26491</v>
      </c>
      <c r="K704" s="52">
        <v>45340</v>
      </c>
      <c r="L704" s="52">
        <v>65616</v>
      </c>
      <c r="M704" s="79"/>
      <c r="N704" s="94"/>
      <c r="O704" s="52"/>
      <c r="P704" s="52"/>
      <c r="Q704" s="53"/>
    </row>
    <row r="705" spans="2:17" s="54" customFormat="1" x14ac:dyDescent="0.25">
      <c r="B705" s="143">
        <v>351</v>
      </c>
      <c r="C705" s="128" t="s">
        <v>779</v>
      </c>
      <c r="D705" s="130" t="s">
        <v>780</v>
      </c>
      <c r="E705" s="132" t="s">
        <v>1663</v>
      </c>
      <c r="F705" s="134">
        <v>1170432803</v>
      </c>
      <c r="G705" s="128"/>
      <c r="H705" s="136"/>
      <c r="I705" s="65" t="s">
        <v>150</v>
      </c>
      <c r="J705" s="8">
        <v>-27962</v>
      </c>
      <c r="K705" s="8">
        <v>-52089</v>
      </c>
      <c r="L705" s="8">
        <v>-60923</v>
      </c>
      <c r="M705" s="80"/>
      <c r="N705" s="95"/>
      <c r="O705" s="43"/>
      <c r="P705" s="43"/>
      <c r="Q705" s="45"/>
    </row>
    <row r="706" spans="2:17" s="54" customFormat="1" x14ac:dyDescent="0.25">
      <c r="B706" s="142">
        <v>352</v>
      </c>
      <c r="C706" s="127" t="s">
        <v>781</v>
      </c>
      <c r="D706" s="129" t="s">
        <v>1714</v>
      </c>
      <c r="E706" s="131" t="s">
        <v>1715</v>
      </c>
      <c r="F706" s="133">
        <v>2917918080</v>
      </c>
      <c r="G706" s="127" t="s">
        <v>152</v>
      </c>
      <c r="H706" s="135" t="s">
        <v>145</v>
      </c>
      <c r="I706" s="66" t="s">
        <v>149</v>
      </c>
      <c r="J706" s="52">
        <v>1961552</v>
      </c>
      <c r="K706" s="52">
        <v>5915413</v>
      </c>
      <c r="L706" s="52">
        <v>7777764</v>
      </c>
      <c r="M706" s="78">
        <v>10245173</v>
      </c>
      <c r="N706" s="93">
        <v>1927379</v>
      </c>
      <c r="O706" s="52"/>
      <c r="P706" s="52"/>
      <c r="Q706" s="53"/>
    </row>
    <row r="707" spans="2:17" s="54" customFormat="1" x14ac:dyDescent="0.25">
      <c r="B707" s="143">
        <v>352</v>
      </c>
      <c r="C707" s="128" t="s">
        <v>781</v>
      </c>
      <c r="D707" s="130" t="s">
        <v>1714</v>
      </c>
      <c r="E707" s="132" t="s">
        <v>1715</v>
      </c>
      <c r="F707" s="134">
        <v>2917918080</v>
      </c>
      <c r="G707" s="128"/>
      <c r="H707" s="136"/>
      <c r="I707" s="65" t="s">
        <v>150</v>
      </c>
      <c r="J707" s="43">
        <v>246739</v>
      </c>
      <c r="K707" s="43">
        <v>1344808</v>
      </c>
      <c r="L707" s="43">
        <v>1495756</v>
      </c>
      <c r="M707" s="77">
        <v>1097332</v>
      </c>
      <c r="N707" s="92">
        <v>142510</v>
      </c>
      <c r="O707" s="43"/>
      <c r="P707" s="43"/>
      <c r="Q707" s="45"/>
    </row>
    <row r="708" spans="2:17" s="54" customFormat="1" x14ac:dyDescent="0.25">
      <c r="B708" s="126">
        <v>353</v>
      </c>
      <c r="C708" s="127" t="s">
        <v>783</v>
      </c>
      <c r="D708" s="129" t="s">
        <v>1716</v>
      </c>
      <c r="E708" s="131">
        <v>34421</v>
      </c>
      <c r="F708" s="133">
        <v>2588250000</v>
      </c>
      <c r="G708" s="127" t="s">
        <v>154</v>
      </c>
      <c r="H708" s="135" t="s">
        <v>145</v>
      </c>
      <c r="I708" s="66" t="s">
        <v>149</v>
      </c>
      <c r="J708" s="55"/>
      <c r="K708" s="55"/>
      <c r="L708" s="55"/>
      <c r="M708" s="79"/>
      <c r="N708" s="94"/>
      <c r="O708" s="52"/>
      <c r="P708" s="52"/>
      <c r="Q708" s="53"/>
    </row>
    <row r="709" spans="2:17" s="54" customFormat="1" x14ac:dyDescent="0.25">
      <c r="B709" s="126">
        <v>353</v>
      </c>
      <c r="C709" s="128" t="s">
        <v>783</v>
      </c>
      <c r="D709" s="130" t="s">
        <v>1716</v>
      </c>
      <c r="E709" s="132">
        <v>34421</v>
      </c>
      <c r="F709" s="134">
        <v>2588250000</v>
      </c>
      <c r="G709" s="128"/>
      <c r="H709" s="136"/>
      <c r="I709" s="65" t="s">
        <v>150</v>
      </c>
      <c r="J709" s="43">
        <v>11999845388</v>
      </c>
      <c r="K709" s="43">
        <v>13237905396</v>
      </c>
      <c r="L709" s="43">
        <v>29004943299</v>
      </c>
      <c r="M709" s="77">
        <v>36602219324</v>
      </c>
      <c r="N709" s="92">
        <v>2618241250</v>
      </c>
      <c r="O709" s="43"/>
      <c r="P709" s="43"/>
      <c r="Q709" s="45"/>
    </row>
    <row r="710" spans="2:17" s="54" customFormat="1" x14ac:dyDescent="0.25">
      <c r="B710" s="126">
        <v>354</v>
      </c>
      <c r="C710" s="127" t="s">
        <v>785</v>
      </c>
      <c r="D710" s="129" t="s">
        <v>1717</v>
      </c>
      <c r="E710" s="131">
        <v>41744</v>
      </c>
      <c r="F710" s="133">
        <v>350000022</v>
      </c>
      <c r="G710" s="127" t="s">
        <v>154</v>
      </c>
      <c r="H710" s="135" t="s">
        <v>145</v>
      </c>
      <c r="I710" s="66" t="s">
        <v>149</v>
      </c>
      <c r="J710" s="52">
        <v>19311133780</v>
      </c>
      <c r="K710" s="52">
        <v>48315269846</v>
      </c>
      <c r="L710" s="52">
        <v>74689946966</v>
      </c>
      <c r="M710" s="78">
        <v>102242420595</v>
      </c>
      <c r="N710" s="93">
        <v>22631565347</v>
      </c>
      <c r="O710" s="52"/>
      <c r="P710" s="52"/>
      <c r="Q710" s="53"/>
    </row>
    <row r="711" spans="2:17" s="54" customFormat="1" x14ac:dyDescent="0.25">
      <c r="B711" s="126">
        <v>354</v>
      </c>
      <c r="C711" s="128" t="s">
        <v>785</v>
      </c>
      <c r="D711" s="130" t="s">
        <v>1717</v>
      </c>
      <c r="E711" s="132">
        <v>41744</v>
      </c>
      <c r="F711" s="134">
        <v>350000022</v>
      </c>
      <c r="G711" s="128"/>
      <c r="H711" s="136"/>
      <c r="I711" s="65" t="s">
        <v>150</v>
      </c>
      <c r="J711" s="8">
        <v>-13647943639</v>
      </c>
      <c r="K711" s="8">
        <v>-18866552371</v>
      </c>
      <c r="L711" s="8">
        <v>-28021571765</v>
      </c>
      <c r="M711" s="74">
        <v>-29874068816</v>
      </c>
      <c r="N711" s="89">
        <v>-5346465369</v>
      </c>
      <c r="O711" s="43"/>
      <c r="P711" s="43"/>
      <c r="Q711" s="45"/>
    </row>
    <row r="712" spans="2:17" s="54" customFormat="1" x14ac:dyDescent="0.25">
      <c r="B712" s="126">
        <v>355</v>
      </c>
      <c r="C712" s="127" t="s">
        <v>787</v>
      </c>
      <c r="D712" s="129" t="s">
        <v>1718</v>
      </c>
      <c r="E712" s="131">
        <v>35251</v>
      </c>
      <c r="F712" s="133">
        <v>6822863965</v>
      </c>
      <c r="G712" s="127" t="s">
        <v>152</v>
      </c>
      <c r="H712" s="141" t="s">
        <v>145</v>
      </c>
      <c r="I712" s="66" t="s">
        <v>149</v>
      </c>
      <c r="J712" s="52">
        <v>868338</v>
      </c>
      <c r="K712" s="52">
        <v>1763272</v>
      </c>
      <c r="L712" s="55"/>
      <c r="M712" s="78">
        <v>4019846</v>
      </c>
      <c r="N712" s="93">
        <v>927936</v>
      </c>
      <c r="O712" s="52"/>
      <c r="P712" s="52"/>
      <c r="Q712" s="53"/>
    </row>
    <row r="713" spans="2:17" s="54" customFormat="1" x14ac:dyDescent="0.25">
      <c r="B713" s="126">
        <v>355</v>
      </c>
      <c r="C713" s="128" t="s">
        <v>787</v>
      </c>
      <c r="D713" s="130" t="s">
        <v>1718</v>
      </c>
      <c r="E713" s="132">
        <v>35251</v>
      </c>
      <c r="F713" s="134">
        <v>6822863965</v>
      </c>
      <c r="G713" s="128"/>
      <c r="H713" s="141"/>
      <c r="I713" s="65" t="s">
        <v>150</v>
      </c>
      <c r="J713" s="43">
        <v>115675</v>
      </c>
      <c r="K713" s="43">
        <v>224036</v>
      </c>
      <c r="L713" s="44"/>
      <c r="M713" s="77">
        <v>329426</v>
      </c>
      <c r="N713" s="104">
        <v>38104</v>
      </c>
      <c r="O713" s="43"/>
      <c r="P713" s="43"/>
      <c r="Q713" s="45"/>
    </row>
    <row r="714" spans="2:17" s="54" customFormat="1" x14ac:dyDescent="0.25">
      <c r="B714" s="126">
        <v>356</v>
      </c>
      <c r="C714" s="127" t="s">
        <v>789</v>
      </c>
      <c r="D714" s="129" t="s">
        <v>1719</v>
      </c>
      <c r="E714" s="131">
        <v>35632</v>
      </c>
      <c r="F714" s="133">
        <v>1560000000</v>
      </c>
      <c r="G714" s="127" t="s">
        <v>152</v>
      </c>
      <c r="H714" s="141" t="s">
        <v>145</v>
      </c>
      <c r="I714" s="66" t="s">
        <v>149</v>
      </c>
      <c r="J714" s="52">
        <v>1803349</v>
      </c>
      <c r="K714" s="52">
        <v>3357580</v>
      </c>
      <c r="L714" s="52">
        <v>5293189</v>
      </c>
      <c r="M714" s="78">
        <v>7076493</v>
      </c>
      <c r="N714" s="93">
        <v>1803349</v>
      </c>
      <c r="O714" s="52"/>
      <c r="P714" s="52"/>
      <c r="Q714" s="53"/>
    </row>
    <row r="715" spans="2:17" s="54" customFormat="1" x14ac:dyDescent="0.25">
      <c r="B715" s="126">
        <v>356</v>
      </c>
      <c r="C715" s="128" t="s">
        <v>789</v>
      </c>
      <c r="D715" s="130" t="s">
        <v>1719</v>
      </c>
      <c r="E715" s="132">
        <v>35632</v>
      </c>
      <c r="F715" s="134">
        <v>1560000000</v>
      </c>
      <c r="G715" s="128"/>
      <c r="H715" s="141"/>
      <c r="I715" s="65" t="s">
        <v>150</v>
      </c>
      <c r="J715" s="43">
        <v>55345</v>
      </c>
      <c r="K715" s="43">
        <v>77348</v>
      </c>
      <c r="L715" s="43">
        <v>140533</v>
      </c>
      <c r="M715" s="77">
        <v>233141</v>
      </c>
      <c r="N715" s="92">
        <v>57379</v>
      </c>
      <c r="O715" s="43"/>
      <c r="P715" s="43"/>
      <c r="Q715" s="45"/>
    </row>
    <row r="716" spans="2:17" s="54" customFormat="1" x14ac:dyDescent="0.25">
      <c r="B716" s="126">
        <v>357</v>
      </c>
      <c r="C716" s="127" t="s">
        <v>791</v>
      </c>
      <c r="D716" s="129" t="s">
        <v>1720</v>
      </c>
      <c r="E716" s="131">
        <v>43432</v>
      </c>
      <c r="F716" s="133">
        <v>715749640</v>
      </c>
      <c r="G716" s="127" t="s">
        <v>154</v>
      </c>
      <c r="H716" s="141" t="s">
        <v>145</v>
      </c>
      <c r="I716" s="66" t="s">
        <v>149</v>
      </c>
      <c r="J716" s="52">
        <v>21014163432</v>
      </c>
      <c r="K716" s="55"/>
      <c r="L716" s="55"/>
      <c r="M716" s="78">
        <v>102737452478</v>
      </c>
      <c r="N716" s="93">
        <v>25506490999</v>
      </c>
      <c r="O716" s="52"/>
      <c r="P716" s="52"/>
      <c r="Q716" s="53"/>
    </row>
    <row r="717" spans="2:17" s="54" customFormat="1" x14ac:dyDescent="0.25">
      <c r="B717" s="126">
        <v>357</v>
      </c>
      <c r="C717" s="128" t="s">
        <v>791</v>
      </c>
      <c r="D717" s="130" t="s">
        <v>1720</v>
      </c>
      <c r="E717" s="132">
        <v>43432</v>
      </c>
      <c r="F717" s="134">
        <v>715749640</v>
      </c>
      <c r="G717" s="128"/>
      <c r="H717" s="141"/>
      <c r="I717" s="65" t="s">
        <v>150</v>
      </c>
      <c r="J717" s="52">
        <v>987959636</v>
      </c>
      <c r="K717" s="44"/>
      <c r="L717" s="44"/>
      <c r="M717" s="77">
        <v>2280689284</v>
      </c>
      <c r="N717" s="93">
        <v>3008548691</v>
      </c>
      <c r="O717" s="43"/>
      <c r="P717" s="43"/>
      <c r="Q717" s="45"/>
    </row>
    <row r="718" spans="2:17" s="54" customFormat="1" x14ac:dyDescent="0.25">
      <c r="B718" s="126">
        <v>358</v>
      </c>
      <c r="C718" s="127" t="s">
        <v>793</v>
      </c>
      <c r="D718" s="129" t="s">
        <v>1721</v>
      </c>
      <c r="E718" s="131">
        <v>42908</v>
      </c>
      <c r="F718" s="133">
        <v>15365229912</v>
      </c>
      <c r="G718" s="127" t="s">
        <v>154</v>
      </c>
      <c r="H718" s="141" t="s">
        <v>145</v>
      </c>
      <c r="I718" s="66" t="s">
        <v>149</v>
      </c>
      <c r="J718" s="52">
        <v>11316809244</v>
      </c>
      <c r="K718" s="52">
        <v>72518566177</v>
      </c>
      <c r="L718" s="52">
        <v>89435148874</v>
      </c>
      <c r="M718" s="78">
        <v>120002776253</v>
      </c>
      <c r="N718" s="94"/>
      <c r="O718" s="52"/>
      <c r="P718" s="52"/>
      <c r="Q718" s="53"/>
    </row>
    <row r="719" spans="2:17" s="54" customFormat="1" x14ac:dyDescent="0.25">
      <c r="B719" s="126">
        <v>358</v>
      </c>
      <c r="C719" s="128" t="s">
        <v>793</v>
      </c>
      <c r="D719" s="130" t="s">
        <v>1721</v>
      </c>
      <c r="E719" s="132">
        <v>42908</v>
      </c>
      <c r="F719" s="134">
        <v>15365229912</v>
      </c>
      <c r="G719" s="128"/>
      <c r="H719" s="141"/>
      <c r="I719" s="65" t="s">
        <v>150</v>
      </c>
      <c r="J719" s="18">
        <v>-70645155829</v>
      </c>
      <c r="K719" s="8">
        <v>-89967545598</v>
      </c>
      <c r="L719" s="8">
        <v>-163819020016</v>
      </c>
      <c r="M719" s="74">
        <v>-205809814521</v>
      </c>
      <c r="N719" s="95"/>
      <c r="O719" s="43"/>
      <c r="P719" s="43"/>
      <c r="Q719" s="45"/>
    </row>
    <row r="720" spans="2:17" s="54" customFormat="1" x14ac:dyDescent="0.25">
      <c r="B720" s="126">
        <v>359</v>
      </c>
      <c r="C720" s="127" t="s">
        <v>795</v>
      </c>
      <c r="D720" s="129" t="s">
        <v>1722</v>
      </c>
      <c r="E720" s="131">
        <v>41290</v>
      </c>
      <c r="F720" s="133">
        <v>9000000004</v>
      </c>
      <c r="G720" s="127"/>
      <c r="H720" s="135"/>
      <c r="I720" s="66" t="s">
        <v>149</v>
      </c>
      <c r="J720" s="55"/>
      <c r="K720" s="55"/>
      <c r="L720" s="55"/>
      <c r="M720" s="79"/>
      <c r="N720" s="94"/>
      <c r="O720" s="52"/>
      <c r="P720" s="52"/>
      <c r="Q720" s="53"/>
    </row>
    <row r="721" spans="2:17" s="54" customFormat="1" x14ac:dyDescent="0.25">
      <c r="B721" s="126">
        <v>359</v>
      </c>
      <c r="C721" s="128" t="s">
        <v>795</v>
      </c>
      <c r="D721" s="130" t="s">
        <v>1722</v>
      </c>
      <c r="E721" s="132">
        <v>41290</v>
      </c>
      <c r="F721" s="134">
        <v>9000000004</v>
      </c>
      <c r="G721" s="128"/>
      <c r="H721" s="136"/>
      <c r="I721" s="65" t="s">
        <v>150</v>
      </c>
      <c r="J721" s="44"/>
      <c r="K721" s="44"/>
      <c r="L721" s="44"/>
      <c r="M721" s="80"/>
      <c r="N721" s="95"/>
      <c r="O721" s="43"/>
      <c r="P721" s="43"/>
      <c r="Q721" s="45"/>
    </row>
    <row r="722" spans="2:17" s="54" customFormat="1" x14ac:dyDescent="0.25">
      <c r="B722" s="126">
        <v>360</v>
      </c>
      <c r="C722" s="127" t="s">
        <v>797</v>
      </c>
      <c r="D722" s="129" t="s">
        <v>1723</v>
      </c>
      <c r="E722" s="131">
        <v>38758</v>
      </c>
      <c r="F722" s="133">
        <v>2238750000</v>
      </c>
      <c r="G722" s="127" t="s">
        <v>153</v>
      </c>
      <c r="H722" s="135" t="s">
        <v>145</v>
      </c>
      <c r="I722" s="66" t="s">
        <v>149</v>
      </c>
      <c r="J722" s="52">
        <v>1473843105</v>
      </c>
      <c r="K722" s="55"/>
      <c r="L722" s="52">
        <v>4838505762</v>
      </c>
      <c r="M722" s="78">
        <v>6705892735</v>
      </c>
      <c r="N722" s="93">
        <v>1944816763</v>
      </c>
      <c r="O722" s="52"/>
      <c r="P722" s="52"/>
      <c r="Q722" s="53"/>
    </row>
    <row r="723" spans="2:17" s="54" customFormat="1" x14ac:dyDescent="0.25">
      <c r="B723" s="126">
        <v>360</v>
      </c>
      <c r="C723" s="128" t="s">
        <v>797</v>
      </c>
      <c r="D723" s="130" t="s">
        <v>1723</v>
      </c>
      <c r="E723" s="132">
        <v>38758</v>
      </c>
      <c r="F723" s="134">
        <v>2238750000</v>
      </c>
      <c r="G723" s="128"/>
      <c r="H723" s="136"/>
      <c r="I723" s="65" t="s">
        <v>150</v>
      </c>
      <c r="J723" s="43">
        <v>67150810</v>
      </c>
      <c r="K723" s="44"/>
      <c r="L723" s="43">
        <v>189316779</v>
      </c>
      <c r="M723" s="77">
        <v>284246878</v>
      </c>
      <c r="N723" s="92">
        <v>91329386</v>
      </c>
      <c r="O723" s="43"/>
      <c r="P723" s="43"/>
      <c r="Q723" s="45"/>
    </row>
    <row r="724" spans="2:17" s="54" customFormat="1" x14ac:dyDescent="0.25">
      <c r="B724" s="142">
        <v>361</v>
      </c>
      <c r="C724" s="127" t="s">
        <v>801</v>
      </c>
      <c r="D724" s="129" t="s">
        <v>802</v>
      </c>
      <c r="E724" s="131">
        <v>34374</v>
      </c>
      <c r="F724" s="133">
        <v>5127240122</v>
      </c>
      <c r="G724" s="127" t="s">
        <v>154</v>
      </c>
      <c r="H724" s="135" t="s">
        <v>145</v>
      </c>
      <c r="I724" s="66" t="s">
        <v>149</v>
      </c>
      <c r="J724" s="52">
        <v>29504305482</v>
      </c>
      <c r="K724" s="52">
        <v>54839522361</v>
      </c>
      <c r="L724" s="52">
        <v>80340395153</v>
      </c>
      <c r="M724" s="78">
        <v>120719047383</v>
      </c>
      <c r="N724" s="94"/>
      <c r="O724" s="52"/>
      <c r="P724" s="52"/>
      <c r="Q724" s="53"/>
    </row>
    <row r="725" spans="2:17" s="54" customFormat="1" x14ac:dyDescent="0.25">
      <c r="B725" s="143">
        <v>361</v>
      </c>
      <c r="C725" s="128" t="s">
        <v>801</v>
      </c>
      <c r="D725" s="130" t="s">
        <v>802</v>
      </c>
      <c r="E725" s="132">
        <v>34374</v>
      </c>
      <c r="F725" s="134">
        <v>5127240122</v>
      </c>
      <c r="G725" s="128"/>
      <c r="H725" s="136"/>
      <c r="I725" s="65" t="s">
        <v>150</v>
      </c>
      <c r="J725" s="43">
        <v>2064074201</v>
      </c>
      <c r="K725" s="43">
        <v>3109444782</v>
      </c>
      <c r="L725" s="43">
        <v>4062886990</v>
      </c>
      <c r="M725" s="77">
        <v>6041141721</v>
      </c>
      <c r="N725" s="95"/>
      <c r="O725" s="43"/>
      <c r="P725" s="43"/>
      <c r="Q725" s="45"/>
    </row>
    <row r="726" spans="2:17" s="54" customFormat="1" x14ac:dyDescent="0.25">
      <c r="B726" s="142">
        <v>362</v>
      </c>
      <c r="C726" s="127" t="s">
        <v>803</v>
      </c>
      <c r="D726" s="129" t="s">
        <v>1724</v>
      </c>
      <c r="E726" s="131">
        <v>43286</v>
      </c>
      <c r="F726" s="133">
        <v>2850400000</v>
      </c>
      <c r="G726" s="127" t="s">
        <v>152</v>
      </c>
      <c r="H726" s="135" t="s">
        <v>145</v>
      </c>
      <c r="I726" s="66" t="s">
        <v>149</v>
      </c>
      <c r="J726" s="52">
        <v>1321013</v>
      </c>
      <c r="K726" s="52">
        <v>2907404</v>
      </c>
      <c r="L726" s="52">
        <v>4514240</v>
      </c>
      <c r="M726" s="78">
        <v>6245547</v>
      </c>
      <c r="N726" s="93">
        <v>1515484</v>
      </c>
      <c r="O726" s="52"/>
      <c r="P726" s="52"/>
      <c r="Q726" s="53"/>
    </row>
    <row r="727" spans="2:17" s="54" customFormat="1" x14ac:dyDescent="0.25">
      <c r="B727" s="143">
        <v>362</v>
      </c>
      <c r="C727" s="128" t="s">
        <v>803</v>
      </c>
      <c r="D727" s="130" t="s">
        <v>1724</v>
      </c>
      <c r="E727" s="132">
        <v>43286</v>
      </c>
      <c r="F727" s="134">
        <v>2850400000</v>
      </c>
      <c r="G727" s="128"/>
      <c r="H727" s="136"/>
      <c r="I727" s="65" t="s">
        <v>150</v>
      </c>
      <c r="J727" s="43">
        <v>96580</v>
      </c>
      <c r="K727" s="43">
        <v>32270</v>
      </c>
      <c r="L727" s="43">
        <v>203691</v>
      </c>
      <c r="M727" s="77">
        <v>353321</v>
      </c>
      <c r="N727" s="92">
        <v>141182</v>
      </c>
      <c r="O727" s="43"/>
      <c r="P727" s="43"/>
      <c r="Q727" s="45"/>
    </row>
    <row r="728" spans="2:17" s="54" customFormat="1" x14ac:dyDescent="0.25">
      <c r="B728" s="126">
        <v>363</v>
      </c>
      <c r="C728" s="127" t="s">
        <v>805</v>
      </c>
      <c r="D728" s="129" t="s">
        <v>1725</v>
      </c>
      <c r="E728" s="131">
        <v>42907</v>
      </c>
      <c r="F728" s="133">
        <v>2170922900</v>
      </c>
      <c r="G728" s="127" t="s">
        <v>152</v>
      </c>
      <c r="H728" s="135" t="s">
        <v>145</v>
      </c>
      <c r="I728" s="66" t="s">
        <v>149</v>
      </c>
      <c r="J728" s="52">
        <v>597380</v>
      </c>
      <c r="K728" s="52">
        <v>1074811</v>
      </c>
      <c r="L728" s="52">
        <v>1828188</v>
      </c>
      <c r="M728" s="78">
        <v>2516894</v>
      </c>
      <c r="N728" s="93">
        <v>699164</v>
      </c>
      <c r="O728" s="52"/>
      <c r="P728" s="52"/>
      <c r="Q728" s="53"/>
    </row>
    <row r="729" spans="2:17" s="54" customFormat="1" x14ac:dyDescent="0.25">
      <c r="B729" s="126">
        <v>363</v>
      </c>
      <c r="C729" s="128" t="s">
        <v>805</v>
      </c>
      <c r="D729" s="130" t="s">
        <v>1725</v>
      </c>
      <c r="E729" s="132">
        <v>42907</v>
      </c>
      <c r="F729" s="134">
        <v>2170922900</v>
      </c>
      <c r="G729" s="128"/>
      <c r="H729" s="136"/>
      <c r="I729" s="65" t="s">
        <v>150</v>
      </c>
      <c r="J729" s="43">
        <v>32300</v>
      </c>
      <c r="K729" s="43">
        <v>56754</v>
      </c>
      <c r="L729" s="43">
        <v>105638</v>
      </c>
      <c r="M729" s="77">
        <v>120530</v>
      </c>
      <c r="N729" s="92">
        <v>24891</v>
      </c>
      <c r="O729" s="43"/>
      <c r="P729" s="43"/>
      <c r="Q729" s="45"/>
    </row>
    <row r="730" spans="2:17" s="54" customFormat="1" x14ac:dyDescent="0.25">
      <c r="B730" s="126">
        <v>364</v>
      </c>
      <c r="C730" s="127" t="s">
        <v>807</v>
      </c>
      <c r="D730" s="129" t="s">
        <v>1726</v>
      </c>
      <c r="E730" s="131">
        <v>38301</v>
      </c>
      <c r="F730" s="133">
        <v>16600000000</v>
      </c>
      <c r="G730" s="127" t="s">
        <v>152</v>
      </c>
      <c r="H730" s="135" t="s">
        <v>145</v>
      </c>
      <c r="I730" s="66" t="s">
        <v>149</v>
      </c>
      <c r="J730" s="52">
        <v>4316616</v>
      </c>
      <c r="K730" s="52">
        <v>9105364</v>
      </c>
      <c r="L730" s="52">
        <v>13827673</v>
      </c>
      <c r="M730" s="78">
        <v>18921123</v>
      </c>
      <c r="N730" s="94"/>
      <c r="O730" s="52"/>
      <c r="P730" s="52"/>
      <c r="Q730" s="53"/>
    </row>
    <row r="731" spans="2:17" s="54" customFormat="1" x14ac:dyDescent="0.25">
      <c r="B731" s="126">
        <v>364</v>
      </c>
      <c r="C731" s="128" t="s">
        <v>807</v>
      </c>
      <c r="D731" s="130" t="s">
        <v>1726</v>
      </c>
      <c r="E731" s="132">
        <v>38301</v>
      </c>
      <c r="F731" s="134">
        <v>16600000000</v>
      </c>
      <c r="G731" s="128"/>
      <c r="H731" s="136"/>
      <c r="I731" s="65" t="s">
        <v>150</v>
      </c>
      <c r="J731" s="43">
        <v>357679</v>
      </c>
      <c r="K731" s="43">
        <v>502762</v>
      </c>
      <c r="L731" s="43">
        <v>588143</v>
      </c>
      <c r="M731" s="77">
        <v>883771</v>
      </c>
      <c r="N731" s="95"/>
      <c r="O731" s="43"/>
      <c r="P731" s="43"/>
      <c r="Q731" s="45"/>
    </row>
    <row r="732" spans="2:17" s="54" customFormat="1" x14ac:dyDescent="0.25">
      <c r="B732" s="126">
        <v>365</v>
      </c>
      <c r="C732" s="127" t="s">
        <v>809</v>
      </c>
      <c r="D732" s="129" t="s">
        <v>1727</v>
      </c>
      <c r="E732" s="131">
        <v>42411</v>
      </c>
      <c r="F732" s="133">
        <v>5252644000</v>
      </c>
      <c r="G732" s="127" t="s">
        <v>154</v>
      </c>
      <c r="H732" s="141" t="s">
        <v>145</v>
      </c>
      <c r="I732" s="66" t="s">
        <v>149</v>
      </c>
      <c r="J732" s="52">
        <v>27624929623</v>
      </c>
      <c r="K732" s="52">
        <v>66908483492</v>
      </c>
      <c r="L732" s="52">
        <v>103989872026</v>
      </c>
      <c r="M732" s="78">
        <v>145199181169</v>
      </c>
      <c r="N732" s="93">
        <v>29745555159</v>
      </c>
      <c r="O732" s="52"/>
      <c r="P732" s="52"/>
      <c r="Q732" s="53"/>
    </row>
    <row r="733" spans="2:17" s="54" customFormat="1" x14ac:dyDescent="0.25">
      <c r="B733" s="126">
        <v>365</v>
      </c>
      <c r="C733" s="128" t="s">
        <v>809</v>
      </c>
      <c r="D733" s="130" t="s">
        <v>1727</v>
      </c>
      <c r="E733" s="132">
        <v>42411</v>
      </c>
      <c r="F733" s="134">
        <v>5252644000</v>
      </c>
      <c r="G733" s="128"/>
      <c r="H733" s="141"/>
      <c r="I733" s="65" t="s">
        <v>150</v>
      </c>
      <c r="J733" s="43">
        <v>5447495772</v>
      </c>
      <c r="K733" s="43">
        <v>17518830551</v>
      </c>
      <c r="L733" s="43">
        <v>24936006579</v>
      </c>
      <c r="M733" s="77">
        <v>32961840384</v>
      </c>
      <c r="N733" s="104">
        <v>5101008003</v>
      </c>
      <c r="O733" s="43"/>
      <c r="P733" s="43"/>
      <c r="Q733" s="45"/>
    </row>
    <row r="734" spans="2:17" s="54" customFormat="1" x14ac:dyDescent="0.25">
      <c r="B734" s="126">
        <v>366</v>
      </c>
      <c r="C734" s="127" t="s">
        <v>811</v>
      </c>
      <c r="D734" s="129" t="s">
        <v>1728</v>
      </c>
      <c r="E734" s="131">
        <v>42928</v>
      </c>
      <c r="F734" s="133">
        <v>3800000310</v>
      </c>
      <c r="G734" s="127" t="s">
        <v>154</v>
      </c>
      <c r="H734" s="141" t="s">
        <v>145</v>
      </c>
      <c r="I734" s="66" t="s">
        <v>149</v>
      </c>
      <c r="J734" s="52">
        <v>78472192348</v>
      </c>
      <c r="K734" s="52">
        <v>155453134536</v>
      </c>
      <c r="L734" s="52">
        <v>240448195260</v>
      </c>
      <c r="M734" s="78">
        <v>325472602675</v>
      </c>
      <c r="N734" s="93">
        <v>88060958012</v>
      </c>
      <c r="O734" s="52"/>
      <c r="P734" s="52"/>
      <c r="Q734" s="53"/>
    </row>
    <row r="735" spans="2:17" s="54" customFormat="1" x14ac:dyDescent="0.25">
      <c r="B735" s="126">
        <v>366</v>
      </c>
      <c r="C735" s="128" t="s">
        <v>811</v>
      </c>
      <c r="D735" s="130" t="s">
        <v>1728</v>
      </c>
      <c r="E735" s="132">
        <v>42928</v>
      </c>
      <c r="F735" s="134">
        <v>3800000310</v>
      </c>
      <c r="G735" s="128"/>
      <c r="H735" s="141"/>
      <c r="I735" s="65" t="s">
        <v>150</v>
      </c>
      <c r="J735" s="43">
        <v>18044424679</v>
      </c>
      <c r="K735" s="43">
        <v>36528237652</v>
      </c>
      <c r="L735" s="43">
        <v>58834705799</v>
      </c>
      <c r="M735" s="77">
        <v>81905439662</v>
      </c>
      <c r="N735" s="92">
        <v>23047240788</v>
      </c>
      <c r="O735" s="43"/>
      <c r="P735" s="43"/>
      <c r="Q735" s="45"/>
    </row>
    <row r="736" spans="2:17" s="54" customFormat="1" x14ac:dyDescent="0.25">
      <c r="B736" s="126">
        <v>367</v>
      </c>
      <c r="C736" s="127" t="s">
        <v>813</v>
      </c>
      <c r="D736" s="129" t="s">
        <v>1729</v>
      </c>
      <c r="E736" s="131">
        <v>38512</v>
      </c>
      <c r="F736" s="133">
        <v>9182946945</v>
      </c>
      <c r="G736" s="127" t="s">
        <v>154</v>
      </c>
      <c r="H736" s="141" t="s">
        <v>155</v>
      </c>
      <c r="I736" s="66" t="s">
        <v>149</v>
      </c>
      <c r="J736" s="52">
        <v>79034135</v>
      </c>
      <c r="K736" s="52">
        <v>153070523</v>
      </c>
      <c r="L736" s="52">
        <v>241427809</v>
      </c>
      <c r="M736" s="78">
        <v>301847663</v>
      </c>
      <c r="N736" s="93">
        <v>87465003</v>
      </c>
      <c r="O736" s="52"/>
      <c r="P736" s="52"/>
      <c r="Q736" s="53"/>
    </row>
    <row r="737" spans="2:17" s="54" customFormat="1" x14ac:dyDescent="0.25">
      <c r="B737" s="126">
        <v>367</v>
      </c>
      <c r="C737" s="128" t="s">
        <v>813</v>
      </c>
      <c r="D737" s="130" t="s">
        <v>1729</v>
      </c>
      <c r="E737" s="132">
        <v>38512</v>
      </c>
      <c r="F737" s="134">
        <v>9182946945</v>
      </c>
      <c r="G737" s="128"/>
      <c r="H737" s="141"/>
      <c r="I737" s="65" t="s">
        <v>150</v>
      </c>
      <c r="J737" s="52">
        <v>25817</v>
      </c>
      <c r="K737" s="43">
        <v>506559</v>
      </c>
      <c r="L737" s="43">
        <v>611955</v>
      </c>
      <c r="M737" s="74">
        <v>-17908495</v>
      </c>
      <c r="N737" s="106">
        <v>-3995482</v>
      </c>
      <c r="O737" s="43"/>
      <c r="P737" s="43"/>
      <c r="Q737" s="45"/>
    </row>
    <row r="738" spans="2:17" s="54" customFormat="1" x14ac:dyDescent="0.25">
      <c r="B738" s="126">
        <v>368</v>
      </c>
      <c r="C738" s="127" t="s">
        <v>815</v>
      </c>
      <c r="D738" s="129" t="s">
        <v>1730</v>
      </c>
      <c r="E738" s="131" t="s">
        <v>1731</v>
      </c>
      <c r="F738" s="133">
        <v>6313147533</v>
      </c>
      <c r="G738" s="127" t="s">
        <v>152</v>
      </c>
      <c r="H738" s="141" t="s">
        <v>145</v>
      </c>
      <c r="I738" s="66" t="s">
        <v>149</v>
      </c>
      <c r="J738" s="52">
        <v>1847158</v>
      </c>
      <c r="K738" s="52">
        <v>3757997048</v>
      </c>
      <c r="L738" s="52">
        <v>5818036430</v>
      </c>
      <c r="M738" s="78">
        <v>7994584</v>
      </c>
      <c r="N738" s="93">
        <v>2185144</v>
      </c>
      <c r="O738" s="52"/>
      <c r="P738" s="52"/>
      <c r="Q738" s="53"/>
    </row>
    <row r="739" spans="2:17" s="54" customFormat="1" x14ac:dyDescent="0.25">
      <c r="B739" s="126">
        <v>368</v>
      </c>
      <c r="C739" s="128" t="s">
        <v>815</v>
      </c>
      <c r="D739" s="130" t="s">
        <v>1730</v>
      </c>
      <c r="E739" s="132" t="s">
        <v>1731</v>
      </c>
      <c r="F739" s="134">
        <v>6313147533</v>
      </c>
      <c r="G739" s="128"/>
      <c r="H739" s="141"/>
      <c r="I739" s="65" t="s">
        <v>150</v>
      </c>
      <c r="J739" s="58">
        <v>228102</v>
      </c>
      <c r="K739" s="43">
        <v>384579681</v>
      </c>
      <c r="L739" s="43">
        <v>757062356</v>
      </c>
      <c r="M739" s="77">
        <v>437412</v>
      </c>
      <c r="N739" s="92">
        <v>142784</v>
      </c>
      <c r="O739" s="43"/>
      <c r="P739" s="43"/>
      <c r="Q739" s="45"/>
    </row>
    <row r="740" spans="2:17" s="54" customFormat="1" x14ac:dyDescent="0.25">
      <c r="B740" s="126">
        <v>369</v>
      </c>
      <c r="C740" s="127" t="s">
        <v>817</v>
      </c>
      <c r="D740" s="129" t="s">
        <v>1732</v>
      </c>
      <c r="E740" s="131">
        <v>41830</v>
      </c>
      <c r="F740" s="133">
        <v>1227271952</v>
      </c>
      <c r="G740" s="127" t="s">
        <v>154</v>
      </c>
      <c r="H740" s="135" t="s">
        <v>155</v>
      </c>
      <c r="I740" s="66" t="s">
        <v>149</v>
      </c>
      <c r="J740" s="52">
        <v>75867404</v>
      </c>
      <c r="K740" s="52">
        <v>128097617</v>
      </c>
      <c r="L740" s="52">
        <v>187900369</v>
      </c>
      <c r="M740" s="78">
        <v>258138029</v>
      </c>
      <c r="N740" s="93">
        <v>65424838</v>
      </c>
      <c r="O740" s="52"/>
      <c r="P740" s="52"/>
      <c r="Q740" s="53"/>
    </row>
    <row r="741" spans="2:17" s="54" customFormat="1" x14ac:dyDescent="0.25">
      <c r="B741" s="126">
        <v>369</v>
      </c>
      <c r="C741" s="128" t="s">
        <v>817</v>
      </c>
      <c r="D741" s="130" t="s">
        <v>1732</v>
      </c>
      <c r="E741" s="132">
        <v>41830</v>
      </c>
      <c r="F741" s="134">
        <v>1227271952</v>
      </c>
      <c r="G741" s="128"/>
      <c r="H741" s="136"/>
      <c r="I741" s="65" t="s">
        <v>150</v>
      </c>
      <c r="J741" s="43">
        <v>22208870</v>
      </c>
      <c r="K741" s="43">
        <v>34505940</v>
      </c>
      <c r="L741" s="43">
        <v>44711703</v>
      </c>
      <c r="M741" s="77">
        <v>50310702</v>
      </c>
      <c r="N741" s="92">
        <v>6065899</v>
      </c>
      <c r="O741" s="43"/>
      <c r="P741" s="43"/>
      <c r="Q741" s="45"/>
    </row>
    <row r="742" spans="2:17" s="54" customFormat="1" x14ac:dyDescent="0.25">
      <c r="B742" s="126">
        <v>370</v>
      </c>
      <c r="C742" s="127" t="s">
        <v>819</v>
      </c>
      <c r="D742" s="129" t="s">
        <v>820</v>
      </c>
      <c r="E742" s="131">
        <v>40639</v>
      </c>
      <c r="F742" s="133">
        <v>1750026639</v>
      </c>
      <c r="G742" s="127" t="s">
        <v>154</v>
      </c>
      <c r="H742" s="135" t="s">
        <v>155</v>
      </c>
      <c r="I742" s="66" t="s">
        <v>149</v>
      </c>
      <c r="J742" s="52">
        <v>14371832</v>
      </c>
      <c r="K742" s="52">
        <v>32363739</v>
      </c>
      <c r="L742" s="52">
        <v>51827726</v>
      </c>
      <c r="M742" s="78">
        <v>75376517</v>
      </c>
      <c r="N742" s="93">
        <v>20886527</v>
      </c>
      <c r="O742" s="52"/>
      <c r="P742" s="52"/>
      <c r="Q742" s="53"/>
    </row>
    <row r="743" spans="2:17" s="54" customFormat="1" x14ac:dyDescent="0.25">
      <c r="B743" s="126">
        <v>370</v>
      </c>
      <c r="C743" s="128" t="s">
        <v>819</v>
      </c>
      <c r="D743" s="130" t="s">
        <v>820</v>
      </c>
      <c r="E743" s="132">
        <v>40639</v>
      </c>
      <c r="F743" s="134">
        <v>1750026639</v>
      </c>
      <c r="G743" s="128"/>
      <c r="H743" s="136"/>
      <c r="I743" s="65" t="s">
        <v>150</v>
      </c>
      <c r="J743" s="8">
        <v>-5193466</v>
      </c>
      <c r="K743" s="8">
        <v>-8520049</v>
      </c>
      <c r="L743" s="8">
        <v>-10072592</v>
      </c>
      <c r="M743" s="74">
        <v>-16748868</v>
      </c>
      <c r="N743" s="92">
        <v>1254214</v>
      </c>
      <c r="O743" s="43"/>
      <c r="P743" s="43"/>
      <c r="Q743" s="45"/>
    </row>
    <row r="744" spans="2:17" s="54" customFormat="1" x14ac:dyDescent="0.25">
      <c r="B744" s="142">
        <v>371</v>
      </c>
      <c r="C744" s="127" t="s">
        <v>821</v>
      </c>
      <c r="D744" s="129" t="s">
        <v>1733</v>
      </c>
      <c r="E744" s="131">
        <v>40556</v>
      </c>
      <c r="F744" s="133">
        <v>1070000000</v>
      </c>
      <c r="G744" s="127" t="s">
        <v>154</v>
      </c>
      <c r="H744" s="135" t="s">
        <v>145</v>
      </c>
      <c r="I744" s="66" t="s">
        <v>149</v>
      </c>
      <c r="J744" s="52">
        <v>149529421785</v>
      </c>
      <c r="K744" s="52">
        <v>277903424251</v>
      </c>
      <c r="L744" s="52">
        <v>382632597407</v>
      </c>
      <c r="M744" s="78">
        <v>502517714607</v>
      </c>
      <c r="N744" s="93">
        <v>140868378479</v>
      </c>
      <c r="O744" s="52"/>
      <c r="P744" s="52"/>
      <c r="Q744" s="53"/>
    </row>
    <row r="745" spans="2:17" s="54" customFormat="1" x14ac:dyDescent="0.25">
      <c r="B745" s="143">
        <v>371</v>
      </c>
      <c r="C745" s="128" t="s">
        <v>821</v>
      </c>
      <c r="D745" s="130" t="s">
        <v>1733</v>
      </c>
      <c r="E745" s="132">
        <v>40556</v>
      </c>
      <c r="F745" s="134">
        <v>1070000000</v>
      </c>
      <c r="G745" s="128"/>
      <c r="H745" s="136"/>
      <c r="I745" s="65" t="s">
        <v>150</v>
      </c>
      <c r="J745" s="43">
        <v>479208910</v>
      </c>
      <c r="K745" s="8">
        <v>-21648686399</v>
      </c>
      <c r="L745" s="8">
        <v>-62270073040</v>
      </c>
      <c r="M745" s="74">
        <v>-114131026847</v>
      </c>
      <c r="N745" s="92">
        <v>854930872</v>
      </c>
      <c r="O745" s="43"/>
      <c r="P745" s="43"/>
      <c r="Q745" s="45"/>
    </row>
    <row r="746" spans="2:17" s="54" customFormat="1" x14ac:dyDescent="0.25">
      <c r="B746" s="142">
        <v>372</v>
      </c>
      <c r="C746" s="127" t="s">
        <v>823</v>
      </c>
      <c r="D746" s="129" t="s">
        <v>1734</v>
      </c>
      <c r="E746" s="131">
        <v>43040</v>
      </c>
      <c r="F746" s="133">
        <v>867933300</v>
      </c>
      <c r="G746" s="127" t="s">
        <v>154</v>
      </c>
      <c r="H746" s="135" t="s">
        <v>145</v>
      </c>
      <c r="I746" s="66" t="s">
        <v>149</v>
      </c>
      <c r="J746" s="52">
        <v>1203015510953</v>
      </c>
      <c r="K746" s="52">
        <v>1839914431993</v>
      </c>
      <c r="L746" s="55"/>
      <c r="M746" s="78">
        <v>6356090709193</v>
      </c>
      <c r="N746" s="93">
        <v>2031526438255</v>
      </c>
      <c r="O746" s="52"/>
      <c r="P746" s="52"/>
      <c r="Q746" s="53"/>
    </row>
    <row r="747" spans="2:17" s="54" customFormat="1" x14ac:dyDescent="0.25">
      <c r="B747" s="143">
        <v>372</v>
      </c>
      <c r="C747" s="128" t="s">
        <v>823</v>
      </c>
      <c r="D747" s="130" t="s">
        <v>1734</v>
      </c>
      <c r="E747" s="132">
        <v>43040</v>
      </c>
      <c r="F747" s="134">
        <v>867933300</v>
      </c>
      <c r="G747" s="128"/>
      <c r="H747" s="136"/>
      <c r="I747" s="65" t="s">
        <v>150</v>
      </c>
      <c r="J747" s="43">
        <v>49986169493</v>
      </c>
      <c r="K747" s="43">
        <v>50746827152</v>
      </c>
      <c r="L747" s="44"/>
      <c r="M747" s="77">
        <v>254964479851</v>
      </c>
      <c r="N747" s="92">
        <v>49986169493</v>
      </c>
      <c r="O747" s="43"/>
      <c r="P747" s="43"/>
      <c r="Q747" s="45"/>
    </row>
    <row r="748" spans="2:17" s="54" customFormat="1" x14ac:dyDescent="0.25">
      <c r="B748" s="126">
        <v>373</v>
      </c>
      <c r="C748" s="127" t="s">
        <v>825</v>
      </c>
      <c r="D748" s="129" t="s">
        <v>1735</v>
      </c>
      <c r="E748" s="131">
        <v>39266</v>
      </c>
      <c r="F748" s="133">
        <v>16465148150</v>
      </c>
      <c r="G748" s="127" t="s">
        <v>152</v>
      </c>
      <c r="H748" s="135" t="s">
        <v>145</v>
      </c>
      <c r="I748" s="66" t="s">
        <v>149</v>
      </c>
      <c r="J748" s="52">
        <v>300910</v>
      </c>
      <c r="K748" s="52">
        <v>599341</v>
      </c>
      <c r="L748" s="52">
        <v>898264</v>
      </c>
      <c r="M748" s="78">
        <v>1240762</v>
      </c>
      <c r="N748" s="93">
        <v>295455</v>
      </c>
      <c r="O748" s="52"/>
      <c r="P748" s="52"/>
      <c r="Q748" s="53"/>
    </row>
    <row r="749" spans="2:17" s="54" customFormat="1" x14ac:dyDescent="0.25">
      <c r="B749" s="126">
        <v>373</v>
      </c>
      <c r="C749" s="128" t="s">
        <v>825</v>
      </c>
      <c r="D749" s="130" t="s">
        <v>1735</v>
      </c>
      <c r="E749" s="132">
        <v>39266</v>
      </c>
      <c r="F749" s="134">
        <v>16465148150</v>
      </c>
      <c r="G749" s="128"/>
      <c r="H749" s="136"/>
      <c r="I749" s="65" t="s">
        <v>150</v>
      </c>
      <c r="J749" s="43">
        <v>13873</v>
      </c>
      <c r="K749" s="43">
        <v>39040</v>
      </c>
      <c r="L749" s="43">
        <v>67621</v>
      </c>
      <c r="M749" s="77">
        <v>89860</v>
      </c>
      <c r="N749" s="92">
        <v>11446</v>
      </c>
      <c r="O749" s="43"/>
      <c r="P749" s="43"/>
      <c r="Q749" s="45"/>
    </row>
    <row r="750" spans="2:17" s="54" customFormat="1" x14ac:dyDescent="0.25">
      <c r="B750" s="126">
        <v>374</v>
      </c>
      <c r="C750" s="127" t="s">
        <v>827</v>
      </c>
      <c r="D750" s="129" t="s">
        <v>1736</v>
      </c>
      <c r="E750" s="131">
        <v>41740</v>
      </c>
      <c r="F750" s="133">
        <v>39215538400</v>
      </c>
      <c r="G750" s="127" t="s">
        <v>153</v>
      </c>
      <c r="H750" s="135" t="s">
        <v>145</v>
      </c>
      <c r="I750" s="66" t="s">
        <v>149</v>
      </c>
      <c r="J750" s="52">
        <v>498113504</v>
      </c>
      <c r="K750" s="52">
        <v>1063889289</v>
      </c>
      <c r="L750" s="55"/>
      <c r="M750" s="78">
        <v>1819777135</v>
      </c>
      <c r="N750" s="93">
        <v>346561760</v>
      </c>
      <c r="O750" s="52"/>
      <c r="P750" s="52"/>
      <c r="Q750" s="53"/>
    </row>
    <row r="751" spans="2:17" s="54" customFormat="1" x14ac:dyDescent="0.25">
      <c r="B751" s="126">
        <v>374</v>
      </c>
      <c r="C751" s="128" t="s">
        <v>827</v>
      </c>
      <c r="D751" s="130" t="s">
        <v>1736</v>
      </c>
      <c r="E751" s="132">
        <v>41740</v>
      </c>
      <c r="F751" s="134">
        <v>39215538400</v>
      </c>
      <c r="G751" s="128"/>
      <c r="H751" s="136"/>
      <c r="I751" s="65" t="s">
        <v>150</v>
      </c>
      <c r="J751" s="43">
        <v>99258687</v>
      </c>
      <c r="K751" s="43">
        <v>225495368</v>
      </c>
      <c r="L751" s="44"/>
      <c r="M751" s="74">
        <v>-136910306</v>
      </c>
      <c r="N751" s="92">
        <v>17743863</v>
      </c>
      <c r="O751" s="43"/>
      <c r="P751" s="43"/>
      <c r="Q751" s="45"/>
    </row>
    <row r="752" spans="2:17" s="54" customFormat="1" x14ac:dyDescent="0.25">
      <c r="B752" s="126">
        <v>375</v>
      </c>
      <c r="C752" s="127" t="s">
        <v>829</v>
      </c>
      <c r="D752" s="129" t="s">
        <v>1737</v>
      </c>
      <c r="E752" s="131">
        <v>42174</v>
      </c>
      <c r="F752" s="133">
        <v>4164518330</v>
      </c>
      <c r="G752" s="127" t="s">
        <v>154</v>
      </c>
      <c r="H752" s="141" t="s">
        <v>155</v>
      </c>
      <c r="I752" s="66" t="s">
        <v>149</v>
      </c>
      <c r="J752" s="52">
        <v>71884867</v>
      </c>
      <c r="K752" s="52">
        <v>114865190</v>
      </c>
      <c r="L752" s="52">
        <v>216186161</v>
      </c>
      <c r="M752" s="78">
        <v>293882260</v>
      </c>
      <c r="N752" s="93">
        <v>91705368</v>
      </c>
      <c r="O752" s="52"/>
      <c r="P752" s="52"/>
      <c r="Q752" s="53"/>
    </row>
    <row r="753" spans="2:17" s="54" customFormat="1" x14ac:dyDescent="0.25">
      <c r="B753" s="126">
        <v>375</v>
      </c>
      <c r="C753" s="128" t="s">
        <v>829</v>
      </c>
      <c r="D753" s="130" t="s">
        <v>1737</v>
      </c>
      <c r="E753" s="132">
        <v>42174</v>
      </c>
      <c r="F753" s="134">
        <v>4164518330</v>
      </c>
      <c r="G753" s="128"/>
      <c r="H753" s="141"/>
      <c r="I753" s="65" t="s">
        <v>150</v>
      </c>
      <c r="J753" s="43">
        <v>25114091</v>
      </c>
      <c r="K753" s="43">
        <v>33765367</v>
      </c>
      <c r="L753" s="43">
        <v>55031224</v>
      </c>
      <c r="M753" s="77">
        <v>57867494</v>
      </c>
      <c r="N753" s="104">
        <v>20924264</v>
      </c>
      <c r="O753" s="43"/>
      <c r="P753" s="43"/>
      <c r="Q753" s="45"/>
    </row>
    <row r="754" spans="2:17" s="54" customFormat="1" x14ac:dyDescent="0.25">
      <c r="B754" s="126">
        <v>376</v>
      </c>
      <c r="C754" s="127" t="s">
        <v>831</v>
      </c>
      <c r="D754" s="129" t="s">
        <v>1738</v>
      </c>
      <c r="E754" s="131">
        <v>43003</v>
      </c>
      <c r="F754" s="133">
        <v>2530150002</v>
      </c>
      <c r="G754" s="127" t="s">
        <v>152</v>
      </c>
      <c r="H754" s="141" t="s">
        <v>145</v>
      </c>
      <c r="I754" s="66" t="s">
        <v>149</v>
      </c>
      <c r="J754" s="52">
        <v>101824</v>
      </c>
      <c r="K754" s="52">
        <v>193445</v>
      </c>
      <c r="L754" s="52">
        <v>297528</v>
      </c>
      <c r="M754" s="79"/>
      <c r="N754" s="93">
        <v>66732</v>
      </c>
      <c r="O754" s="52"/>
      <c r="P754" s="52"/>
      <c r="Q754" s="53"/>
    </row>
    <row r="755" spans="2:17" s="54" customFormat="1" x14ac:dyDescent="0.25">
      <c r="B755" s="126">
        <v>376</v>
      </c>
      <c r="C755" s="128" t="s">
        <v>831</v>
      </c>
      <c r="D755" s="130" t="s">
        <v>1738</v>
      </c>
      <c r="E755" s="132">
        <v>43003</v>
      </c>
      <c r="F755" s="134">
        <v>2530150002</v>
      </c>
      <c r="G755" s="128"/>
      <c r="H755" s="141"/>
      <c r="I755" s="65" t="s">
        <v>150</v>
      </c>
      <c r="J755" s="43">
        <v>4682</v>
      </c>
      <c r="K755" s="43">
        <v>16730</v>
      </c>
      <c r="L755" s="43">
        <v>29322</v>
      </c>
      <c r="M755" s="80"/>
      <c r="N755" s="92">
        <v>7578</v>
      </c>
      <c r="O755" s="43"/>
      <c r="P755" s="43"/>
      <c r="Q755" s="45"/>
    </row>
    <row r="756" spans="2:17" s="54" customFormat="1" x14ac:dyDescent="0.25">
      <c r="B756" s="126">
        <v>377</v>
      </c>
      <c r="C756" s="127" t="s">
        <v>833</v>
      </c>
      <c r="D756" s="129" t="s">
        <v>1739</v>
      </c>
      <c r="E756" s="131">
        <v>33987</v>
      </c>
      <c r="F756" s="133">
        <v>12533067322</v>
      </c>
      <c r="G756" s="127" t="s">
        <v>154</v>
      </c>
      <c r="H756" s="141" t="s">
        <v>145</v>
      </c>
      <c r="I756" s="66" t="s">
        <v>149</v>
      </c>
      <c r="J756" s="52">
        <v>318173429707</v>
      </c>
      <c r="K756" s="52">
        <v>1395956912659</v>
      </c>
      <c r="L756" s="52">
        <v>1691158130073</v>
      </c>
      <c r="M756" s="78">
        <v>2124202844845</v>
      </c>
      <c r="N756" s="93">
        <v>937153030601</v>
      </c>
      <c r="O756" s="52"/>
      <c r="P756" s="52"/>
      <c r="Q756" s="53"/>
    </row>
    <row r="757" spans="2:17" s="54" customFormat="1" x14ac:dyDescent="0.25">
      <c r="B757" s="126">
        <v>377</v>
      </c>
      <c r="C757" s="128" t="s">
        <v>833</v>
      </c>
      <c r="D757" s="130" t="s">
        <v>1739</v>
      </c>
      <c r="E757" s="132">
        <v>33987</v>
      </c>
      <c r="F757" s="134">
        <v>12533067322</v>
      </c>
      <c r="G757" s="128"/>
      <c r="H757" s="141"/>
      <c r="I757" s="65" t="s">
        <v>150</v>
      </c>
      <c r="J757" s="52">
        <v>111864827472</v>
      </c>
      <c r="K757" s="43">
        <v>181488084079</v>
      </c>
      <c r="L757" s="43">
        <v>73323158751</v>
      </c>
      <c r="M757" s="77">
        <v>25265863861</v>
      </c>
      <c r="N757" s="93">
        <v>318173429707</v>
      </c>
      <c r="O757" s="43"/>
      <c r="P757" s="43"/>
      <c r="Q757" s="45"/>
    </row>
    <row r="758" spans="2:17" s="54" customFormat="1" x14ac:dyDescent="0.25">
      <c r="B758" s="126">
        <v>378</v>
      </c>
      <c r="C758" s="127" t="s">
        <v>835</v>
      </c>
      <c r="D758" s="129" t="s">
        <v>1740</v>
      </c>
      <c r="E758" s="131">
        <v>33435</v>
      </c>
      <c r="F758" s="133">
        <v>5032167798</v>
      </c>
      <c r="G758" s="127" t="s">
        <v>154</v>
      </c>
      <c r="H758" s="141" t="s">
        <v>145</v>
      </c>
      <c r="I758" s="66" t="s">
        <v>149</v>
      </c>
      <c r="J758" s="52">
        <v>16196137298</v>
      </c>
      <c r="K758" s="52">
        <v>38053879876</v>
      </c>
      <c r="L758" s="52">
        <v>63115781286</v>
      </c>
      <c r="M758" s="78">
        <v>84328624580</v>
      </c>
      <c r="N758" s="93">
        <v>30436795606</v>
      </c>
      <c r="O758" s="52"/>
      <c r="P758" s="52"/>
      <c r="Q758" s="53"/>
    </row>
    <row r="759" spans="2:17" s="54" customFormat="1" x14ac:dyDescent="0.25">
      <c r="B759" s="126">
        <v>378</v>
      </c>
      <c r="C759" s="128" t="s">
        <v>835</v>
      </c>
      <c r="D759" s="130" t="s">
        <v>1740</v>
      </c>
      <c r="E759" s="132">
        <v>33435</v>
      </c>
      <c r="F759" s="134">
        <v>5032167798</v>
      </c>
      <c r="G759" s="128"/>
      <c r="H759" s="141"/>
      <c r="I759" s="65" t="s">
        <v>150</v>
      </c>
      <c r="J759" s="18">
        <v>-10304237465</v>
      </c>
      <c r="K759" s="8">
        <v>-8482446087</v>
      </c>
      <c r="L759" s="43">
        <v>2623905381</v>
      </c>
      <c r="M759" s="74">
        <v>-38577464422</v>
      </c>
      <c r="N759" s="102">
        <v>-11735870283</v>
      </c>
      <c r="O759" s="43"/>
      <c r="P759" s="43"/>
      <c r="Q759" s="45"/>
    </row>
    <row r="760" spans="2:17" s="54" customFormat="1" x14ac:dyDescent="0.25">
      <c r="B760" s="126">
        <v>379</v>
      </c>
      <c r="C760" s="127" t="s">
        <v>837</v>
      </c>
      <c r="D760" s="129" t="s">
        <v>1741</v>
      </c>
      <c r="E760" s="131" t="s">
        <v>1742</v>
      </c>
      <c r="F760" s="133">
        <v>17839338147</v>
      </c>
      <c r="G760" s="127" t="s">
        <v>154</v>
      </c>
      <c r="H760" s="135" t="s">
        <v>155</v>
      </c>
      <c r="I760" s="66" t="s">
        <v>149</v>
      </c>
      <c r="J760" s="52">
        <v>285606238</v>
      </c>
      <c r="K760" s="52">
        <v>578581759</v>
      </c>
      <c r="L760" s="52">
        <v>927501659</v>
      </c>
      <c r="M760" s="78">
        <v>1218251548</v>
      </c>
      <c r="N760" s="93">
        <v>283907905</v>
      </c>
      <c r="O760" s="52"/>
      <c r="P760" s="52"/>
      <c r="Q760" s="53"/>
    </row>
    <row r="761" spans="2:17" s="54" customFormat="1" x14ac:dyDescent="0.25">
      <c r="B761" s="126">
        <v>379</v>
      </c>
      <c r="C761" s="128" t="s">
        <v>837</v>
      </c>
      <c r="D761" s="130" t="s">
        <v>1741</v>
      </c>
      <c r="E761" s="132" t="s">
        <v>1742</v>
      </c>
      <c r="F761" s="134">
        <v>17839338147</v>
      </c>
      <c r="G761" s="128"/>
      <c r="H761" s="136"/>
      <c r="I761" s="65" t="s">
        <v>150</v>
      </c>
      <c r="J761" s="43">
        <v>26010475</v>
      </c>
      <c r="K761" s="43">
        <v>51189769</v>
      </c>
      <c r="L761" s="8">
        <v>-1232537</v>
      </c>
      <c r="M761" s="74">
        <v>-28372936</v>
      </c>
      <c r="N761" s="92">
        <v>31663010</v>
      </c>
      <c r="O761" s="43"/>
      <c r="P761" s="43"/>
      <c r="Q761" s="45"/>
    </row>
    <row r="762" spans="2:17" s="54" customFormat="1" x14ac:dyDescent="0.25">
      <c r="B762" s="126">
        <v>380</v>
      </c>
      <c r="C762" s="127" t="s">
        <v>839</v>
      </c>
      <c r="D762" s="129" t="s">
        <v>1743</v>
      </c>
      <c r="E762" s="131">
        <v>36633</v>
      </c>
      <c r="F762" s="133">
        <v>6894138227</v>
      </c>
      <c r="G762" s="127" t="s">
        <v>154</v>
      </c>
      <c r="H762" s="135" t="s">
        <v>145</v>
      </c>
      <c r="I762" s="66" t="s">
        <v>149</v>
      </c>
      <c r="J762" s="52">
        <v>1631596046826</v>
      </c>
      <c r="K762" s="55"/>
      <c r="L762" s="52">
        <v>5021963933886</v>
      </c>
      <c r="M762" s="78">
        <v>6772447878743</v>
      </c>
      <c r="N762" s="93">
        <v>1777900217215</v>
      </c>
      <c r="O762" s="52"/>
      <c r="P762" s="52"/>
      <c r="Q762" s="53"/>
    </row>
    <row r="763" spans="2:17" s="54" customFormat="1" x14ac:dyDescent="0.25">
      <c r="B763" s="126">
        <v>380</v>
      </c>
      <c r="C763" s="128" t="s">
        <v>839</v>
      </c>
      <c r="D763" s="130" t="s">
        <v>1743</v>
      </c>
      <c r="E763" s="132">
        <v>36633</v>
      </c>
      <c r="F763" s="134">
        <v>6894138227</v>
      </c>
      <c r="G763" s="128"/>
      <c r="H763" s="136"/>
      <c r="I763" s="65" t="s">
        <v>150</v>
      </c>
      <c r="J763" s="43">
        <v>336132002041</v>
      </c>
      <c r="K763" s="44"/>
      <c r="L763" s="43">
        <v>1129164768433</v>
      </c>
      <c r="M763" s="77">
        <v>1599346618451</v>
      </c>
      <c r="N763" s="92">
        <v>483686592433</v>
      </c>
      <c r="O763" s="43"/>
      <c r="P763" s="43"/>
      <c r="Q763" s="45"/>
    </row>
    <row r="764" spans="2:17" s="54" customFormat="1" x14ac:dyDescent="0.25">
      <c r="B764" s="142">
        <v>381</v>
      </c>
      <c r="C764" s="127" t="s">
        <v>841</v>
      </c>
      <c r="D764" s="129" t="s">
        <v>1744</v>
      </c>
      <c r="E764" s="131">
        <v>29790</v>
      </c>
      <c r="F764" s="133">
        <v>448000000</v>
      </c>
      <c r="G764" s="127" t="s">
        <v>153</v>
      </c>
      <c r="H764" s="135" t="s">
        <v>145</v>
      </c>
      <c r="I764" s="66" t="s">
        <v>149</v>
      </c>
      <c r="J764" s="52">
        <v>311337114</v>
      </c>
      <c r="K764" s="52">
        <v>605952953</v>
      </c>
      <c r="L764" s="52">
        <v>920109976</v>
      </c>
      <c r="M764" s="78">
        <v>611958076</v>
      </c>
      <c r="N764" s="93">
        <v>163161731</v>
      </c>
      <c r="O764" s="52"/>
      <c r="P764" s="52"/>
      <c r="Q764" s="53"/>
    </row>
    <row r="765" spans="2:17" s="54" customFormat="1" x14ac:dyDescent="0.25">
      <c r="B765" s="143">
        <v>381</v>
      </c>
      <c r="C765" s="128" t="s">
        <v>841</v>
      </c>
      <c r="D765" s="130" t="s">
        <v>1744</v>
      </c>
      <c r="E765" s="132">
        <v>29790</v>
      </c>
      <c r="F765" s="134">
        <v>448000000</v>
      </c>
      <c r="G765" s="128"/>
      <c r="H765" s="136"/>
      <c r="I765" s="65" t="s">
        <v>150</v>
      </c>
      <c r="J765" s="43">
        <v>52210507</v>
      </c>
      <c r="K765" s="43">
        <v>90306392</v>
      </c>
      <c r="L765" s="43">
        <v>138370626</v>
      </c>
      <c r="M765" s="77">
        <v>1163324165</v>
      </c>
      <c r="N765" s="92">
        <v>11555403</v>
      </c>
      <c r="O765" s="43"/>
      <c r="P765" s="43"/>
      <c r="Q765" s="45"/>
    </row>
    <row r="766" spans="2:17" s="54" customFormat="1" x14ac:dyDescent="0.25">
      <c r="B766" s="142">
        <v>382</v>
      </c>
      <c r="C766" s="127" t="s">
        <v>843</v>
      </c>
      <c r="D766" s="129" t="s">
        <v>1745</v>
      </c>
      <c r="E766" s="131">
        <v>37090</v>
      </c>
      <c r="F766" s="133">
        <v>17710708194</v>
      </c>
      <c r="G766" s="127" t="s">
        <v>154</v>
      </c>
      <c r="H766" s="135" t="s">
        <v>145</v>
      </c>
      <c r="I766" s="66" t="s">
        <v>149</v>
      </c>
      <c r="J766" s="52">
        <v>198331860422</v>
      </c>
      <c r="K766" s="52">
        <v>445161443612</v>
      </c>
      <c r="L766" s="52">
        <v>641854293428</v>
      </c>
      <c r="M766" s="78">
        <v>781768203492</v>
      </c>
      <c r="N766" s="93">
        <v>155279104430</v>
      </c>
      <c r="O766" s="52"/>
      <c r="P766" s="52"/>
      <c r="Q766" s="53"/>
    </row>
    <row r="767" spans="2:17" s="54" customFormat="1" x14ac:dyDescent="0.25">
      <c r="B767" s="143">
        <v>382</v>
      </c>
      <c r="C767" s="128" t="s">
        <v>843</v>
      </c>
      <c r="D767" s="130" t="s">
        <v>1745</v>
      </c>
      <c r="E767" s="132">
        <v>37090</v>
      </c>
      <c r="F767" s="134">
        <v>17710708194</v>
      </c>
      <c r="G767" s="128"/>
      <c r="H767" s="136"/>
      <c r="I767" s="65" t="s">
        <v>150</v>
      </c>
      <c r="J767" s="43">
        <v>63765827023</v>
      </c>
      <c r="K767" s="43">
        <v>138887996979</v>
      </c>
      <c r="L767" s="43">
        <v>207407559221</v>
      </c>
      <c r="M767" s="77">
        <v>217085701116</v>
      </c>
      <c r="N767" s="92">
        <v>67874102759</v>
      </c>
      <c r="O767" s="43"/>
      <c r="P767" s="43"/>
      <c r="Q767" s="45"/>
    </row>
    <row r="768" spans="2:17" s="54" customFormat="1" x14ac:dyDescent="0.25">
      <c r="B768" s="126">
        <v>383</v>
      </c>
      <c r="C768" s="127" t="s">
        <v>845</v>
      </c>
      <c r="D768" s="129" t="s">
        <v>1746</v>
      </c>
      <c r="E768" s="131">
        <v>38601</v>
      </c>
      <c r="F768" s="133">
        <v>2650000000</v>
      </c>
      <c r="G768" s="127" t="s">
        <v>152</v>
      </c>
      <c r="H768" s="135" t="s">
        <v>145</v>
      </c>
      <c r="I768" s="66" t="s">
        <v>149</v>
      </c>
      <c r="J768" s="55"/>
      <c r="K768" s="55"/>
      <c r="L768" s="55"/>
      <c r="M768" s="79"/>
      <c r="N768" s="94"/>
      <c r="O768" s="52"/>
      <c r="P768" s="52"/>
      <c r="Q768" s="53"/>
    </row>
    <row r="769" spans="2:17" s="54" customFormat="1" x14ac:dyDescent="0.25">
      <c r="B769" s="126">
        <v>383</v>
      </c>
      <c r="C769" s="128" t="s">
        <v>845</v>
      </c>
      <c r="D769" s="130" t="s">
        <v>1746</v>
      </c>
      <c r="E769" s="132">
        <v>38601</v>
      </c>
      <c r="F769" s="134">
        <v>2650000000</v>
      </c>
      <c r="G769" s="128"/>
      <c r="H769" s="136"/>
      <c r="I769" s="65" t="s">
        <v>150</v>
      </c>
      <c r="J769" s="43">
        <v>77844</v>
      </c>
      <c r="K769" s="43">
        <v>142677</v>
      </c>
      <c r="L769" s="43">
        <v>219355</v>
      </c>
      <c r="M769" s="77">
        <v>333346</v>
      </c>
      <c r="N769" s="92">
        <v>91880</v>
      </c>
      <c r="O769" s="43"/>
      <c r="P769" s="43"/>
      <c r="Q769" s="45"/>
    </row>
    <row r="770" spans="2:17" s="54" customFormat="1" x14ac:dyDescent="0.25">
      <c r="B770" s="126">
        <v>384</v>
      </c>
      <c r="C770" s="127" t="s">
        <v>847</v>
      </c>
      <c r="D770" s="129" t="s">
        <v>1747</v>
      </c>
      <c r="E770" s="131" t="s">
        <v>1748</v>
      </c>
      <c r="F770" s="133">
        <v>757581000</v>
      </c>
      <c r="G770" s="127" t="s">
        <v>154</v>
      </c>
      <c r="H770" s="135" t="s">
        <v>145</v>
      </c>
      <c r="I770" s="66" t="s">
        <v>149</v>
      </c>
      <c r="J770" s="52">
        <v>27114148685</v>
      </c>
      <c r="K770" s="52">
        <v>60343358472</v>
      </c>
      <c r="L770" s="52">
        <v>90526134311</v>
      </c>
      <c r="M770" s="78">
        <v>121776463361</v>
      </c>
      <c r="N770" s="93">
        <v>33269450383</v>
      </c>
      <c r="O770" s="52"/>
      <c r="P770" s="52"/>
      <c r="Q770" s="53"/>
    </row>
    <row r="771" spans="2:17" s="54" customFormat="1" x14ac:dyDescent="0.25">
      <c r="B771" s="126">
        <v>384</v>
      </c>
      <c r="C771" s="128" t="s">
        <v>847</v>
      </c>
      <c r="D771" s="130" t="s">
        <v>1747</v>
      </c>
      <c r="E771" s="132" t="s">
        <v>1748</v>
      </c>
      <c r="F771" s="134">
        <v>757581000</v>
      </c>
      <c r="G771" s="128"/>
      <c r="H771" s="136"/>
      <c r="I771" s="65" t="s">
        <v>150</v>
      </c>
      <c r="J771" s="43">
        <v>5559177487</v>
      </c>
      <c r="K771" s="43">
        <v>12877484360</v>
      </c>
      <c r="L771" s="43">
        <v>19218211779</v>
      </c>
      <c r="M771" s="77">
        <v>26510126801</v>
      </c>
      <c r="N771" s="92">
        <v>6335325154</v>
      </c>
      <c r="O771" s="43"/>
      <c r="P771" s="43"/>
      <c r="Q771" s="45"/>
    </row>
    <row r="772" spans="2:17" s="54" customFormat="1" x14ac:dyDescent="0.25">
      <c r="B772" s="126">
        <v>385</v>
      </c>
      <c r="C772" s="127" t="s">
        <v>849</v>
      </c>
      <c r="D772" s="129" t="s">
        <v>1749</v>
      </c>
      <c r="E772" s="131">
        <v>41827</v>
      </c>
      <c r="F772" s="133">
        <v>1003080977</v>
      </c>
      <c r="G772" s="127" t="s">
        <v>154</v>
      </c>
      <c r="H772" s="141" t="s">
        <v>145</v>
      </c>
      <c r="I772" s="66" t="s">
        <v>149</v>
      </c>
      <c r="J772" s="55"/>
      <c r="K772" s="52">
        <v>152543540966</v>
      </c>
      <c r="L772" s="52">
        <v>207927764441</v>
      </c>
      <c r="M772" s="79"/>
      <c r="N772" s="94"/>
      <c r="O772" s="52"/>
      <c r="P772" s="52"/>
      <c r="Q772" s="53"/>
    </row>
    <row r="773" spans="2:17" s="54" customFormat="1" x14ac:dyDescent="0.25">
      <c r="B773" s="126">
        <v>385</v>
      </c>
      <c r="C773" s="128" t="s">
        <v>849</v>
      </c>
      <c r="D773" s="130" t="s">
        <v>1749</v>
      </c>
      <c r="E773" s="132">
        <v>41827</v>
      </c>
      <c r="F773" s="134">
        <v>1003080977</v>
      </c>
      <c r="G773" s="128"/>
      <c r="H773" s="141"/>
      <c r="I773" s="65" t="s">
        <v>150</v>
      </c>
      <c r="J773" s="44"/>
      <c r="K773" s="8">
        <v>-20217132311</v>
      </c>
      <c r="L773" s="8">
        <v>-32441026003</v>
      </c>
      <c r="M773" s="80"/>
      <c r="N773" s="105"/>
      <c r="O773" s="43"/>
      <c r="P773" s="43"/>
      <c r="Q773" s="45"/>
    </row>
    <row r="774" spans="2:17" s="54" customFormat="1" x14ac:dyDescent="0.25">
      <c r="B774" s="126">
        <v>386</v>
      </c>
      <c r="C774" s="127" t="s">
        <v>851</v>
      </c>
      <c r="D774" s="129" t="s">
        <v>1750</v>
      </c>
      <c r="E774" s="131">
        <v>43293</v>
      </c>
      <c r="F774" s="133">
        <v>3518438000</v>
      </c>
      <c r="G774" s="127" t="s">
        <v>154</v>
      </c>
      <c r="H774" s="141" t="s">
        <v>145</v>
      </c>
      <c r="I774" s="66" t="s">
        <v>149</v>
      </c>
      <c r="J774" s="52">
        <v>411027461140</v>
      </c>
      <c r="K774" s="55"/>
      <c r="L774" s="52">
        <v>1469663281098</v>
      </c>
      <c r="M774" s="78">
        <v>2001284460551</v>
      </c>
      <c r="N774" s="93">
        <v>444302465360</v>
      </c>
      <c r="O774" s="52"/>
      <c r="P774" s="52"/>
      <c r="Q774" s="53"/>
    </row>
    <row r="775" spans="2:17" s="54" customFormat="1" x14ac:dyDescent="0.25">
      <c r="B775" s="126">
        <v>386</v>
      </c>
      <c r="C775" s="128" t="s">
        <v>851</v>
      </c>
      <c r="D775" s="130" t="s">
        <v>1750</v>
      </c>
      <c r="E775" s="132">
        <v>43293</v>
      </c>
      <c r="F775" s="134">
        <v>3518438000</v>
      </c>
      <c r="G775" s="128"/>
      <c r="H775" s="141"/>
      <c r="I775" s="65" t="s">
        <v>150</v>
      </c>
      <c r="J775" s="8">
        <v>-25332382059</v>
      </c>
      <c r="K775" s="44"/>
      <c r="L775" s="43">
        <v>50732394256</v>
      </c>
      <c r="M775" s="77">
        <v>84172119363</v>
      </c>
      <c r="N775" s="92">
        <v>7129258524</v>
      </c>
      <c r="O775" s="43"/>
      <c r="P775" s="43"/>
      <c r="Q775" s="45"/>
    </row>
    <row r="776" spans="2:17" s="54" customFormat="1" x14ac:dyDescent="0.25">
      <c r="B776" s="126">
        <v>387</v>
      </c>
      <c r="C776" s="127" t="s">
        <v>853</v>
      </c>
      <c r="D776" s="129" t="s">
        <v>1751</v>
      </c>
      <c r="E776" s="131">
        <v>38658</v>
      </c>
      <c r="F776" s="133">
        <v>600000000</v>
      </c>
      <c r="G776" s="127" t="s">
        <v>154</v>
      </c>
      <c r="H776" s="141" t="s">
        <v>145</v>
      </c>
      <c r="I776" s="66" t="s">
        <v>149</v>
      </c>
      <c r="J776" s="52">
        <v>149700607320</v>
      </c>
      <c r="K776" s="52">
        <v>295334742726</v>
      </c>
      <c r="L776" s="52">
        <v>461935553074</v>
      </c>
      <c r="M776" s="78">
        <v>637904730815</v>
      </c>
      <c r="N776" s="93">
        <v>181495183187</v>
      </c>
      <c r="O776" s="52"/>
      <c r="P776" s="52"/>
      <c r="Q776" s="53"/>
    </row>
    <row r="777" spans="2:17" s="54" customFormat="1" x14ac:dyDescent="0.25">
      <c r="B777" s="126">
        <v>387</v>
      </c>
      <c r="C777" s="128" t="s">
        <v>853</v>
      </c>
      <c r="D777" s="130" t="s">
        <v>1751</v>
      </c>
      <c r="E777" s="132">
        <v>38658</v>
      </c>
      <c r="F777" s="134">
        <v>600000000</v>
      </c>
      <c r="G777" s="128"/>
      <c r="H777" s="141"/>
      <c r="I777" s="65" t="s">
        <v>150</v>
      </c>
      <c r="J777" s="52">
        <v>5797089266</v>
      </c>
      <c r="K777" s="43">
        <v>12068553128</v>
      </c>
      <c r="L777" s="43">
        <v>24796558224</v>
      </c>
      <c r="M777" s="77">
        <v>32997196204</v>
      </c>
      <c r="N777" s="93">
        <v>4522057301</v>
      </c>
      <c r="O777" s="43"/>
      <c r="P777" s="43"/>
      <c r="Q777" s="45"/>
    </row>
    <row r="778" spans="2:17" s="54" customFormat="1" x14ac:dyDescent="0.25">
      <c r="B778" s="126">
        <v>388</v>
      </c>
      <c r="C778" s="127" t="s">
        <v>855</v>
      </c>
      <c r="D778" s="129" t="s">
        <v>1752</v>
      </c>
      <c r="E778" s="131">
        <v>40512</v>
      </c>
      <c r="F778" s="133">
        <v>2882353000</v>
      </c>
      <c r="G778" s="127" t="s">
        <v>152</v>
      </c>
      <c r="H778" s="141" t="s">
        <v>145</v>
      </c>
      <c r="I778" s="66" t="s">
        <v>149</v>
      </c>
      <c r="J778" s="52">
        <v>2332203</v>
      </c>
      <c r="K778" s="52">
        <v>5308702</v>
      </c>
      <c r="L778" s="52">
        <v>8017396</v>
      </c>
      <c r="M778" s="78">
        <v>10701575</v>
      </c>
      <c r="N778" s="93">
        <v>2628085</v>
      </c>
      <c r="O778" s="52"/>
      <c r="P778" s="52"/>
      <c r="Q778" s="53"/>
    </row>
    <row r="779" spans="2:17" s="54" customFormat="1" x14ac:dyDescent="0.25">
      <c r="B779" s="126">
        <v>388</v>
      </c>
      <c r="C779" s="128" t="s">
        <v>855</v>
      </c>
      <c r="D779" s="130" t="s">
        <v>1752</v>
      </c>
      <c r="E779" s="132">
        <v>40512</v>
      </c>
      <c r="F779" s="134">
        <v>2882353000</v>
      </c>
      <c r="G779" s="128"/>
      <c r="H779" s="141"/>
      <c r="I779" s="65" t="s">
        <v>150</v>
      </c>
      <c r="J779" s="58">
        <v>20704</v>
      </c>
      <c r="K779" s="43">
        <v>53783</v>
      </c>
      <c r="L779" s="43">
        <v>81217</v>
      </c>
      <c r="M779" s="77">
        <v>159154</v>
      </c>
      <c r="N779" s="100">
        <v>27939</v>
      </c>
      <c r="O779" s="43"/>
      <c r="P779" s="43"/>
      <c r="Q779" s="45"/>
    </row>
    <row r="780" spans="2:17" s="54" customFormat="1" x14ac:dyDescent="0.25">
      <c r="B780" s="142">
        <v>389</v>
      </c>
      <c r="C780" s="127" t="s">
        <v>857</v>
      </c>
      <c r="D780" s="129" t="s">
        <v>1753</v>
      </c>
      <c r="E780" s="131">
        <v>42087</v>
      </c>
      <c r="F780" s="133">
        <v>14550736000</v>
      </c>
      <c r="G780" s="127" t="s">
        <v>154</v>
      </c>
      <c r="H780" s="135" t="s">
        <v>145</v>
      </c>
      <c r="I780" s="66" t="s">
        <v>149</v>
      </c>
      <c r="J780" s="52">
        <v>694832631461</v>
      </c>
      <c r="K780" s="52">
        <v>1365927516409</v>
      </c>
      <c r="L780" s="52">
        <v>2032722955819</v>
      </c>
      <c r="M780" s="78">
        <v>2713087099834</v>
      </c>
      <c r="N780" s="93">
        <v>804639528638</v>
      </c>
      <c r="O780" s="52"/>
      <c r="P780" s="52"/>
      <c r="Q780" s="53"/>
    </row>
    <row r="781" spans="2:17" s="54" customFormat="1" x14ac:dyDescent="0.25">
      <c r="B781" s="143">
        <v>389</v>
      </c>
      <c r="C781" s="128" t="s">
        <v>857</v>
      </c>
      <c r="D781" s="130" t="s">
        <v>1753</v>
      </c>
      <c r="E781" s="132">
        <v>42087</v>
      </c>
      <c r="F781" s="134">
        <v>14550736000</v>
      </c>
      <c r="G781" s="128"/>
      <c r="H781" s="136"/>
      <c r="I781" s="65" t="s">
        <v>150</v>
      </c>
      <c r="J781" s="43">
        <v>177058299249</v>
      </c>
      <c r="K781" s="43">
        <v>341041555735</v>
      </c>
      <c r="L781" s="43">
        <v>518448760188</v>
      </c>
      <c r="M781" s="77">
        <v>658737307293</v>
      </c>
      <c r="N781" s="92">
        <v>205138501014</v>
      </c>
      <c r="O781" s="43"/>
      <c r="P781" s="43"/>
      <c r="Q781" s="45"/>
    </row>
    <row r="782" spans="2:17" s="54" customFormat="1" x14ac:dyDescent="0.25">
      <c r="B782" s="126">
        <v>390</v>
      </c>
      <c r="C782" s="127" t="s">
        <v>859</v>
      </c>
      <c r="D782" s="129" t="s">
        <v>1754</v>
      </c>
      <c r="E782" s="131">
        <v>42853</v>
      </c>
      <c r="F782" s="133">
        <v>6562500000</v>
      </c>
      <c r="G782" s="127" t="s">
        <v>154</v>
      </c>
      <c r="H782" s="135" t="s">
        <v>145</v>
      </c>
      <c r="I782" s="66" t="s">
        <v>149</v>
      </c>
      <c r="J782" s="52">
        <v>2004885221</v>
      </c>
      <c r="K782" s="52">
        <v>4659487263</v>
      </c>
      <c r="L782" s="52">
        <v>8428557909</v>
      </c>
      <c r="M782" s="78">
        <v>11747175021</v>
      </c>
      <c r="N782" s="93">
        <v>2471015516</v>
      </c>
      <c r="O782" s="52"/>
      <c r="P782" s="52"/>
      <c r="Q782" s="53"/>
    </row>
    <row r="783" spans="2:17" s="54" customFormat="1" x14ac:dyDescent="0.25">
      <c r="B783" s="126">
        <v>390</v>
      </c>
      <c r="C783" s="128" t="s">
        <v>859</v>
      </c>
      <c r="D783" s="130" t="s">
        <v>1754</v>
      </c>
      <c r="E783" s="132">
        <v>42853</v>
      </c>
      <c r="F783" s="134">
        <v>6562500000</v>
      </c>
      <c r="G783" s="128"/>
      <c r="H783" s="136"/>
      <c r="I783" s="65" t="s">
        <v>150</v>
      </c>
      <c r="J783" s="8">
        <v>-1579657043</v>
      </c>
      <c r="K783" s="8">
        <v>-1753221386</v>
      </c>
      <c r="L783" s="8">
        <v>-2055572124</v>
      </c>
      <c r="M783" s="77">
        <v>1967125872</v>
      </c>
      <c r="N783" s="89">
        <v>-1734805870</v>
      </c>
      <c r="O783" s="43"/>
      <c r="P783" s="43"/>
      <c r="Q783" s="45"/>
    </row>
    <row r="784" spans="2:17" s="54" customFormat="1" x14ac:dyDescent="0.25">
      <c r="B784" s="142">
        <v>391</v>
      </c>
      <c r="C784" s="127" t="s">
        <v>861</v>
      </c>
      <c r="D784" s="129" t="s">
        <v>1755</v>
      </c>
      <c r="E784" s="131">
        <v>35460</v>
      </c>
      <c r="F784" s="133">
        <v>3961452039</v>
      </c>
      <c r="G784" s="127" t="s">
        <v>154</v>
      </c>
      <c r="H784" s="135" t="s">
        <v>145</v>
      </c>
      <c r="I784" s="66" t="s">
        <v>149</v>
      </c>
      <c r="J784" s="52">
        <v>30404415268</v>
      </c>
      <c r="K784" s="52">
        <v>60802200441</v>
      </c>
      <c r="L784" s="52">
        <v>95953819269</v>
      </c>
      <c r="M784" s="78">
        <v>128781272003</v>
      </c>
      <c r="N784" s="93">
        <v>29316051212</v>
      </c>
      <c r="O784" s="52"/>
      <c r="P784" s="52"/>
      <c r="Q784" s="53"/>
    </row>
    <row r="785" spans="2:17" s="54" customFormat="1" x14ac:dyDescent="0.25">
      <c r="B785" s="143">
        <v>391</v>
      </c>
      <c r="C785" s="128" t="s">
        <v>861</v>
      </c>
      <c r="D785" s="130" t="s">
        <v>1755</v>
      </c>
      <c r="E785" s="132">
        <v>35460</v>
      </c>
      <c r="F785" s="134">
        <v>3961452039</v>
      </c>
      <c r="G785" s="128"/>
      <c r="H785" s="136"/>
      <c r="I785" s="65" t="s">
        <v>150</v>
      </c>
      <c r="J785" s="8">
        <v>-669538321</v>
      </c>
      <c r="K785" s="43">
        <v>723538512</v>
      </c>
      <c r="L785" s="43">
        <v>5371918479</v>
      </c>
      <c r="M785" s="77">
        <v>591476541</v>
      </c>
      <c r="N785" s="92">
        <v>8229478380</v>
      </c>
      <c r="O785" s="43"/>
      <c r="P785" s="43"/>
      <c r="Q785" s="45"/>
    </row>
    <row r="786" spans="2:17" s="54" customFormat="1" x14ac:dyDescent="0.25">
      <c r="B786" s="142">
        <v>392</v>
      </c>
      <c r="C786" s="127" t="s">
        <v>863</v>
      </c>
      <c r="D786" s="129" t="s">
        <v>1756</v>
      </c>
      <c r="E786" s="131">
        <v>35627</v>
      </c>
      <c r="F786" s="133">
        <v>1411550800</v>
      </c>
      <c r="G786" s="127" t="s">
        <v>154</v>
      </c>
      <c r="H786" s="135" t="s">
        <v>145</v>
      </c>
      <c r="I786" s="66" t="s">
        <v>149</v>
      </c>
      <c r="J786" s="52">
        <v>4963528300</v>
      </c>
      <c r="K786" s="55"/>
      <c r="L786" s="52">
        <v>28742939491</v>
      </c>
      <c r="M786" s="78">
        <v>34975091118</v>
      </c>
      <c r="N786" s="94">
        <v>0</v>
      </c>
      <c r="O786" s="52"/>
      <c r="P786" s="52"/>
      <c r="Q786" s="53"/>
    </row>
    <row r="787" spans="2:17" s="54" customFormat="1" x14ac:dyDescent="0.25">
      <c r="B787" s="143">
        <v>392</v>
      </c>
      <c r="C787" s="128" t="s">
        <v>863</v>
      </c>
      <c r="D787" s="130" t="s">
        <v>1756</v>
      </c>
      <c r="E787" s="132">
        <v>35627</v>
      </c>
      <c r="F787" s="134">
        <v>1411550800</v>
      </c>
      <c r="G787" s="128"/>
      <c r="H787" s="136"/>
      <c r="I787" s="65" t="s">
        <v>150</v>
      </c>
      <c r="J787" s="43">
        <v>17037751545</v>
      </c>
      <c r="K787" s="44"/>
      <c r="L787" s="43">
        <v>20206363078</v>
      </c>
      <c r="M787" s="77">
        <v>7482976421</v>
      </c>
      <c r="N787" s="89">
        <v>-1260670272</v>
      </c>
      <c r="O787" s="43"/>
      <c r="P787" s="43"/>
      <c r="Q787" s="45"/>
    </row>
    <row r="788" spans="2:17" s="54" customFormat="1" x14ac:dyDescent="0.25">
      <c r="B788" s="126">
        <v>393</v>
      </c>
      <c r="C788" s="127" t="s">
        <v>865</v>
      </c>
      <c r="D788" s="129" t="s">
        <v>1757</v>
      </c>
      <c r="E788" s="131" t="s">
        <v>1758</v>
      </c>
      <c r="F788" s="133">
        <v>5000000000</v>
      </c>
      <c r="G788" s="127" t="s">
        <v>154</v>
      </c>
      <c r="H788" s="135" t="s">
        <v>145</v>
      </c>
      <c r="I788" s="66" t="s">
        <v>149</v>
      </c>
      <c r="J788" s="52">
        <v>1518143878754</v>
      </c>
      <c r="K788" s="52">
        <v>2880876863223</v>
      </c>
      <c r="L788" s="52">
        <v>3983323010469</v>
      </c>
      <c r="M788" s="78">
        <v>4748403735514</v>
      </c>
      <c r="N788" s="93">
        <v>946341005372</v>
      </c>
      <c r="O788" s="52"/>
      <c r="P788" s="52"/>
      <c r="Q788" s="53"/>
    </row>
    <row r="789" spans="2:17" s="54" customFormat="1" x14ac:dyDescent="0.25">
      <c r="B789" s="126">
        <v>393</v>
      </c>
      <c r="C789" s="128" t="s">
        <v>865</v>
      </c>
      <c r="D789" s="130" t="s">
        <v>1757</v>
      </c>
      <c r="E789" s="132" t="s">
        <v>1758</v>
      </c>
      <c r="F789" s="134">
        <v>5000000000</v>
      </c>
      <c r="G789" s="128"/>
      <c r="H789" s="136"/>
      <c r="I789" s="65" t="s">
        <v>150</v>
      </c>
      <c r="J789" s="43">
        <v>8718213587</v>
      </c>
      <c r="K789" s="43">
        <v>29535990116</v>
      </c>
      <c r="L789" s="43">
        <v>44074393597</v>
      </c>
      <c r="M789" s="74">
        <v>-1426324779</v>
      </c>
      <c r="N789" s="89">
        <v>-62813081908</v>
      </c>
      <c r="O789" s="43"/>
      <c r="P789" s="43"/>
      <c r="Q789" s="45"/>
    </row>
    <row r="790" spans="2:17" s="54" customFormat="1" x14ac:dyDescent="0.25">
      <c r="B790" s="126">
        <v>394</v>
      </c>
      <c r="C790" s="127" t="s">
        <v>867</v>
      </c>
      <c r="D790" s="129" t="s">
        <v>1759</v>
      </c>
      <c r="E790" s="131">
        <v>40004</v>
      </c>
      <c r="F790" s="133">
        <v>948194000</v>
      </c>
      <c r="G790" s="127" t="s">
        <v>154</v>
      </c>
      <c r="H790" s="135" t="s">
        <v>145</v>
      </c>
      <c r="I790" s="66" t="s">
        <v>149</v>
      </c>
      <c r="J790" s="52">
        <v>747253984502</v>
      </c>
      <c r="K790" s="52">
        <v>1198654084133</v>
      </c>
      <c r="L790" s="52">
        <v>1654705851295</v>
      </c>
      <c r="M790" s="78">
        <v>2217086119506</v>
      </c>
      <c r="N790" s="94"/>
      <c r="O790" s="52"/>
      <c r="P790" s="52"/>
      <c r="Q790" s="53"/>
    </row>
    <row r="791" spans="2:17" s="54" customFormat="1" x14ac:dyDescent="0.25">
      <c r="B791" s="126">
        <v>394</v>
      </c>
      <c r="C791" s="128" t="s">
        <v>867</v>
      </c>
      <c r="D791" s="130" t="s">
        <v>1759</v>
      </c>
      <c r="E791" s="132">
        <v>40004</v>
      </c>
      <c r="F791" s="134">
        <v>948194000</v>
      </c>
      <c r="G791" s="128"/>
      <c r="H791" s="136"/>
      <c r="I791" s="65" t="s">
        <v>150</v>
      </c>
      <c r="J791" s="43">
        <v>358328211479</v>
      </c>
      <c r="K791" s="43">
        <v>558326991003</v>
      </c>
      <c r="L791" s="43">
        <v>788145476267</v>
      </c>
      <c r="M791" s="77">
        <v>1018559536819</v>
      </c>
      <c r="N791" s="95"/>
      <c r="O791" s="43"/>
      <c r="P791" s="43"/>
      <c r="Q791" s="45"/>
    </row>
    <row r="792" spans="2:17" s="54" customFormat="1" x14ac:dyDescent="0.25">
      <c r="B792" s="126">
        <v>395</v>
      </c>
      <c r="C792" s="127" t="s">
        <v>869</v>
      </c>
      <c r="D792" s="129" t="s">
        <v>1760</v>
      </c>
      <c r="E792" s="131">
        <v>34351</v>
      </c>
      <c r="F792" s="133">
        <v>2107000000</v>
      </c>
      <c r="G792" s="127" t="s">
        <v>152</v>
      </c>
      <c r="H792" s="141" t="s">
        <v>145</v>
      </c>
      <c r="I792" s="66" t="s">
        <v>149</v>
      </c>
      <c r="J792" s="52">
        <v>717124</v>
      </c>
      <c r="K792" s="52">
        <v>1510170</v>
      </c>
      <c r="L792" s="52">
        <v>2458884</v>
      </c>
      <c r="M792" s="78">
        <v>3649615</v>
      </c>
      <c r="N792" s="93">
        <v>761759</v>
      </c>
      <c r="O792" s="52"/>
      <c r="P792" s="52"/>
      <c r="Q792" s="53"/>
    </row>
    <row r="793" spans="2:17" s="54" customFormat="1" x14ac:dyDescent="0.25">
      <c r="B793" s="126">
        <v>395</v>
      </c>
      <c r="C793" s="128" t="s">
        <v>869</v>
      </c>
      <c r="D793" s="130" t="s">
        <v>1760</v>
      </c>
      <c r="E793" s="132">
        <v>34351</v>
      </c>
      <c r="F793" s="134">
        <v>2107000000</v>
      </c>
      <c r="G793" s="128"/>
      <c r="H793" s="141"/>
      <c r="I793" s="65" t="s">
        <v>150</v>
      </c>
      <c r="J793" s="43">
        <v>212529</v>
      </c>
      <c r="K793" s="43">
        <v>463878</v>
      </c>
      <c r="L793" s="43">
        <v>799207</v>
      </c>
      <c r="M793" s="77">
        <v>1224807</v>
      </c>
      <c r="N793" s="104">
        <v>239575</v>
      </c>
      <c r="O793" s="43"/>
      <c r="P793" s="43"/>
      <c r="Q793" s="45"/>
    </row>
    <row r="794" spans="2:17" s="54" customFormat="1" x14ac:dyDescent="0.25">
      <c r="B794" s="126">
        <v>396</v>
      </c>
      <c r="C794" s="127" t="s">
        <v>871</v>
      </c>
      <c r="D794" s="129" t="s">
        <v>872</v>
      </c>
      <c r="E794" s="131">
        <v>34351</v>
      </c>
      <c r="F794" s="133">
        <v>1323000000</v>
      </c>
      <c r="G794" s="127"/>
      <c r="H794" s="141"/>
      <c r="I794" s="66" t="s">
        <v>149</v>
      </c>
      <c r="J794" s="55"/>
      <c r="K794" s="55"/>
      <c r="L794" s="55"/>
      <c r="M794" s="79"/>
      <c r="N794" s="94"/>
      <c r="O794" s="52"/>
      <c r="P794" s="52"/>
      <c r="Q794" s="53"/>
    </row>
    <row r="795" spans="2:17" s="54" customFormat="1" x14ac:dyDescent="0.25">
      <c r="B795" s="126">
        <v>396</v>
      </c>
      <c r="C795" s="128" t="s">
        <v>871</v>
      </c>
      <c r="D795" s="130" t="s">
        <v>872</v>
      </c>
      <c r="E795" s="132">
        <v>34351</v>
      </c>
      <c r="F795" s="134">
        <v>1323000000</v>
      </c>
      <c r="G795" s="128"/>
      <c r="H795" s="141"/>
      <c r="I795" s="65" t="s">
        <v>150</v>
      </c>
      <c r="J795" s="44"/>
      <c r="K795" s="44"/>
      <c r="L795" s="44"/>
      <c r="M795" s="80"/>
      <c r="N795" s="95"/>
      <c r="O795" s="43"/>
      <c r="P795" s="43"/>
      <c r="Q795" s="45"/>
    </row>
    <row r="796" spans="2:17" s="54" customFormat="1" x14ac:dyDescent="0.25">
      <c r="B796" s="126">
        <v>397</v>
      </c>
      <c r="C796" s="127" t="s">
        <v>873</v>
      </c>
      <c r="D796" s="129" t="s">
        <v>1761</v>
      </c>
      <c r="E796" s="131">
        <v>32818</v>
      </c>
      <c r="F796" s="133">
        <v>14639632470</v>
      </c>
      <c r="G796" s="127" t="s">
        <v>152</v>
      </c>
      <c r="H796" s="141" t="s">
        <v>145</v>
      </c>
      <c r="I796" s="66" t="s">
        <v>149</v>
      </c>
      <c r="J796" s="52">
        <v>3779869</v>
      </c>
      <c r="K796" s="52">
        <v>7651343</v>
      </c>
      <c r="L796" s="52">
        <v>11169259</v>
      </c>
      <c r="M796" s="78">
        <v>14982244</v>
      </c>
      <c r="N796" s="93">
        <v>2730980</v>
      </c>
      <c r="O796" s="52"/>
      <c r="P796" s="52"/>
      <c r="Q796" s="53"/>
    </row>
    <row r="797" spans="2:17" s="54" customFormat="1" x14ac:dyDescent="0.25">
      <c r="B797" s="126">
        <v>397</v>
      </c>
      <c r="C797" s="128" t="s">
        <v>873</v>
      </c>
      <c r="D797" s="130" t="s">
        <v>1761</v>
      </c>
      <c r="E797" s="132">
        <v>32818</v>
      </c>
      <c r="F797" s="134">
        <v>14639632470</v>
      </c>
      <c r="G797" s="128"/>
      <c r="H797" s="141"/>
      <c r="I797" s="65" t="s">
        <v>150</v>
      </c>
      <c r="J797" s="46">
        <v>-454797</v>
      </c>
      <c r="K797" s="8">
        <v>-817818</v>
      </c>
      <c r="L797" s="8">
        <v>-1031138</v>
      </c>
      <c r="M797" s="74">
        <v>-1620165</v>
      </c>
      <c r="N797" s="106">
        <v>-92069</v>
      </c>
      <c r="O797" s="43"/>
      <c r="P797" s="43"/>
      <c r="Q797" s="45"/>
    </row>
    <row r="798" spans="2:17" s="54" customFormat="1" x14ac:dyDescent="0.25">
      <c r="B798" s="126">
        <v>398</v>
      </c>
      <c r="C798" s="127" t="s">
        <v>875</v>
      </c>
      <c r="D798" s="129" t="s">
        <v>1762</v>
      </c>
      <c r="E798" s="131">
        <v>41463</v>
      </c>
      <c r="F798" s="133">
        <v>1875000000</v>
      </c>
      <c r="G798" s="127" t="s">
        <v>152</v>
      </c>
      <c r="H798" s="141" t="s">
        <v>145</v>
      </c>
      <c r="I798" s="66" t="s">
        <v>149</v>
      </c>
      <c r="J798" s="52">
        <v>457726</v>
      </c>
      <c r="K798" s="52">
        <v>914755</v>
      </c>
      <c r="L798" s="52">
        <v>1521366</v>
      </c>
      <c r="M798" s="78">
        <v>2435494</v>
      </c>
      <c r="N798" s="93">
        <v>470666</v>
      </c>
      <c r="O798" s="52"/>
      <c r="P798" s="52"/>
      <c r="Q798" s="53"/>
    </row>
    <row r="799" spans="2:17" s="54" customFormat="1" x14ac:dyDescent="0.25">
      <c r="B799" s="126">
        <v>398</v>
      </c>
      <c r="C799" s="128" t="s">
        <v>875</v>
      </c>
      <c r="D799" s="130" t="s">
        <v>1762</v>
      </c>
      <c r="E799" s="132">
        <v>41463</v>
      </c>
      <c r="F799" s="134">
        <v>1875000000</v>
      </c>
      <c r="G799" s="128"/>
      <c r="H799" s="141"/>
      <c r="I799" s="65" t="s">
        <v>150</v>
      </c>
      <c r="J799" s="58">
        <v>15887</v>
      </c>
      <c r="K799" s="43">
        <v>24190</v>
      </c>
      <c r="L799" s="43">
        <v>40543</v>
      </c>
      <c r="M799" s="77">
        <v>84419</v>
      </c>
      <c r="N799" s="100">
        <v>16862</v>
      </c>
      <c r="O799" s="43"/>
      <c r="P799" s="43"/>
      <c r="Q799" s="45"/>
    </row>
    <row r="800" spans="2:17" s="54" customFormat="1" x14ac:dyDescent="0.25">
      <c r="B800" s="142">
        <v>399</v>
      </c>
      <c r="C800" s="127" t="s">
        <v>877</v>
      </c>
      <c r="D800" s="129" t="s">
        <v>1763</v>
      </c>
      <c r="E800" s="131">
        <v>42167</v>
      </c>
      <c r="F800" s="133">
        <v>6889134608</v>
      </c>
      <c r="G800" s="127" t="s">
        <v>153</v>
      </c>
      <c r="H800" s="135" t="s">
        <v>145</v>
      </c>
      <c r="I800" s="66" t="s">
        <v>149</v>
      </c>
      <c r="J800" s="52">
        <v>67957662</v>
      </c>
      <c r="K800" s="52">
        <v>143585151</v>
      </c>
      <c r="L800" s="52">
        <v>220133515</v>
      </c>
      <c r="M800" s="78">
        <v>299234087</v>
      </c>
      <c r="N800" s="93">
        <v>81141727</v>
      </c>
      <c r="O800" s="52"/>
      <c r="P800" s="52"/>
      <c r="Q800" s="53"/>
    </row>
    <row r="801" spans="2:17" s="54" customFormat="1" x14ac:dyDescent="0.25">
      <c r="B801" s="143">
        <v>399</v>
      </c>
      <c r="C801" s="128" t="s">
        <v>877</v>
      </c>
      <c r="D801" s="130" t="s">
        <v>1763</v>
      </c>
      <c r="E801" s="132">
        <v>42167</v>
      </c>
      <c r="F801" s="134">
        <v>6889134608</v>
      </c>
      <c r="G801" s="128"/>
      <c r="H801" s="136"/>
      <c r="I801" s="65" t="s">
        <v>150</v>
      </c>
      <c r="J801" s="43">
        <v>34089326</v>
      </c>
      <c r="K801" s="43">
        <v>65251285</v>
      </c>
      <c r="L801" s="43">
        <v>101264273</v>
      </c>
      <c r="M801" s="77">
        <v>281313117</v>
      </c>
      <c r="N801" s="92">
        <v>44230482</v>
      </c>
      <c r="O801" s="43"/>
      <c r="P801" s="43"/>
      <c r="Q801" s="45"/>
    </row>
    <row r="802" spans="2:17" s="54" customFormat="1" x14ac:dyDescent="0.25">
      <c r="B802" s="126">
        <v>400</v>
      </c>
      <c r="C802" s="127" t="s">
        <v>879</v>
      </c>
      <c r="D802" s="129" t="s">
        <v>1764</v>
      </c>
      <c r="E802" s="131">
        <v>39255</v>
      </c>
      <c r="F802" s="133">
        <v>14276103500</v>
      </c>
      <c r="G802" s="127" t="s">
        <v>152</v>
      </c>
      <c r="H802" s="135" t="s">
        <v>145</v>
      </c>
      <c r="I802" s="66" t="s">
        <v>149</v>
      </c>
      <c r="J802" s="52">
        <v>1602361</v>
      </c>
      <c r="K802" s="52">
        <v>3689544</v>
      </c>
      <c r="L802" s="52">
        <v>5530036</v>
      </c>
      <c r="M802" s="78">
        <v>7443905</v>
      </c>
      <c r="N802" s="92">
        <v>1886355</v>
      </c>
      <c r="O802" s="52"/>
      <c r="P802" s="52"/>
      <c r="Q802" s="53"/>
    </row>
    <row r="803" spans="2:17" s="54" customFormat="1" x14ac:dyDescent="0.25">
      <c r="B803" s="126">
        <v>400</v>
      </c>
      <c r="C803" s="128" t="s">
        <v>879</v>
      </c>
      <c r="D803" s="130" t="s">
        <v>1764</v>
      </c>
      <c r="E803" s="132">
        <v>39255</v>
      </c>
      <c r="F803" s="134">
        <v>14276103500</v>
      </c>
      <c r="G803" s="128"/>
      <c r="H803" s="136"/>
      <c r="I803" s="65" t="s">
        <v>150</v>
      </c>
      <c r="J803" s="43">
        <v>295874</v>
      </c>
      <c r="K803" s="43">
        <v>703062</v>
      </c>
      <c r="L803" s="43">
        <v>1091261</v>
      </c>
      <c r="M803" s="77">
        <v>1605621</v>
      </c>
      <c r="N803" s="92">
        <v>584969</v>
      </c>
      <c r="O803" s="43"/>
      <c r="P803" s="43"/>
      <c r="Q803" s="45"/>
    </row>
    <row r="804" spans="2:17" s="54" customFormat="1" x14ac:dyDescent="0.25">
      <c r="B804" s="142">
        <v>401</v>
      </c>
      <c r="C804" s="127" t="s">
        <v>881</v>
      </c>
      <c r="D804" s="129" t="s">
        <v>1765</v>
      </c>
      <c r="E804" s="131" t="s">
        <v>1766</v>
      </c>
      <c r="F804" s="133">
        <v>2334888498</v>
      </c>
      <c r="G804" s="127" t="s">
        <v>154</v>
      </c>
      <c r="H804" s="135" t="s">
        <v>145</v>
      </c>
      <c r="I804" s="66" t="s">
        <v>149</v>
      </c>
      <c r="J804" s="52">
        <v>277536078</v>
      </c>
      <c r="K804" s="55"/>
      <c r="L804" s="52">
        <v>884913491206</v>
      </c>
      <c r="M804" s="78">
        <v>1190490137</v>
      </c>
      <c r="N804" s="93">
        <v>283517002</v>
      </c>
      <c r="O804" s="52"/>
      <c r="P804" s="52"/>
      <c r="Q804" s="53"/>
    </row>
    <row r="805" spans="2:17" s="54" customFormat="1" x14ac:dyDescent="0.25">
      <c r="B805" s="143">
        <v>401</v>
      </c>
      <c r="C805" s="128" t="s">
        <v>881</v>
      </c>
      <c r="D805" s="130" t="s">
        <v>1765</v>
      </c>
      <c r="E805" s="132" t="s">
        <v>1766</v>
      </c>
      <c r="F805" s="134">
        <v>2334888498</v>
      </c>
      <c r="G805" s="128"/>
      <c r="H805" s="136"/>
      <c r="I805" s="65" t="s">
        <v>150</v>
      </c>
      <c r="J805" s="43">
        <v>31695939</v>
      </c>
      <c r="K805" s="44"/>
      <c r="L805" s="43">
        <v>80969457134</v>
      </c>
      <c r="M805" s="77">
        <v>94243997</v>
      </c>
      <c r="N805" s="92">
        <v>31657378</v>
      </c>
      <c r="O805" s="43"/>
      <c r="P805" s="43"/>
      <c r="Q805" s="45"/>
    </row>
    <row r="806" spans="2:17" s="54" customFormat="1" x14ac:dyDescent="0.25">
      <c r="B806" s="142">
        <v>402</v>
      </c>
      <c r="C806" s="127" t="s">
        <v>883</v>
      </c>
      <c r="D806" s="129" t="s">
        <v>1767</v>
      </c>
      <c r="E806" s="131" t="s">
        <v>1768</v>
      </c>
      <c r="F806" s="133">
        <v>4462963276</v>
      </c>
      <c r="G806" s="127" t="s">
        <v>152</v>
      </c>
      <c r="H806" s="135" t="s">
        <v>145</v>
      </c>
      <c r="I806" s="66" t="s">
        <v>149</v>
      </c>
      <c r="J806" s="52">
        <v>3570294</v>
      </c>
      <c r="K806" s="55"/>
      <c r="L806" s="52">
        <v>11681273</v>
      </c>
      <c r="M806" s="78">
        <v>15893585</v>
      </c>
      <c r="N806" s="93">
        <v>3888682</v>
      </c>
      <c r="O806" s="52"/>
      <c r="P806" s="52"/>
      <c r="Q806" s="53"/>
    </row>
    <row r="807" spans="2:17" s="54" customFormat="1" x14ac:dyDescent="0.25">
      <c r="B807" s="143">
        <v>402</v>
      </c>
      <c r="C807" s="128" t="s">
        <v>883</v>
      </c>
      <c r="D807" s="130" t="s">
        <v>1767</v>
      </c>
      <c r="E807" s="132" t="s">
        <v>1768</v>
      </c>
      <c r="F807" s="134">
        <v>4462963276</v>
      </c>
      <c r="G807" s="128"/>
      <c r="H807" s="136"/>
      <c r="I807" s="65" t="s">
        <v>150</v>
      </c>
      <c r="J807" s="43">
        <v>66390</v>
      </c>
      <c r="K807" s="44"/>
      <c r="L807" s="43">
        <v>4205300</v>
      </c>
      <c r="M807" s="77">
        <v>3701835</v>
      </c>
      <c r="N807" s="92">
        <v>113547</v>
      </c>
      <c r="O807" s="43"/>
      <c r="P807" s="43"/>
      <c r="Q807" s="45"/>
    </row>
    <row r="808" spans="2:17" s="54" customFormat="1" x14ac:dyDescent="0.25">
      <c r="B808" s="126">
        <v>403</v>
      </c>
      <c r="C808" s="127" t="s">
        <v>885</v>
      </c>
      <c r="D808" s="129" t="s">
        <v>1769</v>
      </c>
      <c r="E808" s="131">
        <v>42921</v>
      </c>
      <c r="F808" s="133">
        <v>816997053</v>
      </c>
      <c r="G808" s="127" t="s">
        <v>153</v>
      </c>
      <c r="H808" s="135" t="s">
        <v>145</v>
      </c>
      <c r="I808" s="66" t="s">
        <v>149</v>
      </c>
      <c r="J808" s="52">
        <v>14989218</v>
      </c>
      <c r="K808" s="52">
        <v>31974511</v>
      </c>
      <c r="L808" s="52">
        <v>47682947</v>
      </c>
      <c r="M808" s="78">
        <v>58616271</v>
      </c>
      <c r="N808" s="93">
        <v>14393207</v>
      </c>
      <c r="O808" s="52"/>
      <c r="P808" s="52"/>
      <c r="Q808" s="53"/>
    </row>
    <row r="809" spans="2:17" s="54" customFormat="1" x14ac:dyDescent="0.25">
      <c r="B809" s="126">
        <v>403</v>
      </c>
      <c r="C809" s="128" t="s">
        <v>885</v>
      </c>
      <c r="D809" s="130" t="s">
        <v>1769</v>
      </c>
      <c r="E809" s="132">
        <v>42921</v>
      </c>
      <c r="F809" s="134">
        <v>816997053</v>
      </c>
      <c r="G809" s="128"/>
      <c r="H809" s="136"/>
      <c r="I809" s="65" t="s">
        <v>150</v>
      </c>
      <c r="J809" s="43">
        <v>1308992</v>
      </c>
      <c r="K809" s="8">
        <v>-785911</v>
      </c>
      <c r="L809" s="8">
        <v>-3199357</v>
      </c>
      <c r="M809" s="77">
        <v>3063294</v>
      </c>
      <c r="N809" s="92">
        <v>2748568</v>
      </c>
      <c r="O809" s="43"/>
      <c r="P809" s="43"/>
      <c r="Q809" s="45"/>
    </row>
    <row r="810" spans="2:17" s="54" customFormat="1" x14ac:dyDescent="0.25">
      <c r="B810" s="126">
        <v>404</v>
      </c>
      <c r="C810" s="127" t="s">
        <v>887</v>
      </c>
      <c r="D810" s="129" t="s">
        <v>1770</v>
      </c>
      <c r="E810" s="131" t="s">
        <v>1771</v>
      </c>
      <c r="F810" s="133">
        <v>7529147920</v>
      </c>
      <c r="G810" s="127" t="s">
        <v>152</v>
      </c>
      <c r="H810" s="135" t="s">
        <v>145</v>
      </c>
      <c r="I810" s="66" t="s">
        <v>149</v>
      </c>
      <c r="J810" s="52">
        <v>2915381</v>
      </c>
      <c r="K810" s="52">
        <v>5877088</v>
      </c>
      <c r="L810" s="52">
        <v>8284675</v>
      </c>
      <c r="M810" s="78">
        <v>10692363</v>
      </c>
      <c r="N810" s="93">
        <v>1992553</v>
      </c>
      <c r="O810" s="52"/>
      <c r="P810" s="52"/>
      <c r="Q810" s="53"/>
    </row>
    <row r="811" spans="2:17" s="54" customFormat="1" x14ac:dyDescent="0.25">
      <c r="B811" s="126">
        <v>404</v>
      </c>
      <c r="C811" s="128" t="s">
        <v>887</v>
      </c>
      <c r="D811" s="130" t="s">
        <v>1770</v>
      </c>
      <c r="E811" s="132" t="s">
        <v>1771</v>
      </c>
      <c r="F811" s="134">
        <v>7529147920</v>
      </c>
      <c r="G811" s="128"/>
      <c r="H811" s="136"/>
      <c r="I811" s="65" t="s">
        <v>150</v>
      </c>
      <c r="J811" s="8">
        <v>-112697</v>
      </c>
      <c r="K811" s="8">
        <v>-262450</v>
      </c>
      <c r="L811" s="8">
        <v>-335852</v>
      </c>
      <c r="M811" s="74">
        <v>-898272</v>
      </c>
      <c r="N811" s="89">
        <v>-112697</v>
      </c>
      <c r="O811" s="43"/>
      <c r="P811" s="43"/>
      <c r="Q811" s="45"/>
    </row>
    <row r="812" spans="2:17" s="54" customFormat="1" x14ac:dyDescent="0.25">
      <c r="B812" s="126">
        <v>405</v>
      </c>
      <c r="C812" s="127" t="s">
        <v>889</v>
      </c>
      <c r="D812" s="129" t="s">
        <v>1772</v>
      </c>
      <c r="E812" s="131" t="s">
        <v>1586</v>
      </c>
      <c r="F812" s="133">
        <v>9942500000</v>
      </c>
      <c r="G812" s="127" t="s">
        <v>153</v>
      </c>
      <c r="H812" s="141" t="s">
        <v>145</v>
      </c>
      <c r="I812" s="66" t="s">
        <v>149</v>
      </c>
      <c r="J812" s="52">
        <v>5020936</v>
      </c>
      <c r="K812" s="55"/>
      <c r="L812" s="55"/>
      <c r="M812" s="78">
        <v>42419068</v>
      </c>
      <c r="N812" s="93">
        <v>4451663</v>
      </c>
      <c r="O812" s="52"/>
      <c r="P812" s="52"/>
      <c r="Q812" s="53"/>
    </row>
    <row r="813" spans="2:17" s="54" customFormat="1" x14ac:dyDescent="0.25">
      <c r="B813" s="126">
        <v>405</v>
      </c>
      <c r="C813" s="128" t="s">
        <v>889</v>
      </c>
      <c r="D813" s="130" t="s">
        <v>1772</v>
      </c>
      <c r="E813" s="132" t="s">
        <v>1586</v>
      </c>
      <c r="F813" s="134">
        <v>9942500000</v>
      </c>
      <c r="G813" s="128"/>
      <c r="H813" s="141"/>
      <c r="I813" s="65" t="s">
        <v>150</v>
      </c>
      <c r="J813" s="8">
        <v>-15817736</v>
      </c>
      <c r="K813" s="44"/>
      <c r="L813" s="44"/>
      <c r="M813" s="74">
        <v>-42499808</v>
      </c>
      <c r="N813" s="103">
        <v>-8200705</v>
      </c>
      <c r="O813" s="43"/>
      <c r="P813" s="43"/>
      <c r="Q813" s="45"/>
    </row>
    <row r="814" spans="2:17" s="54" customFormat="1" x14ac:dyDescent="0.25">
      <c r="B814" s="126">
        <v>406</v>
      </c>
      <c r="C814" s="127" t="s">
        <v>891</v>
      </c>
      <c r="D814" s="129" t="s">
        <v>1773</v>
      </c>
      <c r="E814" s="131">
        <v>34907</v>
      </c>
      <c r="F814" s="133">
        <v>428000000</v>
      </c>
      <c r="G814" s="127" t="s">
        <v>154</v>
      </c>
      <c r="H814" s="141" t="s">
        <v>145</v>
      </c>
      <c r="I814" s="66" t="s">
        <v>149</v>
      </c>
      <c r="J814" s="52">
        <v>82630145750</v>
      </c>
      <c r="K814" s="52">
        <v>160613825387</v>
      </c>
      <c r="L814" s="52">
        <v>238578130573</v>
      </c>
      <c r="M814" s="78">
        <v>300572751733</v>
      </c>
      <c r="N814" s="94"/>
      <c r="O814" s="52"/>
      <c r="P814" s="52"/>
      <c r="Q814" s="53"/>
    </row>
    <row r="815" spans="2:17" s="54" customFormat="1" x14ac:dyDescent="0.25">
      <c r="B815" s="126">
        <v>406</v>
      </c>
      <c r="C815" s="128" t="s">
        <v>891</v>
      </c>
      <c r="D815" s="130" t="s">
        <v>1773</v>
      </c>
      <c r="E815" s="132">
        <v>34907</v>
      </c>
      <c r="F815" s="134">
        <v>428000000</v>
      </c>
      <c r="G815" s="128"/>
      <c r="H815" s="141"/>
      <c r="I815" s="65" t="s">
        <v>150</v>
      </c>
      <c r="J815" s="43">
        <v>684259789</v>
      </c>
      <c r="K815" s="43">
        <v>1041329012</v>
      </c>
      <c r="L815" s="43">
        <v>789633644</v>
      </c>
      <c r="M815" s="74">
        <v>-2256476497</v>
      </c>
      <c r="N815" s="95"/>
      <c r="O815" s="43"/>
      <c r="P815" s="43"/>
      <c r="Q815" s="45"/>
    </row>
    <row r="816" spans="2:17" s="54" customFormat="1" x14ac:dyDescent="0.25">
      <c r="B816" s="126">
        <v>407</v>
      </c>
      <c r="C816" s="127" t="s">
        <v>893</v>
      </c>
      <c r="D816" s="129" t="s">
        <v>1774</v>
      </c>
      <c r="E816" s="131">
        <v>32755</v>
      </c>
      <c r="F816" s="133">
        <v>517791681</v>
      </c>
      <c r="G816" s="127" t="s">
        <v>154</v>
      </c>
      <c r="H816" s="141" t="s">
        <v>145</v>
      </c>
      <c r="I816" s="66" t="s">
        <v>149</v>
      </c>
      <c r="J816" s="52">
        <v>384942321959</v>
      </c>
      <c r="K816" s="52">
        <v>878267102164</v>
      </c>
      <c r="L816" s="52">
        <v>1209186359501</v>
      </c>
      <c r="M816" s="78">
        <v>2215762114438</v>
      </c>
      <c r="N816" s="93">
        <v>458659406175</v>
      </c>
      <c r="O816" s="52"/>
      <c r="P816" s="52"/>
      <c r="Q816" s="53"/>
    </row>
    <row r="817" spans="2:17" s="54" customFormat="1" x14ac:dyDescent="0.25">
      <c r="B817" s="126">
        <v>407</v>
      </c>
      <c r="C817" s="128" t="s">
        <v>893</v>
      </c>
      <c r="D817" s="130" t="s">
        <v>1774</v>
      </c>
      <c r="E817" s="132">
        <v>32755</v>
      </c>
      <c r="F817" s="134">
        <v>517791681</v>
      </c>
      <c r="G817" s="128"/>
      <c r="H817" s="141"/>
      <c r="I817" s="65" t="s">
        <v>150</v>
      </c>
      <c r="J817" s="52">
        <v>41845482178</v>
      </c>
      <c r="K817" s="43">
        <v>86969905397</v>
      </c>
      <c r="L817" s="43">
        <v>81553934749</v>
      </c>
      <c r="M817" s="77">
        <v>140867155045</v>
      </c>
      <c r="N817" s="93">
        <v>44708881051</v>
      </c>
      <c r="O817" s="43"/>
      <c r="P817" s="43"/>
      <c r="Q817" s="45"/>
    </row>
    <row r="818" spans="2:17" s="54" customFormat="1" x14ac:dyDescent="0.25">
      <c r="B818" s="126">
        <v>408</v>
      </c>
      <c r="C818" s="127" t="s">
        <v>895</v>
      </c>
      <c r="D818" s="129" t="s">
        <v>1775</v>
      </c>
      <c r="E818" s="131">
        <v>43259</v>
      </c>
      <c r="F818" s="133">
        <v>5202000000</v>
      </c>
      <c r="G818" s="127" t="s">
        <v>152</v>
      </c>
      <c r="H818" s="141" t="s">
        <v>145</v>
      </c>
      <c r="I818" s="66" t="s">
        <v>149</v>
      </c>
      <c r="J818" s="52">
        <v>330415</v>
      </c>
      <c r="K818" s="52">
        <v>739508715159</v>
      </c>
      <c r="L818" s="52">
        <v>1122842</v>
      </c>
      <c r="M818" s="78">
        <v>1509601</v>
      </c>
      <c r="N818" s="93">
        <v>483230</v>
      </c>
      <c r="O818" s="52"/>
      <c r="P818" s="52"/>
      <c r="Q818" s="53"/>
    </row>
    <row r="819" spans="2:17" s="54" customFormat="1" x14ac:dyDescent="0.25">
      <c r="B819" s="126">
        <v>408</v>
      </c>
      <c r="C819" s="128" t="s">
        <v>895</v>
      </c>
      <c r="D819" s="130" t="s">
        <v>1775</v>
      </c>
      <c r="E819" s="132">
        <v>43259</v>
      </c>
      <c r="F819" s="134">
        <v>5202000000</v>
      </c>
      <c r="G819" s="128"/>
      <c r="H819" s="141"/>
      <c r="I819" s="65" t="s">
        <v>150</v>
      </c>
      <c r="J819" s="58">
        <v>62986</v>
      </c>
      <c r="K819" s="43">
        <v>115561705493</v>
      </c>
      <c r="L819" s="43">
        <v>170798</v>
      </c>
      <c r="M819" s="77">
        <v>212061</v>
      </c>
      <c r="N819" s="100">
        <v>74727</v>
      </c>
      <c r="O819" s="43"/>
      <c r="P819" s="43"/>
      <c r="Q819" s="45"/>
    </row>
    <row r="820" spans="2:17" s="54" customFormat="1" x14ac:dyDescent="0.25">
      <c r="B820" s="142">
        <v>409</v>
      </c>
      <c r="C820" s="127" t="s">
        <v>897</v>
      </c>
      <c r="D820" s="129" t="s">
        <v>1776</v>
      </c>
      <c r="E820" s="131">
        <v>41099</v>
      </c>
      <c r="F820" s="133">
        <v>1813064073</v>
      </c>
      <c r="G820" s="127" t="s">
        <v>152</v>
      </c>
      <c r="H820" s="135" t="s">
        <v>145</v>
      </c>
      <c r="I820" s="66" t="s">
        <v>149</v>
      </c>
      <c r="J820" s="52">
        <v>620363</v>
      </c>
      <c r="K820" s="52">
        <v>1275504</v>
      </c>
      <c r="L820" s="52">
        <v>1932964</v>
      </c>
      <c r="M820" s="78">
        <v>2583238</v>
      </c>
      <c r="N820" s="93">
        <v>589761</v>
      </c>
      <c r="O820" s="52"/>
      <c r="P820" s="52"/>
      <c r="Q820" s="53"/>
    </row>
    <row r="821" spans="2:17" s="54" customFormat="1" x14ac:dyDescent="0.25">
      <c r="B821" s="143">
        <v>409</v>
      </c>
      <c r="C821" s="128" t="s">
        <v>897</v>
      </c>
      <c r="D821" s="130" t="s">
        <v>1776</v>
      </c>
      <c r="E821" s="132">
        <v>41099</v>
      </c>
      <c r="F821" s="134">
        <v>1813064073</v>
      </c>
      <c r="G821" s="128"/>
      <c r="H821" s="136"/>
      <c r="I821" s="65" t="s">
        <v>150</v>
      </c>
      <c r="J821" s="8">
        <v>-75839</v>
      </c>
      <c r="K821" s="8">
        <v>-137360</v>
      </c>
      <c r="L821" s="8">
        <v>-238362</v>
      </c>
      <c r="M821" s="74">
        <v>-228114</v>
      </c>
      <c r="N821" s="89">
        <v>-51014</v>
      </c>
      <c r="O821" s="43"/>
      <c r="P821" s="43"/>
      <c r="Q821" s="45"/>
    </row>
    <row r="822" spans="2:17" s="54" customFormat="1" x14ac:dyDescent="0.25">
      <c r="B822" s="126">
        <v>410</v>
      </c>
      <c r="C822" s="127" t="s">
        <v>899</v>
      </c>
      <c r="D822" s="129" t="s">
        <v>1777</v>
      </c>
      <c r="E822" s="131">
        <v>32972</v>
      </c>
      <c r="F822" s="133">
        <v>2455376917</v>
      </c>
      <c r="G822" s="127" t="s">
        <v>152</v>
      </c>
      <c r="H822" s="135" t="s">
        <v>145</v>
      </c>
      <c r="I822" s="66" t="s">
        <v>149</v>
      </c>
      <c r="J822" s="52">
        <v>2990463</v>
      </c>
      <c r="K822" s="52">
        <v>5417851</v>
      </c>
      <c r="L822" s="52">
        <v>9063348</v>
      </c>
      <c r="M822" s="78">
        <v>12713412</v>
      </c>
      <c r="N822" s="92">
        <v>3235584</v>
      </c>
      <c r="O822" s="52"/>
      <c r="P822" s="52"/>
      <c r="Q822" s="53"/>
    </row>
    <row r="823" spans="2:17" s="54" customFormat="1" x14ac:dyDescent="0.25">
      <c r="B823" s="126">
        <v>410</v>
      </c>
      <c r="C823" s="128" t="s">
        <v>899</v>
      </c>
      <c r="D823" s="130" t="s">
        <v>1777</v>
      </c>
      <c r="E823" s="132">
        <v>32972</v>
      </c>
      <c r="F823" s="134">
        <v>2455376917</v>
      </c>
      <c r="G823" s="128"/>
      <c r="H823" s="136"/>
      <c r="I823" s="65" t="s">
        <v>150</v>
      </c>
      <c r="J823" s="43">
        <v>98147</v>
      </c>
      <c r="K823" s="43">
        <v>170372</v>
      </c>
      <c r="L823" s="43">
        <v>280954</v>
      </c>
      <c r="M823" s="77">
        <v>426084</v>
      </c>
      <c r="N823" s="92">
        <v>124007</v>
      </c>
      <c r="O823" s="43"/>
      <c r="P823" s="43"/>
      <c r="Q823" s="45"/>
    </row>
    <row r="824" spans="2:17" s="54" customFormat="1" x14ac:dyDescent="0.25">
      <c r="B824" s="142">
        <v>411</v>
      </c>
      <c r="C824" s="127" t="s">
        <v>901</v>
      </c>
      <c r="D824" s="129" t="s">
        <v>1778</v>
      </c>
      <c r="E824" s="131">
        <v>32979</v>
      </c>
      <c r="F824" s="133">
        <v>31842082852</v>
      </c>
      <c r="G824" s="127" t="s">
        <v>154</v>
      </c>
      <c r="H824" s="135" t="s">
        <v>145</v>
      </c>
      <c r="I824" s="66" t="s">
        <v>149</v>
      </c>
      <c r="J824" s="52">
        <v>125695406766</v>
      </c>
      <c r="K824" s="52">
        <v>302288309741</v>
      </c>
      <c r="L824" s="52">
        <v>425473052487</v>
      </c>
      <c r="M824" s="78">
        <v>576369073153</v>
      </c>
      <c r="N824" s="94"/>
      <c r="O824" s="52"/>
      <c r="P824" s="52"/>
      <c r="Q824" s="53"/>
    </row>
    <row r="825" spans="2:17" s="54" customFormat="1" x14ac:dyDescent="0.25">
      <c r="B825" s="143">
        <v>411</v>
      </c>
      <c r="C825" s="128" t="s">
        <v>901</v>
      </c>
      <c r="D825" s="130" t="s">
        <v>1778</v>
      </c>
      <c r="E825" s="132">
        <v>32979</v>
      </c>
      <c r="F825" s="134">
        <v>31842082852</v>
      </c>
      <c r="G825" s="128"/>
      <c r="H825" s="136"/>
      <c r="I825" s="65" t="s">
        <v>150</v>
      </c>
      <c r="J825" s="43">
        <v>206678624</v>
      </c>
      <c r="K825" s="43">
        <v>12792925932</v>
      </c>
      <c r="L825" s="43">
        <v>18012412963</v>
      </c>
      <c r="M825" s="77">
        <v>13853850297</v>
      </c>
      <c r="N825" s="95"/>
      <c r="O825" s="43"/>
      <c r="P825" s="43"/>
      <c r="Q825" s="45"/>
    </row>
    <row r="826" spans="2:17" s="54" customFormat="1" x14ac:dyDescent="0.25">
      <c r="B826" s="142">
        <v>412</v>
      </c>
      <c r="C826" s="127" t="s">
        <v>903</v>
      </c>
      <c r="D826" s="129" t="s">
        <v>1779</v>
      </c>
      <c r="E826" s="131">
        <v>40714</v>
      </c>
      <c r="F826" s="133">
        <v>7655126330</v>
      </c>
      <c r="G826" s="127" t="s">
        <v>153</v>
      </c>
      <c r="H826" s="135" t="s">
        <v>145</v>
      </c>
      <c r="I826" s="66" t="s">
        <v>149</v>
      </c>
      <c r="J826" s="52">
        <v>318760177</v>
      </c>
      <c r="K826" s="52">
        <v>596336765</v>
      </c>
      <c r="L826" s="52">
        <v>949307566</v>
      </c>
      <c r="M826" s="78">
        <v>1378861622</v>
      </c>
      <c r="N826" s="93">
        <v>257656201</v>
      </c>
      <c r="O826" s="52"/>
      <c r="P826" s="52"/>
      <c r="Q826" s="53"/>
    </row>
    <row r="827" spans="2:17" s="54" customFormat="1" x14ac:dyDescent="0.25">
      <c r="B827" s="143">
        <v>412</v>
      </c>
      <c r="C827" s="128" t="s">
        <v>903</v>
      </c>
      <c r="D827" s="130" t="s">
        <v>1779</v>
      </c>
      <c r="E827" s="132">
        <v>40714</v>
      </c>
      <c r="F827" s="134">
        <v>7655126330</v>
      </c>
      <c r="G827" s="128"/>
      <c r="H827" s="136"/>
      <c r="I827" s="65" t="s">
        <v>150</v>
      </c>
      <c r="J827" s="43">
        <v>101631627</v>
      </c>
      <c r="K827" s="43">
        <v>246345156</v>
      </c>
      <c r="L827" s="43">
        <v>329274078</v>
      </c>
      <c r="M827" s="77">
        <v>507227779</v>
      </c>
      <c r="N827" s="92">
        <v>78776059</v>
      </c>
      <c r="O827" s="43"/>
      <c r="P827" s="43"/>
      <c r="Q827" s="45"/>
    </row>
    <row r="828" spans="2:17" s="54" customFormat="1" x14ac:dyDescent="0.25">
      <c r="B828" s="126">
        <v>413</v>
      </c>
      <c r="C828" s="127" t="s">
        <v>905</v>
      </c>
      <c r="D828" s="129" t="s">
        <v>1780</v>
      </c>
      <c r="E828" s="131">
        <v>43565</v>
      </c>
      <c r="F828" s="133">
        <v>2082805000</v>
      </c>
      <c r="G828" s="127" t="s">
        <v>154</v>
      </c>
      <c r="H828" s="135" t="s">
        <v>145</v>
      </c>
      <c r="I828" s="66" t="s">
        <v>149</v>
      </c>
      <c r="J828" s="55"/>
      <c r="K828" s="55"/>
      <c r="L828" s="55"/>
      <c r="M828" s="78">
        <v>110101064744</v>
      </c>
      <c r="N828" s="94"/>
      <c r="O828" s="52"/>
      <c r="P828" s="52"/>
      <c r="Q828" s="53"/>
    </row>
    <row r="829" spans="2:17" s="54" customFormat="1" x14ac:dyDescent="0.25">
      <c r="B829" s="126">
        <v>413</v>
      </c>
      <c r="C829" s="128" t="s">
        <v>905</v>
      </c>
      <c r="D829" s="130" t="s">
        <v>1780</v>
      </c>
      <c r="E829" s="132">
        <v>43565</v>
      </c>
      <c r="F829" s="134">
        <v>2082805000</v>
      </c>
      <c r="G829" s="128"/>
      <c r="H829" s="136"/>
      <c r="I829" s="65" t="s">
        <v>150</v>
      </c>
      <c r="J829" s="44"/>
      <c r="K829" s="44"/>
      <c r="L829" s="44"/>
      <c r="M829" s="77">
        <v>18571022389</v>
      </c>
      <c r="N829" s="95"/>
      <c r="O829" s="43"/>
      <c r="P829" s="43"/>
      <c r="Q829" s="45"/>
    </row>
    <row r="830" spans="2:17" s="54" customFormat="1" x14ac:dyDescent="0.25">
      <c r="B830" s="126">
        <v>414</v>
      </c>
      <c r="C830" s="127" t="s">
        <v>907</v>
      </c>
      <c r="D830" s="129" t="s">
        <v>1781</v>
      </c>
      <c r="E830" s="131">
        <v>42410</v>
      </c>
      <c r="F830" s="133">
        <v>770000000</v>
      </c>
      <c r="G830" s="127" t="s">
        <v>154</v>
      </c>
      <c r="H830" s="135" t="s">
        <v>145</v>
      </c>
      <c r="I830" s="66" t="s">
        <v>149</v>
      </c>
      <c r="J830" s="52">
        <v>50459131900</v>
      </c>
      <c r="K830" s="52">
        <v>103134927136</v>
      </c>
      <c r="L830" s="78">
        <v>167106504123</v>
      </c>
      <c r="M830" s="79"/>
      <c r="N830" s="94"/>
      <c r="O830" s="52"/>
      <c r="P830" s="52"/>
      <c r="Q830" s="53"/>
    </row>
    <row r="831" spans="2:17" s="54" customFormat="1" x14ac:dyDescent="0.25">
      <c r="B831" s="126">
        <v>414</v>
      </c>
      <c r="C831" s="128" t="s">
        <v>907</v>
      </c>
      <c r="D831" s="130" t="s">
        <v>1781</v>
      </c>
      <c r="E831" s="132">
        <v>42410</v>
      </c>
      <c r="F831" s="134">
        <v>770000000</v>
      </c>
      <c r="G831" s="128"/>
      <c r="H831" s="136"/>
      <c r="I831" s="65" t="s">
        <v>150</v>
      </c>
      <c r="J831" s="43">
        <v>3370448484</v>
      </c>
      <c r="K831" s="43">
        <v>5117363839</v>
      </c>
      <c r="L831" s="77">
        <v>5172814833</v>
      </c>
      <c r="M831" s="80"/>
      <c r="N831" s="95"/>
      <c r="O831" s="43"/>
      <c r="P831" s="43"/>
      <c r="Q831" s="45"/>
    </row>
    <row r="832" spans="2:17" s="54" customFormat="1" x14ac:dyDescent="0.25">
      <c r="B832" s="126">
        <v>415</v>
      </c>
      <c r="C832" s="127" t="s">
        <v>909</v>
      </c>
      <c r="D832" s="129" t="s">
        <v>1782</v>
      </c>
      <c r="E832" s="131">
        <v>33611</v>
      </c>
      <c r="F832" s="133">
        <v>232848000</v>
      </c>
      <c r="G832" s="127" t="s">
        <v>154</v>
      </c>
      <c r="H832" s="141" t="s">
        <v>145</v>
      </c>
      <c r="I832" s="66" t="s">
        <v>149</v>
      </c>
      <c r="J832" s="52">
        <v>6793183850</v>
      </c>
      <c r="K832" s="52">
        <v>13705171135</v>
      </c>
      <c r="L832" s="52">
        <v>20770761786</v>
      </c>
      <c r="M832" s="78">
        <v>28051942672</v>
      </c>
      <c r="N832" s="94"/>
      <c r="O832" s="52"/>
      <c r="P832" s="52"/>
      <c r="Q832" s="53"/>
    </row>
    <row r="833" spans="2:17" s="54" customFormat="1" x14ac:dyDescent="0.25">
      <c r="B833" s="126">
        <v>415</v>
      </c>
      <c r="C833" s="128" t="s">
        <v>909</v>
      </c>
      <c r="D833" s="130" t="s">
        <v>1782</v>
      </c>
      <c r="E833" s="132">
        <v>33611</v>
      </c>
      <c r="F833" s="134">
        <v>232848000</v>
      </c>
      <c r="G833" s="128"/>
      <c r="H833" s="141"/>
      <c r="I833" s="65" t="s">
        <v>150</v>
      </c>
      <c r="J833" s="8">
        <v>-899072254</v>
      </c>
      <c r="K833" s="8">
        <v>-2013409314</v>
      </c>
      <c r="L833" s="8">
        <v>-2148948142</v>
      </c>
      <c r="M833" s="74">
        <v>-6943129415</v>
      </c>
      <c r="N833" s="105"/>
      <c r="O833" s="43"/>
      <c r="P833" s="43"/>
      <c r="Q833" s="45"/>
    </row>
    <row r="834" spans="2:17" s="54" customFormat="1" x14ac:dyDescent="0.25">
      <c r="B834" s="126">
        <v>416</v>
      </c>
      <c r="C834" s="127" t="s">
        <v>911</v>
      </c>
      <c r="D834" s="129" t="s">
        <v>1783</v>
      </c>
      <c r="E834" s="131" t="s">
        <v>1784</v>
      </c>
      <c r="F834" s="133">
        <v>1525819116</v>
      </c>
      <c r="G834" s="127" t="s">
        <v>154</v>
      </c>
      <c r="H834" s="141" t="s">
        <v>145</v>
      </c>
      <c r="I834" s="66" t="s">
        <v>149</v>
      </c>
      <c r="J834" s="52">
        <v>61771003375</v>
      </c>
      <c r="K834" s="52">
        <v>115924456954</v>
      </c>
      <c r="L834" s="52">
        <v>179660788375</v>
      </c>
      <c r="M834" s="78">
        <v>252535520110</v>
      </c>
      <c r="N834" s="93">
        <v>74922721287</v>
      </c>
      <c r="O834" s="52"/>
      <c r="P834" s="52"/>
      <c r="Q834" s="53"/>
    </row>
    <row r="835" spans="2:17" s="54" customFormat="1" x14ac:dyDescent="0.25">
      <c r="B835" s="126">
        <v>416</v>
      </c>
      <c r="C835" s="128" t="s">
        <v>911</v>
      </c>
      <c r="D835" s="130" t="s">
        <v>1783</v>
      </c>
      <c r="E835" s="132" t="s">
        <v>1784</v>
      </c>
      <c r="F835" s="134">
        <v>1525819116</v>
      </c>
      <c r="G835" s="128"/>
      <c r="H835" s="141"/>
      <c r="I835" s="65" t="s">
        <v>150</v>
      </c>
      <c r="J835" s="8">
        <v>-831757518</v>
      </c>
      <c r="K835" s="43">
        <v>1004324647</v>
      </c>
      <c r="L835" s="43">
        <v>2125476070</v>
      </c>
      <c r="M835" s="74">
        <v>-823116024</v>
      </c>
      <c r="N835" s="92">
        <v>1634671165</v>
      </c>
      <c r="O835" s="43"/>
      <c r="P835" s="43"/>
      <c r="Q835" s="45"/>
    </row>
    <row r="836" spans="2:17" s="54" customFormat="1" x14ac:dyDescent="0.25">
      <c r="B836" s="126">
        <v>417</v>
      </c>
      <c r="C836" s="127" t="s">
        <v>913</v>
      </c>
      <c r="D836" s="129" t="s">
        <v>1785</v>
      </c>
      <c r="E836" s="131">
        <v>36734</v>
      </c>
      <c r="F836" s="133">
        <v>2206312500</v>
      </c>
      <c r="G836" s="127" t="s">
        <v>154</v>
      </c>
      <c r="H836" s="141" t="s">
        <v>155</v>
      </c>
      <c r="I836" s="66" t="s">
        <v>149</v>
      </c>
      <c r="J836" s="52">
        <v>52838778</v>
      </c>
      <c r="K836" s="55"/>
      <c r="L836" s="52">
        <v>175203218</v>
      </c>
      <c r="M836" s="78">
        <v>241114622</v>
      </c>
      <c r="N836" s="93">
        <v>60657096</v>
      </c>
      <c r="O836" s="52"/>
      <c r="P836" s="52"/>
      <c r="Q836" s="53"/>
    </row>
    <row r="837" spans="2:17" s="54" customFormat="1" x14ac:dyDescent="0.25">
      <c r="B837" s="126">
        <v>417</v>
      </c>
      <c r="C837" s="128" t="s">
        <v>913</v>
      </c>
      <c r="D837" s="130" t="s">
        <v>1785</v>
      </c>
      <c r="E837" s="132">
        <v>36734</v>
      </c>
      <c r="F837" s="134">
        <v>2206312500</v>
      </c>
      <c r="G837" s="128"/>
      <c r="H837" s="141"/>
      <c r="I837" s="65" t="s">
        <v>150</v>
      </c>
      <c r="J837" s="52">
        <v>5823783</v>
      </c>
      <c r="K837" s="44"/>
      <c r="L837" s="43">
        <v>21528541</v>
      </c>
      <c r="M837" s="77">
        <v>30928664</v>
      </c>
      <c r="N837" s="93">
        <v>8398646</v>
      </c>
      <c r="O837" s="43"/>
      <c r="P837" s="43"/>
      <c r="Q837" s="45"/>
    </row>
    <row r="838" spans="2:17" s="54" customFormat="1" x14ac:dyDescent="0.25">
      <c r="B838" s="126">
        <v>418</v>
      </c>
      <c r="C838" s="127" t="s">
        <v>915</v>
      </c>
      <c r="D838" s="129" t="s">
        <v>1786</v>
      </c>
      <c r="E838" s="131">
        <v>33058</v>
      </c>
      <c r="F838" s="133">
        <v>22358699725</v>
      </c>
      <c r="G838" s="127" t="s">
        <v>154</v>
      </c>
      <c r="H838" s="141" t="s">
        <v>145</v>
      </c>
      <c r="I838" s="66" t="s">
        <v>149</v>
      </c>
      <c r="J838" s="52">
        <v>5415147634014</v>
      </c>
      <c r="K838" s="52">
        <v>10816910306863</v>
      </c>
      <c r="L838" s="52">
        <v>17349919794011</v>
      </c>
      <c r="M838" s="78">
        <v>24060802395725</v>
      </c>
      <c r="N838" s="93">
        <v>6013762833073</v>
      </c>
      <c r="O838" s="52"/>
      <c r="P838" s="52"/>
      <c r="Q838" s="53"/>
    </row>
    <row r="839" spans="2:17" s="54" customFormat="1" x14ac:dyDescent="0.25">
      <c r="B839" s="126">
        <v>418</v>
      </c>
      <c r="C839" s="128" t="s">
        <v>915</v>
      </c>
      <c r="D839" s="130" t="s">
        <v>1786</v>
      </c>
      <c r="E839" s="132">
        <v>33058</v>
      </c>
      <c r="F839" s="134">
        <v>22358699725</v>
      </c>
      <c r="G839" s="128"/>
      <c r="H839" s="141"/>
      <c r="I839" s="65" t="s">
        <v>150</v>
      </c>
      <c r="J839" s="58">
        <v>478219664816</v>
      </c>
      <c r="K839" s="43">
        <v>755348402509</v>
      </c>
      <c r="L839" s="43">
        <v>1128457866175</v>
      </c>
      <c r="M839" s="77">
        <v>1760434280304</v>
      </c>
      <c r="N839" s="100">
        <v>480083209805</v>
      </c>
      <c r="O839" s="43"/>
      <c r="P839" s="43"/>
      <c r="Q839" s="45"/>
    </row>
    <row r="840" spans="2:17" s="54" customFormat="1" x14ac:dyDescent="0.25">
      <c r="B840" s="142">
        <v>419</v>
      </c>
      <c r="C840" s="127" t="s">
        <v>917</v>
      </c>
      <c r="D840" s="129" t="s">
        <v>1787</v>
      </c>
      <c r="E840" s="131" t="s">
        <v>1788</v>
      </c>
      <c r="F840" s="133">
        <v>86703220792</v>
      </c>
      <c r="G840" s="127" t="s">
        <v>154</v>
      </c>
      <c r="H840" s="135" t="s">
        <v>145</v>
      </c>
      <c r="I840" s="66" t="s">
        <v>149</v>
      </c>
      <c r="J840" s="52">
        <v>306664296183</v>
      </c>
      <c r="K840" s="52">
        <v>614081104532</v>
      </c>
      <c r="L840" s="52">
        <v>1095475475453</v>
      </c>
      <c r="M840" s="78">
        <v>1211102677631</v>
      </c>
      <c r="N840" s="94"/>
      <c r="O840" s="52"/>
      <c r="P840" s="52"/>
      <c r="Q840" s="53"/>
    </row>
    <row r="841" spans="2:17" s="54" customFormat="1" x14ac:dyDescent="0.25">
      <c r="B841" s="143">
        <v>419</v>
      </c>
      <c r="C841" s="128" t="s">
        <v>917</v>
      </c>
      <c r="D841" s="130" t="s">
        <v>1787</v>
      </c>
      <c r="E841" s="132" t="s">
        <v>1788</v>
      </c>
      <c r="F841" s="134">
        <v>86703220792</v>
      </c>
      <c r="G841" s="128"/>
      <c r="H841" s="136"/>
      <c r="I841" s="65" t="s">
        <v>150</v>
      </c>
      <c r="J841" s="43">
        <v>74808860283</v>
      </c>
      <c r="K841" s="43">
        <v>81760935550</v>
      </c>
      <c r="L841" s="43">
        <v>184506953173</v>
      </c>
      <c r="M841" s="77">
        <v>148793732029</v>
      </c>
      <c r="N841" s="95"/>
      <c r="O841" s="43"/>
      <c r="P841" s="43"/>
      <c r="Q841" s="45"/>
    </row>
    <row r="842" spans="2:17" s="54" customFormat="1" x14ac:dyDescent="0.25">
      <c r="B842" s="126">
        <v>420</v>
      </c>
      <c r="C842" s="127" t="s">
        <v>919</v>
      </c>
      <c r="D842" s="129" t="s">
        <v>1789</v>
      </c>
      <c r="E842" s="131" t="s">
        <v>1790</v>
      </c>
      <c r="F842" s="133">
        <v>7747281949</v>
      </c>
      <c r="G842" s="127" t="s">
        <v>152</v>
      </c>
      <c r="H842" s="135" t="s">
        <v>145</v>
      </c>
      <c r="I842" s="66" t="s">
        <v>149</v>
      </c>
      <c r="J842" s="52">
        <v>580311</v>
      </c>
      <c r="K842" s="52">
        <v>1091202</v>
      </c>
      <c r="L842" s="52">
        <v>1732578</v>
      </c>
      <c r="M842" s="78">
        <v>2327448</v>
      </c>
      <c r="N842" s="93">
        <v>486825</v>
      </c>
      <c r="O842" s="52"/>
      <c r="P842" s="52"/>
      <c r="Q842" s="53"/>
    </row>
    <row r="843" spans="2:17" s="54" customFormat="1" x14ac:dyDescent="0.25">
      <c r="B843" s="126">
        <v>420</v>
      </c>
      <c r="C843" s="128" t="s">
        <v>919</v>
      </c>
      <c r="D843" s="130" t="s">
        <v>1789</v>
      </c>
      <c r="E843" s="132" t="s">
        <v>1790</v>
      </c>
      <c r="F843" s="134">
        <v>7747281949</v>
      </c>
      <c r="G843" s="128"/>
      <c r="H843" s="136"/>
      <c r="I843" s="65" t="s">
        <v>150</v>
      </c>
      <c r="J843" s="8">
        <v>-41293</v>
      </c>
      <c r="K843" s="8">
        <v>-198092</v>
      </c>
      <c r="L843" s="8">
        <v>-250488</v>
      </c>
      <c r="M843" s="74">
        <v>-170235</v>
      </c>
      <c r="N843" s="89">
        <v>-58346</v>
      </c>
      <c r="O843" s="43"/>
      <c r="P843" s="43"/>
      <c r="Q843" s="45"/>
    </row>
    <row r="844" spans="2:17" s="54" customFormat="1" x14ac:dyDescent="0.25">
      <c r="B844" s="142">
        <v>421</v>
      </c>
      <c r="C844" s="127" t="s">
        <v>921</v>
      </c>
      <c r="D844" s="129" t="s">
        <v>1791</v>
      </c>
      <c r="E844" s="131">
        <v>41464</v>
      </c>
      <c r="F844" s="133">
        <v>1612710000</v>
      </c>
      <c r="G844" s="127" t="s">
        <v>152</v>
      </c>
      <c r="H844" s="135" t="s">
        <v>145</v>
      </c>
      <c r="I844" s="66" t="s">
        <v>149</v>
      </c>
      <c r="J844" s="107">
        <v>53106</v>
      </c>
      <c r="K844" s="52">
        <v>107000695420</v>
      </c>
      <c r="L844" s="52">
        <v>161851</v>
      </c>
      <c r="M844" s="78">
        <v>216175</v>
      </c>
      <c r="N844" s="93">
        <v>52837</v>
      </c>
      <c r="O844" s="52"/>
      <c r="P844" s="52"/>
      <c r="Q844" s="53"/>
    </row>
    <row r="845" spans="2:17" s="54" customFormat="1" x14ac:dyDescent="0.25">
      <c r="B845" s="143">
        <v>421</v>
      </c>
      <c r="C845" s="128" t="s">
        <v>921</v>
      </c>
      <c r="D845" s="130" t="s">
        <v>1791</v>
      </c>
      <c r="E845" s="132">
        <v>41464</v>
      </c>
      <c r="F845" s="134">
        <v>1612710000</v>
      </c>
      <c r="G845" s="128"/>
      <c r="H845" s="136"/>
      <c r="I845" s="65" t="s">
        <v>150</v>
      </c>
      <c r="J845" s="43">
        <v>1333</v>
      </c>
      <c r="K845" s="43">
        <v>2529982605</v>
      </c>
      <c r="L845" s="43">
        <v>5370</v>
      </c>
      <c r="M845" s="77">
        <v>8961</v>
      </c>
      <c r="N845" s="92">
        <v>317</v>
      </c>
      <c r="O845" s="43"/>
      <c r="P845" s="43"/>
      <c r="Q845" s="45"/>
    </row>
    <row r="846" spans="2:17" s="54" customFormat="1" x14ac:dyDescent="0.25">
      <c r="B846" s="142">
        <v>422</v>
      </c>
      <c r="C846" s="127" t="s">
        <v>923</v>
      </c>
      <c r="D846" s="129" t="s">
        <v>1792</v>
      </c>
      <c r="E846" s="131" t="s">
        <v>1793</v>
      </c>
      <c r="F846" s="133">
        <v>11004929322</v>
      </c>
      <c r="G846" s="127" t="s">
        <v>154</v>
      </c>
      <c r="H846" s="135" t="s">
        <v>145</v>
      </c>
      <c r="I846" s="66" t="s">
        <v>149</v>
      </c>
      <c r="J846" s="107">
        <v>3214562640</v>
      </c>
      <c r="K846" s="52">
        <v>6734836273</v>
      </c>
      <c r="L846" s="52">
        <v>10124753893</v>
      </c>
      <c r="M846" s="78">
        <v>16297795249</v>
      </c>
      <c r="N846" s="93">
        <v>506837249</v>
      </c>
      <c r="O846" s="52"/>
      <c r="P846" s="52"/>
      <c r="Q846" s="53"/>
    </row>
    <row r="847" spans="2:17" s="54" customFormat="1" x14ac:dyDescent="0.25">
      <c r="B847" s="143">
        <v>422</v>
      </c>
      <c r="C847" s="128" t="s">
        <v>923</v>
      </c>
      <c r="D847" s="130" t="s">
        <v>1792</v>
      </c>
      <c r="E847" s="132" t="s">
        <v>1793</v>
      </c>
      <c r="F847" s="134">
        <v>11004929322</v>
      </c>
      <c r="G847" s="128"/>
      <c r="H847" s="136"/>
      <c r="I847" s="65" t="s">
        <v>150</v>
      </c>
      <c r="J847" s="8">
        <v>-2983327310</v>
      </c>
      <c r="K847" s="8">
        <v>-5800416177</v>
      </c>
      <c r="L847" s="8">
        <v>-9488914862</v>
      </c>
      <c r="M847" s="77">
        <v>257706783</v>
      </c>
      <c r="N847" s="89">
        <v>-2538102919</v>
      </c>
      <c r="O847" s="43"/>
      <c r="P847" s="43"/>
      <c r="Q847" s="45"/>
    </row>
    <row r="848" spans="2:17" s="54" customFormat="1" x14ac:dyDescent="0.25">
      <c r="B848" s="126">
        <v>423</v>
      </c>
      <c r="C848" s="127" t="s">
        <v>925</v>
      </c>
      <c r="D848" s="129" t="s">
        <v>1794</v>
      </c>
      <c r="E848" s="131">
        <v>43483</v>
      </c>
      <c r="F848" s="133">
        <v>8000000000</v>
      </c>
      <c r="G848" s="127" t="s">
        <v>154</v>
      </c>
      <c r="H848" s="135" t="s">
        <v>145</v>
      </c>
      <c r="I848" s="66" t="s">
        <v>149</v>
      </c>
      <c r="J848" s="52">
        <v>6224382103</v>
      </c>
      <c r="K848" s="55"/>
      <c r="L848" s="55"/>
      <c r="M848" s="78">
        <v>23017235774</v>
      </c>
      <c r="N848" s="93">
        <v>7257428070</v>
      </c>
      <c r="O848" s="52"/>
      <c r="P848" s="52"/>
      <c r="Q848" s="53"/>
    </row>
    <row r="849" spans="2:17" s="54" customFormat="1" x14ac:dyDescent="0.25">
      <c r="B849" s="126">
        <v>423</v>
      </c>
      <c r="C849" s="128" t="s">
        <v>925</v>
      </c>
      <c r="D849" s="130" t="s">
        <v>1794</v>
      </c>
      <c r="E849" s="132">
        <v>43483</v>
      </c>
      <c r="F849" s="134">
        <v>8000000000</v>
      </c>
      <c r="G849" s="128"/>
      <c r="H849" s="136"/>
      <c r="I849" s="65" t="s">
        <v>150</v>
      </c>
      <c r="J849" s="43">
        <v>1337173594</v>
      </c>
      <c r="K849" s="44"/>
      <c r="L849" s="44"/>
      <c r="M849" s="77">
        <v>3059195807</v>
      </c>
      <c r="N849" s="92">
        <v>768706537</v>
      </c>
      <c r="O849" s="43"/>
      <c r="P849" s="43"/>
      <c r="Q849" s="45"/>
    </row>
    <row r="850" spans="2:17" s="54" customFormat="1" x14ac:dyDescent="0.25">
      <c r="B850" s="126">
        <v>424</v>
      </c>
      <c r="C850" s="127" t="s">
        <v>927</v>
      </c>
      <c r="D850" s="129" t="s">
        <v>1795</v>
      </c>
      <c r="E850" s="131" t="s">
        <v>1796</v>
      </c>
      <c r="F850" s="133">
        <v>2350000000</v>
      </c>
      <c r="G850" s="127" t="s">
        <v>154</v>
      </c>
      <c r="H850" s="135" t="s">
        <v>145</v>
      </c>
      <c r="I850" s="66" t="s">
        <v>149</v>
      </c>
      <c r="J850" s="52">
        <v>52623420842</v>
      </c>
      <c r="K850" s="52">
        <v>104216222606</v>
      </c>
      <c r="L850" s="78">
        <v>162260995092</v>
      </c>
      <c r="M850" s="78">
        <v>236020877647</v>
      </c>
      <c r="N850" s="93">
        <v>62081935815</v>
      </c>
      <c r="O850" s="52"/>
      <c r="P850" s="52"/>
      <c r="Q850" s="53"/>
    </row>
    <row r="851" spans="2:17" s="54" customFormat="1" x14ac:dyDescent="0.25">
      <c r="B851" s="126">
        <v>424</v>
      </c>
      <c r="C851" s="128" t="s">
        <v>927</v>
      </c>
      <c r="D851" s="130" t="s">
        <v>1795</v>
      </c>
      <c r="E851" s="132" t="s">
        <v>1796</v>
      </c>
      <c r="F851" s="134">
        <v>2350000000</v>
      </c>
      <c r="G851" s="128"/>
      <c r="H851" s="136"/>
      <c r="I851" s="65" t="s">
        <v>150</v>
      </c>
      <c r="J851" s="43">
        <v>6929985422</v>
      </c>
      <c r="K851" s="43">
        <v>19445175213</v>
      </c>
      <c r="L851" s="77">
        <v>38110737992</v>
      </c>
      <c r="M851" s="77">
        <v>52752666735</v>
      </c>
      <c r="N851" s="92">
        <v>10437182377</v>
      </c>
      <c r="O851" s="43"/>
      <c r="P851" s="43"/>
      <c r="Q851" s="45"/>
    </row>
    <row r="852" spans="2:17" s="54" customFormat="1" x14ac:dyDescent="0.25">
      <c r="B852" s="126">
        <v>425</v>
      </c>
      <c r="C852" s="127" t="s">
        <v>929</v>
      </c>
      <c r="D852" s="129" t="s">
        <v>1797</v>
      </c>
      <c r="E852" s="131">
        <v>43293</v>
      </c>
      <c r="F852" s="133">
        <v>666667500</v>
      </c>
      <c r="G852" s="127" t="s">
        <v>154</v>
      </c>
      <c r="H852" s="141" t="s">
        <v>145</v>
      </c>
      <c r="I852" s="66" t="s">
        <v>149</v>
      </c>
      <c r="J852" s="52">
        <v>392465056505</v>
      </c>
      <c r="K852" s="52">
        <v>265248398879</v>
      </c>
      <c r="L852" s="52">
        <v>706617267347</v>
      </c>
      <c r="M852" s="78">
        <v>2489674657427</v>
      </c>
      <c r="N852" s="93">
        <v>843127542745</v>
      </c>
      <c r="O852" s="52"/>
      <c r="P852" s="52"/>
      <c r="Q852" s="53"/>
    </row>
    <row r="853" spans="2:17" s="54" customFormat="1" x14ac:dyDescent="0.25">
      <c r="B853" s="126">
        <v>425</v>
      </c>
      <c r="C853" s="128" t="s">
        <v>929</v>
      </c>
      <c r="D853" s="130" t="s">
        <v>1797</v>
      </c>
      <c r="E853" s="132">
        <v>43293</v>
      </c>
      <c r="F853" s="134">
        <v>666667500</v>
      </c>
      <c r="G853" s="128"/>
      <c r="H853" s="141"/>
      <c r="I853" s="65" t="s">
        <v>150</v>
      </c>
      <c r="J853" s="43">
        <v>68373258</v>
      </c>
      <c r="K853" s="43">
        <v>1710907526</v>
      </c>
      <c r="L853" s="43">
        <v>16763205552</v>
      </c>
      <c r="M853" s="77">
        <v>22415131090</v>
      </c>
      <c r="N853" s="104">
        <v>14950887817</v>
      </c>
      <c r="O853" s="43"/>
      <c r="P853" s="43"/>
      <c r="Q853" s="45"/>
    </row>
    <row r="854" spans="2:17" s="54" customFormat="1" x14ac:dyDescent="0.25">
      <c r="B854" s="126">
        <v>426</v>
      </c>
      <c r="C854" s="127" t="s">
        <v>931</v>
      </c>
      <c r="D854" s="129" t="s">
        <v>1798</v>
      </c>
      <c r="E854" s="131" t="s">
        <v>1799</v>
      </c>
      <c r="F854" s="133">
        <v>651150000</v>
      </c>
      <c r="G854" s="127" t="s">
        <v>154</v>
      </c>
      <c r="H854" s="141" t="s">
        <v>145</v>
      </c>
      <c r="I854" s="66" t="s">
        <v>149</v>
      </c>
      <c r="J854" s="55"/>
      <c r="K854" s="52">
        <v>1455187899</v>
      </c>
      <c r="L854" s="52">
        <v>2045411082</v>
      </c>
      <c r="M854" s="78">
        <v>8156455812</v>
      </c>
      <c r="N854" s="93">
        <v>2993345534</v>
      </c>
      <c r="O854" s="52"/>
      <c r="P854" s="52"/>
      <c r="Q854" s="53"/>
    </row>
    <row r="855" spans="2:17" s="54" customFormat="1" x14ac:dyDescent="0.25">
      <c r="B855" s="126">
        <v>426</v>
      </c>
      <c r="C855" s="128" t="s">
        <v>931</v>
      </c>
      <c r="D855" s="130" t="s">
        <v>1798</v>
      </c>
      <c r="E855" s="132" t="s">
        <v>1799</v>
      </c>
      <c r="F855" s="134">
        <v>651150000</v>
      </c>
      <c r="G855" s="128"/>
      <c r="H855" s="141"/>
      <c r="I855" s="65" t="s">
        <v>150</v>
      </c>
      <c r="J855" s="56"/>
      <c r="K855" s="43">
        <v>574711081</v>
      </c>
      <c r="L855" s="43">
        <v>1285306106</v>
      </c>
      <c r="M855" s="77">
        <v>7278255810</v>
      </c>
      <c r="N855" s="92">
        <v>2648370809</v>
      </c>
      <c r="O855" s="43"/>
      <c r="P855" s="43"/>
      <c r="Q855" s="45"/>
    </row>
    <row r="856" spans="2:17" s="54" customFormat="1" x14ac:dyDescent="0.25">
      <c r="B856" s="126">
        <v>427</v>
      </c>
      <c r="C856" s="127" t="s">
        <v>933</v>
      </c>
      <c r="D856" s="129" t="s">
        <v>1800</v>
      </c>
      <c r="E856" s="131" t="s">
        <v>1801</v>
      </c>
      <c r="F856" s="133">
        <v>2523350000</v>
      </c>
      <c r="G856" s="127" t="s">
        <v>154</v>
      </c>
      <c r="H856" s="141" t="s">
        <v>155</v>
      </c>
      <c r="I856" s="66" t="s">
        <v>149</v>
      </c>
      <c r="J856" s="52">
        <v>43778793</v>
      </c>
      <c r="K856" s="52">
        <v>81787012</v>
      </c>
      <c r="L856" s="52">
        <v>123463623</v>
      </c>
      <c r="M856" s="79"/>
      <c r="N856" s="93">
        <v>50666966</v>
      </c>
      <c r="O856" s="52"/>
      <c r="P856" s="52"/>
      <c r="Q856" s="53"/>
    </row>
    <row r="857" spans="2:17" s="54" customFormat="1" x14ac:dyDescent="0.25">
      <c r="B857" s="126">
        <v>427</v>
      </c>
      <c r="C857" s="128" t="s">
        <v>933</v>
      </c>
      <c r="D857" s="130" t="s">
        <v>1800</v>
      </c>
      <c r="E857" s="132" t="s">
        <v>1801</v>
      </c>
      <c r="F857" s="134">
        <v>2523350000</v>
      </c>
      <c r="G857" s="128"/>
      <c r="H857" s="141"/>
      <c r="I857" s="65" t="s">
        <v>150</v>
      </c>
      <c r="J857" s="52">
        <v>90384</v>
      </c>
      <c r="K857" s="8">
        <v>-1501290</v>
      </c>
      <c r="L857" s="8">
        <v>-3204386</v>
      </c>
      <c r="M857" s="80"/>
      <c r="N857" s="93">
        <v>2242065</v>
      </c>
      <c r="O857" s="43"/>
      <c r="P857" s="43"/>
      <c r="Q857" s="45"/>
    </row>
    <row r="858" spans="2:17" s="54" customFormat="1" x14ac:dyDescent="0.25">
      <c r="B858" s="126">
        <v>428</v>
      </c>
      <c r="C858" s="127" t="s">
        <v>935</v>
      </c>
      <c r="D858" s="129" t="s">
        <v>1802</v>
      </c>
      <c r="E858" s="131">
        <v>33443</v>
      </c>
      <c r="F858" s="133">
        <v>1635333332</v>
      </c>
      <c r="G858" s="127" t="s">
        <v>153</v>
      </c>
      <c r="H858" s="141" t="s">
        <v>145</v>
      </c>
      <c r="I858" s="66" t="s">
        <v>149</v>
      </c>
      <c r="J858" s="52">
        <v>244629363</v>
      </c>
      <c r="K858" s="52">
        <v>537548054</v>
      </c>
      <c r="L858" s="52">
        <v>809086984</v>
      </c>
      <c r="M858" s="79"/>
      <c r="N858" s="94"/>
      <c r="O858" s="52"/>
      <c r="P858" s="52"/>
      <c r="Q858" s="53"/>
    </row>
    <row r="859" spans="2:17" s="54" customFormat="1" x14ac:dyDescent="0.25">
      <c r="B859" s="126">
        <v>428</v>
      </c>
      <c r="C859" s="128" t="s">
        <v>935</v>
      </c>
      <c r="D859" s="130" t="s">
        <v>1802</v>
      </c>
      <c r="E859" s="132">
        <v>33443</v>
      </c>
      <c r="F859" s="134">
        <v>1635333332</v>
      </c>
      <c r="G859" s="128"/>
      <c r="H859" s="141"/>
      <c r="I859" s="65" t="s">
        <v>150</v>
      </c>
      <c r="J859" s="58">
        <v>9598423</v>
      </c>
      <c r="K859" s="43">
        <v>22230942</v>
      </c>
      <c r="L859" s="43">
        <v>3098888</v>
      </c>
      <c r="M859" s="80"/>
      <c r="N859" s="101"/>
      <c r="O859" s="43"/>
      <c r="P859" s="43"/>
      <c r="Q859" s="45"/>
    </row>
    <row r="860" spans="2:17" s="54" customFormat="1" x14ac:dyDescent="0.25">
      <c r="B860" s="142">
        <v>429</v>
      </c>
      <c r="C860" s="127" t="s">
        <v>937</v>
      </c>
      <c r="D860" s="129" t="s">
        <v>1803</v>
      </c>
      <c r="E860" s="131">
        <v>41165</v>
      </c>
      <c r="F860" s="133">
        <v>22198871804</v>
      </c>
      <c r="G860" s="127" t="s">
        <v>154</v>
      </c>
      <c r="H860" s="135" t="s">
        <v>145</v>
      </c>
      <c r="I860" s="66" t="s">
        <v>149</v>
      </c>
      <c r="J860" s="52">
        <v>103654426868</v>
      </c>
      <c r="K860" s="52">
        <v>223435039470</v>
      </c>
      <c r="L860" s="52">
        <v>342631044402</v>
      </c>
      <c r="M860" s="78">
        <v>461094379950</v>
      </c>
      <c r="N860" s="93">
        <v>108680620730</v>
      </c>
      <c r="O860" s="52"/>
      <c r="P860" s="52"/>
      <c r="Q860" s="53"/>
    </row>
    <row r="861" spans="2:17" s="54" customFormat="1" x14ac:dyDescent="0.25">
      <c r="B861" s="143">
        <v>429</v>
      </c>
      <c r="C861" s="128" t="s">
        <v>937</v>
      </c>
      <c r="D861" s="130" t="s">
        <v>1803</v>
      </c>
      <c r="E861" s="132">
        <v>41165</v>
      </c>
      <c r="F861" s="134">
        <v>22198871804</v>
      </c>
      <c r="G861" s="128"/>
      <c r="H861" s="136"/>
      <c r="I861" s="65" t="s">
        <v>150</v>
      </c>
      <c r="J861" s="43">
        <v>8777273107</v>
      </c>
      <c r="K861" s="8">
        <v>-716298125</v>
      </c>
      <c r="L861" s="8">
        <v>-16518339675</v>
      </c>
      <c r="M861" s="74">
        <v>-35053073458</v>
      </c>
      <c r="N861" s="89">
        <v>-35517518268</v>
      </c>
      <c r="O861" s="43"/>
      <c r="P861" s="43"/>
      <c r="Q861" s="45"/>
    </row>
    <row r="862" spans="2:17" s="54" customFormat="1" x14ac:dyDescent="0.25">
      <c r="B862" s="126">
        <v>430</v>
      </c>
      <c r="C862" s="127" t="s">
        <v>939</v>
      </c>
      <c r="D862" s="129" t="s">
        <v>1804</v>
      </c>
      <c r="E862" s="131" t="s">
        <v>1805</v>
      </c>
      <c r="F862" s="133">
        <v>22715776032</v>
      </c>
      <c r="G862" s="127" t="s">
        <v>152</v>
      </c>
      <c r="H862" s="135" t="s">
        <v>145</v>
      </c>
      <c r="I862" s="66" t="s">
        <v>149</v>
      </c>
      <c r="J862" s="52">
        <v>2827890</v>
      </c>
      <c r="K862" s="52">
        <v>5795009</v>
      </c>
      <c r="L862" s="52">
        <v>8814877</v>
      </c>
      <c r="M862" s="78">
        <v>11969409</v>
      </c>
      <c r="N862" s="93">
        <v>3196790</v>
      </c>
      <c r="O862" s="52"/>
      <c r="P862" s="52"/>
      <c r="Q862" s="53"/>
    </row>
    <row r="863" spans="2:17" s="54" customFormat="1" x14ac:dyDescent="0.25">
      <c r="B863" s="126">
        <v>430</v>
      </c>
      <c r="C863" s="128" t="s">
        <v>939</v>
      </c>
      <c r="D863" s="130" t="s">
        <v>1804</v>
      </c>
      <c r="E863" s="132" t="s">
        <v>1805</v>
      </c>
      <c r="F863" s="134">
        <v>22715776032</v>
      </c>
      <c r="G863" s="128"/>
      <c r="H863" s="136"/>
      <c r="I863" s="65" t="s">
        <v>150</v>
      </c>
      <c r="J863" s="43">
        <v>663443</v>
      </c>
      <c r="K863" s="43">
        <v>1335046</v>
      </c>
      <c r="L863" s="43">
        <v>2033293</v>
      </c>
      <c r="M863" s="77">
        <v>2638064</v>
      </c>
      <c r="N863" s="92">
        <v>765228</v>
      </c>
      <c r="O863" s="43"/>
      <c r="P863" s="43"/>
      <c r="Q863" s="45"/>
    </row>
    <row r="864" spans="2:17" s="54" customFormat="1" x14ac:dyDescent="0.25">
      <c r="B864" s="142">
        <v>431</v>
      </c>
      <c r="C864" s="127" t="s">
        <v>941</v>
      </c>
      <c r="D864" s="129" t="s">
        <v>1806</v>
      </c>
      <c r="E864" s="131" t="s">
        <v>1807</v>
      </c>
      <c r="F864" s="133">
        <v>4393533177</v>
      </c>
      <c r="G864" s="127" t="s">
        <v>152</v>
      </c>
      <c r="H864" s="135" t="s">
        <v>145</v>
      </c>
      <c r="I864" s="66" t="s">
        <v>149</v>
      </c>
      <c r="J864" s="107">
        <v>181343</v>
      </c>
      <c r="K864" s="52">
        <v>363310</v>
      </c>
      <c r="L864" s="52">
        <v>558299</v>
      </c>
      <c r="M864" s="78">
        <v>747203</v>
      </c>
      <c r="N864" s="94"/>
      <c r="O864" s="52"/>
      <c r="P864" s="52"/>
      <c r="Q864" s="53"/>
    </row>
    <row r="865" spans="2:17" s="54" customFormat="1" x14ac:dyDescent="0.25">
      <c r="B865" s="143">
        <v>431</v>
      </c>
      <c r="C865" s="128" t="s">
        <v>941</v>
      </c>
      <c r="D865" s="130" t="s">
        <v>1806</v>
      </c>
      <c r="E865" s="132" t="s">
        <v>1807</v>
      </c>
      <c r="F865" s="134">
        <v>4393533177</v>
      </c>
      <c r="G865" s="128"/>
      <c r="H865" s="136"/>
      <c r="I865" s="65" t="s">
        <v>150</v>
      </c>
      <c r="J865" s="43">
        <v>12902</v>
      </c>
      <c r="K865" s="43">
        <v>22522</v>
      </c>
      <c r="L865" s="43">
        <v>36235</v>
      </c>
      <c r="M865" s="77">
        <v>44748</v>
      </c>
      <c r="N865" s="95"/>
      <c r="O865" s="43"/>
      <c r="P865" s="43"/>
      <c r="Q865" s="45"/>
    </row>
    <row r="866" spans="2:17" s="54" customFormat="1" x14ac:dyDescent="0.25">
      <c r="B866" s="142">
        <v>432</v>
      </c>
      <c r="C866" s="127" t="s">
        <v>943</v>
      </c>
      <c r="D866" s="129" t="s">
        <v>1808</v>
      </c>
      <c r="E866" s="131">
        <v>41452</v>
      </c>
      <c r="F866" s="133">
        <v>2496258344</v>
      </c>
      <c r="G866" s="127" t="s">
        <v>154</v>
      </c>
      <c r="H866" s="135" t="s">
        <v>145</v>
      </c>
      <c r="I866" s="66" t="s">
        <v>149</v>
      </c>
      <c r="J866" s="107">
        <v>682984204100</v>
      </c>
      <c r="K866" s="52">
        <v>1155920471576</v>
      </c>
      <c r="L866" s="52">
        <v>1858510308024</v>
      </c>
      <c r="M866" s="78">
        <v>2456969219251</v>
      </c>
      <c r="N866" s="93">
        <v>584956802293</v>
      </c>
      <c r="O866" s="52"/>
      <c r="P866" s="52"/>
      <c r="Q866" s="53"/>
    </row>
    <row r="867" spans="2:17" s="54" customFormat="1" x14ac:dyDescent="0.25">
      <c r="B867" s="143">
        <v>432</v>
      </c>
      <c r="C867" s="128" t="s">
        <v>943</v>
      </c>
      <c r="D867" s="130" t="s">
        <v>1808</v>
      </c>
      <c r="E867" s="132">
        <v>41452</v>
      </c>
      <c r="F867" s="134">
        <v>2496258344</v>
      </c>
      <c r="G867" s="128"/>
      <c r="H867" s="136"/>
      <c r="I867" s="65" t="s">
        <v>150</v>
      </c>
      <c r="J867" s="43">
        <v>41272267948</v>
      </c>
      <c r="K867" s="43">
        <v>53614860207</v>
      </c>
      <c r="L867" s="43">
        <v>79982307510</v>
      </c>
      <c r="M867" s="77">
        <v>117967950221</v>
      </c>
      <c r="N867" s="92">
        <v>29349851764</v>
      </c>
      <c r="O867" s="43"/>
      <c r="P867" s="43"/>
      <c r="Q867" s="45"/>
    </row>
    <row r="868" spans="2:17" s="54" customFormat="1" x14ac:dyDescent="0.25">
      <c r="B868" s="126">
        <v>433</v>
      </c>
      <c r="C868" s="127" t="s">
        <v>945</v>
      </c>
      <c r="D868" s="129" t="s">
        <v>1809</v>
      </c>
      <c r="E868" s="131">
        <v>43293</v>
      </c>
      <c r="F868" s="133">
        <v>7700000100</v>
      </c>
      <c r="G868" s="127" t="s">
        <v>154</v>
      </c>
      <c r="H868" s="135" t="s">
        <v>145</v>
      </c>
      <c r="I868" s="66" t="s">
        <v>149</v>
      </c>
      <c r="J868" s="55"/>
      <c r="K868" s="55"/>
      <c r="L868" s="78">
        <v>9762634598</v>
      </c>
      <c r="M868" s="78">
        <v>13819525860</v>
      </c>
      <c r="N868" s="94"/>
      <c r="O868" s="52"/>
      <c r="P868" s="52"/>
      <c r="Q868" s="53"/>
    </row>
    <row r="869" spans="2:17" s="54" customFormat="1" x14ac:dyDescent="0.25">
      <c r="B869" s="126">
        <v>433</v>
      </c>
      <c r="C869" s="128" t="s">
        <v>945</v>
      </c>
      <c r="D869" s="130" t="s">
        <v>1809</v>
      </c>
      <c r="E869" s="132">
        <v>43293</v>
      </c>
      <c r="F869" s="134">
        <v>7700000100</v>
      </c>
      <c r="G869" s="128"/>
      <c r="H869" s="136"/>
      <c r="I869" s="65" t="s">
        <v>150</v>
      </c>
      <c r="J869" s="44"/>
      <c r="K869" s="44"/>
      <c r="L869" s="74">
        <v>-14145066270</v>
      </c>
      <c r="M869" s="74">
        <v>-14514092339</v>
      </c>
      <c r="N869" s="95"/>
      <c r="O869" s="43"/>
      <c r="P869" s="43"/>
      <c r="Q869" s="45"/>
    </row>
    <row r="870" spans="2:17" s="54" customFormat="1" x14ac:dyDescent="0.25">
      <c r="B870" s="126">
        <v>434</v>
      </c>
      <c r="C870" s="127" t="s">
        <v>947</v>
      </c>
      <c r="D870" s="129" t="s">
        <v>1810</v>
      </c>
      <c r="E870" s="131">
        <v>42569</v>
      </c>
      <c r="F870" s="133">
        <v>358600000</v>
      </c>
      <c r="G870" s="127" t="s">
        <v>154</v>
      </c>
      <c r="H870" s="141" t="s">
        <v>145</v>
      </c>
      <c r="I870" s="66" t="s">
        <v>149</v>
      </c>
      <c r="J870" s="52">
        <v>9309156225</v>
      </c>
      <c r="K870" s="52">
        <v>13876257679</v>
      </c>
      <c r="L870" s="52">
        <v>19626625289</v>
      </c>
      <c r="M870" s="78">
        <v>22829336499</v>
      </c>
      <c r="N870" s="93">
        <v>5588330000</v>
      </c>
      <c r="O870" s="52"/>
      <c r="P870" s="52"/>
      <c r="Q870" s="53"/>
    </row>
    <row r="871" spans="2:17" s="54" customFormat="1" x14ac:dyDescent="0.25">
      <c r="B871" s="126">
        <v>434</v>
      </c>
      <c r="C871" s="128" t="s">
        <v>947</v>
      </c>
      <c r="D871" s="130" t="s">
        <v>1810</v>
      </c>
      <c r="E871" s="132">
        <v>42569</v>
      </c>
      <c r="F871" s="134">
        <v>358600000</v>
      </c>
      <c r="G871" s="128"/>
      <c r="H871" s="141"/>
      <c r="I871" s="65" t="s">
        <v>150</v>
      </c>
      <c r="J871" s="43">
        <v>219360396</v>
      </c>
      <c r="K871" s="43">
        <v>180511694</v>
      </c>
      <c r="L871" s="43">
        <v>1684615570</v>
      </c>
      <c r="M871" s="74">
        <v>-758342670</v>
      </c>
      <c r="N871" s="104">
        <v>1088065993</v>
      </c>
      <c r="O871" s="43"/>
      <c r="P871" s="43"/>
      <c r="Q871" s="45"/>
    </row>
    <row r="872" spans="2:17" s="54" customFormat="1" x14ac:dyDescent="0.25">
      <c r="B872" s="126">
        <v>435</v>
      </c>
      <c r="C872" s="127" t="s">
        <v>949</v>
      </c>
      <c r="D872" s="129" t="s">
        <v>1811</v>
      </c>
      <c r="E872" s="131">
        <v>37935</v>
      </c>
      <c r="F872" s="133">
        <v>273200000</v>
      </c>
      <c r="G872" s="127" t="s">
        <v>154</v>
      </c>
      <c r="H872" s="141" t="s">
        <v>145</v>
      </c>
      <c r="I872" s="66" t="s">
        <v>149</v>
      </c>
      <c r="J872" s="52">
        <v>2897414280</v>
      </c>
      <c r="K872" s="52">
        <v>5792428816</v>
      </c>
      <c r="L872" s="52">
        <v>6875244806</v>
      </c>
      <c r="M872" s="78">
        <v>9765067232</v>
      </c>
      <c r="N872" s="93">
        <v>2188387121</v>
      </c>
      <c r="O872" s="52"/>
      <c r="P872" s="52"/>
      <c r="Q872" s="53"/>
    </row>
    <row r="873" spans="2:17" s="54" customFormat="1" x14ac:dyDescent="0.25">
      <c r="B873" s="126">
        <v>435</v>
      </c>
      <c r="C873" s="128" t="s">
        <v>949</v>
      </c>
      <c r="D873" s="130" t="s">
        <v>1811</v>
      </c>
      <c r="E873" s="132">
        <v>37935</v>
      </c>
      <c r="F873" s="134">
        <v>273200000</v>
      </c>
      <c r="G873" s="128"/>
      <c r="H873" s="141"/>
      <c r="I873" s="65" t="s">
        <v>150</v>
      </c>
      <c r="J873" s="8">
        <v>-10054107571</v>
      </c>
      <c r="K873" s="8">
        <v>-18621848947</v>
      </c>
      <c r="L873" s="8">
        <v>-31833790473</v>
      </c>
      <c r="M873" s="74">
        <v>-26782111219</v>
      </c>
      <c r="N873" s="89">
        <v>-434181781</v>
      </c>
      <c r="O873" s="43"/>
      <c r="P873" s="43"/>
      <c r="Q873" s="45"/>
    </row>
    <row r="874" spans="2:17" s="54" customFormat="1" x14ac:dyDescent="0.25">
      <c r="B874" s="126">
        <v>436</v>
      </c>
      <c r="C874" s="127" t="s">
        <v>951</v>
      </c>
      <c r="D874" s="129" t="s">
        <v>952</v>
      </c>
      <c r="E874" s="131">
        <v>38805</v>
      </c>
      <c r="F874" s="133">
        <v>1765927777</v>
      </c>
      <c r="G874" s="127" t="s">
        <v>154</v>
      </c>
      <c r="H874" s="141" t="s">
        <v>155</v>
      </c>
      <c r="I874" s="66" t="s">
        <v>149</v>
      </c>
      <c r="J874" s="52">
        <v>29425919</v>
      </c>
      <c r="K874" s="52">
        <v>64263872</v>
      </c>
      <c r="L874" s="52">
        <v>102042525</v>
      </c>
      <c r="M874" s="78">
        <v>137732195</v>
      </c>
      <c r="N874" s="93">
        <v>39565619</v>
      </c>
      <c r="O874" s="52"/>
      <c r="P874" s="52"/>
      <c r="Q874" s="53"/>
    </row>
    <row r="875" spans="2:17" s="54" customFormat="1" x14ac:dyDescent="0.25">
      <c r="B875" s="126">
        <v>436</v>
      </c>
      <c r="C875" s="128" t="s">
        <v>951</v>
      </c>
      <c r="D875" s="130" t="s">
        <v>952</v>
      </c>
      <c r="E875" s="132">
        <v>38805</v>
      </c>
      <c r="F875" s="134">
        <v>1765927777</v>
      </c>
      <c r="G875" s="128"/>
      <c r="H875" s="141"/>
      <c r="I875" s="65" t="s">
        <v>150</v>
      </c>
      <c r="J875" s="46">
        <v>-2095965</v>
      </c>
      <c r="K875" s="8">
        <v>-2453045</v>
      </c>
      <c r="L875" s="8">
        <v>-3818195</v>
      </c>
      <c r="M875" s="74">
        <v>-6919962</v>
      </c>
      <c r="N875" s="106">
        <v>-52293</v>
      </c>
      <c r="O875" s="43"/>
      <c r="P875" s="43"/>
      <c r="Q875" s="45"/>
    </row>
    <row r="876" spans="2:17" s="54" customFormat="1" x14ac:dyDescent="0.25">
      <c r="B876" s="126">
        <v>437</v>
      </c>
      <c r="C876" s="127" t="s">
        <v>953</v>
      </c>
      <c r="D876" s="129" t="s">
        <v>954</v>
      </c>
      <c r="E876" s="131" t="s">
        <v>1812</v>
      </c>
      <c r="F876" s="133">
        <v>1745000000</v>
      </c>
      <c r="G876" s="127" t="s">
        <v>154</v>
      </c>
      <c r="H876" s="141" t="s">
        <v>145</v>
      </c>
      <c r="I876" s="66" t="s">
        <v>149</v>
      </c>
      <c r="J876" s="52">
        <v>32757929723</v>
      </c>
      <c r="K876" s="52">
        <v>63787913086</v>
      </c>
      <c r="L876" s="52">
        <v>111296597551</v>
      </c>
      <c r="M876" s="78">
        <v>156507546904</v>
      </c>
      <c r="N876" s="93">
        <v>31954651275</v>
      </c>
      <c r="O876" s="52"/>
      <c r="P876" s="52"/>
      <c r="Q876" s="53"/>
    </row>
    <row r="877" spans="2:17" s="54" customFormat="1" x14ac:dyDescent="0.25">
      <c r="B877" s="126">
        <v>437</v>
      </c>
      <c r="C877" s="128" t="s">
        <v>953</v>
      </c>
      <c r="D877" s="130" t="s">
        <v>954</v>
      </c>
      <c r="E877" s="132" t="s">
        <v>1812</v>
      </c>
      <c r="F877" s="134">
        <v>1745000000</v>
      </c>
      <c r="G877" s="128"/>
      <c r="H877" s="141"/>
      <c r="I877" s="65" t="s">
        <v>150</v>
      </c>
      <c r="J877" s="18">
        <v>-31369983398</v>
      </c>
      <c r="K877" s="8">
        <v>-46822755806</v>
      </c>
      <c r="L877" s="8">
        <v>-54677128298</v>
      </c>
      <c r="M877" s="77">
        <v>133966017617</v>
      </c>
      <c r="N877" s="102">
        <v>-33779855942</v>
      </c>
      <c r="O877" s="43"/>
      <c r="P877" s="43"/>
      <c r="Q877" s="45"/>
    </row>
    <row r="878" spans="2:17" s="54" customFormat="1" x14ac:dyDescent="0.25">
      <c r="B878" s="142">
        <v>438</v>
      </c>
      <c r="C878" s="127" t="s">
        <v>955</v>
      </c>
      <c r="D878" s="129" t="s">
        <v>1813</v>
      </c>
      <c r="E878" s="131">
        <v>40917</v>
      </c>
      <c r="F878" s="133">
        <v>11307246524</v>
      </c>
      <c r="G878" s="127" t="s">
        <v>154</v>
      </c>
      <c r="H878" s="135" t="s">
        <v>145</v>
      </c>
      <c r="I878" s="66" t="s">
        <v>149</v>
      </c>
      <c r="J878" s="55"/>
      <c r="K878" s="55"/>
      <c r="L878" s="55"/>
      <c r="M878" s="79"/>
      <c r="N878" s="94"/>
      <c r="O878" s="52"/>
      <c r="P878" s="52"/>
      <c r="Q878" s="53"/>
    </row>
    <row r="879" spans="2:17" s="54" customFormat="1" x14ac:dyDescent="0.25">
      <c r="B879" s="143">
        <v>438</v>
      </c>
      <c r="C879" s="128" t="s">
        <v>955</v>
      </c>
      <c r="D879" s="130" t="s">
        <v>1813</v>
      </c>
      <c r="E879" s="132">
        <v>40917</v>
      </c>
      <c r="F879" s="134">
        <v>11307246524</v>
      </c>
      <c r="G879" s="128"/>
      <c r="H879" s="136"/>
      <c r="I879" s="65" t="s">
        <v>150</v>
      </c>
      <c r="J879" s="8">
        <v>-3468638727</v>
      </c>
      <c r="K879" s="43">
        <v>33922553048</v>
      </c>
      <c r="L879" s="43">
        <v>52494546687</v>
      </c>
      <c r="M879" s="77">
        <v>21211928013</v>
      </c>
      <c r="N879" s="89">
        <v>-3844094835</v>
      </c>
      <c r="O879" s="43"/>
      <c r="P879" s="43"/>
      <c r="Q879" s="45"/>
    </row>
    <row r="880" spans="2:17" s="54" customFormat="1" x14ac:dyDescent="0.25">
      <c r="B880" s="126">
        <v>439</v>
      </c>
      <c r="C880" s="127" t="s">
        <v>957</v>
      </c>
      <c r="D880" s="129" t="s">
        <v>1814</v>
      </c>
      <c r="E880" s="131" t="s">
        <v>1815</v>
      </c>
      <c r="F880" s="133">
        <v>7119540356</v>
      </c>
      <c r="G880" s="127" t="s">
        <v>153</v>
      </c>
      <c r="H880" s="135" t="s">
        <v>145</v>
      </c>
      <c r="I880" s="66" t="s">
        <v>149</v>
      </c>
      <c r="J880" s="52">
        <v>158277586</v>
      </c>
      <c r="K880" s="52">
        <v>306696580</v>
      </c>
      <c r="L880" s="52">
        <v>395344376</v>
      </c>
      <c r="M880" s="78">
        <v>446646667</v>
      </c>
      <c r="N880" s="94"/>
      <c r="O880" s="52"/>
      <c r="P880" s="52"/>
      <c r="Q880" s="53"/>
    </row>
    <row r="881" spans="2:17" s="54" customFormat="1" x14ac:dyDescent="0.25">
      <c r="B881" s="126">
        <v>439</v>
      </c>
      <c r="C881" s="128" t="s">
        <v>957</v>
      </c>
      <c r="D881" s="130" t="s">
        <v>1814</v>
      </c>
      <c r="E881" s="132" t="s">
        <v>1815</v>
      </c>
      <c r="F881" s="134">
        <v>7119540356</v>
      </c>
      <c r="G881" s="128"/>
      <c r="H881" s="136"/>
      <c r="I881" s="65" t="s">
        <v>150</v>
      </c>
      <c r="J881" s="43">
        <v>1462251</v>
      </c>
      <c r="K881" s="43">
        <v>850990</v>
      </c>
      <c r="L881" s="43">
        <v>6010528</v>
      </c>
      <c r="M881" s="74">
        <v>-111498768</v>
      </c>
      <c r="N881" s="95"/>
      <c r="O881" s="43"/>
      <c r="P881" s="43"/>
      <c r="Q881" s="45"/>
    </row>
    <row r="882" spans="2:17" s="54" customFormat="1" x14ac:dyDescent="0.25">
      <c r="B882" s="126">
        <v>440</v>
      </c>
      <c r="C882" s="127" t="s">
        <v>959</v>
      </c>
      <c r="D882" s="129" t="s">
        <v>1816</v>
      </c>
      <c r="E882" s="131">
        <v>43361</v>
      </c>
      <c r="F882" s="133">
        <v>410000000</v>
      </c>
      <c r="G882" s="127" t="s">
        <v>154</v>
      </c>
      <c r="H882" s="135" t="s">
        <v>145</v>
      </c>
      <c r="I882" s="66" t="s">
        <v>149</v>
      </c>
      <c r="J882" s="52">
        <v>294974459837</v>
      </c>
      <c r="K882" s="55"/>
      <c r="L882" s="52">
        <v>199505087395</v>
      </c>
      <c r="M882" s="78">
        <v>294974459837</v>
      </c>
      <c r="N882" s="93">
        <v>57495631868</v>
      </c>
      <c r="O882" s="52"/>
      <c r="P882" s="52"/>
      <c r="Q882" s="53"/>
    </row>
    <row r="883" spans="2:17" s="54" customFormat="1" x14ac:dyDescent="0.25">
      <c r="B883" s="126">
        <v>440</v>
      </c>
      <c r="C883" s="128" t="s">
        <v>959</v>
      </c>
      <c r="D883" s="130" t="s">
        <v>1816</v>
      </c>
      <c r="E883" s="132">
        <v>43361</v>
      </c>
      <c r="F883" s="134">
        <v>410000000</v>
      </c>
      <c r="G883" s="128"/>
      <c r="H883" s="136"/>
      <c r="I883" s="65" t="s">
        <v>150</v>
      </c>
      <c r="J883" s="43">
        <v>1175166829</v>
      </c>
      <c r="K883" s="44"/>
      <c r="L883" s="43">
        <v>1290815380</v>
      </c>
      <c r="M883" s="77">
        <v>1175166829</v>
      </c>
      <c r="N883" s="92">
        <v>523344741</v>
      </c>
      <c r="O883" s="43"/>
      <c r="P883" s="43"/>
      <c r="Q883" s="45"/>
    </row>
    <row r="884" spans="2:17" s="54" customFormat="1" x14ac:dyDescent="0.25">
      <c r="B884" s="142">
        <v>441</v>
      </c>
      <c r="C884" s="127" t="s">
        <v>961</v>
      </c>
      <c r="D884" s="129" t="s">
        <v>1817</v>
      </c>
      <c r="E884" s="131">
        <v>18264</v>
      </c>
      <c r="F884" s="133">
        <v>1200000000</v>
      </c>
      <c r="G884" s="127" t="s">
        <v>153</v>
      </c>
      <c r="H884" s="135" t="s">
        <v>145</v>
      </c>
      <c r="I884" s="66" t="s">
        <v>149</v>
      </c>
      <c r="J884" s="107">
        <v>469602194</v>
      </c>
      <c r="K884" s="52">
        <v>1199696555</v>
      </c>
      <c r="L884" s="52">
        <v>1734887849</v>
      </c>
      <c r="M884" s="78">
        <v>2036941584</v>
      </c>
      <c r="N884" s="93">
        <v>482810972</v>
      </c>
      <c r="O884" s="52"/>
      <c r="P884" s="52"/>
      <c r="Q884" s="53"/>
    </row>
    <row r="885" spans="2:17" s="54" customFormat="1" x14ac:dyDescent="0.25">
      <c r="B885" s="143">
        <v>441</v>
      </c>
      <c r="C885" s="128" t="s">
        <v>961</v>
      </c>
      <c r="D885" s="130" t="s">
        <v>1817</v>
      </c>
      <c r="E885" s="132">
        <v>18264</v>
      </c>
      <c r="F885" s="134">
        <v>1200000000</v>
      </c>
      <c r="G885" s="128"/>
      <c r="H885" s="136"/>
      <c r="I885" s="65" t="s">
        <v>150</v>
      </c>
      <c r="J885" s="8">
        <v>-2254374</v>
      </c>
      <c r="K885" s="43">
        <v>3272482</v>
      </c>
      <c r="L885" s="43">
        <v>2271208</v>
      </c>
      <c r="M885" s="74">
        <v>-25036800</v>
      </c>
      <c r="N885" s="89">
        <v>-5666548</v>
      </c>
      <c r="O885" s="43"/>
      <c r="P885" s="43"/>
      <c r="Q885" s="45"/>
    </row>
    <row r="886" spans="2:17" s="54" customFormat="1" x14ac:dyDescent="0.25">
      <c r="B886" s="142">
        <v>442</v>
      </c>
      <c r="C886" s="127" t="s">
        <v>963</v>
      </c>
      <c r="D886" s="129" t="s">
        <v>1818</v>
      </c>
      <c r="E886" s="131" t="s">
        <v>1819</v>
      </c>
      <c r="F886" s="133">
        <v>720000000</v>
      </c>
      <c r="G886" s="127" t="s">
        <v>154</v>
      </c>
      <c r="H886" s="135" t="s">
        <v>145</v>
      </c>
      <c r="I886" s="66" t="s">
        <v>149</v>
      </c>
      <c r="J886" s="108"/>
      <c r="K886" s="55"/>
      <c r="L886" s="55"/>
      <c r="M886" s="79"/>
      <c r="N886" s="94"/>
      <c r="O886" s="52"/>
      <c r="P886" s="52"/>
      <c r="Q886" s="53"/>
    </row>
    <row r="887" spans="2:17" s="54" customFormat="1" x14ac:dyDescent="0.25">
      <c r="B887" s="143">
        <v>442</v>
      </c>
      <c r="C887" s="128" t="s">
        <v>963</v>
      </c>
      <c r="D887" s="130" t="s">
        <v>1818</v>
      </c>
      <c r="E887" s="132" t="s">
        <v>1819</v>
      </c>
      <c r="F887" s="134">
        <v>720000000</v>
      </c>
      <c r="G887" s="128"/>
      <c r="H887" s="136"/>
      <c r="I887" s="65" t="s">
        <v>150</v>
      </c>
      <c r="J887" s="43">
        <v>46471348579</v>
      </c>
      <c r="K887" s="43">
        <v>18181884422</v>
      </c>
      <c r="L887" s="43">
        <v>44467111262</v>
      </c>
      <c r="M887" s="77">
        <v>86726139885</v>
      </c>
      <c r="N887" s="92">
        <v>111841202452</v>
      </c>
      <c r="O887" s="43"/>
      <c r="P887" s="43"/>
      <c r="Q887" s="45"/>
    </row>
    <row r="888" spans="2:17" s="54" customFormat="1" x14ac:dyDescent="0.25">
      <c r="B888" s="126">
        <v>443</v>
      </c>
      <c r="C888" s="127" t="s">
        <v>965</v>
      </c>
      <c r="D888" s="129" t="s">
        <v>1820</v>
      </c>
      <c r="E888" s="131" t="s">
        <v>1500</v>
      </c>
      <c r="F888" s="133">
        <v>1875000000</v>
      </c>
      <c r="G888" s="127" t="s">
        <v>153</v>
      </c>
      <c r="H888" s="135" t="s">
        <v>145</v>
      </c>
      <c r="I888" s="66" t="s">
        <v>149</v>
      </c>
      <c r="J888" s="52">
        <v>985951011</v>
      </c>
      <c r="K888" s="52">
        <v>1987862533</v>
      </c>
      <c r="L888" s="78">
        <v>3167377189</v>
      </c>
      <c r="M888" s="78">
        <v>4353287585</v>
      </c>
      <c r="N888" s="93">
        <v>1205380750</v>
      </c>
      <c r="O888" s="52"/>
      <c r="P888" s="52"/>
      <c r="Q888" s="53"/>
    </row>
    <row r="889" spans="2:17" s="54" customFormat="1" x14ac:dyDescent="0.25">
      <c r="B889" s="126">
        <v>443</v>
      </c>
      <c r="C889" s="128" t="s">
        <v>965</v>
      </c>
      <c r="D889" s="130" t="s">
        <v>1820</v>
      </c>
      <c r="E889" s="132" t="s">
        <v>1500</v>
      </c>
      <c r="F889" s="134">
        <v>1875000000</v>
      </c>
      <c r="G889" s="128"/>
      <c r="H889" s="136"/>
      <c r="I889" s="65" t="s">
        <v>150</v>
      </c>
      <c r="J889" s="43">
        <v>79642098</v>
      </c>
      <c r="K889" s="43">
        <v>141355125</v>
      </c>
      <c r="L889" s="77">
        <v>252253529</v>
      </c>
      <c r="M889" s="77">
        <v>297628915</v>
      </c>
      <c r="N889" s="92">
        <v>64288831</v>
      </c>
      <c r="O889" s="43"/>
      <c r="P889" s="43"/>
      <c r="Q889" s="45"/>
    </row>
    <row r="890" spans="2:17" s="54" customFormat="1" x14ac:dyDescent="0.25">
      <c r="B890" s="126">
        <v>444</v>
      </c>
      <c r="C890" s="127" t="s">
        <v>967</v>
      </c>
      <c r="D890" s="129" t="s">
        <v>1821</v>
      </c>
      <c r="E890" s="131" t="s">
        <v>1822</v>
      </c>
      <c r="F890" s="133">
        <v>6478295611</v>
      </c>
      <c r="G890" s="127"/>
      <c r="H890" s="141"/>
      <c r="I890" s="66" t="s">
        <v>149</v>
      </c>
      <c r="J890" s="55"/>
      <c r="K890" s="55"/>
      <c r="L890" s="52">
        <v>447054998</v>
      </c>
      <c r="M890" s="79"/>
      <c r="N890" s="94"/>
      <c r="O890" s="52"/>
      <c r="P890" s="52"/>
      <c r="Q890" s="53"/>
    </row>
    <row r="891" spans="2:17" s="54" customFormat="1" x14ac:dyDescent="0.25">
      <c r="B891" s="126">
        <v>444</v>
      </c>
      <c r="C891" s="128" t="s">
        <v>967</v>
      </c>
      <c r="D891" s="130" t="s">
        <v>1821</v>
      </c>
      <c r="E891" s="132" t="s">
        <v>1822</v>
      </c>
      <c r="F891" s="134">
        <v>6478295611</v>
      </c>
      <c r="G891" s="128"/>
      <c r="H891" s="141"/>
      <c r="I891" s="65" t="s">
        <v>150</v>
      </c>
      <c r="J891" s="44"/>
      <c r="K891" s="44"/>
      <c r="L891" s="43">
        <v>11382235</v>
      </c>
      <c r="M891" s="80"/>
      <c r="N891" s="105"/>
      <c r="O891" s="43"/>
      <c r="P891" s="43"/>
      <c r="Q891" s="45"/>
    </row>
    <row r="892" spans="2:17" s="54" customFormat="1" x14ac:dyDescent="0.25">
      <c r="B892" s="126">
        <v>445</v>
      </c>
      <c r="C892" s="127" t="s">
        <v>969</v>
      </c>
      <c r="D892" s="129" t="s">
        <v>1823</v>
      </c>
      <c r="E892" s="131">
        <v>42641</v>
      </c>
      <c r="F892" s="133">
        <v>1500000000</v>
      </c>
      <c r="G892" s="127" t="s">
        <v>154</v>
      </c>
      <c r="H892" s="141" t="s">
        <v>145</v>
      </c>
      <c r="I892" s="66" t="s">
        <v>149</v>
      </c>
      <c r="J892" s="52">
        <v>68818969885</v>
      </c>
      <c r="K892" s="52">
        <v>186071617835</v>
      </c>
      <c r="L892" s="52">
        <v>256609008930</v>
      </c>
      <c r="M892" s="78">
        <v>358691115030</v>
      </c>
      <c r="N892" s="93">
        <v>98924777221</v>
      </c>
      <c r="O892" s="52"/>
      <c r="P892" s="52"/>
      <c r="Q892" s="53"/>
    </row>
    <row r="893" spans="2:17" s="54" customFormat="1" x14ac:dyDescent="0.25">
      <c r="B893" s="126">
        <v>445</v>
      </c>
      <c r="C893" s="128" t="s">
        <v>969</v>
      </c>
      <c r="D893" s="130" t="s">
        <v>1823</v>
      </c>
      <c r="E893" s="132">
        <v>42641</v>
      </c>
      <c r="F893" s="134">
        <v>1500000000</v>
      </c>
      <c r="G893" s="128"/>
      <c r="H893" s="141"/>
      <c r="I893" s="65" t="s">
        <v>150</v>
      </c>
      <c r="J893" s="43">
        <v>23048025304</v>
      </c>
      <c r="K893" s="43">
        <v>47436601268</v>
      </c>
      <c r="L893" s="43">
        <v>50263527788</v>
      </c>
      <c r="M893" s="77">
        <v>42264288073</v>
      </c>
      <c r="N893" s="92">
        <v>5093358763</v>
      </c>
      <c r="O893" s="43"/>
      <c r="P893" s="43"/>
      <c r="Q893" s="45"/>
    </row>
    <row r="894" spans="2:17" s="54" customFormat="1" x14ac:dyDescent="0.25">
      <c r="B894" s="126">
        <v>446</v>
      </c>
      <c r="C894" s="127" t="s">
        <v>971</v>
      </c>
      <c r="D894" s="129" t="s">
        <v>1824</v>
      </c>
      <c r="E894" s="131" t="s">
        <v>1825</v>
      </c>
      <c r="F894" s="133">
        <v>1166666700</v>
      </c>
      <c r="G894" s="127" t="s">
        <v>154</v>
      </c>
      <c r="H894" s="141" t="s">
        <v>145</v>
      </c>
      <c r="I894" s="66" t="s">
        <v>149</v>
      </c>
      <c r="J894" s="52">
        <v>43060824662</v>
      </c>
      <c r="K894" s="52">
        <v>86805765871</v>
      </c>
      <c r="L894" s="52">
        <v>148942481651</v>
      </c>
      <c r="M894" s="78">
        <v>176509268479</v>
      </c>
      <c r="N894" s="93">
        <v>24399080709</v>
      </c>
      <c r="O894" s="52"/>
      <c r="P894" s="52"/>
      <c r="Q894" s="53"/>
    </row>
    <row r="895" spans="2:17" s="54" customFormat="1" x14ac:dyDescent="0.25">
      <c r="B895" s="126">
        <v>446</v>
      </c>
      <c r="C895" s="128" t="s">
        <v>971</v>
      </c>
      <c r="D895" s="130" t="s">
        <v>1824</v>
      </c>
      <c r="E895" s="132" t="s">
        <v>1825</v>
      </c>
      <c r="F895" s="134">
        <v>1166666700</v>
      </c>
      <c r="G895" s="128"/>
      <c r="H895" s="141"/>
      <c r="I895" s="65" t="s">
        <v>150</v>
      </c>
      <c r="J895" s="46">
        <v>-994070855</v>
      </c>
      <c r="K895" s="8">
        <v>-3628739530</v>
      </c>
      <c r="L895" s="8">
        <v>-2631801277</v>
      </c>
      <c r="M895" s="74">
        <v>-8385167515</v>
      </c>
      <c r="N895" s="106">
        <v>-727741777</v>
      </c>
      <c r="O895" s="43"/>
      <c r="P895" s="43"/>
      <c r="Q895" s="45"/>
    </row>
    <row r="896" spans="2:17" s="54" customFormat="1" x14ac:dyDescent="0.25">
      <c r="B896" s="126">
        <v>447</v>
      </c>
      <c r="C896" s="127" t="s">
        <v>973</v>
      </c>
      <c r="D896" s="129" t="s">
        <v>974</v>
      </c>
      <c r="E896" s="131">
        <v>39637</v>
      </c>
      <c r="F896" s="133">
        <v>715000000</v>
      </c>
      <c r="G896" s="127" t="s">
        <v>154</v>
      </c>
      <c r="H896" s="141" t="s">
        <v>145</v>
      </c>
      <c r="I896" s="66" t="s">
        <v>149</v>
      </c>
      <c r="J896" s="52">
        <v>83413462614</v>
      </c>
      <c r="K896" s="52">
        <v>213982579621</v>
      </c>
      <c r="L896" s="52">
        <v>409697531631</v>
      </c>
      <c r="M896" s="79"/>
      <c r="N896" s="93">
        <v>72932809374</v>
      </c>
      <c r="O896" s="52"/>
      <c r="P896" s="52"/>
      <c r="Q896" s="53"/>
    </row>
    <row r="897" spans="2:17" s="54" customFormat="1" x14ac:dyDescent="0.25">
      <c r="B897" s="126">
        <v>447</v>
      </c>
      <c r="C897" s="128" t="s">
        <v>973</v>
      </c>
      <c r="D897" s="130" t="s">
        <v>974</v>
      </c>
      <c r="E897" s="132">
        <v>39637</v>
      </c>
      <c r="F897" s="134">
        <v>715000000</v>
      </c>
      <c r="G897" s="128"/>
      <c r="H897" s="141"/>
      <c r="I897" s="65" t="s">
        <v>150</v>
      </c>
      <c r="J897" s="18">
        <v>-2588751358</v>
      </c>
      <c r="K897" s="43">
        <v>2421767337</v>
      </c>
      <c r="L897" s="43">
        <v>11004376868</v>
      </c>
      <c r="M897" s="80"/>
      <c r="N897" s="102">
        <v>-2356273042</v>
      </c>
      <c r="O897" s="43"/>
      <c r="P897" s="43"/>
      <c r="Q897" s="45"/>
    </row>
    <row r="898" spans="2:17" s="54" customFormat="1" x14ac:dyDescent="0.25">
      <c r="B898" s="142">
        <v>448</v>
      </c>
      <c r="C898" s="127" t="s">
        <v>975</v>
      </c>
      <c r="D898" s="129" t="s">
        <v>1826</v>
      </c>
      <c r="E898" s="131">
        <v>38527</v>
      </c>
      <c r="F898" s="133">
        <v>2833417056</v>
      </c>
      <c r="G898" s="127" t="s">
        <v>154</v>
      </c>
      <c r="H898" s="135" t="s">
        <v>145</v>
      </c>
      <c r="I898" s="66" t="s">
        <v>149</v>
      </c>
      <c r="J898" s="55"/>
      <c r="K898" s="55"/>
      <c r="L898" s="55"/>
      <c r="M898" s="79"/>
      <c r="N898" s="94"/>
      <c r="O898" s="52"/>
      <c r="P898" s="52"/>
      <c r="Q898" s="53"/>
    </row>
    <row r="899" spans="2:17" s="54" customFormat="1" x14ac:dyDescent="0.25">
      <c r="B899" s="143">
        <v>448</v>
      </c>
      <c r="C899" s="128" t="s">
        <v>975</v>
      </c>
      <c r="D899" s="130" t="s">
        <v>1826</v>
      </c>
      <c r="E899" s="132">
        <v>38527</v>
      </c>
      <c r="F899" s="134">
        <v>2833417056</v>
      </c>
      <c r="G899" s="128"/>
      <c r="H899" s="136"/>
      <c r="I899" s="65" t="s">
        <v>150</v>
      </c>
      <c r="J899" s="43">
        <v>175061768</v>
      </c>
      <c r="K899" s="43">
        <v>11890828718</v>
      </c>
      <c r="L899" s="43">
        <v>57149862161</v>
      </c>
      <c r="M899" s="77">
        <v>55935490175</v>
      </c>
      <c r="N899" s="92">
        <v>19204817957</v>
      </c>
      <c r="O899" s="43"/>
      <c r="P899" s="43"/>
      <c r="Q899" s="45"/>
    </row>
    <row r="900" spans="2:17" s="54" customFormat="1" x14ac:dyDescent="0.25">
      <c r="B900" s="126">
        <v>449</v>
      </c>
      <c r="C900" s="127" t="s">
        <v>977</v>
      </c>
      <c r="D900" s="129" t="s">
        <v>1827</v>
      </c>
      <c r="E900" s="131" t="s">
        <v>1828</v>
      </c>
      <c r="F900" s="133">
        <v>840000000</v>
      </c>
      <c r="G900" s="127" t="s">
        <v>153</v>
      </c>
      <c r="H900" s="135" t="s">
        <v>145</v>
      </c>
      <c r="I900" s="66" t="s">
        <v>149</v>
      </c>
      <c r="J900" s="52">
        <v>140031794</v>
      </c>
      <c r="K900" s="55"/>
      <c r="L900" s="55"/>
      <c r="M900" s="78">
        <v>1022969624</v>
      </c>
      <c r="N900" s="93">
        <v>177845977</v>
      </c>
      <c r="O900" s="52"/>
      <c r="P900" s="52"/>
      <c r="Q900" s="53"/>
    </row>
    <row r="901" spans="2:17" s="54" customFormat="1" x14ac:dyDescent="0.25">
      <c r="B901" s="126">
        <v>449</v>
      </c>
      <c r="C901" s="128" t="s">
        <v>977</v>
      </c>
      <c r="D901" s="130" t="s">
        <v>1827</v>
      </c>
      <c r="E901" s="132" t="s">
        <v>1828</v>
      </c>
      <c r="F901" s="134">
        <v>840000000</v>
      </c>
      <c r="G901" s="128"/>
      <c r="H901" s="136"/>
      <c r="I901" s="65" t="s">
        <v>150</v>
      </c>
      <c r="J901" s="43">
        <v>12461624</v>
      </c>
      <c r="K901" s="44"/>
      <c r="L901" s="44"/>
      <c r="M901" s="77">
        <v>133292514</v>
      </c>
      <c r="N901" s="92">
        <v>4689556</v>
      </c>
      <c r="O901" s="43"/>
      <c r="P901" s="43"/>
      <c r="Q901" s="45"/>
    </row>
    <row r="902" spans="2:17" s="54" customFormat="1" x14ac:dyDescent="0.25">
      <c r="B902" s="126">
        <v>450</v>
      </c>
      <c r="C902" s="127" t="s">
        <v>979</v>
      </c>
      <c r="D902" s="129" t="s">
        <v>1829</v>
      </c>
      <c r="E902" s="131" t="s">
        <v>1830</v>
      </c>
      <c r="F902" s="133">
        <v>24241508196</v>
      </c>
      <c r="G902" s="127" t="s">
        <v>154</v>
      </c>
      <c r="H902" s="135" t="s">
        <v>155</v>
      </c>
      <c r="I902" s="66" t="s">
        <v>149</v>
      </c>
      <c r="J902" s="52">
        <v>943550992</v>
      </c>
      <c r="K902" s="52">
        <v>1622406168</v>
      </c>
      <c r="L902" s="52">
        <v>2444727251</v>
      </c>
      <c r="M902" s="78">
        <v>3870266738</v>
      </c>
      <c r="N902" s="93">
        <v>860532732</v>
      </c>
      <c r="O902" s="52"/>
      <c r="P902" s="52"/>
      <c r="Q902" s="53"/>
    </row>
    <row r="903" spans="2:17" s="54" customFormat="1" x14ac:dyDescent="0.25">
      <c r="B903" s="126">
        <v>450</v>
      </c>
      <c r="C903" s="128" t="s">
        <v>979</v>
      </c>
      <c r="D903" s="130" t="s">
        <v>1829</v>
      </c>
      <c r="E903" s="132" t="s">
        <v>1830</v>
      </c>
      <c r="F903" s="134">
        <v>24241508196</v>
      </c>
      <c r="G903" s="128"/>
      <c r="H903" s="136"/>
      <c r="I903" s="65" t="s">
        <v>150</v>
      </c>
      <c r="J903" s="43">
        <v>107964742</v>
      </c>
      <c r="K903" s="43">
        <v>146325738</v>
      </c>
      <c r="L903" s="43">
        <v>219225146</v>
      </c>
      <c r="M903" s="77">
        <v>364638660</v>
      </c>
      <c r="N903" s="92">
        <v>82780083</v>
      </c>
      <c r="O903" s="43"/>
      <c r="P903" s="43"/>
      <c r="Q903" s="45"/>
    </row>
    <row r="904" spans="2:17" s="54" customFormat="1" x14ac:dyDescent="0.25">
      <c r="B904" s="142">
        <v>451</v>
      </c>
      <c r="C904" s="127" t="s">
        <v>981</v>
      </c>
      <c r="D904" s="129" t="s">
        <v>1831</v>
      </c>
      <c r="E904" s="131">
        <v>36621</v>
      </c>
      <c r="F904" s="133">
        <v>488000000</v>
      </c>
      <c r="G904" s="127" t="s">
        <v>154</v>
      </c>
      <c r="H904" s="135" t="s">
        <v>145</v>
      </c>
      <c r="I904" s="66" t="s">
        <v>149</v>
      </c>
      <c r="J904" s="107">
        <v>5364704473</v>
      </c>
      <c r="K904" s="52">
        <v>11071284771</v>
      </c>
      <c r="L904" s="52">
        <v>16474592792</v>
      </c>
      <c r="M904" s="78">
        <v>22216420431</v>
      </c>
      <c r="N904" s="93">
        <v>3901761545</v>
      </c>
      <c r="O904" s="52"/>
      <c r="P904" s="52"/>
      <c r="Q904" s="53"/>
    </row>
    <row r="905" spans="2:17" s="54" customFormat="1" x14ac:dyDescent="0.25">
      <c r="B905" s="143">
        <v>451</v>
      </c>
      <c r="C905" s="128" t="s">
        <v>981</v>
      </c>
      <c r="D905" s="130" t="s">
        <v>1831</v>
      </c>
      <c r="E905" s="132">
        <v>36621</v>
      </c>
      <c r="F905" s="134">
        <v>488000000</v>
      </c>
      <c r="G905" s="128"/>
      <c r="H905" s="136"/>
      <c r="I905" s="65" t="s">
        <v>150</v>
      </c>
      <c r="J905" s="43">
        <v>3042525046</v>
      </c>
      <c r="K905" s="43">
        <v>3820151257</v>
      </c>
      <c r="L905" s="43">
        <v>7427262590</v>
      </c>
      <c r="M905" s="77">
        <v>7723632720</v>
      </c>
      <c r="N905" s="92">
        <v>1937391019</v>
      </c>
      <c r="O905" s="43"/>
      <c r="P905" s="43"/>
      <c r="Q905" s="45"/>
    </row>
    <row r="906" spans="2:17" s="54" customFormat="1" x14ac:dyDescent="0.25">
      <c r="B906" s="142">
        <v>452</v>
      </c>
      <c r="C906" s="127" t="s">
        <v>983</v>
      </c>
      <c r="D906" s="129" t="s">
        <v>984</v>
      </c>
      <c r="E906" s="131">
        <v>35331</v>
      </c>
      <c r="F906" s="133">
        <v>568375000</v>
      </c>
      <c r="G906" s="127" t="s">
        <v>154</v>
      </c>
      <c r="H906" s="135" t="s">
        <v>145</v>
      </c>
      <c r="I906" s="66" t="s">
        <v>149</v>
      </c>
      <c r="J906" s="107">
        <v>205827342392</v>
      </c>
      <c r="K906" s="52">
        <v>366964664090</v>
      </c>
      <c r="L906" s="55"/>
      <c r="M906" s="78">
        <v>776045443574</v>
      </c>
      <c r="N906" s="93">
        <v>206854925560</v>
      </c>
      <c r="O906" s="52"/>
      <c r="P906" s="52"/>
      <c r="Q906" s="53"/>
    </row>
    <row r="907" spans="2:17" s="54" customFormat="1" x14ac:dyDescent="0.25">
      <c r="B907" s="143">
        <v>452</v>
      </c>
      <c r="C907" s="128" t="s">
        <v>983</v>
      </c>
      <c r="D907" s="130" t="s">
        <v>984</v>
      </c>
      <c r="E907" s="132">
        <v>35331</v>
      </c>
      <c r="F907" s="134">
        <v>568375000</v>
      </c>
      <c r="G907" s="128"/>
      <c r="H907" s="136"/>
      <c r="I907" s="65" t="s">
        <v>150</v>
      </c>
      <c r="J907" s="43">
        <v>4898268726</v>
      </c>
      <c r="K907" s="43">
        <v>8790667430</v>
      </c>
      <c r="L907" s="44"/>
      <c r="M907" s="77">
        <v>15730408346</v>
      </c>
      <c r="N907" s="92">
        <v>5202837800</v>
      </c>
      <c r="O907" s="43"/>
      <c r="P907" s="43"/>
      <c r="Q907" s="45"/>
    </row>
    <row r="908" spans="2:17" s="54" customFormat="1" x14ac:dyDescent="0.25">
      <c r="B908" s="126">
        <v>453</v>
      </c>
      <c r="C908" s="127" t="s">
        <v>985</v>
      </c>
      <c r="D908" s="129" t="s">
        <v>1832</v>
      </c>
      <c r="E908" s="131">
        <v>38170</v>
      </c>
      <c r="F908" s="133">
        <v>1599999996</v>
      </c>
      <c r="G908" s="127" t="s">
        <v>154</v>
      </c>
      <c r="H908" s="135" t="s">
        <v>145</v>
      </c>
      <c r="I908" s="66" t="s">
        <v>149</v>
      </c>
      <c r="J908" s="52">
        <v>279613321902</v>
      </c>
      <c r="K908" s="52">
        <v>593568368484</v>
      </c>
      <c r="L908" s="78">
        <v>924754375479</v>
      </c>
      <c r="M908" s="78">
        <v>1283885459736</v>
      </c>
      <c r="N908" s="93">
        <v>266643655906</v>
      </c>
      <c r="O908" s="52"/>
      <c r="P908" s="52"/>
      <c r="Q908" s="53"/>
    </row>
    <row r="909" spans="2:17" s="54" customFormat="1" x14ac:dyDescent="0.25">
      <c r="B909" s="126">
        <v>453</v>
      </c>
      <c r="C909" s="128" t="s">
        <v>985</v>
      </c>
      <c r="D909" s="130" t="s">
        <v>1832</v>
      </c>
      <c r="E909" s="132">
        <v>38170</v>
      </c>
      <c r="F909" s="134">
        <v>1599999996</v>
      </c>
      <c r="G909" s="128"/>
      <c r="H909" s="136"/>
      <c r="I909" s="65" t="s">
        <v>150</v>
      </c>
      <c r="J909" s="43">
        <v>41275865892</v>
      </c>
      <c r="K909" s="43">
        <v>78094055278</v>
      </c>
      <c r="L909" s="77">
        <v>160616141921</v>
      </c>
      <c r="M909" s="77">
        <v>222347065822</v>
      </c>
      <c r="N909" s="92">
        <v>10883126275</v>
      </c>
      <c r="O909" s="43"/>
      <c r="P909" s="43"/>
      <c r="Q909" s="45"/>
    </row>
    <row r="910" spans="2:17" s="54" customFormat="1" x14ac:dyDescent="0.25">
      <c r="B910" s="126">
        <v>454</v>
      </c>
      <c r="C910" s="127" t="s">
        <v>987</v>
      </c>
      <c r="D910" s="129" t="s">
        <v>988</v>
      </c>
      <c r="E910" s="131">
        <v>39274</v>
      </c>
      <c r="F910" s="133">
        <v>600000000</v>
      </c>
      <c r="G910" s="127" t="s">
        <v>153</v>
      </c>
      <c r="H910" s="141" t="s">
        <v>145</v>
      </c>
      <c r="I910" s="66" t="s">
        <v>149</v>
      </c>
      <c r="J910" s="52">
        <v>3338455</v>
      </c>
      <c r="K910" s="52">
        <v>4795677</v>
      </c>
      <c r="L910" s="52">
        <v>5380559</v>
      </c>
      <c r="M910" s="78">
        <v>6825414</v>
      </c>
      <c r="N910" s="93">
        <v>3422023</v>
      </c>
      <c r="O910" s="52"/>
      <c r="P910" s="52"/>
      <c r="Q910" s="53"/>
    </row>
    <row r="911" spans="2:17" s="54" customFormat="1" x14ac:dyDescent="0.25">
      <c r="B911" s="126">
        <v>454</v>
      </c>
      <c r="C911" s="128" t="s">
        <v>987</v>
      </c>
      <c r="D911" s="130" t="s">
        <v>988</v>
      </c>
      <c r="E911" s="132">
        <v>39274</v>
      </c>
      <c r="F911" s="134">
        <v>600000000</v>
      </c>
      <c r="G911" s="128"/>
      <c r="H911" s="141"/>
      <c r="I911" s="65" t="s">
        <v>150</v>
      </c>
      <c r="J911" s="8">
        <v>-579591</v>
      </c>
      <c r="K911" s="43">
        <v>86448</v>
      </c>
      <c r="L911" s="43">
        <v>24701</v>
      </c>
      <c r="M911" s="74">
        <v>-3829849</v>
      </c>
      <c r="N911" s="92">
        <v>10673</v>
      </c>
      <c r="O911" s="43"/>
      <c r="P911" s="43"/>
      <c r="Q911" s="45"/>
    </row>
    <row r="912" spans="2:17" s="54" customFormat="1" x14ac:dyDescent="0.25">
      <c r="B912" s="126">
        <v>455</v>
      </c>
      <c r="C912" s="127" t="s">
        <v>989</v>
      </c>
      <c r="D912" s="129" t="s">
        <v>990</v>
      </c>
      <c r="E912" s="131">
        <v>36966</v>
      </c>
      <c r="F912" s="133">
        <v>1184200000</v>
      </c>
      <c r="G912" s="127" t="s">
        <v>154</v>
      </c>
      <c r="H912" s="141" t="s">
        <v>145</v>
      </c>
      <c r="I912" s="66" t="s">
        <v>149</v>
      </c>
      <c r="J912" s="52">
        <v>9103924002</v>
      </c>
      <c r="K912" s="52">
        <v>21574319057</v>
      </c>
      <c r="L912" s="52">
        <v>21574319057</v>
      </c>
      <c r="M912" s="78">
        <v>26883409966</v>
      </c>
      <c r="N912" s="93">
        <v>1789500000</v>
      </c>
      <c r="O912" s="52"/>
      <c r="P912" s="52"/>
      <c r="Q912" s="53"/>
    </row>
    <row r="913" spans="2:17" s="54" customFormat="1" x14ac:dyDescent="0.25">
      <c r="B913" s="126">
        <v>455</v>
      </c>
      <c r="C913" s="128" t="s">
        <v>989</v>
      </c>
      <c r="D913" s="130" t="s">
        <v>990</v>
      </c>
      <c r="E913" s="132">
        <v>36966</v>
      </c>
      <c r="F913" s="134">
        <v>1184200000</v>
      </c>
      <c r="G913" s="128"/>
      <c r="H913" s="141"/>
      <c r="I913" s="65" t="s">
        <v>150</v>
      </c>
      <c r="J913" s="46">
        <v>-2010968000</v>
      </c>
      <c r="K913" s="43">
        <v>42748384477</v>
      </c>
      <c r="L913" s="43">
        <v>39228611289</v>
      </c>
      <c r="M913" s="77">
        <v>413213440</v>
      </c>
      <c r="N913" s="106">
        <v>-762892875</v>
      </c>
      <c r="O913" s="43"/>
      <c r="P913" s="43"/>
      <c r="Q913" s="45"/>
    </row>
    <row r="914" spans="2:17" s="54" customFormat="1" x14ac:dyDescent="0.25">
      <c r="B914" s="126">
        <v>456</v>
      </c>
      <c r="C914" s="127" t="s">
        <v>991</v>
      </c>
      <c r="D914" s="129" t="s">
        <v>1833</v>
      </c>
      <c r="E914" s="131">
        <v>33770</v>
      </c>
      <c r="F914" s="133">
        <v>3550000000</v>
      </c>
      <c r="G914" s="127" t="s">
        <v>153</v>
      </c>
      <c r="H914" s="141" t="s">
        <v>145</v>
      </c>
      <c r="I914" s="66" t="s">
        <v>149</v>
      </c>
      <c r="J914" s="52">
        <v>383056505</v>
      </c>
      <c r="K914" s="52">
        <v>765552959</v>
      </c>
      <c r="L914" s="52">
        <v>1188390377</v>
      </c>
      <c r="M914" s="78">
        <v>1689647742</v>
      </c>
      <c r="N914" s="93">
        <v>456422657</v>
      </c>
      <c r="O914" s="52"/>
      <c r="P914" s="52"/>
      <c r="Q914" s="53"/>
    </row>
    <row r="915" spans="2:17" s="54" customFormat="1" x14ac:dyDescent="0.25">
      <c r="B915" s="126">
        <v>456</v>
      </c>
      <c r="C915" s="128" t="s">
        <v>991</v>
      </c>
      <c r="D915" s="130" t="s">
        <v>1833</v>
      </c>
      <c r="E915" s="132">
        <v>33770</v>
      </c>
      <c r="F915" s="134">
        <v>3550000000</v>
      </c>
      <c r="G915" s="128"/>
      <c r="H915" s="141"/>
      <c r="I915" s="65" t="s">
        <v>150</v>
      </c>
      <c r="J915" s="58">
        <v>42295981</v>
      </c>
      <c r="K915" s="43">
        <v>18628757</v>
      </c>
      <c r="L915" s="43">
        <v>33614775</v>
      </c>
      <c r="M915" s="77">
        <v>214534304</v>
      </c>
      <c r="N915" s="100">
        <v>148078873</v>
      </c>
      <c r="O915" s="43"/>
      <c r="P915" s="43"/>
      <c r="Q915" s="45"/>
    </row>
    <row r="916" spans="2:17" s="54" customFormat="1" x14ac:dyDescent="0.25">
      <c r="B916" s="142">
        <v>457</v>
      </c>
      <c r="C916" s="127" t="s">
        <v>995</v>
      </c>
      <c r="D916" s="129" t="s">
        <v>996</v>
      </c>
      <c r="E916" s="131" t="s">
        <v>1834</v>
      </c>
      <c r="F916" s="133">
        <v>23837645998</v>
      </c>
      <c r="G916" s="127" t="s">
        <v>153</v>
      </c>
      <c r="H916" s="135" t="s">
        <v>145</v>
      </c>
      <c r="I916" s="66" t="s">
        <v>149</v>
      </c>
      <c r="J916" s="52">
        <v>4284790</v>
      </c>
      <c r="K916" s="52">
        <v>8547337</v>
      </c>
      <c r="L916" s="52">
        <v>12864838</v>
      </c>
      <c r="M916" s="78">
        <v>17212026</v>
      </c>
      <c r="N916" s="93">
        <v>4343491</v>
      </c>
      <c r="O916" s="52"/>
      <c r="P916" s="52"/>
      <c r="Q916" s="53"/>
    </row>
    <row r="917" spans="2:17" s="54" customFormat="1" x14ac:dyDescent="0.25">
      <c r="B917" s="143">
        <v>457</v>
      </c>
      <c r="C917" s="128" t="s">
        <v>995</v>
      </c>
      <c r="D917" s="130" t="s">
        <v>996</v>
      </c>
      <c r="E917" s="132" t="s">
        <v>1834</v>
      </c>
      <c r="F917" s="134">
        <v>23837645998</v>
      </c>
      <c r="G917" s="128"/>
      <c r="H917" s="136"/>
      <c r="I917" s="65" t="s">
        <v>150</v>
      </c>
      <c r="J917" s="43">
        <v>706672</v>
      </c>
      <c r="K917" s="43">
        <v>1352596</v>
      </c>
      <c r="L917" s="43">
        <v>2154022</v>
      </c>
      <c r="M917" s="77">
        <v>3187157</v>
      </c>
      <c r="N917" s="92">
        <v>843121</v>
      </c>
      <c r="O917" s="43"/>
      <c r="P917" s="43"/>
      <c r="Q917" s="45"/>
    </row>
    <row r="918" spans="2:17" s="54" customFormat="1" x14ac:dyDescent="0.25">
      <c r="B918" s="126">
        <v>458</v>
      </c>
      <c r="C918" s="127" t="s">
        <v>993</v>
      </c>
      <c r="D918" s="129" t="s">
        <v>1835</v>
      </c>
      <c r="E918" s="131">
        <v>41654</v>
      </c>
      <c r="F918" s="133">
        <v>23719447472</v>
      </c>
      <c r="G918" s="127" t="s">
        <v>152</v>
      </c>
      <c r="H918" s="135" t="s">
        <v>145</v>
      </c>
      <c r="I918" s="66" t="s">
        <v>149</v>
      </c>
      <c r="J918" s="52">
        <v>150480055</v>
      </c>
      <c r="K918" s="52">
        <v>300334829</v>
      </c>
      <c r="L918" s="52">
        <v>452809900</v>
      </c>
      <c r="M918" s="78">
        <v>598862358</v>
      </c>
      <c r="N918" s="93">
        <v>147559189</v>
      </c>
      <c r="O918" s="52"/>
      <c r="P918" s="52"/>
      <c r="Q918" s="53"/>
    </row>
    <row r="919" spans="2:17" s="54" customFormat="1" x14ac:dyDescent="0.25">
      <c r="B919" s="126">
        <v>458</v>
      </c>
      <c r="C919" s="128" t="s">
        <v>993</v>
      </c>
      <c r="D919" s="130" t="s">
        <v>1835</v>
      </c>
      <c r="E919" s="132">
        <v>41654</v>
      </c>
      <c r="F919" s="134">
        <v>23719447472</v>
      </c>
      <c r="G919" s="128"/>
      <c r="H919" s="136"/>
      <c r="I919" s="65" t="s">
        <v>150</v>
      </c>
      <c r="J919" s="43">
        <v>4002077</v>
      </c>
      <c r="K919" s="43">
        <v>8041547</v>
      </c>
      <c r="L919" s="43">
        <v>11766713</v>
      </c>
      <c r="M919" s="77">
        <v>20788229</v>
      </c>
      <c r="N919" s="92">
        <v>5155132</v>
      </c>
      <c r="O919" s="43"/>
      <c r="P919" s="43"/>
      <c r="Q919" s="45"/>
    </row>
    <row r="920" spans="2:17" s="54" customFormat="1" x14ac:dyDescent="0.25">
      <c r="B920" s="126">
        <v>459</v>
      </c>
      <c r="C920" s="127" t="s">
        <v>997</v>
      </c>
      <c r="D920" s="129" t="s">
        <v>1836</v>
      </c>
      <c r="E920" s="131">
        <v>30579</v>
      </c>
      <c r="F920" s="133">
        <v>4068323920</v>
      </c>
      <c r="G920" s="127" t="s">
        <v>152</v>
      </c>
      <c r="H920" s="135" t="s">
        <v>145</v>
      </c>
      <c r="I920" s="66" t="s">
        <v>149</v>
      </c>
      <c r="J920" s="52">
        <v>626015</v>
      </c>
      <c r="K920" s="52">
        <v>1389838</v>
      </c>
      <c r="L920" s="52">
        <v>2165403</v>
      </c>
      <c r="M920" s="78">
        <v>3920228</v>
      </c>
      <c r="N920" s="93">
        <v>1247428</v>
      </c>
      <c r="O920" s="52"/>
      <c r="P920" s="52"/>
      <c r="Q920" s="53"/>
    </row>
    <row r="921" spans="2:17" s="54" customFormat="1" x14ac:dyDescent="0.25">
      <c r="B921" s="126">
        <v>459</v>
      </c>
      <c r="C921" s="128" t="s">
        <v>997</v>
      </c>
      <c r="D921" s="130" t="s">
        <v>1836</v>
      </c>
      <c r="E921" s="132">
        <v>30579</v>
      </c>
      <c r="F921" s="134">
        <v>4068323920</v>
      </c>
      <c r="G921" s="128"/>
      <c r="H921" s="136"/>
      <c r="I921" s="65" t="s">
        <v>150</v>
      </c>
      <c r="J921" s="43">
        <v>455425</v>
      </c>
      <c r="K921" s="43">
        <v>877530</v>
      </c>
      <c r="L921" s="43">
        <v>1473526</v>
      </c>
      <c r="M921" s="77">
        <v>2140377</v>
      </c>
      <c r="N921" s="92">
        <v>642806</v>
      </c>
      <c r="O921" s="43"/>
      <c r="P921" s="43"/>
      <c r="Q921" s="45"/>
    </row>
    <row r="922" spans="2:17" s="54" customFormat="1" x14ac:dyDescent="0.25">
      <c r="B922" s="126">
        <v>460</v>
      </c>
      <c r="C922" s="127" t="s">
        <v>999</v>
      </c>
      <c r="D922" s="129" t="s">
        <v>1837</v>
      </c>
      <c r="E922" s="131">
        <v>34134</v>
      </c>
      <c r="F922" s="133">
        <v>32022073293</v>
      </c>
      <c r="G922" s="127" t="s">
        <v>152</v>
      </c>
      <c r="H922" s="135" t="s">
        <v>145</v>
      </c>
      <c r="I922" s="66" t="s">
        <v>149</v>
      </c>
      <c r="J922" s="52">
        <v>626015</v>
      </c>
      <c r="K922" s="52">
        <v>1389838</v>
      </c>
      <c r="L922" s="52">
        <v>2165403</v>
      </c>
      <c r="M922" s="78">
        <v>3920228</v>
      </c>
      <c r="N922" s="93">
        <v>1247428</v>
      </c>
      <c r="O922" s="52"/>
      <c r="P922" s="52"/>
      <c r="Q922" s="53"/>
    </row>
    <row r="923" spans="2:17" s="54" customFormat="1" x14ac:dyDescent="0.25">
      <c r="B923" s="126">
        <v>460</v>
      </c>
      <c r="C923" s="128" t="s">
        <v>999</v>
      </c>
      <c r="D923" s="130" t="s">
        <v>1837</v>
      </c>
      <c r="E923" s="132">
        <v>34134</v>
      </c>
      <c r="F923" s="134">
        <v>32022073293</v>
      </c>
      <c r="G923" s="128"/>
      <c r="H923" s="136"/>
      <c r="I923" s="65" t="s">
        <v>150</v>
      </c>
      <c r="J923" s="43">
        <v>422777</v>
      </c>
      <c r="K923" s="43">
        <v>839480</v>
      </c>
      <c r="L923" s="43">
        <v>1597847</v>
      </c>
      <c r="M923" s="77">
        <v>1993388</v>
      </c>
      <c r="N923" s="92">
        <v>501925</v>
      </c>
      <c r="O923" s="43"/>
      <c r="P923" s="43"/>
      <c r="Q923" s="45"/>
    </row>
    <row r="924" spans="2:17" s="54" customFormat="1" x14ac:dyDescent="0.25">
      <c r="B924" s="142">
        <v>461</v>
      </c>
      <c r="C924" s="127" t="s">
        <v>1001</v>
      </c>
      <c r="D924" s="129" t="s">
        <v>1838</v>
      </c>
      <c r="E924" s="131" t="s">
        <v>1839</v>
      </c>
      <c r="F924" s="133">
        <v>797813496</v>
      </c>
      <c r="G924" s="127" t="s">
        <v>154</v>
      </c>
      <c r="H924" s="135" t="s">
        <v>145</v>
      </c>
      <c r="I924" s="66" t="s">
        <v>149</v>
      </c>
      <c r="J924" s="107">
        <v>47001760589</v>
      </c>
      <c r="K924" s="55"/>
      <c r="L924" s="52">
        <v>159406216886</v>
      </c>
      <c r="M924" s="78">
        <v>218406865725</v>
      </c>
      <c r="N924" s="93">
        <v>36272489177</v>
      </c>
      <c r="O924" s="52"/>
      <c r="P924" s="52"/>
      <c r="Q924" s="53"/>
    </row>
    <row r="925" spans="2:17" s="54" customFormat="1" x14ac:dyDescent="0.25">
      <c r="B925" s="143">
        <v>461</v>
      </c>
      <c r="C925" s="128" t="s">
        <v>1001</v>
      </c>
      <c r="D925" s="130" t="s">
        <v>1838</v>
      </c>
      <c r="E925" s="132" t="s">
        <v>1839</v>
      </c>
      <c r="F925" s="134">
        <v>797813496</v>
      </c>
      <c r="G925" s="128"/>
      <c r="H925" s="136"/>
      <c r="I925" s="65" t="s">
        <v>150</v>
      </c>
      <c r="J925" s="8">
        <v>-3555578643</v>
      </c>
      <c r="K925" s="56"/>
      <c r="L925" s="8">
        <v>-437132839</v>
      </c>
      <c r="M925" s="74">
        <v>-10060854778</v>
      </c>
      <c r="N925" s="89">
        <v>-10788010041</v>
      </c>
      <c r="O925" s="43"/>
      <c r="P925" s="43"/>
      <c r="Q925" s="45"/>
    </row>
    <row r="926" spans="2:17" s="54" customFormat="1" x14ac:dyDescent="0.25">
      <c r="B926" s="142">
        <v>462</v>
      </c>
      <c r="C926" s="127" t="s">
        <v>1003</v>
      </c>
      <c r="D926" s="129" t="s">
        <v>1840</v>
      </c>
      <c r="E926" s="131">
        <v>43420</v>
      </c>
      <c r="F926" s="133">
        <v>2723666800</v>
      </c>
      <c r="G926" s="127"/>
      <c r="H926" s="135"/>
      <c r="I926" s="66" t="s">
        <v>149</v>
      </c>
      <c r="J926" s="108"/>
      <c r="K926" s="55"/>
      <c r="L926" s="55"/>
      <c r="M926" s="79"/>
      <c r="N926" s="94"/>
      <c r="O926" s="52"/>
      <c r="P926" s="52"/>
      <c r="Q926" s="53"/>
    </row>
    <row r="927" spans="2:17" s="54" customFormat="1" x14ac:dyDescent="0.25">
      <c r="B927" s="143">
        <v>462</v>
      </c>
      <c r="C927" s="128" t="s">
        <v>1003</v>
      </c>
      <c r="D927" s="130" t="s">
        <v>1840</v>
      </c>
      <c r="E927" s="132">
        <v>43420</v>
      </c>
      <c r="F927" s="134">
        <v>2723666800</v>
      </c>
      <c r="G927" s="128"/>
      <c r="H927" s="136"/>
      <c r="I927" s="65" t="s">
        <v>150</v>
      </c>
      <c r="J927" s="44"/>
      <c r="K927" s="44"/>
      <c r="L927" s="44"/>
      <c r="M927" s="80"/>
      <c r="N927" s="95"/>
      <c r="O927" s="43"/>
      <c r="P927" s="43"/>
      <c r="Q927" s="45"/>
    </row>
    <row r="928" spans="2:17" s="54" customFormat="1" x14ac:dyDescent="0.25">
      <c r="B928" s="126">
        <v>463</v>
      </c>
      <c r="C928" s="127" t="s">
        <v>1005</v>
      </c>
      <c r="D928" s="129" t="s">
        <v>1841</v>
      </c>
      <c r="E928" s="131">
        <v>43475</v>
      </c>
      <c r="F928" s="133">
        <v>2010526400</v>
      </c>
      <c r="G928" s="127" t="s">
        <v>154</v>
      </c>
      <c r="H928" s="135" t="s">
        <v>145</v>
      </c>
      <c r="I928" s="66" t="s">
        <v>149</v>
      </c>
      <c r="J928" s="55"/>
      <c r="K928" s="55"/>
      <c r="L928" s="79"/>
      <c r="M928" s="78">
        <v>408608024988</v>
      </c>
      <c r="N928" s="94"/>
      <c r="O928" s="52"/>
      <c r="P928" s="52"/>
      <c r="Q928" s="53"/>
    </row>
    <row r="929" spans="2:17" s="54" customFormat="1" x14ac:dyDescent="0.25">
      <c r="B929" s="126">
        <v>463</v>
      </c>
      <c r="C929" s="128" t="s">
        <v>1005</v>
      </c>
      <c r="D929" s="130" t="s">
        <v>1841</v>
      </c>
      <c r="E929" s="132">
        <v>43475</v>
      </c>
      <c r="F929" s="134">
        <v>2010526400</v>
      </c>
      <c r="G929" s="128"/>
      <c r="H929" s="136"/>
      <c r="I929" s="65" t="s">
        <v>150</v>
      </c>
      <c r="J929" s="44"/>
      <c r="K929" s="44"/>
      <c r="L929" s="80"/>
      <c r="M929" s="77">
        <v>72230360995</v>
      </c>
      <c r="N929" s="95"/>
      <c r="O929" s="43"/>
      <c r="P929" s="43"/>
      <c r="Q929" s="45"/>
    </row>
    <row r="930" spans="2:17" s="54" customFormat="1" x14ac:dyDescent="0.25">
      <c r="B930" s="126">
        <v>464</v>
      </c>
      <c r="C930" s="127" t="s">
        <v>1007</v>
      </c>
      <c r="D930" s="129" t="s">
        <v>1842</v>
      </c>
      <c r="E930" s="131">
        <v>43292</v>
      </c>
      <c r="F930" s="133">
        <v>8318823600</v>
      </c>
      <c r="G930" s="127" t="s">
        <v>154</v>
      </c>
      <c r="H930" s="141" t="s">
        <v>145</v>
      </c>
      <c r="I930" s="66" t="s">
        <v>149</v>
      </c>
      <c r="J930" s="52">
        <v>60283014802</v>
      </c>
      <c r="K930" s="52">
        <v>135733203945</v>
      </c>
      <c r="L930" s="52">
        <v>353438149896</v>
      </c>
      <c r="M930" s="78">
        <v>928461683975</v>
      </c>
      <c r="N930" s="93">
        <v>219545852092</v>
      </c>
      <c r="O930" s="52"/>
      <c r="P930" s="52"/>
      <c r="Q930" s="53"/>
    </row>
    <row r="931" spans="2:17" s="54" customFormat="1" x14ac:dyDescent="0.25">
      <c r="B931" s="126">
        <v>464</v>
      </c>
      <c r="C931" s="128" t="s">
        <v>1007</v>
      </c>
      <c r="D931" s="130" t="s">
        <v>1842</v>
      </c>
      <c r="E931" s="132">
        <v>43292</v>
      </c>
      <c r="F931" s="134">
        <v>8318823600</v>
      </c>
      <c r="G931" s="128"/>
      <c r="H931" s="141"/>
      <c r="I931" s="65" t="s">
        <v>150</v>
      </c>
      <c r="J931" s="43">
        <v>9028628704</v>
      </c>
      <c r="K931" s="43">
        <v>20714533909</v>
      </c>
      <c r="L931" s="43">
        <v>23973877213</v>
      </c>
      <c r="M931" s="77">
        <v>229070756723</v>
      </c>
      <c r="N931" s="92">
        <v>38110447344</v>
      </c>
      <c r="O931" s="43"/>
      <c r="P931" s="43"/>
      <c r="Q931" s="45"/>
    </row>
    <row r="932" spans="2:17" s="54" customFormat="1" x14ac:dyDescent="0.25">
      <c r="B932" s="126">
        <v>465</v>
      </c>
      <c r="C932" s="127" t="s">
        <v>1009</v>
      </c>
      <c r="D932" s="129" t="s">
        <v>1010</v>
      </c>
      <c r="E932" s="131">
        <v>33309</v>
      </c>
      <c r="F932" s="133">
        <v>2495753334</v>
      </c>
      <c r="G932" s="127" t="s">
        <v>154</v>
      </c>
      <c r="H932" s="141" t="s">
        <v>145</v>
      </c>
      <c r="I932" s="66" t="s">
        <v>149</v>
      </c>
      <c r="J932" s="52">
        <v>118829148</v>
      </c>
      <c r="K932" s="52">
        <v>229632301</v>
      </c>
      <c r="L932" s="52">
        <v>358308635</v>
      </c>
      <c r="M932" s="78">
        <v>479184685</v>
      </c>
      <c r="N932" s="93">
        <v>114152841</v>
      </c>
      <c r="O932" s="52"/>
      <c r="P932" s="52"/>
      <c r="Q932" s="53"/>
    </row>
    <row r="933" spans="2:17" s="54" customFormat="1" x14ac:dyDescent="0.25">
      <c r="B933" s="126">
        <v>465</v>
      </c>
      <c r="C933" s="128" t="s">
        <v>1009</v>
      </c>
      <c r="D933" s="130" t="s">
        <v>1010</v>
      </c>
      <c r="E933" s="132">
        <v>33309</v>
      </c>
      <c r="F933" s="134">
        <v>2495753334</v>
      </c>
      <c r="G933" s="128"/>
      <c r="H933" s="141"/>
      <c r="I933" s="65" t="s">
        <v>150</v>
      </c>
      <c r="J933" s="52">
        <v>3044486</v>
      </c>
      <c r="K933" s="43">
        <v>11112679</v>
      </c>
      <c r="L933" s="43">
        <v>16788883</v>
      </c>
      <c r="M933" s="77">
        <v>12832260</v>
      </c>
      <c r="N933" s="106">
        <v>-1201159</v>
      </c>
      <c r="O933" s="43"/>
      <c r="P933" s="43"/>
      <c r="Q933" s="45"/>
    </row>
    <row r="934" spans="2:17" s="54" customFormat="1" x14ac:dyDescent="0.25">
      <c r="B934" s="126">
        <v>466</v>
      </c>
      <c r="C934" s="127" t="s">
        <v>1011</v>
      </c>
      <c r="D934" s="129" t="s">
        <v>1843</v>
      </c>
      <c r="E934" s="131" t="s">
        <v>1844</v>
      </c>
      <c r="F934" s="133">
        <v>2252866164</v>
      </c>
      <c r="G934" s="127"/>
      <c r="H934" s="141"/>
      <c r="I934" s="66" t="s">
        <v>149</v>
      </c>
      <c r="J934" s="55"/>
      <c r="K934" s="55"/>
      <c r="L934" s="55"/>
      <c r="M934" s="79"/>
      <c r="N934" s="94"/>
      <c r="O934" s="52"/>
      <c r="P934" s="52"/>
      <c r="Q934" s="53"/>
    </row>
    <row r="935" spans="2:17" s="54" customFormat="1" x14ac:dyDescent="0.25">
      <c r="B935" s="126">
        <v>466</v>
      </c>
      <c r="C935" s="128" t="s">
        <v>1011</v>
      </c>
      <c r="D935" s="130" t="s">
        <v>1843</v>
      </c>
      <c r="E935" s="132" t="s">
        <v>1844</v>
      </c>
      <c r="F935" s="134">
        <v>2252866164</v>
      </c>
      <c r="G935" s="128"/>
      <c r="H935" s="141"/>
      <c r="I935" s="65" t="s">
        <v>150</v>
      </c>
      <c r="J935" s="61"/>
      <c r="K935" s="44"/>
      <c r="L935" s="44"/>
      <c r="M935" s="80"/>
      <c r="N935" s="101"/>
      <c r="O935" s="43"/>
      <c r="P935" s="43"/>
      <c r="Q935" s="45"/>
    </row>
    <row r="936" spans="2:17" s="54" customFormat="1" x14ac:dyDescent="0.25">
      <c r="B936" s="142">
        <v>467</v>
      </c>
      <c r="C936" s="127" t="s">
        <v>1013</v>
      </c>
      <c r="D936" s="129" t="s">
        <v>1845</v>
      </c>
      <c r="E936" s="131">
        <v>42810</v>
      </c>
      <c r="F936" s="133">
        <v>2813941985</v>
      </c>
      <c r="G936" s="127" t="s">
        <v>153</v>
      </c>
      <c r="H936" s="135"/>
      <c r="I936" s="66" t="s">
        <v>149</v>
      </c>
      <c r="J936" s="52">
        <v>244273262</v>
      </c>
      <c r="K936" s="52">
        <v>445046897</v>
      </c>
      <c r="L936" s="52">
        <v>750966354</v>
      </c>
      <c r="M936" s="78">
        <v>1197858202</v>
      </c>
      <c r="N936" s="93">
        <v>275901993</v>
      </c>
      <c r="O936" s="52"/>
      <c r="P936" s="52"/>
      <c r="Q936" s="53"/>
    </row>
    <row r="937" spans="2:17" s="54" customFormat="1" x14ac:dyDescent="0.25">
      <c r="B937" s="143">
        <v>467</v>
      </c>
      <c r="C937" s="128" t="s">
        <v>1013</v>
      </c>
      <c r="D937" s="130" t="s">
        <v>1845</v>
      </c>
      <c r="E937" s="132">
        <v>42810</v>
      </c>
      <c r="F937" s="134">
        <v>2813941985</v>
      </c>
      <c r="G937" s="128"/>
      <c r="H937" s="136"/>
      <c r="I937" s="65" t="s">
        <v>150</v>
      </c>
      <c r="J937" s="43">
        <v>12015924</v>
      </c>
      <c r="K937" s="8">
        <v>-54175288</v>
      </c>
      <c r="L937" s="8">
        <v>-44504665</v>
      </c>
      <c r="M937" s="74">
        <v>-42205111</v>
      </c>
      <c r="N937" s="92">
        <v>1323831</v>
      </c>
      <c r="O937" s="43"/>
      <c r="P937" s="43"/>
      <c r="Q937" s="45"/>
    </row>
    <row r="938" spans="2:17" s="54" customFormat="1" x14ac:dyDescent="0.25">
      <c r="B938" s="126">
        <v>468</v>
      </c>
      <c r="C938" s="127" t="s">
        <v>1015</v>
      </c>
      <c r="D938" s="129" t="s">
        <v>1846</v>
      </c>
      <c r="E938" s="131" t="s">
        <v>1847</v>
      </c>
      <c r="F938" s="133">
        <v>8388870000</v>
      </c>
      <c r="G938" s="127"/>
      <c r="H938" s="135"/>
      <c r="I938" s="66" t="s">
        <v>149</v>
      </c>
      <c r="J938" s="55"/>
      <c r="K938" s="55"/>
      <c r="L938" s="55"/>
      <c r="M938" s="79"/>
      <c r="N938" s="94"/>
      <c r="O938" s="52"/>
      <c r="P938" s="52"/>
      <c r="Q938" s="53"/>
    </row>
    <row r="939" spans="2:17" s="54" customFormat="1" x14ac:dyDescent="0.25">
      <c r="B939" s="126">
        <v>468</v>
      </c>
      <c r="C939" s="128" t="s">
        <v>1015</v>
      </c>
      <c r="D939" s="130" t="s">
        <v>1846</v>
      </c>
      <c r="E939" s="132" t="s">
        <v>1847</v>
      </c>
      <c r="F939" s="134">
        <v>8388870000</v>
      </c>
      <c r="G939" s="128"/>
      <c r="H939" s="136"/>
      <c r="I939" s="65" t="s">
        <v>150</v>
      </c>
      <c r="J939" s="44"/>
      <c r="K939" s="44"/>
      <c r="L939" s="44"/>
      <c r="M939" s="80"/>
      <c r="N939" s="95"/>
      <c r="O939" s="43"/>
      <c r="P939" s="43"/>
      <c r="Q939" s="45"/>
    </row>
    <row r="940" spans="2:17" s="54" customFormat="1" x14ac:dyDescent="0.25">
      <c r="B940" s="126">
        <v>469</v>
      </c>
      <c r="C940" s="127" t="s">
        <v>1017</v>
      </c>
      <c r="D940" s="129" t="s">
        <v>1848</v>
      </c>
      <c r="E940" s="131">
        <v>42535</v>
      </c>
      <c r="F940" s="133">
        <v>16087156000</v>
      </c>
      <c r="G940" s="127" t="s">
        <v>154</v>
      </c>
      <c r="H940" s="135" t="s">
        <v>155</v>
      </c>
      <c r="I940" s="66" t="s">
        <v>149</v>
      </c>
      <c r="J940" s="52">
        <v>141227070</v>
      </c>
      <c r="K940" s="52">
        <v>278779519</v>
      </c>
      <c r="L940" s="52">
        <v>426313363</v>
      </c>
      <c r="M940" s="78">
        <v>574107058</v>
      </c>
      <c r="N940" s="93">
        <v>144965634</v>
      </c>
      <c r="O940" s="52"/>
      <c r="P940" s="52"/>
      <c r="Q940" s="53"/>
    </row>
    <row r="941" spans="2:17" s="54" customFormat="1" x14ac:dyDescent="0.25">
      <c r="B941" s="126">
        <v>469</v>
      </c>
      <c r="C941" s="128" t="s">
        <v>1017</v>
      </c>
      <c r="D941" s="130" t="s">
        <v>1848</v>
      </c>
      <c r="E941" s="132">
        <v>42535</v>
      </c>
      <c r="F941" s="134">
        <v>16087156000</v>
      </c>
      <c r="G941" s="128"/>
      <c r="H941" s="136"/>
      <c r="I941" s="65" t="s">
        <v>150</v>
      </c>
      <c r="J941" s="43">
        <v>22909287</v>
      </c>
      <c r="K941" s="43">
        <v>40350234</v>
      </c>
      <c r="L941" s="43">
        <v>60618797</v>
      </c>
      <c r="M941" s="77">
        <v>78893381</v>
      </c>
      <c r="N941" s="92">
        <v>27521216</v>
      </c>
      <c r="O941" s="43"/>
      <c r="P941" s="43"/>
      <c r="Q941" s="45"/>
    </row>
    <row r="942" spans="2:17" s="54" customFormat="1" x14ac:dyDescent="0.25">
      <c r="B942" s="126">
        <v>470</v>
      </c>
      <c r="C942" s="127" t="s">
        <v>1019</v>
      </c>
      <c r="D942" s="129" t="s">
        <v>1849</v>
      </c>
      <c r="E942" s="131">
        <v>43063</v>
      </c>
      <c r="F942" s="133">
        <v>10224271000</v>
      </c>
      <c r="G942" s="127" t="s">
        <v>154</v>
      </c>
      <c r="H942" s="135" t="s">
        <v>145</v>
      </c>
      <c r="I942" s="66" t="s">
        <v>149</v>
      </c>
      <c r="J942" s="52">
        <v>623812755046</v>
      </c>
      <c r="K942" s="52">
        <v>1332455998308</v>
      </c>
      <c r="L942" s="52">
        <v>1993201656895</v>
      </c>
      <c r="M942" s="78">
        <v>3051576001069</v>
      </c>
      <c r="N942" s="94"/>
      <c r="O942" s="52"/>
      <c r="P942" s="52"/>
      <c r="Q942" s="53"/>
    </row>
    <row r="943" spans="2:17" s="54" customFormat="1" x14ac:dyDescent="0.25">
      <c r="B943" s="126">
        <v>470</v>
      </c>
      <c r="C943" s="128" t="s">
        <v>1019</v>
      </c>
      <c r="D943" s="130" t="s">
        <v>1849</v>
      </c>
      <c r="E943" s="132">
        <v>43063</v>
      </c>
      <c r="F943" s="134">
        <v>10224271000</v>
      </c>
      <c r="G943" s="128"/>
      <c r="H943" s="136"/>
      <c r="I943" s="65" t="s">
        <v>150</v>
      </c>
      <c r="J943" s="43">
        <v>86464640203</v>
      </c>
      <c r="K943" s="43">
        <v>195181918769</v>
      </c>
      <c r="L943" s="43">
        <v>260250695150</v>
      </c>
      <c r="M943" s="77">
        <v>432298157985</v>
      </c>
      <c r="N943" s="95"/>
      <c r="O943" s="43"/>
      <c r="P943" s="43"/>
      <c r="Q943" s="45"/>
    </row>
    <row r="944" spans="2:17" s="54" customFormat="1" x14ac:dyDescent="0.25">
      <c r="B944" s="142">
        <v>471</v>
      </c>
      <c r="C944" s="127" t="s">
        <v>1021</v>
      </c>
      <c r="D944" s="129" t="s">
        <v>1850</v>
      </c>
      <c r="E944" s="131" t="s">
        <v>1851</v>
      </c>
      <c r="F944" s="133">
        <v>61675671883</v>
      </c>
      <c r="G944" s="127" t="s">
        <v>154</v>
      </c>
      <c r="H944" s="135" t="s">
        <v>145</v>
      </c>
      <c r="I944" s="66" t="s">
        <v>149</v>
      </c>
      <c r="J944" s="107">
        <v>642228182670</v>
      </c>
      <c r="K944" s="52">
        <v>1182393803656</v>
      </c>
      <c r="L944" s="52">
        <v>1822016341816</v>
      </c>
      <c r="M944" s="78">
        <v>2556174514577</v>
      </c>
      <c r="N944" s="94"/>
      <c r="O944" s="52"/>
      <c r="P944" s="52"/>
      <c r="Q944" s="53"/>
    </row>
    <row r="945" spans="2:17" s="54" customFormat="1" x14ac:dyDescent="0.25">
      <c r="B945" s="143">
        <v>471</v>
      </c>
      <c r="C945" s="128" t="s">
        <v>1021</v>
      </c>
      <c r="D945" s="130" t="s">
        <v>1850</v>
      </c>
      <c r="E945" s="132" t="s">
        <v>1851</v>
      </c>
      <c r="F945" s="134">
        <v>61675671883</v>
      </c>
      <c r="G945" s="128"/>
      <c r="H945" s="136"/>
      <c r="I945" s="65" t="s">
        <v>150</v>
      </c>
      <c r="J945" s="43">
        <v>103292151692</v>
      </c>
      <c r="K945" s="43">
        <v>188998477754</v>
      </c>
      <c r="L945" s="43">
        <v>320297931077</v>
      </c>
      <c r="M945" s="77">
        <v>496783496821</v>
      </c>
      <c r="N945" s="95"/>
      <c r="O945" s="43"/>
      <c r="P945" s="43"/>
      <c r="Q945" s="45"/>
    </row>
    <row r="946" spans="2:17" s="54" customFormat="1" x14ac:dyDescent="0.25">
      <c r="B946" s="142">
        <v>472</v>
      </c>
      <c r="C946" s="127" t="s">
        <v>1023</v>
      </c>
      <c r="D946" s="129" t="s">
        <v>1852</v>
      </c>
      <c r="E946" s="131">
        <v>33066</v>
      </c>
      <c r="F946" s="133">
        <v>701043478</v>
      </c>
      <c r="G946" s="127" t="s">
        <v>154</v>
      </c>
      <c r="H946" s="135" t="s">
        <v>145</v>
      </c>
      <c r="I946" s="66" t="s">
        <v>149</v>
      </c>
      <c r="J946" s="107">
        <v>131920693454</v>
      </c>
      <c r="K946" s="52">
        <v>279274436845</v>
      </c>
      <c r="L946" s="52">
        <v>452360352646</v>
      </c>
      <c r="M946" s="78">
        <v>574869742811</v>
      </c>
      <c r="N946" s="93">
        <v>120884229873</v>
      </c>
      <c r="O946" s="52"/>
      <c r="P946" s="52"/>
      <c r="Q946" s="53"/>
    </row>
    <row r="947" spans="2:17" s="54" customFormat="1" x14ac:dyDescent="0.25">
      <c r="B947" s="143">
        <v>472</v>
      </c>
      <c r="C947" s="128" t="s">
        <v>1023</v>
      </c>
      <c r="D947" s="130" t="s">
        <v>1852</v>
      </c>
      <c r="E947" s="132">
        <v>33066</v>
      </c>
      <c r="F947" s="134">
        <v>701043478</v>
      </c>
      <c r="G947" s="128"/>
      <c r="H947" s="136"/>
      <c r="I947" s="65" t="s">
        <v>150</v>
      </c>
      <c r="J947" s="43">
        <v>3027658132</v>
      </c>
      <c r="K947" s="43">
        <v>6938016744</v>
      </c>
      <c r="L947" s="43">
        <v>11792043142</v>
      </c>
      <c r="M947" s="77">
        <v>6357160962</v>
      </c>
      <c r="N947" s="92">
        <v>57887816</v>
      </c>
      <c r="O947" s="43"/>
      <c r="P947" s="43"/>
      <c r="Q947" s="45"/>
    </row>
    <row r="948" spans="2:17" s="54" customFormat="1" x14ac:dyDescent="0.25">
      <c r="B948" s="126">
        <v>473</v>
      </c>
      <c r="C948" s="127" t="s">
        <v>1025</v>
      </c>
      <c r="D948" s="129" t="s">
        <v>1853</v>
      </c>
      <c r="E948" s="131" t="s">
        <v>1854</v>
      </c>
      <c r="F948" s="133">
        <v>937500000</v>
      </c>
      <c r="G948" s="127" t="s">
        <v>152</v>
      </c>
      <c r="H948" s="135" t="s">
        <v>145</v>
      </c>
      <c r="I948" s="66" t="s">
        <v>149</v>
      </c>
      <c r="J948" s="52">
        <v>356437</v>
      </c>
      <c r="K948" s="55"/>
      <c r="L948" s="78">
        <v>1116697</v>
      </c>
      <c r="M948" s="78">
        <v>1599757</v>
      </c>
      <c r="N948" s="93">
        <v>399474</v>
      </c>
      <c r="O948" s="52"/>
      <c r="P948" s="52"/>
      <c r="Q948" s="53"/>
    </row>
    <row r="949" spans="2:17" s="54" customFormat="1" x14ac:dyDescent="0.25">
      <c r="B949" s="126">
        <v>473</v>
      </c>
      <c r="C949" s="128" t="s">
        <v>1025</v>
      </c>
      <c r="D949" s="130" t="s">
        <v>1853</v>
      </c>
      <c r="E949" s="132" t="s">
        <v>1854</v>
      </c>
      <c r="F949" s="134">
        <v>937500000</v>
      </c>
      <c r="G949" s="128"/>
      <c r="H949" s="136"/>
      <c r="I949" s="65" t="s">
        <v>150</v>
      </c>
      <c r="J949" s="43">
        <v>32506</v>
      </c>
      <c r="K949" s="44"/>
      <c r="L949" s="77">
        <v>106494</v>
      </c>
      <c r="M949" s="77">
        <v>175450</v>
      </c>
      <c r="N949" s="92">
        <v>47958</v>
      </c>
      <c r="O949" s="43"/>
      <c r="P949" s="43"/>
      <c r="Q949" s="45"/>
    </row>
    <row r="950" spans="2:17" s="54" customFormat="1" x14ac:dyDescent="0.25">
      <c r="B950" s="126">
        <v>474</v>
      </c>
      <c r="C950" s="127" t="s">
        <v>1027</v>
      </c>
      <c r="D950" s="129" t="s">
        <v>1855</v>
      </c>
      <c r="E950" s="131" t="s">
        <v>1856</v>
      </c>
      <c r="F950" s="133">
        <v>3393432600</v>
      </c>
      <c r="G950" s="127" t="s">
        <v>154</v>
      </c>
      <c r="H950" s="141" t="s">
        <v>145</v>
      </c>
      <c r="I950" s="66" t="s">
        <v>149</v>
      </c>
      <c r="J950" s="55"/>
      <c r="K950" s="52">
        <v>96132989529</v>
      </c>
      <c r="L950" s="52">
        <v>154208980544</v>
      </c>
      <c r="M950" s="79"/>
      <c r="N950" s="94"/>
      <c r="O950" s="52"/>
      <c r="P950" s="52"/>
      <c r="Q950" s="53"/>
    </row>
    <row r="951" spans="2:17" s="54" customFormat="1" x14ac:dyDescent="0.25">
      <c r="B951" s="126">
        <v>474</v>
      </c>
      <c r="C951" s="128" t="s">
        <v>1027</v>
      </c>
      <c r="D951" s="130" t="s">
        <v>1855</v>
      </c>
      <c r="E951" s="132" t="s">
        <v>1856</v>
      </c>
      <c r="F951" s="134">
        <v>3393432600</v>
      </c>
      <c r="G951" s="128"/>
      <c r="H951" s="141"/>
      <c r="I951" s="65" t="s">
        <v>150</v>
      </c>
      <c r="J951" s="44"/>
      <c r="K951" s="43">
        <v>8188972759</v>
      </c>
      <c r="L951" s="43">
        <v>14321466187</v>
      </c>
      <c r="M951" s="80"/>
      <c r="N951" s="95"/>
      <c r="O951" s="43"/>
      <c r="P951" s="43"/>
      <c r="Q951" s="45"/>
    </row>
    <row r="952" spans="2:17" s="54" customFormat="1" x14ac:dyDescent="0.25">
      <c r="B952" s="126">
        <v>475</v>
      </c>
      <c r="C952" s="127" t="s">
        <v>1029</v>
      </c>
      <c r="D952" s="129" t="s">
        <v>1857</v>
      </c>
      <c r="E952" s="131">
        <v>37733</v>
      </c>
      <c r="F952" s="133">
        <v>26460000000</v>
      </c>
      <c r="G952" s="127" t="s">
        <v>154</v>
      </c>
      <c r="H952" s="141" t="s">
        <v>155</v>
      </c>
      <c r="I952" s="66" t="s">
        <v>149</v>
      </c>
      <c r="J952" s="52">
        <v>58079823</v>
      </c>
      <c r="K952" s="52">
        <v>101770933</v>
      </c>
      <c r="L952" s="52">
        <v>153904408</v>
      </c>
      <c r="M952" s="78">
        <v>222600886</v>
      </c>
      <c r="N952" s="93">
        <v>64018847</v>
      </c>
      <c r="O952" s="52"/>
      <c r="P952" s="52"/>
      <c r="Q952" s="53"/>
    </row>
    <row r="953" spans="2:17" s="54" customFormat="1" x14ac:dyDescent="0.25">
      <c r="B953" s="126">
        <v>475</v>
      </c>
      <c r="C953" s="128" t="s">
        <v>1029</v>
      </c>
      <c r="D953" s="130" t="s">
        <v>1857</v>
      </c>
      <c r="E953" s="132">
        <v>37733</v>
      </c>
      <c r="F953" s="134">
        <v>26460000000</v>
      </c>
      <c r="G953" s="128"/>
      <c r="H953" s="141"/>
      <c r="I953" s="65" t="s">
        <v>150</v>
      </c>
      <c r="J953" s="52">
        <v>5236174</v>
      </c>
      <c r="K953" s="43">
        <v>6115857</v>
      </c>
      <c r="L953" s="43">
        <v>8557630</v>
      </c>
      <c r="M953" s="77">
        <v>19147361</v>
      </c>
      <c r="N953" s="93">
        <v>5779394</v>
      </c>
      <c r="O953" s="43"/>
      <c r="P953" s="43"/>
      <c r="Q953" s="45"/>
    </row>
    <row r="954" spans="2:17" s="54" customFormat="1" x14ac:dyDescent="0.25">
      <c r="B954" s="126">
        <v>476</v>
      </c>
      <c r="C954" s="127" t="s">
        <v>1031</v>
      </c>
      <c r="D954" s="129" t="s">
        <v>1032</v>
      </c>
      <c r="E954" s="131" t="s">
        <v>1858</v>
      </c>
      <c r="F954" s="133">
        <v>1440000000</v>
      </c>
      <c r="G954" s="127" t="s">
        <v>154</v>
      </c>
      <c r="H954" s="141" t="s">
        <v>145</v>
      </c>
      <c r="I954" s="66" t="s">
        <v>149</v>
      </c>
      <c r="J954" s="52">
        <v>328462113889</v>
      </c>
      <c r="K954" s="55"/>
      <c r="L954" s="52">
        <v>1027780555544</v>
      </c>
      <c r="M954" s="79"/>
      <c r="N954" s="94"/>
      <c r="O954" s="52"/>
      <c r="P954" s="52"/>
      <c r="Q954" s="53"/>
    </row>
    <row r="955" spans="2:17" s="54" customFormat="1" x14ac:dyDescent="0.25">
      <c r="B955" s="126">
        <v>476</v>
      </c>
      <c r="C955" s="128" t="s">
        <v>1031</v>
      </c>
      <c r="D955" s="130" t="s">
        <v>1032</v>
      </c>
      <c r="E955" s="132" t="s">
        <v>1858</v>
      </c>
      <c r="F955" s="134">
        <v>1440000000</v>
      </c>
      <c r="G955" s="128"/>
      <c r="H955" s="141"/>
      <c r="I955" s="65" t="s">
        <v>150</v>
      </c>
      <c r="J955" s="18">
        <v>-424317586</v>
      </c>
      <c r="K955" s="44"/>
      <c r="L955" s="8">
        <v>-22574810557</v>
      </c>
      <c r="M955" s="80"/>
      <c r="N955" s="101"/>
      <c r="O955" s="43"/>
      <c r="P955" s="43"/>
      <c r="Q955" s="45"/>
    </row>
    <row r="956" spans="2:17" s="54" customFormat="1" x14ac:dyDescent="0.25">
      <c r="B956" s="142">
        <v>477</v>
      </c>
      <c r="C956" s="127" t="s">
        <v>1033</v>
      </c>
      <c r="D956" s="129" t="s">
        <v>1859</v>
      </c>
      <c r="E956" s="131">
        <v>34961</v>
      </c>
      <c r="F956" s="133">
        <v>10351231636</v>
      </c>
      <c r="G956" s="127" t="s">
        <v>154</v>
      </c>
      <c r="H956" s="135" t="s">
        <v>145</v>
      </c>
      <c r="I956" s="66" t="s">
        <v>149</v>
      </c>
      <c r="J956" s="52">
        <v>16750124119</v>
      </c>
      <c r="K956" s="52">
        <v>34816336796</v>
      </c>
      <c r="L956" s="55"/>
      <c r="M956" s="78">
        <v>75625195827</v>
      </c>
      <c r="N956" s="93">
        <v>16522743843</v>
      </c>
      <c r="O956" s="52"/>
      <c r="P956" s="52"/>
      <c r="Q956" s="53"/>
    </row>
    <row r="957" spans="2:17" s="54" customFormat="1" x14ac:dyDescent="0.25">
      <c r="B957" s="143">
        <v>477</v>
      </c>
      <c r="C957" s="128" t="s">
        <v>1033</v>
      </c>
      <c r="D957" s="130" t="s">
        <v>1859</v>
      </c>
      <c r="E957" s="132">
        <v>34961</v>
      </c>
      <c r="F957" s="134">
        <v>10351231636</v>
      </c>
      <c r="G957" s="128"/>
      <c r="H957" s="136"/>
      <c r="I957" s="65" t="s">
        <v>150</v>
      </c>
      <c r="J957" s="8">
        <v>-9362701031</v>
      </c>
      <c r="K957" s="8">
        <v>-18383537759</v>
      </c>
      <c r="L957" s="44"/>
      <c r="M957" s="74">
        <v>-20166643731</v>
      </c>
      <c r="N957" s="89">
        <v>-3215532473</v>
      </c>
      <c r="O957" s="43"/>
      <c r="P957" s="43"/>
      <c r="Q957" s="45"/>
    </row>
    <row r="958" spans="2:17" s="54" customFormat="1" x14ac:dyDescent="0.25">
      <c r="B958" s="126">
        <v>478</v>
      </c>
      <c r="C958" s="127" t="s">
        <v>1035</v>
      </c>
      <c r="D958" s="129" t="s">
        <v>1860</v>
      </c>
      <c r="E958" s="131" t="s">
        <v>1861</v>
      </c>
      <c r="F958" s="133">
        <v>5033600000</v>
      </c>
      <c r="G958" s="127" t="s">
        <v>154</v>
      </c>
      <c r="H958" s="135" t="s">
        <v>155</v>
      </c>
      <c r="I958" s="66" t="s">
        <v>149</v>
      </c>
      <c r="J958" s="52">
        <v>16162639</v>
      </c>
      <c r="K958" s="52">
        <v>31058230</v>
      </c>
      <c r="L958" s="52">
        <v>46843420</v>
      </c>
      <c r="M958" s="78">
        <v>63563972</v>
      </c>
      <c r="N958" s="93">
        <v>17655168</v>
      </c>
      <c r="O958" s="52"/>
      <c r="P958" s="52"/>
      <c r="Q958" s="53"/>
    </row>
    <row r="959" spans="2:17" s="54" customFormat="1" x14ac:dyDescent="0.25">
      <c r="B959" s="126">
        <v>478</v>
      </c>
      <c r="C959" s="128" t="s">
        <v>1035</v>
      </c>
      <c r="D959" s="130" t="s">
        <v>1860</v>
      </c>
      <c r="E959" s="132" t="s">
        <v>1861</v>
      </c>
      <c r="F959" s="134">
        <v>5033600000</v>
      </c>
      <c r="G959" s="128"/>
      <c r="H959" s="136"/>
      <c r="I959" s="65" t="s">
        <v>150</v>
      </c>
      <c r="J959" s="43">
        <v>2647627</v>
      </c>
      <c r="K959" s="43">
        <v>4118968</v>
      </c>
      <c r="L959" s="43">
        <v>12094501</v>
      </c>
      <c r="M959" s="77">
        <v>14013016</v>
      </c>
      <c r="N959" s="92">
        <v>2196924</v>
      </c>
      <c r="O959" s="43"/>
      <c r="P959" s="43"/>
      <c r="Q959" s="45"/>
    </row>
    <row r="960" spans="2:17" s="54" customFormat="1" x14ac:dyDescent="0.25">
      <c r="B960" s="126">
        <v>479</v>
      </c>
      <c r="C960" s="127" t="s">
        <v>1037</v>
      </c>
      <c r="D960" s="129" t="s">
        <v>1862</v>
      </c>
      <c r="E960" s="131" t="s">
        <v>1863</v>
      </c>
      <c r="F960" s="133">
        <v>11520659250</v>
      </c>
      <c r="G960" s="127" t="s">
        <v>152</v>
      </c>
      <c r="H960" s="135" t="s">
        <v>145</v>
      </c>
      <c r="I960" s="66" t="s">
        <v>149</v>
      </c>
      <c r="J960" s="52">
        <v>5748813</v>
      </c>
      <c r="K960" s="52">
        <v>10525078</v>
      </c>
      <c r="L960" s="52">
        <v>16035628</v>
      </c>
      <c r="M960" s="78">
        <v>21166993</v>
      </c>
      <c r="N960" s="93">
        <v>5336966</v>
      </c>
      <c r="O960" s="52"/>
      <c r="P960" s="52"/>
      <c r="Q960" s="53"/>
    </row>
    <row r="961" spans="2:17" s="54" customFormat="1" x14ac:dyDescent="0.25">
      <c r="B961" s="126">
        <v>479</v>
      </c>
      <c r="C961" s="128" t="s">
        <v>1037</v>
      </c>
      <c r="D961" s="130" t="s">
        <v>1862</v>
      </c>
      <c r="E961" s="132" t="s">
        <v>1863</v>
      </c>
      <c r="F961" s="134">
        <v>11520659250</v>
      </c>
      <c r="G961" s="128"/>
      <c r="H961" s="136"/>
      <c r="I961" s="65" t="s">
        <v>150</v>
      </c>
      <c r="J961" s="43">
        <v>1473566</v>
      </c>
      <c r="K961" s="43">
        <v>2619819</v>
      </c>
      <c r="L961" s="43">
        <v>3994438</v>
      </c>
      <c r="M961" s="77">
        <v>5121112</v>
      </c>
      <c r="N961" s="92">
        <v>1150595</v>
      </c>
      <c r="O961" s="43"/>
      <c r="P961" s="43"/>
      <c r="Q961" s="45"/>
    </row>
    <row r="962" spans="2:17" s="54" customFormat="1" x14ac:dyDescent="0.25">
      <c r="B962" s="126">
        <v>480</v>
      </c>
      <c r="C962" s="127" t="s">
        <v>1039</v>
      </c>
      <c r="D962" s="129" t="s">
        <v>1864</v>
      </c>
      <c r="E962" s="131">
        <v>40736</v>
      </c>
      <c r="F962" s="133">
        <v>550165300</v>
      </c>
      <c r="G962" s="127" t="s">
        <v>154</v>
      </c>
      <c r="H962" s="135" t="s">
        <v>155</v>
      </c>
      <c r="I962" s="66" t="s">
        <v>149</v>
      </c>
      <c r="J962" s="52">
        <v>2962245</v>
      </c>
      <c r="K962" s="52">
        <v>6080705</v>
      </c>
      <c r="L962" s="52">
        <v>8926381</v>
      </c>
      <c r="M962" s="79"/>
      <c r="N962" s="93">
        <v>3094559</v>
      </c>
      <c r="O962" s="52"/>
      <c r="P962" s="52"/>
      <c r="Q962" s="53"/>
    </row>
    <row r="963" spans="2:17" s="54" customFormat="1" x14ac:dyDescent="0.25">
      <c r="B963" s="126">
        <v>480</v>
      </c>
      <c r="C963" s="128" t="s">
        <v>1039</v>
      </c>
      <c r="D963" s="130" t="s">
        <v>1864</v>
      </c>
      <c r="E963" s="132">
        <v>40736</v>
      </c>
      <c r="F963" s="134">
        <v>550165300</v>
      </c>
      <c r="G963" s="128"/>
      <c r="H963" s="136"/>
      <c r="I963" s="65" t="s">
        <v>150</v>
      </c>
      <c r="J963" s="8">
        <v>-52030</v>
      </c>
      <c r="K963" s="43">
        <v>13675</v>
      </c>
      <c r="L963" s="43">
        <v>64531</v>
      </c>
      <c r="M963" s="80"/>
      <c r="N963" s="92">
        <v>31929</v>
      </c>
      <c r="O963" s="43"/>
      <c r="P963" s="43"/>
      <c r="Q963" s="45"/>
    </row>
    <row r="964" spans="2:17" s="54" customFormat="1" x14ac:dyDescent="0.25">
      <c r="B964" s="142">
        <v>481</v>
      </c>
      <c r="C964" s="127" t="s">
        <v>1041</v>
      </c>
      <c r="D964" s="129" t="s">
        <v>1865</v>
      </c>
      <c r="E964" s="131">
        <v>40218</v>
      </c>
      <c r="F964" s="133">
        <v>6199897354</v>
      </c>
      <c r="G964" s="127" t="s">
        <v>154</v>
      </c>
      <c r="H964" s="135" t="s">
        <v>145</v>
      </c>
      <c r="I964" s="66" t="s">
        <v>149</v>
      </c>
      <c r="J964" s="107">
        <v>3683292008248</v>
      </c>
      <c r="K964" s="52">
        <v>9507150577951</v>
      </c>
      <c r="L964" s="52">
        <v>14786949451054</v>
      </c>
      <c r="M964" s="78">
        <v>25119560112231</v>
      </c>
      <c r="N964" s="94"/>
      <c r="O964" s="52"/>
      <c r="P964" s="52"/>
      <c r="Q964" s="53"/>
    </row>
    <row r="965" spans="2:17" s="54" customFormat="1" x14ac:dyDescent="0.25">
      <c r="B965" s="143">
        <v>481</v>
      </c>
      <c r="C965" s="128" t="s">
        <v>1041</v>
      </c>
      <c r="D965" s="130" t="s">
        <v>1865</v>
      </c>
      <c r="E965" s="132">
        <v>40218</v>
      </c>
      <c r="F965" s="134">
        <v>6199897354</v>
      </c>
      <c r="G965" s="128"/>
      <c r="H965" s="136"/>
      <c r="I965" s="65" t="s">
        <v>150</v>
      </c>
      <c r="J965" s="43">
        <v>204270927465</v>
      </c>
      <c r="K965" s="43">
        <v>633100903355</v>
      </c>
      <c r="L965" s="43">
        <v>1121265018828</v>
      </c>
      <c r="M965" s="77">
        <v>1958993059360</v>
      </c>
      <c r="N965" s="95"/>
      <c r="O965" s="43"/>
      <c r="P965" s="43"/>
      <c r="Q965" s="45"/>
    </row>
    <row r="966" spans="2:17" s="54" customFormat="1" x14ac:dyDescent="0.25">
      <c r="B966" s="142">
        <v>482</v>
      </c>
      <c r="C966" s="127" t="s">
        <v>1043</v>
      </c>
      <c r="D966" s="129" t="s">
        <v>1866</v>
      </c>
      <c r="E966" s="131" t="s">
        <v>1867</v>
      </c>
      <c r="F966" s="133">
        <v>1008605000</v>
      </c>
      <c r="G966" s="127" t="s">
        <v>153</v>
      </c>
      <c r="H966" s="135" t="s">
        <v>155</v>
      </c>
      <c r="I966" s="66" t="s">
        <v>149</v>
      </c>
      <c r="J966" s="107">
        <v>89516</v>
      </c>
      <c r="K966" s="55"/>
      <c r="L966" s="52">
        <v>326163</v>
      </c>
      <c r="M966" s="78">
        <v>465742</v>
      </c>
      <c r="N966" s="94"/>
      <c r="O966" s="52"/>
      <c r="P966" s="52"/>
      <c r="Q966" s="53"/>
    </row>
    <row r="967" spans="2:17" s="54" customFormat="1" x14ac:dyDescent="0.25">
      <c r="B967" s="143">
        <v>482</v>
      </c>
      <c r="C967" s="128" t="s">
        <v>1043</v>
      </c>
      <c r="D967" s="130" t="s">
        <v>1866</v>
      </c>
      <c r="E967" s="132" t="s">
        <v>1867</v>
      </c>
      <c r="F967" s="134">
        <v>1008605000</v>
      </c>
      <c r="G967" s="128"/>
      <c r="H967" s="136"/>
      <c r="I967" s="65" t="s">
        <v>150</v>
      </c>
      <c r="J967" s="43">
        <v>1543</v>
      </c>
      <c r="K967" s="44"/>
      <c r="L967" s="43">
        <v>17934</v>
      </c>
      <c r="M967" s="77">
        <v>23166</v>
      </c>
      <c r="N967" s="95"/>
      <c r="O967" s="43"/>
      <c r="P967" s="43"/>
      <c r="Q967" s="45"/>
    </row>
    <row r="968" spans="2:17" s="54" customFormat="1" x14ac:dyDescent="0.25">
      <c r="B968" s="126">
        <v>483</v>
      </c>
      <c r="C968" s="127" t="s">
        <v>1045</v>
      </c>
      <c r="D968" s="129" t="s">
        <v>1046</v>
      </c>
      <c r="E968" s="131">
        <v>39394</v>
      </c>
      <c r="F968" s="133">
        <v>1771448000</v>
      </c>
      <c r="G968" s="127" t="s">
        <v>154</v>
      </c>
      <c r="H968" s="135" t="s">
        <v>155</v>
      </c>
      <c r="I968" s="66" t="s">
        <v>149</v>
      </c>
      <c r="J968" s="52">
        <v>22521784</v>
      </c>
      <c r="K968" s="52">
        <v>66608800</v>
      </c>
      <c r="L968" s="78">
        <v>233483768</v>
      </c>
      <c r="M968" s="78">
        <v>81450155</v>
      </c>
      <c r="N968" s="93">
        <v>81450155</v>
      </c>
      <c r="O968" s="52"/>
      <c r="P968" s="52"/>
      <c r="Q968" s="53"/>
    </row>
    <row r="969" spans="2:17" s="54" customFormat="1" x14ac:dyDescent="0.25">
      <c r="B969" s="126">
        <v>483</v>
      </c>
      <c r="C969" s="128" t="s">
        <v>1045</v>
      </c>
      <c r="D969" s="130" t="s">
        <v>1046</v>
      </c>
      <c r="E969" s="132">
        <v>39394</v>
      </c>
      <c r="F969" s="134">
        <v>1771448000</v>
      </c>
      <c r="G969" s="128"/>
      <c r="H969" s="136"/>
      <c r="I969" s="65" t="s">
        <v>150</v>
      </c>
      <c r="J969" s="43">
        <v>660673</v>
      </c>
      <c r="K969" s="43">
        <v>2383021</v>
      </c>
      <c r="L969" s="77">
        <v>10598531</v>
      </c>
      <c r="M969" s="77">
        <v>166247</v>
      </c>
      <c r="N969" s="92">
        <v>166247</v>
      </c>
      <c r="O969" s="43"/>
      <c r="P969" s="43"/>
      <c r="Q969" s="45"/>
    </row>
    <row r="970" spans="2:17" s="54" customFormat="1" x14ac:dyDescent="0.25">
      <c r="B970" s="126">
        <v>484</v>
      </c>
      <c r="C970" s="127" t="s">
        <v>1047</v>
      </c>
      <c r="D970" s="129" t="s">
        <v>1868</v>
      </c>
      <c r="E970" s="131" t="s">
        <v>1869</v>
      </c>
      <c r="F970" s="133">
        <v>220808000</v>
      </c>
      <c r="G970" s="127" t="s">
        <v>153</v>
      </c>
      <c r="H970" s="141" t="s">
        <v>145</v>
      </c>
      <c r="I970" s="66" t="s">
        <v>149</v>
      </c>
      <c r="J970" s="52">
        <v>121869269</v>
      </c>
      <c r="K970" s="55"/>
      <c r="L970" s="55"/>
      <c r="M970" s="78">
        <v>626810129</v>
      </c>
      <c r="N970" s="94"/>
      <c r="O970" s="52"/>
      <c r="P970" s="52"/>
      <c r="Q970" s="53"/>
    </row>
    <row r="971" spans="2:17" s="54" customFormat="1" x14ac:dyDescent="0.25">
      <c r="B971" s="126">
        <v>484</v>
      </c>
      <c r="C971" s="128" t="s">
        <v>1047</v>
      </c>
      <c r="D971" s="130" t="s">
        <v>1868</v>
      </c>
      <c r="E971" s="132" t="s">
        <v>1869</v>
      </c>
      <c r="F971" s="134">
        <v>220808000</v>
      </c>
      <c r="G971" s="128"/>
      <c r="H971" s="141"/>
      <c r="I971" s="65" t="s">
        <v>150</v>
      </c>
      <c r="J971" s="43">
        <v>562750</v>
      </c>
      <c r="K971" s="44"/>
      <c r="L971" s="44"/>
      <c r="M971" s="77">
        <v>19726369</v>
      </c>
      <c r="N971" s="95"/>
      <c r="O971" s="43"/>
      <c r="P971" s="43"/>
      <c r="Q971" s="45"/>
    </row>
    <row r="972" spans="2:17" s="54" customFormat="1" x14ac:dyDescent="0.25">
      <c r="B972" s="126">
        <v>485</v>
      </c>
      <c r="C972" s="127" t="s">
        <v>1049</v>
      </c>
      <c r="D972" s="129" t="s">
        <v>1870</v>
      </c>
      <c r="E972" s="131">
        <v>34656</v>
      </c>
      <c r="F972" s="133">
        <v>329560000</v>
      </c>
      <c r="G972" s="127" t="s">
        <v>154</v>
      </c>
      <c r="H972" s="141" t="s">
        <v>145</v>
      </c>
      <c r="I972" s="66" t="s">
        <v>149</v>
      </c>
      <c r="J972" s="52">
        <v>13267293859</v>
      </c>
      <c r="K972" s="52">
        <v>37655655487</v>
      </c>
      <c r="L972" s="52">
        <v>56604185849</v>
      </c>
      <c r="M972" s="78">
        <v>86467331474</v>
      </c>
      <c r="N972" s="93">
        <v>15034928153</v>
      </c>
      <c r="O972" s="52"/>
      <c r="P972" s="52"/>
      <c r="Q972" s="53"/>
    </row>
    <row r="973" spans="2:17" s="54" customFormat="1" x14ac:dyDescent="0.25">
      <c r="B973" s="126">
        <v>485</v>
      </c>
      <c r="C973" s="128" t="s">
        <v>1049</v>
      </c>
      <c r="D973" s="130" t="s">
        <v>1870</v>
      </c>
      <c r="E973" s="132">
        <v>34656</v>
      </c>
      <c r="F973" s="134">
        <v>329560000</v>
      </c>
      <c r="G973" s="128"/>
      <c r="H973" s="141"/>
      <c r="I973" s="65" t="s">
        <v>150</v>
      </c>
      <c r="J973" s="46">
        <v>-7800224086</v>
      </c>
      <c r="K973" s="8">
        <v>-8110357187</v>
      </c>
      <c r="L973" s="8">
        <v>-10157835524</v>
      </c>
      <c r="M973" s="77">
        <v>5726799950</v>
      </c>
      <c r="N973" s="93">
        <v>503387240</v>
      </c>
      <c r="O973" s="43"/>
      <c r="P973" s="43"/>
      <c r="Q973" s="45"/>
    </row>
    <row r="974" spans="2:17" s="54" customFormat="1" x14ac:dyDescent="0.25">
      <c r="B974" s="126">
        <v>486</v>
      </c>
      <c r="C974" s="127" t="s">
        <v>1051</v>
      </c>
      <c r="D974" s="129" t="s">
        <v>1871</v>
      </c>
      <c r="E974" s="131" t="s">
        <v>1715</v>
      </c>
      <c r="F974" s="133">
        <v>48159602400</v>
      </c>
      <c r="G974" s="127" t="s">
        <v>153</v>
      </c>
      <c r="H974" s="141" t="s">
        <v>145</v>
      </c>
      <c r="I974" s="66" t="s">
        <v>149</v>
      </c>
      <c r="J974" s="52">
        <v>1646997081</v>
      </c>
      <c r="K974" s="52">
        <v>3376939352</v>
      </c>
      <c r="L974" s="52">
        <v>5228722128</v>
      </c>
      <c r="M974" s="78">
        <v>7080668385</v>
      </c>
      <c r="N974" s="93">
        <v>1710982124</v>
      </c>
      <c r="O974" s="52"/>
      <c r="P974" s="52"/>
      <c r="Q974" s="53"/>
    </row>
    <row r="975" spans="2:17" s="54" customFormat="1" x14ac:dyDescent="0.25">
      <c r="B975" s="126">
        <v>486</v>
      </c>
      <c r="C975" s="128" t="s">
        <v>1051</v>
      </c>
      <c r="D975" s="130" t="s">
        <v>1871</v>
      </c>
      <c r="E975" s="132" t="s">
        <v>1715</v>
      </c>
      <c r="F975" s="134">
        <v>48159602400</v>
      </c>
      <c r="G975" s="128"/>
      <c r="H975" s="141"/>
      <c r="I975" s="65" t="s">
        <v>150</v>
      </c>
      <c r="J975" s="58">
        <v>639762991</v>
      </c>
      <c r="K975" s="43">
        <v>1278832702</v>
      </c>
      <c r="L975" s="43">
        <v>2000138645</v>
      </c>
      <c r="M975" s="77">
        <v>2826936213</v>
      </c>
      <c r="N975" s="100">
        <v>859022380</v>
      </c>
      <c r="O975" s="43"/>
      <c r="P975" s="43"/>
      <c r="Q975" s="45"/>
    </row>
    <row r="976" spans="2:17" s="54" customFormat="1" x14ac:dyDescent="0.25">
      <c r="B976" s="142">
        <v>487</v>
      </c>
      <c r="C976" s="127" t="s">
        <v>1053</v>
      </c>
      <c r="D976" s="129" t="s">
        <v>1054</v>
      </c>
      <c r="E976" s="131" t="s">
        <v>1872</v>
      </c>
      <c r="F976" s="133">
        <v>535080000</v>
      </c>
      <c r="G976" s="127" t="s">
        <v>154</v>
      </c>
      <c r="H976" s="135" t="s">
        <v>145</v>
      </c>
      <c r="I976" s="66" t="s">
        <v>149</v>
      </c>
      <c r="J976" s="52">
        <v>64861121662</v>
      </c>
      <c r="K976" s="52">
        <v>122898254150</v>
      </c>
      <c r="L976" s="52">
        <v>185519320766</v>
      </c>
      <c r="M976" s="78">
        <v>250445853364</v>
      </c>
      <c r="N976" s="93">
        <v>63819838569</v>
      </c>
      <c r="O976" s="52"/>
      <c r="P976" s="52"/>
      <c r="Q976" s="53"/>
    </row>
    <row r="977" spans="2:17" s="54" customFormat="1" x14ac:dyDescent="0.25">
      <c r="B977" s="143">
        <v>487</v>
      </c>
      <c r="C977" s="128" t="s">
        <v>1053</v>
      </c>
      <c r="D977" s="130" t="s">
        <v>1054</v>
      </c>
      <c r="E977" s="132" t="s">
        <v>1872</v>
      </c>
      <c r="F977" s="134">
        <v>535080000</v>
      </c>
      <c r="G977" s="128"/>
      <c r="H977" s="136"/>
      <c r="I977" s="65" t="s">
        <v>150</v>
      </c>
      <c r="J977" s="43">
        <v>1636720122</v>
      </c>
      <c r="K977" s="43">
        <v>1707024036</v>
      </c>
      <c r="L977" s="43">
        <v>4301949318</v>
      </c>
      <c r="M977" s="77">
        <v>8447447988</v>
      </c>
      <c r="N977" s="92">
        <v>1885821954</v>
      </c>
      <c r="O977" s="43"/>
      <c r="P977" s="43"/>
      <c r="Q977" s="45"/>
    </row>
    <row r="978" spans="2:17" s="54" customFormat="1" x14ac:dyDescent="0.25">
      <c r="B978" s="126">
        <v>488</v>
      </c>
      <c r="C978" s="127" t="s">
        <v>1055</v>
      </c>
      <c r="D978" s="129" t="s">
        <v>1873</v>
      </c>
      <c r="E978" s="131" t="s">
        <v>1874</v>
      </c>
      <c r="F978" s="133">
        <v>3021875000</v>
      </c>
      <c r="G978" s="127" t="s">
        <v>154</v>
      </c>
      <c r="H978" s="135" t="s">
        <v>145</v>
      </c>
      <c r="I978" s="66" t="s">
        <v>149</v>
      </c>
      <c r="J978" s="52">
        <v>802798892808</v>
      </c>
      <c r="K978" s="55"/>
      <c r="L978" s="52">
        <v>2574992737605</v>
      </c>
      <c r="M978" s="78">
        <v>3573974086004</v>
      </c>
      <c r="N978" s="93">
        <v>902285499762</v>
      </c>
      <c r="O978" s="52"/>
      <c r="P978" s="52"/>
      <c r="Q978" s="53"/>
    </row>
    <row r="979" spans="2:17" s="54" customFormat="1" x14ac:dyDescent="0.25">
      <c r="B979" s="126">
        <v>488</v>
      </c>
      <c r="C979" s="128" t="s">
        <v>1055</v>
      </c>
      <c r="D979" s="130" t="s">
        <v>1873</v>
      </c>
      <c r="E979" s="132" t="s">
        <v>1874</v>
      </c>
      <c r="F979" s="134">
        <v>3021875000</v>
      </c>
      <c r="G979" s="128"/>
      <c r="H979" s="136"/>
      <c r="I979" s="65" t="s">
        <v>150</v>
      </c>
      <c r="J979" s="43">
        <v>32695987660</v>
      </c>
      <c r="K979" s="44"/>
      <c r="L979" s="43">
        <v>101552119200</v>
      </c>
      <c r="M979" s="77">
        <v>173095760565</v>
      </c>
      <c r="N979" s="92">
        <v>40179979043</v>
      </c>
      <c r="O979" s="43"/>
      <c r="P979" s="43"/>
      <c r="Q979" s="45"/>
    </row>
    <row r="980" spans="2:17" s="54" customFormat="1" x14ac:dyDescent="0.25">
      <c r="B980" s="126">
        <v>489</v>
      </c>
      <c r="C980" s="127" t="s">
        <v>1057</v>
      </c>
      <c r="D980" s="129" t="s">
        <v>1875</v>
      </c>
      <c r="E980" s="131">
        <v>38826</v>
      </c>
      <c r="F980" s="133">
        <v>4227082500</v>
      </c>
      <c r="G980" s="127" t="s">
        <v>154</v>
      </c>
      <c r="H980" s="135" t="s">
        <v>155</v>
      </c>
      <c r="I980" s="66" t="s">
        <v>149</v>
      </c>
      <c r="J980" s="52">
        <v>29315989</v>
      </c>
      <c r="K980" s="52">
        <v>57816997</v>
      </c>
      <c r="L980" s="52">
        <v>87018532</v>
      </c>
      <c r="M980" s="78">
        <v>118108044</v>
      </c>
      <c r="N980" s="93">
        <v>29372725</v>
      </c>
      <c r="O980" s="52"/>
      <c r="P980" s="52"/>
      <c r="Q980" s="53"/>
    </row>
    <row r="981" spans="2:17" s="54" customFormat="1" x14ac:dyDescent="0.25">
      <c r="B981" s="126">
        <v>489</v>
      </c>
      <c r="C981" s="128" t="s">
        <v>1057</v>
      </c>
      <c r="D981" s="130" t="s">
        <v>1875</v>
      </c>
      <c r="E981" s="132">
        <v>38826</v>
      </c>
      <c r="F981" s="134">
        <v>4227082500</v>
      </c>
      <c r="G981" s="128"/>
      <c r="H981" s="136"/>
      <c r="I981" s="65" t="s">
        <v>150</v>
      </c>
      <c r="J981" s="43">
        <v>790298</v>
      </c>
      <c r="K981" s="43">
        <v>2002041</v>
      </c>
      <c r="L981" s="43">
        <v>7223820</v>
      </c>
      <c r="M981" s="77">
        <v>12433877</v>
      </c>
      <c r="N981" s="92">
        <v>2497001</v>
      </c>
      <c r="O981" s="43"/>
      <c r="P981" s="43"/>
      <c r="Q981" s="45"/>
    </row>
    <row r="982" spans="2:17" s="54" customFormat="1" x14ac:dyDescent="0.25">
      <c r="B982" s="126">
        <v>490</v>
      </c>
      <c r="C982" s="127" t="s">
        <v>1059</v>
      </c>
      <c r="D982" s="129" t="s">
        <v>1876</v>
      </c>
      <c r="E982" s="131">
        <v>35270</v>
      </c>
      <c r="F982" s="133">
        <v>7096000000</v>
      </c>
      <c r="G982" s="127" t="s">
        <v>152</v>
      </c>
      <c r="H982" s="135" t="s">
        <v>145</v>
      </c>
      <c r="I982" s="66" t="s">
        <v>149</v>
      </c>
      <c r="J982" s="52">
        <v>1050298</v>
      </c>
      <c r="K982" s="52">
        <v>3496066</v>
      </c>
      <c r="L982" s="52">
        <v>4516774</v>
      </c>
      <c r="M982" s="78">
        <v>5739553</v>
      </c>
      <c r="N982" s="93">
        <v>1046052</v>
      </c>
      <c r="O982" s="52"/>
      <c r="P982" s="52"/>
      <c r="Q982" s="53"/>
    </row>
    <row r="983" spans="2:17" s="54" customFormat="1" x14ac:dyDescent="0.25">
      <c r="B983" s="126">
        <v>490</v>
      </c>
      <c r="C983" s="128" t="s">
        <v>1059</v>
      </c>
      <c r="D983" s="130" t="s">
        <v>1876</v>
      </c>
      <c r="E983" s="132">
        <v>35270</v>
      </c>
      <c r="F983" s="134">
        <v>7096000000</v>
      </c>
      <c r="G983" s="128"/>
      <c r="H983" s="136"/>
      <c r="I983" s="65" t="s">
        <v>150</v>
      </c>
      <c r="J983" s="43">
        <v>14672</v>
      </c>
      <c r="K983" s="43">
        <v>486090</v>
      </c>
      <c r="L983" s="43">
        <v>527274</v>
      </c>
      <c r="M983" s="77">
        <v>587105</v>
      </c>
      <c r="N983" s="92">
        <v>77503</v>
      </c>
      <c r="O983" s="43"/>
      <c r="P983" s="43"/>
      <c r="Q983" s="45"/>
    </row>
    <row r="984" spans="2:17" s="54" customFormat="1" x14ac:dyDescent="0.25">
      <c r="B984" s="142">
        <v>491</v>
      </c>
      <c r="C984" s="127" t="s">
        <v>1061</v>
      </c>
      <c r="D984" s="129" t="s">
        <v>1877</v>
      </c>
      <c r="E984" s="131">
        <v>41067</v>
      </c>
      <c r="F984" s="133">
        <v>1564487500</v>
      </c>
      <c r="G984" s="127" t="s">
        <v>154</v>
      </c>
      <c r="H984" s="135" t="s">
        <v>145</v>
      </c>
      <c r="I984" s="66" t="s">
        <v>149</v>
      </c>
      <c r="J984" s="107">
        <v>571690889250</v>
      </c>
      <c r="K984" s="52">
        <v>1166102436348</v>
      </c>
      <c r="L984" s="52">
        <v>1753835265630</v>
      </c>
      <c r="M984" s="78">
        <v>2355625271907</v>
      </c>
      <c r="N984" s="93">
        <v>587324775666</v>
      </c>
      <c r="O984" s="52"/>
      <c r="P984" s="52"/>
      <c r="Q984" s="53"/>
    </row>
    <row r="985" spans="2:17" s="54" customFormat="1" x14ac:dyDescent="0.25">
      <c r="B985" s="143">
        <v>491</v>
      </c>
      <c r="C985" s="128" t="s">
        <v>1061</v>
      </c>
      <c r="D985" s="130" t="s">
        <v>1877</v>
      </c>
      <c r="E985" s="132">
        <v>41067</v>
      </c>
      <c r="F985" s="134">
        <v>1564487500</v>
      </c>
      <c r="G985" s="128"/>
      <c r="H985" s="136"/>
      <c r="I985" s="65" t="s">
        <v>150</v>
      </c>
      <c r="J985" s="43">
        <v>9485733894</v>
      </c>
      <c r="K985" s="43">
        <v>20852852038</v>
      </c>
      <c r="L985" s="43">
        <v>32102760717</v>
      </c>
      <c r="M985" s="77">
        <v>49966984744</v>
      </c>
      <c r="N985" s="92">
        <v>11670133278</v>
      </c>
      <c r="O985" s="43"/>
      <c r="P985" s="43"/>
      <c r="Q985" s="45"/>
    </row>
    <row r="986" spans="2:17" s="54" customFormat="1" x14ac:dyDescent="0.25">
      <c r="B986" s="142">
        <v>492</v>
      </c>
      <c r="C986" s="127" t="s">
        <v>1063</v>
      </c>
      <c r="D986" s="129" t="s">
        <v>1878</v>
      </c>
      <c r="E986" s="131" t="s">
        <v>1879</v>
      </c>
      <c r="F986" s="133">
        <v>2656212826</v>
      </c>
      <c r="G986" s="127" t="s">
        <v>154</v>
      </c>
      <c r="H986" s="135" t="s">
        <v>145</v>
      </c>
      <c r="I986" s="66" t="s">
        <v>149</v>
      </c>
      <c r="J986" s="107">
        <v>41817103122</v>
      </c>
      <c r="K986" s="52">
        <v>59461361187</v>
      </c>
      <c r="L986" s="52">
        <v>81182805000</v>
      </c>
      <c r="M986" s="78">
        <v>183045980412</v>
      </c>
      <c r="N986" s="93">
        <v>23967078890</v>
      </c>
      <c r="O986" s="52"/>
      <c r="P986" s="52"/>
      <c r="Q986" s="53"/>
    </row>
    <row r="987" spans="2:17" s="54" customFormat="1" x14ac:dyDescent="0.25">
      <c r="B987" s="143">
        <v>492</v>
      </c>
      <c r="C987" s="128" t="s">
        <v>1063</v>
      </c>
      <c r="D987" s="130" t="s">
        <v>1878</v>
      </c>
      <c r="E987" s="132" t="s">
        <v>1879</v>
      </c>
      <c r="F987" s="134">
        <v>2656212826</v>
      </c>
      <c r="G987" s="128"/>
      <c r="H987" s="136"/>
      <c r="I987" s="65" t="s">
        <v>150</v>
      </c>
      <c r="J987" s="43">
        <v>4371036672</v>
      </c>
      <c r="K987" s="43">
        <v>278564535</v>
      </c>
      <c r="L987" s="43">
        <v>2881420017</v>
      </c>
      <c r="M987" s="77">
        <v>5403552648</v>
      </c>
      <c r="N987" s="89">
        <v>-6525923813</v>
      </c>
      <c r="O987" s="43"/>
      <c r="P987" s="43"/>
      <c r="Q987" s="45"/>
    </row>
    <row r="988" spans="2:17" s="54" customFormat="1" x14ac:dyDescent="0.25">
      <c r="B988" s="126">
        <v>493</v>
      </c>
      <c r="C988" s="127" t="s">
        <v>1065</v>
      </c>
      <c r="D988" s="129" t="s">
        <v>1066</v>
      </c>
      <c r="E988" s="131" t="s">
        <v>1880</v>
      </c>
      <c r="F988" s="133">
        <v>268800000</v>
      </c>
      <c r="G988" s="127" t="s">
        <v>154</v>
      </c>
      <c r="H988" s="135" t="s">
        <v>145</v>
      </c>
      <c r="I988" s="66" t="s">
        <v>149</v>
      </c>
      <c r="J988" s="52">
        <v>102486182880</v>
      </c>
      <c r="K988" s="52">
        <v>201812115246</v>
      </c>
      <c r="L988" s="78">
        <v>301628808698</v>
      </c>
      <c r="M988" s="78">
        <v>400870293046</v>
      </c>
      <c r="N988" s="93">
        <v>98755404910</v>
      </c>
      <c r="O988" s="52"/>
      <c r="P988" s="52"/>
      <c r="Q988" s="53"/>
    </row>
    <row r="989" spans="2:17" s="54" customFormat="1" x14ac:dyDescent="0.25">
      <c r="B989" s="126">
        <v>493</v>
      </c>
      <c r="C989" s="128" t="s">
        <v>1065</v>
      </c>
      <c r="D989" s="130" t="s">
        <v>1066</v>
      </c>
      <c r="E989" s="132" t="s">
        <v>1880</v>
      </c>
      <c r="F989" s="134">
        <v>268800000</v>
      </c>
      <c r="G989" s="128"/>
      <c r="H989" s="136"/>
      <c r="I989" s="65" t="s">
        <v>150</v>
      </c>
      <c r="J989" s="43">
        <v>69873399484</v>
      </c>
      <c r="K989" s="43">
        <v>139425944665</v>
      </c>
      <c r="L989" s="77">
        <v>198423302852</v>
      </c>
      <c r="M989" s="77">
        <v>267384570823</v>
      </c>
      <c r="N989" s="92">
        <v>61670931365</v>
      </c>
      <c r="O989" s="43"/>
      <c r="P989" s="43"/>
      <c r="Q989" s="45"/>
    </row>
    <row r="990" spans="2:17" s="54" customFormat="1" x14ac:dyDescent="0.25">
      <c r="B990" s="126">
        <v>494</v>
      </c>
      <c r="C990" s="127" t="s">
        <v>1067</v>
      </c>
      <c r="D990" s="129" t="s">
        <v>1881</v>
      </c>
      <c r="E990" s="131">
        <v>38546</v>
      </c>
      <c r="F990" s="133">
        <v>1800000000</v>
      </c>
      <c r="G990" s="127"/>
      <c r="H990" s="141"/>
      <c r="I990" s="66" t="s">
        <v>149</v>
      </c>
      <c r="J990" s="55"/>
      <c r="K990" s="55"/>
      <c r="L990" s="55"/>
      <c r="M990" s="79"/>
      <c r="N990" s="94"/>
      <c r="O990" s="52"/>
      <c r="P990" s="52"/>
      <c r="Q990" s="53"/>
    </row>
    <row r="991" spans="2:17" s="54" customFormat="1" x14ac:dyDescent="0.25">
      <c r="B991" s="126">
        <v>494</v>
      </c>
      <c r="C991" s="128" t="s">
        <v>1067</v>
      </c>
      <c r="D991" s="130" t="s">
        <v>1881</v>
      </c>
      <c r="E991" s="132">
        <v>38546</v>
      </c>
      <c r="F991" s="134">
        <v>1800000000</v>
      </c>
      <c r="G991" s="128"/>
      <c r="H991" s="141"/>
      <c r="I991" s="65" t="s">
        <v>150</v>
      </c>
      <c r="J991" s="44"/>
      <c r="K991" s="44"/>
      <c r="L991" s="44"/>
      <c r="M991" s="80"/>
      <c r="N991" s="95"/>
      <c r="O991" s="43"/>
      <c r="P991" s="43"/>
      <c r="Q991" s="45"/>
    </row>
    <row r="992" spans="2:17" s="54" customFormat="1" x14ac:dyDescent="0.25">
      <c r="B992" s="126">
        <v>495</v>
      </c>
      <c r="C992" s="127" t="s">
        <v>1069</v>
      </c>
      <c r="D992" s="129" t="s">
        <v>1070</v>
      </c>
      <c r="E992" s="131">
        <v>35817</v>
      </c>
      <c r="F992" s="133">
        <v>641717510</v>
      </c>
      <c r="G992" s="127" t="s">
        <v>154</v>
      </c>
      <c r="H992" s="141" t="s">
        <v>145</v>
      </c>
      <c r="I992" s="66" t="s">
        <v>149</v>
      </c>
      <c r="J992" s="52">
        <v>524717193503</v>
      </c>
      <c r="K992" s="52">
        <v>941934755210</v>
      </c>
      <c r="L992" s="52">
        <v>1514791227633</v>
      </c>
      <c r="M992" s="78">
        <v>2107868384272</v>
      </c>
      <c r="N992" s="93">
        <v>364956183387</v>
      </c>
      <c r="O992" s="52"/>
      <c r="P992" s="52"/>
      <c r="Q992" s="53"/>
    </row>
    <row r="993" spans="2:17" s="54" customFormat="1" x14ac:dyDescent="0.25">
      <c r="B993" s="126">
        <v>495</v>
      </c>
      <c r="C993" s="128" t="s">
        <v>1069</v>
      </c>
      <c r="D993" s="130" t="s">
        <v>1070</v>
      </c>
      <c r="E993" s="132">
        <v>35817</v>
      </c>
      <c r="F993" s="134">
        <v>641717510</v>
      </c>
      <c r="G993" s="128"/>
      <c r="H993" s="141"/>
      <c r="I993" s="65" t="s">
        <v>150</v>
      </c>
      <c r="J993" s="52">
        <v>4590415483</v>
      </c>
      <c r="K993" s="43">
        <v>2983801780</v>
      </c>
      <c r="L993" s="43">
        <v>4385389107</v>
      </c>
      <c r="M993" s="77">
        <v>18480376458</v>
      </c>
      <c r="N993" s="93">
        <v>6683190331</v>
      </c>
      <c r="O993" s="43"/>
      <c r="P993" s="43"/>
      <c r="Q993" s="45"/>
    </row>
    <row r="994" spans="2:17" s="54" customFormat="1" x14ac:dyDescent="0.25">
      <c r="B994" s="126">
        <v>496</v>
      </c>
      <c r="C994" s="127" t="s">
        <v>1071</v>
      </c>
      <c r="D994" s="129" t="s">
        <v>1882</v>
      </c>
      <c r="E994" s="131">
        <v>32958</v>
      </c>
      <c r="F994" s="133">
        <v>609130000</v>
      </c>
      <c r="G994" s="127" t="s">
        <v>154</v>
      </c>
      <c r="H994" s="141" t="s">
        <v>155</v>
      </c>
      <c r="I994" s="66" t="s">
        <v>149</v>
      </c>
      <c r="J994" s="52">
        <v>6684488</v>
      </c>
      <c r="K994" s="52">
        <v>13118350</v>
      </c>
      <c r="L994" s="52">
        <v>21342080</v>
      </c>
      <c r="M994" s="79"/>
      <c r="N994" s="94"/>
      <c r="O994" s="52"/>
      <c r="P994" s="52"/>
      <c r="Q994" s="53"/>
    </row>
    <row r="995" spans="2:17" s="54" customFormat="1" x14ac:dyDescent="0.25">
      <c r="B995" s="126">
        <v>496</v>
      </c>
      <c r="C995" s="128" t="s">
        <v>1071</v>
      </c>
      <c r="D995" s="130" t="s">
        <v>1882</v>
      </c>
      <c r="E995" s="132">
        <v>32958</v>
      </c>
      <c r="F995" s="134">
        <v>609130000</v>
      </c>
      <c r="G995" s="128"/>
      <c r="H995" s="141"/>
      <c r="I995" s="65" t="s">
        <v>150</v>
      </c>
      <c r="J995" s="43">
        <v>1203922</v>
      </c>
      <c r="K995" s="43">
        <v>531526</v>
      </c>
      <c r="L995" s="43">
        <v>2218718</v>
      </c>
      <c r="M995" s="80"/>
      <c r="N995" s="101"/>
      <c r="O995" s="43"/>
      <c r="P995" s="43"/>
      <c r="Q995" s="45"/>
    </row>
    <row r="996" spans="2:17" s="54" customFormat="1" x14ac:dyDescent="0.25">
      <c r="B996" s="142">
        <v>497</v>
      </c>
      <c r="C996" s="127" t="s">
        <v>1073</v>
      </c>
      <c r="D996" s="129" t="s">
        <v>1883</v>
      </c>
      <c r="E996" s="131">
        <v>36840</v>
      </c>
      <c r="F996" s="133">
        <v>44049635000</v>
      </c>
      <c r="G996" s="127" t="s">
        <v>154</v>
      </c>
      <c r="H996" s="135" t="s">
        <v>145</v>
      </c>
      <c r="I996" s="66" t="s">
        <v>149</v>
      </c>
      <c r="J996" s="52">
        <v>206472053640</v>
      </c>
      <c r="K996" s="52">
        <v>300761347053</v>
      </c>
      <c r="L996" s="52">
        <v>433285634871</v>
      </c>
      <c r="M996" s="78">
        <v>509524574232</v>
      </c>
      <c r="N996" s="94"/>
      <c r="O996" s="52"/>
      <c r="P996" s="52"/>
      <c r="Q996" s="53"/>
    </row>
    <row r="997" spans="2:17" s="54" customFormat="1" x14ac:dyDescent="0.25">
      <c r="B997" s="143">
        <v>497</v>
      </c>
      <c r="C997" s="128" t="s">
        <v>1073</v>
      </c>
      <c r="D997" s="130" t="s">
        <v>1883</v>
      </c>
      <c r="E997" s="132">
        <v>36840</v>
      </c>
      <c r="F997" s="134">
        <v>44049635000</v>
      </c>
      <c r="G997" s="128"/>
      <c r="H997" s="136"/>
      <c r="I997" s="65" t="s">
        <v>150</v>
      </c>
      <c r="J997" s="43">
        <v>59776086612</v>
      </c>
      <c r="K997" s="43">
        <v>78146499690</v>
      </c>
      <c r="L997" s="43">
        <v>110091874261</v>
      </c>
      <c r="M997" s="77">
        <v>116415688322</v>
      </c>
      <c r="N997" s="95"/>
      <c r="O997" s="43"/>
      <c r="P997" s="43"/>
      <c r="Q997" s="45"/>
    </row>
    <row r="998" spans="2:17" s="54" customFormat="1" x14ac:dyDescent="0.25">
      <c r="B998" s="126">
        <v>498</v>
      </c>
      <c r="C998" s="127" t="s">
        <v>1075</v>
      </c>
      <c r="D998" s="129" t="s">
        <v>1884</v>
      </c>
      <c r="E998" s="131">
        <v>43290</v>
      </c>
      <c r="F998" s="133">
        <v>9950000000</v>
      </c>
      <c r="G998" s="127" t="s">
        <v>154</v>
      </c>
      <c r="H998" s="135" t="s">
        <v>145</v>
      </c>
      <c r="I998" s="66" t="s">
        <v>149</v>
      </c>
      <c r="J998" s="52">
        <v>43221846812</v>
      </c>
      <c r="K998" s="52">
        <v>84088595364</v>
      </c>
      <c r="L998" s="55"/>
      <c r="M998" s="78">
        <v>251190687395</v>
      </c>
      <c r="N998" s="93">
        <v>47177896357</v>
      </c>
      <c r="O998" s="52"/>
      <c r="P998" s="52"/>
      <c r="Q998" s="53"/>
    </row>
    <row r="999" spans="2:17" s="54" customFormat="1" x14ac:dyDescent="0.25">
      <c r="B999" s="126">
        <v>498</v>
      </c>
      <c r="C999" s="128" t="s">
        <v>1075</v>
      </c>
      <c r="D999" s="130" t="s">
        <v>1884</v>
      </c>
      <c r="E999" s="132">
        <v>43290</v>
      </c>
      <c r="F999" s="134">
        <v>9950000000</v>
      </c>
      <c r="G999" s="128"/>
      <c r="H999" s="136"/>
      <c r="I999" s="65" t="s">
        <v>150</v>
      </c>
      <c r="J999" s="8">
        <v>-3795952512</v>
      </c>
      <c r="K999" s="43">
        <v>6974041133</v>
      </c>
      <c r="L999" s="44"/>
      <c r="M999" s="77">
        <v>91678834283</v>
      </c>
      <c r="N999" s="92">
        <v>563126067</v>
      </c>
      <c r="O999" s="43"/>
      <c r="P999" s="43"/>
      <c r="Q999" s="45"/>
    </row>
    <row r="1000" spans="2:17" s="54" customFormat="1" x14ac:dyDescent="0.25">
      <c r="B1000" s="126">
        <v>499</v>
      </c>
      <c r="C1000" s="127" t="s">
        <v>1077</v>
      </c>
      <c r="D1000" s="129" t="s">
        <v>1885</v>
      </c>
      <c r="E1000" s="131">
        <v>32937</v>
      </c>
      <c r="F1000" s="133">
        <v>36401136250</v>
      </c>
      <c r="G1000" s="127" t="s">
        <v>152</v>
      </c>
      <c r="H1000" s="135" t="s">
        <v>145</v>
      </c>
      <c r="I1000" s="66" t="s">
        <v>149</v>
      </c>
      <c r="J1000" s="52">
        <v>4585873</v>
      </c>
      <c r="K1000" s="52">
        <v>10189752</v>
      </c>
      <c r="L1000" s="52">
        <v>15957271</v>
      </c>
      <c r="M1000" s="78">
        <v>21923057</v>
      </c>
      <c r="N1000" s="93">
        <v>5041876</v>
      </c>
      <c r="O1000" s="52"/>
      <c r="P1000" s="52"/>
      <c r="Q1000" s="53"/>
    </row>
    <row r="1001" spans="2:17" s="54" customFormat="1" x14ac:dyDescent="0.25">
      <c r="B1001" s="126">
        <v>499</v>
      </c>
      <c r="C1001" s="128" t="s">
        <v>1077</v>
      </c>
      <c r="D1001" s="130" t="s">
        <v>1885</v>
      </c>
      <c r="E1001" s="132">
        <v>32937</v>
      </c>
      <c r="F1001" s="134">
        <v>36401136250</v>
      </c>
      <c r="G1001" s="128"/>
      <c r="H1001" s="136"/>
      <c r="I1001" s="65" t="s">
        <v>150</v>
      </c>
      <c r="J1001" s="8">
        <v>-252398</v>
      </c>
      <c r="K1001" s="8">
        <v>-537528</v>
      </c>
      <c r="L1001" s="8">
        <v>-423901</v>
      </c>
      <c r="M1001" s="74">
        <v>-608463</v>
      </c>
      <c r="N1001" s="89">
        <v>-83299</v>
      </c>
      <c r="O1001" s="43"/>
      <c r="P1001" s="43"/>
      <c r="Q1001" s="45"/>
    </row>
    <row r="1002" spans="2:17" s="54" customFormat="1" x14ac:dyDescent="0.25">
      <c r="B1002" s="126">
        <v>500</v>
      </c>
      <c r="C1002" s="127" t="s">
        <v>1079</v>
      </c>
      <c r="D1002" s="129" t="s">
        <v>1886</v>
      </c>
      <c r="E1002" s="131" t="s">
        <v>1887</v>
      </c>
      <c r="F1002" s="133">
        <v>13592128209</v>
      </c>
      <c r="G1002" s="127" t="s">
        <v>154</v>
      </c>
      <c r="H1002" s="135" t="s">
        <v>145</v>
      </c>
      <c r="I1002" s="66" t="s">
        <v>149</v>
      </c>
      <c r="J1002" s="52">
        <v>63104100031</v>
      </c>
      <c r="K1002" s="52">
        <v>126833908283</v>
      </c>
      <c r="L1002" s="52">
        <v>173738396154</v>
      </c>
      <c r="M1002" s="78">
        <v>234734239697</v>
      </c>
      <c r="N1002" s="93">
        <v>122754369858</v>
      </c>
      <c r="O1002" s="52"/>
      <c r="P1002" s="52"/>
      <c r="Q1002" s="53"/>
    </row>
    <row r="1003" spans="2:17" s="54" customFormat="1" x14ac:dyDescent="0.25">
      <c r="B1003" s="126">
        <v>500</v>
      </c>
      <c r="C1003" s="128" t="s">
        <v>1079</v>
      </c>
      <c r="D1003" s="130" t="s">
        <v>1886</v>
      </c>
      <c r="E1003" s="132" t="s">
        <v>1887</v>
      </c>
      <c r="F1003" s="134">
        <v>13592128209</v>
      </c>
      <c r="G1003" s="128"/>
      <c r="H1003" s="136"/>
      <c r="I1003" s="65" t="s">
        <v>150</v>
      </c>
      <c r="J1003" s="43">
        <v>5002922246</v>
      </c>
      <c r="K1003" s="43">
        <v>392824056</v>
      </c>
      <c r="L1003" s="43">
        <v>475577666</v>
      </c>
      <c r="M1003" s="77">
        <v>102088999</v>
      </c>
      <c r="N1003" s="92">
        <v>41194146382</v>
      </c>
      <c r="O1003" s="43"/>
      <c r="P1003" s="43"/>
      <c r="Q1003" s="45"/>
    </row>
    <row r="1004" spans="2:17" s="54" customFormat="1" x14ac:dyDescent="0.25">
      <c r="B1004" s="142">
        <v>501</v>
      </c>
      <c r="C1004" s="127" t="s">
        <v>1081</v>
      </c>
      <c r="D1004" s="129" t="s">
        <v>1888</v>
      </c>
      <c r="E1004" s="131">
        <v>40357</v>
      </c>
      <c r="F1004" s="133">
        <v>6186488888</v>
      </c>
      <c r="G1004" s="127" t="s">
        <v>154</v>
      </c>
      <c r="H1004" s="135" t="s">
        <v>145</v>
      </c>
      <c r="I1004" s="66" t="s">
        <v>149</v>
      </c>
      <c r="J1004" s="107">
        <v>659064387509</v>
      </c>
      <c r="K1004" s="52">
        <v>1276207676608</v>
      </c>
      <c r="L1004" s="52">
        <v>1985177825653</v>
      </c>
      <c r="M1004" s="78">
        <v>2766545866684</v>
      </c>
      <c r="N1004" s="93">
        <v>791726415553</v>
      </c>
      <c r="O1004" s="52"/>
      <c r="P1004" s="52"/>
      <c r="Q1004" s="53"/>
    </row>
    <row r="1005" spans="2:17" s="54" customFormat="1" x14ac:dyDescent="0.25">
      <c r="B1005" s="143">
        <v>501</v>
      </c>
      <c r="C1005" s="128" t="s">
        <v>1081</v>
      </c>
      <c r="D1005" s="130" t="s">
        <v>1888</v>
      </c>
      <c r="E1005" s="132">
        <v>40357</v>
      </c>
      <c r="F1005" s="134">
        <v>6186488888</v>
      </c>
      <c r="G1005" s="128"/>
      <c r="H1005" s="136"/>
      <c r="I1005" s="65" t="s">
        <v>150</v>
      </c>
      <c r="J1005" s="43">
        <v>21105797044</v>
      </c>
      <c r="K1005" s="43">
        <v>20258120603</v>
      </c>
      <c r="L1005" s="43">
        <v>70199754137</v>
      </c>
      <c r="M1005" s="77">
        <v>127171436363</v>
      </c>
      <c r="N1005" s="92">
        <v>56033170203</v>
      </c>
      <c r="O1005" s="43"/>
      <c r="P1005" s="43"/>
      <c r="Q1005" s="45"/>
    </row>
    <row r="1006" spans="2:17" s="54" customFormat="1" x14ac:dyDescent="0.25">
      <c r="B1006" s="142">
        <v>502</v>
      </c>
      <c r="C1006" s="127" t="s">
        <v>1083</v>
      </c>
      <c r="D1006" s="129" t="s">
        <v>1889</v>
      </c>
      <c r="E1006" s="131">
        <v>38910</v>
      </c>
      <c r="F1006" s="133">
        <v>770000000</v>
      </c>
      <c r="G1006" s="127" t="s">
        <v>154</v>
      </c>
      <c r="H1006" s="135" t="s">
        <v>145</v>
      </c>
      <c r="I1006" s="66" t="s">
        <v>149</v>
      </c>
      <c r="J1006" s="107">
        <v>281167638633</v>
      </c>
      <c r="K1006" s="52">
        <v>589662106367</v>
      </c>
      <c r="L1006" s="52">
        <v>953787595395</v>
      </c>
      <c r="M1006" s="78">
        <v>1298117469650</v>
      </c>
      <c r="N1006" s="93">
        <v>335258769873</v>
      </c>
      <c r="O1006" s="52"/>
      <c r="P1006" s="52"/>
      <c r="Q1006" s="53"/>
    </row>
    <row r="1007" spans="2:17" s="54" customFormat="1" x14ac:dyDescent="0.25">
      <c r="B1007" s="143">
        <v>502</v>
      </c>
      <c r="C1007" s="128" t="s">
        <v>1083</v>
      </c>
      <c r="D1007" s="130" t="s">
        <v>1889</v>
      </c>
      <c r="E1007" s="132">
        <v>38910</v>
      </c>
      <c r="F1007" s="134">
        <v>770000000</v>
      </c>
      <c r="G1007" s="128"/>
      <c r="H1007" s="136"/>
      <c r="I1007" s="65" t="s">
        <v>150</v>
      </c>
      <c r="J1007" s="43">
        <v>5070454587</v>
      </c>
      <c r="K1007" s="43">
        <v>10170771244</v>
      </c>
      <c r="L1007" s="43">
        <v>18403357202</v>
      </c>
      <c r="M1007" s="77">
        <v>27055086453</v>
      </c>
      <c r="N1007" s="92">
        <v>7100923041</v>
      </c>
      <c r="O1007" s="43"/>
      <c r="P1007" s="43"/>
      <c r="Q1007" s="45"/>
    </row>
    <row r="1008" spans="2:17" s="54" customFormat="1" x14ac:dyDescent="0.25">
      <c r="B1008" s="126">
        <v>503</v>
      </c>
      <c r="C1008" s="127" t="s">
        <v>1085</v>
      </c>
      <c r="D1008" s="129" t="s">
        <v>1086</v>
      </c>
      <c r="E1008" s="131" t="s">
        <v>1890</v>
      </c>
      <c r="F1008" s="133">
        <v>615145012</v>
      </c>
      <c r="G1008" s="127" t="s">
        <v>154</v>
      </c>
      <c r="H1008" s="135" t="s">
        <v>145</v>
      </c>
      <c r="I1008" s="66" t="s">
        <v>149</v>
      </c>
      <c r="J1008" s="52">
        <v>542390907</v>
      </c>
      <c r="K1008" s="55"/>
      <c r="L1008" s="78">
        <v>48801316745</v>
      </c>
      <c r="M1008" s="78">
        <v>80713350908</v>
      </c>
      <c r="N1008" s="94"/>
      <c r="O1008" s="52"/>
      <c r="P1008" s="52"/>
      <c r="Q1008" s="53"/>
    </row>
    <row r="1009" spans="2:17" s="54" customFormat="1" x14ac:dyDescent="0.25">
      <c r="B1009" s="126">
        <v>503</v>
      </c>
      <c r="C1009" s="128" t="s">
        <v>1085</v>
      </c>
      <c r="D1009" s="130" t="s">
        <v>1086</v>
      </c>
      <c r="E1009" s="132" t="s">
        <v>1890</v>
      </c>
      <c r="F1009" s="134">
        <v>615145012</v>
      </c>
      <c r="G1009" s="128"/>
      <c r="H1009" s="136"/>
      <c r="I1009" s="65" t="s">
        <v>150</v>
      </c>
      <c r="J1009" s="8">
        <v>-3938624309</v>
      </c>
      <c r="K1009" s="44"/>
      <c r="L1009" s="74">
        <v>-11986415889</v>
      </c>
      <c r="M1009" s="74">
        <v>-20514021923</v>
      </c>
      <c r="N1009" s="95"/>
      <c r="O1009" s="43"/>
      <c r="P1009" s="43"/>
      <c r="Q1009" s="45"/>
    </row>
    <row r="1010" spans="2:17" s="54" customFormat="1" x14ac:dyDescent="0.25">
      <c r="B1010" s="126">
        <v>504</v>
      </c>
      <c r="C1010" s="127" t="s">
        <v>1087</v>
      </c>
      <c r="D1010" s="129" t="s">
        <v>1891</v>
      </c>
      <c r="E1010" s="131">
        <v>41285</v>
      </c>
      <c r="F1010" s="133">
        <v>5900000000</v>
      </c>
      <c r="G1010" s="127" t="s">
        <v>154</v>
      </c>
      <c r="H1010" s="141" t="s">
        <v>145</v>
      </c>
      <c r="I1010" s="66" t="s">
        <v>149</v>
      </c>
      <c r="J1010" s="52">
        <v>222421090155</v>
      </c>
      <c r="K1010" s="52">
        <v>447680271082</v>
      </c>
      <c r="L1010" s="52">
        <v>693400934571</v>
      </c>
      <c r="M1010" s="78">
        <v>952082106918</v>
      </c>
      <c r="N1010" s="93">
        <v>274941962403</v>
      </c>
      <c r="O1010" s="52"/>
      <c r="P1010" s="52"/>
      <c r="Q1010" s="53"/>
    </row>
    <row r="1011" spans="2:17" s="54" customFormat="1" x14ac:dyDescent="0.25">
      <c r="B1011" s="126">
        <v>504</v>
      </c>
      <c r="C1011" s="128" t="s">
        <v>1087</v>
      </c>
      <c r="D1011" s="130" t="s">
        <v>1891</v>
      </c>
      <c r="E1011" s="132">
        <v>41285</v>
      </c>
      <c r="F1011" s="134">
        <v>5900000000</v>
      </c>
      <c r="G1011" s="128"/>
      <c r="H1011" s="141"/>
      <c r="I1011" s="65" t="s">
        <v>150</v>
      </c>
      <c r="J1011" s="43">
        <v>21088594660</v>
      </c>
      <c r="K1011" s="43">
        <v>47730057081</v>
      </c>
      <c r="L1011" s="43">
        <v>50427996730</v>
      </c>
      <c r="M1011" s="77">
        <v>58883226709</v>
      </c>
      <c r="N1011" s="92">
        <v>4163573738</v>
      </c>
      <c r="O1011" s="43"/>
      <c r="P1011" s="43"/>
      <c r="Q1011" s="45"/>
    </row>
    <row r="1012" spans="2:17" s="54" customFormat="1" x14ac:dyDescent="0.25">
      <c r="B1012" s="126">
        <v>505</v>
      </c>
      <c r="C1012" s="127" t="s">
        <v>1089</v>
      </c>
      <c r="D1012" s="129" t="s">
        <v>1892</v>
      </c>
      <c r="E1012" s="131" t="s">
        <v>1893</v>
      </c>
      <c r="F1012" s="133">
        <v>833333300</v>
      </c>
      <c r="G1012" s="127" t="s">
        <v>154</v>
      </c>
      <c r="H1012" s="141" t="s">
        <v>145</v>
      </c>
      <c r="I1012" s="66" t="s">
        <v>149</v>
      </c>
      <c r="J1012" s="52">
        <v>48210455463</v>
      </c>
      <c r="K1012" s="55"/>
      <c r="L1012" s="55"/>
      <c r="M1012" s="78">
        <v>229821404369</v>
      </c>
      <c r="N1012" s="93">
        <v>84085001779</v>
      </c>
      <c r="O1012" s="52"/>
      <c r="P1012" s="52"/>
      <c r="Q1012" s="53"/>
    </row>
    <row r="1013" spans="2:17" s="54" customFormat="1" x14ac:dyDescent="0.25">
      <c r="B1013" s="126">
        <v>505</v>
      </c>
      <c r="C1013" s="128" t="s">
        <v>1089</v>
      </c>
      <c r="D1013" s="130" t="s">
        <v>1892</v>
      </c>
      <c r="E1013" s="132" t="s">
        <v>1893</v>
      </c>
      <c r="F1013" s="134">
        <v>833333300</v>
      </c>
      <c r="G1013" s="128"/>
      <c r="H1013" s="141"/>
      <c r="I1013" s="65" t="s">
        <v>150</v>
      </c>
      <c r="J1013" s="46">
        <v>-1973673786</v>
      </c>
      <c r="K1013" s="44"/>
      <c r="L1013" s="44"/>
      <c r="M1013" s="74">
        <v>-31069314453</v>
      </c>
      <c r="N1013" s="93">
        <v>4256632912</v>
      </c>
      <c r="O1013" s="43"/>
      <c r="P1013" s="43"/>
      <c r="Q1013" s="45"/>
    </row>
    <row r="1014" spans="2:17" s="54" customFormat="1" x14ac:dyDescent="0.25">
      <c r="B1014" s="126">
        <v>506</v>
      </c>
      <c r="C1014" s="127" t="s">
        <v>1091</v>
      </c>
      <c r="D1014" s="129" t="s">
        <v>1894</v>
      </c>
      <c r="E1014" s="131">
        <v>43409</v>
      </c>
      <c r="F1014" s="133">
        <v>1250000000</v>
      </c>
      <c r="G1014" s="127" t="s">
        <v>154</v>
      </c>
      <c r="H1014" s="141" t="s">
        <v>145</v>
      </c>
      <c r="I1014" s="66" t="s">
        <v>149</v>
      </c>
      <c r="J1014" s="52">
        <v>15731486376</v>
      </c>
      <c r="K1014" s="55"/>
      <c r="L1014" s="55"/>
      <c r="M1014" s="78">
        <v>49045754191</v>
      </c>
      <c r="N1014" s="93">
        <v>8792510359</v>
      </c>
      <c r="O1014" s="52"/>
      <c r="P1014" s="52"/>
      <c r="Q1014" s="53"/>
    </row>
    <row r="1015" spans="2:17" s="54" customFormat="1" x14ac:dyDescent="0.25">
      <c r="B1015" s="126">
        <v>506</v>
      </c>
      <c r="C1015" s="128" t="s">
        <v>1091</v>
      </c>
      <c r="D1015" s="130" t="s">
        <v>1894</v>
      </c>
      <c r="E1015" s="132">
        <v>43409</v>
      </c>
      <c r="F1015" s="134">
        <v>1250000000</v>
      </c>
      <c r="G1015" s="128"/>
      <c r="H1015" s="141"/>
      <c r="I1015" s="65" t="s">
        <v>150</v>
      </c>
      <c r="J1015" s="58">
        <v>408987955</v>
      </c>
      <c r="K1015" s="44"/>
      <c r="L1015" s="44"/>
      <c r="M1015" s="74">
        <v>-3565487839</v>
      </c>
      <c r="N1015" s="102">
        <v>-3417309994</v>
      </c>
      <c r="O1015" s="43"/>
      <c r="P1015" s="43"/>
      <c r="Q1015" s="45"/>
    </row>
    <row r="1016" spans="2:17" s="54" customFormat="1" x14ac:dyDescent="0.25">
      <c r="B1016" s="142">
        <v>507</v>
      </c>
      <c r="C1016" s="127" t="s">
        <v>1093</v>
      </c>
      <c r="D1016" s="129" t="s">
        <v>1895</v>
      </c>
      <c r="E1016" s="131" t="s">
        <v>1896</v>
      </c>
      <c r="F1016" s="133">
        <v>3322092000</v>
      </c>
      <c r="G1016" s="127" t="s">
        <v>153</v>
      </c>
      <c r="H1016" s="135" t="s">
        <v>145</v>
      </c>
      <c r="I1016" s="66" t="s">
        <v>149</v>
      </c>
      <c r="J1016" s="52">
        <v>268503896</v>
      </c>
      <c r="K1016" s="52">
        <v>517356713</v>
      </c>
      <c r="L1016" s="52">
        <v>793163186</v>
      </c>
      <c r="M1016" s="78">
        <v>1081911816</v>
      </c>
      <c r="N1016" s="93">
        <v>264894712</v>
      </c>
      <c r="O1016" s="52"/>
      <c r="P1016" s="52"/>
      <c r="Q1016" s="53"/>
    </row>
    <row r="1017" spans="2:17" s="54" customFormat="1" x14ac:dyDescent="0.25">
      <c r="B1017" s="143">
        <v>507</v>
      </c>
      <c r="C1017" s="128" t="s">
        <v>1093</v>
      </c>
      <c r="D1017" s="130" t="s">
        <v>1895</v>
      </c>
      <c r="E1017" s="132" t="s">
        <v>1896</v>
      </c>
      <c r="F1017" s="134">
        <v>3322092000</v>
      </c>
      <c r="G1017" s="128"/>
      <c r="H1017" s="136"/>
      <c r="I1017" s="65" t="s">
        <v>150</v>
      </c>
      <c r="J1017" s="43">
        <v>57578890</v>
      </c>
      <c r="K1017" s="43">
        <v>105762690</v>
      </c>
      <c r="L1017" s="43">
        <v>145379482</v>
      </c>
      <c r="M1017" s="77">
        <v>192257900</v>
      </c>
      <c r="N1017" s="92">
        <v>48240795</v>
      </c>
      <c r="O1017" s="43"/>
      <c r="P1017" s="43"/>
      <c r="Q1017" s="45"/>
    </row>
    <row r="1018" spans="2:17" s="54" customFormat="1" x14ac:dyDescent="0.25">
      <c r="B1018" s="126">
        <v>508</v>
      </c>
      <c r="C1018" s="127" t="s">
        <v>1095</v>
      </c>
      <c r="D1018" s="129" t="s">
        <v>1897</v>
      </c>
      <c r="E1018" s="131">
        <v>30152</v>
      </c>
      <c r="F1018" s="133">
        <v>205583400</v>
      </c>
      <c r="G1018" s="127" t="s">
        <v>154</v>
      </c>
      <c r="H1018" s="135" t="s">
        <v>145</v>
      </c>
      <c r="I1018" s="66" t="s">
        <v>149</v>
      </c>
      <c r="J1018" s="52">
        <v>1174378350129</v>
      </c>
      <c r="K1018" s="52">
        <v>2244918978549</v>
      </c>
      <c r="L1018" s="52">
        <v>3596063167705</v>
      </c>
      <c r="M1018" s="79"/>
      <c r="N1018" s="93">
        <v>1377695742333</v>
      </c>
      <c r="O1018" s="52"/>
      <c r="P1018" s="52"/>
      <c r="Q1018" s="53"/>
    </row>
    <row r="1019" spans="2:17" s="54" customFormat="1" x14ac:dyDescent="0.25">
      <c r="B1019" s="126">
        <v>508</v>
      </c>
      <c r="C1019" s="128" t="s">
        <v>1095</v>
      </c>
      <c r="D1019" s="130" t="s">
        <v>1897</v>
      </c>
      <c r="E1019" s="132">
        <v>30152</v>
      </c>
      <c r="F1019" s="134">
        <v>205583400</v>
      </c>
      <c r="G1019" s="128"/>
      <c r="H1019" s="136"/>
      <c r="I1019" s="65" t="s">
        <v>150</v>
      </c>
      <c r="J1019" s="43">
        <v>84126615076</v>
      </c>
      <c r="K1019" s="43">
        <v>108773924373</v>
      </c>
      <c r="L1019" s="43">
        <v>197335806664</v>
      </c>
      <c r="M1019" s="80"/>
      <c r="N1019" s="92">
        <v>92900354522</v>
      </c>
      <c r="O1019" s="43"/>
      <c r="P1019" s="43"/>
      <c r="Q1019" s="45"/>
    </row>
    <row r="1020" spans="2:17" s="54" customFormat="1" x14ac:dyDescent="0.25">
      <c r="B1020" s="126">
        <v>509</v>
      </c>
      <c r="C1020" s="127" t="s">
        <v>1097</v>
      </c>
      <c r="D1020" s="129" t="s">
        <v>1898</v>
      </c>
      <c r="E1020" s="131">
        <v>37453</v>
      </c>
      <c r="F1020" s="133">
        <v>14621601234</v>
      </c>
      <c r="G1020" s="127" t="s">
        <v>153</v>
      </c>
      <c r="H1020" s="135" t="s">
        <v>145</v>
      </c>
      <c r="I1020" s="66" t="s">
        <v>149</v>
      </c>
      <c r="J1020" s="52">
        <v>1156581101</v>
      </c>
      <c r="K1020" s="52">
        <v>2478807728</v>
      </c>
      <c r="L1020" s="52">
        <v>3795832161</v>
      </c>
      <c r="M1020" s="78">
        <v>5001848767</v>
      </c>
      <c r="N1020" s="93">
        <v>1250504107</v>
      </c>
      <c r="O1020" s="52"/>
      <c r="P1020" s="52"/>
      <c r="Q1020" s="53"/>
    </row>
    <row r="1021" spans="2:17" s="54" customFormat="1" x14ac:dyDescent="0.25">
      <c r="B1021" s="126">
        <v>509</v>
      </c>
      <c r="C1021" s="128" t="s">
        <v>1097</v>
      </c>
      <c r="D1021" s="130" t="s">
        <v>1898</v>
      </c>
      <c r="E1021" s="132">
        <v>37453</v>
      </c>
      <c r="F1021" s="134">
        <v>14621601234</v>
      </c>
      <c r="G1021" s="128"/>
      <c r="H1021" s="136"/>
      <c r="I1021" s="65" t="s">
        <v>150</v>
      </c>
      <c r="J1021" s="43">
        <v>359766643</v>
      </c>
      <c r="K1021" s="43">
        <v>836746723</v>
      </c>
      <c r="L1021" s="43">
        <v>1189680225</v>
      </c>
      <c r="M1021" s="77">
        <v>1475042200</v>
      </c>
      <c r="N1021" s="92">
        <v>394093608</v>
      </c>
      <c r="O1021" s="43"/>
      <c r="P1021" s="43"/>
      <c r="Q1021" s="45"/>
    </row>
    <row r="1022" spans="2:17" s="54" customFormat="1" x14ac:dyDescent="0.25">
      <c r="B1022" s="126">
        <v>510</v>
      </c>
      <c r="C1022" s="127" t="s">
        <v>1099</v>
      </c>
      <c r="D1022" s="129" t="s">
        <v>1899</v>
      </c>
      <c r="E1022" s="131">
        <v>33032</v>
      </c>
      <c r="F1022" s="133">
        <v>3600000</v>
      </c>
      <c r="G1022" s="127" t="s">
        <v>153</v>
      </c>
      <c r="H1022" s="135" t="s">
        <v>145</v>
      </c>
      <c r="I1022" s="66" t="s">
        <v>149</v>
      </c>
      <c r="J1022" s="52">
        <v>659993561</v>
      </c>
      <c r="K1022" s="52">
        <v>1089776084</v>
      </c>
      <c r="L1022" s="55"/>
      <c r="M1022" s="79"/>
      <c r="N1022" s="94"/>
      <c r="O1022" s="52"/>
      <c r="P1022" s="52"/>
      <c r="Q1022" s="53"/>
    </row>
    <row r="1023" spans="2:17" s="54" customFormat="1" x14ac:dyDescent="0.25">
      <c r="B1023" s="126">
        <v>510</v>
      </c>
      <c r="C1023" s="128" t="s">
        <v>1099</v>
      </c>
      <c r="D1023" s="130" t="s">
        <v>1899</v>
      </c>
      <c r="E1023" s="132">
        <v>33032</v>
      </c>
      <c r="F1023" s="134">
        <v>3600000</v>
      </c>
      <c r="G1023" s="128"/>
      <c r="H1023" s="136"/>
      <c r="I1023" s="65" t="s">
        <v>150</v>
      </c>
      <c r="J1023" s="43">
        <v>81488814</v>
      </c>
      <c r="K1023" s="43">
        <v>114563635</v>
      </c>
      <c r="L1023" s="44"/>
      <c r="M1023" s="80"/>
      <c r="N1023" s="95"/>
      <c r="O1023" s="43"/>
      <c r="P1023" s="43"/>
      <c r="Q1023" s="45"/>
    </row>
    <row r="1024" spans="2:17" s="54" customFormat="1" x14ac:dyDescent="0.25">
      <c r="B1024" s="142">
        <v>511</v>
      </c>
      <c r="C1024" s="127" t="s">
        <v>1101</v>
      </c>
      <c r="D1024" s="129" t="s">
        <v>1900</v>
      </c>
      <c r="E1024" s="131">
        <v>40736</v>
      </c>
      <c r="F1024" s="133">
        <v>1135225000</v>
      </c>
      <c r="G1024" s="127" t="s">
        <v>154</v>
      </c>
      <c r="H1024" s="135" t="s">
        <v>145</v>
      </c>
      <c r="I1024" s="66" t="s">
        <v>149</v>
      </c>
      <c r="J1024" s="107">
        <v>22786918287</v>
      </c>
      <c r="K1024" s="52">
        <v>46534576810</v>
      </c>
      <c r="L1024" s="52">
        <v>71096886058</v>
      </c>
      <c r="M1024" s="78">
        <v>102990754237</v>
      </c>
      <c r="N1024" s="93">
        <v>30248432684</v>
      </c>
      <c r="O1024" s="52"/>
      <c r="P1024" s="52"/>
      <c r="Q1024" s="53"/>
    </row>
    <row r="1025" spans="2:17" s="54" customFormat="1" x14ac:dyDescent="0.25">
      <c r="B1025" s="143">
        <v>511</v>
      </c>
      <c r="C1025" s="128" t="s">
        <v>1101</v>
      </c>
      <c r="D1025" s="130" t="s">
        <v>1900</v>
      </c>
      <c r="E1025" s="132">
        <v>40736</v>
      </c>
      <c r="F1025" s="134">
        <v>1135225000</v>
      </c>
      <c r="G1025" s="128"/>
      <c r="H1025" s="136"/>
      <c r="I1025" s="65" t="s">
        <v>150</v>
      </c>
      <c r="J1025" s="8">
        <v>-11249596269</v>
      </c>
      <c r="K1025" s="8">
        <v>-15626160405</v>
      </c>
      <c r="L1025" s="8">
        <v>-21276767435</v>
      </c>
      <c r="M1025" s="74">
        <v>-30795779177</v>
      </c>
      <c r="N1025" s="89">
        <v>-312794275</v>
      </c>
      <c r="O1025" s="43"/>
      <c r="P1025" s="43"/>
      <c r="Q1025" s="45"/>
    </row>
    <row r="1026" spans="2:17" s="54" customFormat="1" x14ac:dyDescent="0.25">
      <c r="B1026" s="142">
        <v>512</v>
      </c>
      <c r="C1026" s="127" t="s">
        <v>1103</v>
      </c>
      <c r="D1026" s="129" t="s">
        <v>1901</v>
      </c>
      <c r="E1026" s="131" t="s">
        <v>1353</v>
      </c>
      <c r="F1026" s="133">
        <v>1274000000</v>
      </c>
      <c r="G1026" s="127" t="s">
        <v>154</v>
      </c>
      <c r="H1026" s="135" t="s">
        <v>145</v>
      </c>
      <c r="I1026" s="66" t="s">
        <v>149</v>
      </c>
      <c r="J1026" s="107">
        <v>552717368990</v>
      </c>
      <c r="K1026" s="52">
        <v>1114003813798</v>
      </c>
      <c r="L1026" s="52">
        <v>1739669876998</v>
      </c>
      <c r="M1026" s="78">
        <v>2376182739151</v>
      </c>
      <c r="N1026" s="93">
        <v>677888909917</v>
      </c>
      <c r="O1026" s="52"/>
      <c r="P1026" s="52"/>
      <c r="Q1026" s="53"/>
    </row>
    <row r="1027" spans="2:17" s="54" customFormat="1" x14ac:dyDescent="0.25">
      <c r="B1027" s="143">
        <v>512</v>
      </c>
      <c r="C1027" s="128" t="s">
        <v>1103</v>
      </c>
      <c r="D1027" s="130" t="s">
        <v>1901</v>
      </c>
      <c r="E1027" s="132" t="s">
        <v>1353</v>
      </c>
      <c r="F1027" s="134">
        <v>1274000000</v>
      </c>
      <c r="G1027" s="128"/>
      <c r="H1027" s="136"/>
      <c r="I1027" s="65" t="s">
        <v>150</v>
      </c>
      <c r="J1027" s="43">
        <v>3352419454</v>
      </c>
      <c r="K1027" s="43">
        <v>11310965246</v>
      </c>
      <c r="L1027" s="43">
        <v>17195451782</v>
      </c>
      <c r="M1027" s="77">
        <v>19444262069</v>
      </c>
      <c r="N1027" s="92">
        <v>4047158845</v>
      </c>
      <c r="O1027" s="43"/>
      <c r="P1027" s="43"/>
      <c r="Q1027" s="45"/>
    </row>
    <row r="1028" spans="2:17" s="54" customFormat="1" x14ac:dyDescent="0.25">
      <c r="B1028" s="126">
        <v>513</v>
      </c>
      <c r="C1028" s="127" t="s">
        <v>1105</v>
      </c>
      <c r="D1028" s="129" t="s">
        <v>1902</v>
      </c>
      <c r="E1028" s="131" t="s">
        <v>1903</v>
      </c>
      <c r="F1028" s="133">
        <v>6515116991</v>
      </c>
      <c r="G1028" s="127" t="s">
        <v>152</v>
      </c>
      <c r="H1028" s="135" t="s">
        <v>145</v>
      </c>
      <c r="I1028" s="66" t="s">
        <v>149</v>
      </c>
      <c r="J1028" s="52">
        <v>530353</v>
      </c>
      <c r="K1028" s="52">
        <v>1086774</v>
      </c>
      <c r="L1028" s="78">
        <v>1646658</v>
      </c>
      <c r="M1028" s="79"/>
      <c r="N1028" s="93">
        <v>570810</v>
      </c>
      <c r="O1028" s="52"/>
      <c r="P1028" s="52"/>
      <c r="Q1028" s="53"/>
    </row>
    <row r="1029" spans="2:17" s="54" customFormat="1" x14ac:dyDescent="0.25">
      <c r="B1029" s="126">
        <v>513</v>
      </c>
      <c r="C1029" s="128" t="s">
        <v>1105</v>
      </c>
      <c r="D1029" s="130" t="s">
        <v>1902</v>
      </c>
      <c r="E1029" s="132" t="s">
        <v>1903</v>
      </c>
      <c r="F1029" s="134">
        <v>6515116991</v>
      </c>
      <c r="G1029" s="128"/>
      <c r="H1029" s="136"/>
      <c r="I1029" s="65" t="s">
        <v>150</v>
      </c>
      <c r="J1029" s="43">
        <v>151548</v>
      </c>
      <c r="K1029" s="43">
        <v>298958</v>
      </c>
      <c r="L1029" s="77">
        <v>391474</v>
      </c>
      <c r="M1029" s="80"/>
      <c r="N1029" s="92">
        <v>146392</v>
      </c>
      <c r="O1029" s="43"/>
      <c r="P1029" s="43"/>
      <c r="Q1029" s="45"/>
    </row>
    <row r="1030" spans="2:17" s="54" customFormat="1" x14ac:dyDescent="0.25">
      <c r="B1030" s="126">
        <v>514</v>
      </c>
      <c r="C1030" s="127" t="s">
        <v>1107</v>
      </c>
      <c r="D1030" s="129" t="s">
        <v>1904</v>
      </c>
      <c r="E1030" s="131">
        <v>39251</v>
      </c>
      <c r="F1030" s="133">
        <v>1890000000</v>
      </c>
      <c r="G1030" s="127" t="s">
        <v>153</v>
      </c>
      <c r="H1030" s="141" t="s">
        <v>145</v>
      </c>
      <c r="I1030" s="66" t="s">
        <v>149</v>
      </c>
      <c r="J1030" s="52">
        <v>667644285</v>
      </c>
      <c r="K1030" s="52">
        <v>1333449679</v>
      </c>
      <c r="L1030" s="52">
        <v>2285350255</v>
      </c>
      <c r="M1030" s="78">
        <v>3207181767</v>
      </c>
      <c r="N1030" s="93">
        <v>757254293</v>
      </c>
      <c r="O1030" s="52"/>
      <c r="P1030" s="52"/>
      <c r="Q1030" s="53"/>
    </row>
    <row r="1031" spans="2:17" s="54" customFormat="1" x14ac:dyDescent="0.25">
      <c r="B1031" s="126">
        <v>514</v>
      </c>
      <c r="C1031" s="128" t="s">
        <v>1107</v>
      </c>
      <c r="D1031" s="130" t="s">
        <v>1904</v>
      </c>
      <c r="E1031" s="132">
        <v>39251</v>
      </c>
      <c r="F1031" s="134">
        <v>1890000000</v>
      </c>
      <c r="G1031" s="128"/>
      <c r="H1031" s="141"/>
      <c r="I1031" s="65" t="s">
        <v>150</v>
      </c>
      <c r="J1031" s="43">
        <v>16798581</v>
      </c>
      <c r="K1031" s="43">
        <v>91918198</v>
      </c>
      <c r="L1031" s="43">
        <v>174674584</v>
      </c>
      <c r="M1031" s="77">
        <v>63608069</v>
      </c>
      <c r="N1031" s="92">
        <v>4078987</v>
      </c>
      <c r="O1031" s="43"/>
      <c r="P1031" s="43"/>
      <c r="Q1031" s="45"/>
    </row>
    <row r="1032" spans="2:17" s="54" customFormat="1" x14ac:dyDescent="0.25">
      <c r="B1032" s="126">
        <v>515</v>
      </c>
      <c r="C1032" s="127" t="s">
        <v>1109</v>
      </c>
      <c r="D1032" s="129" t="s">
        <v>1905</v>
      </c>
      <c r="E1032" s="131" t="s">
        <v>1482</v>
      </c>
      <c r="F1032" s="133">
        <v>1119326168</v>
      </c>
      <c r="G1032" s="127" t="s">
        <v>154</v>
      </c>
      <c r="H1032" s="141" t="s">
        <v>145</v>
      </c>
      <c r="I1032" s="66" t="s">
        <v>149</v>
      </c>
      <c r="J1032" s="52">
        <v>37569265861</v>
      </c>
      <c r="K1032" s="52">
        <v>76893777110</v>
      </c>
      <c r="L1032" s="52">
        <v>124609361596</v>
      </c>
      <c r="M1032" s="78">
        <v>189817862304</v>
      </c>
      <c r="N1032" s="93">
        <v>33920426116</v>
      </c>
      <c r="O1032" s="52"/>
      <c r="P1032" s="52"/>
      <c r="Q1032" s="53"/>
    </row>
    <row r="1033" spans="2:17" s="54" customFormat="1" x14ac:dyDescent="0.25">
      <c r="B1033" s="126">
        <v>515</v>
      </c>
      <c r="C1033" s="128" t="s">
        <v>1109</v>
      </c>
      <c r="D1033" s="130" t="s">
        <v>1905</v>
      </c>
      <c r="E1033" s="132" t="s">
        <v>1482</v>
      </c>
      <c r="F1033" s="134">
        <v>1119326168</v>
      </c>
      <c r="G1033" s="128"/>
      <c r="H1033" s="141"/>
      <c r="I1033" s="65" t="s">
        <v>150</v>
      </c>
      <c r="J1033" s="46">
        <v>-3374556145</v>
      </c>
      <c r="K1033" s="8">
        <v>-8080490083</v>
      </c>
      <c r="L1033" s="8">
        <v>-2801412651</v>
      </c>
      <c r="M1033" s="77">
        <v>1716844066</v>
      </c>
      <c r="N1033" s="106">
        <v>-3977163346</v>
      </c>
      <c r="O1033" s="43"/>
      <c r="P1033" s="43"/>
      <c r="Q1033" s="45"/>
    </row>
    <row r="1034" spans="2:17" s="54" customFormat="1" x14ac:dyDescent="0.25">
      <c r="B1034" s="126">
        <v>516</v>
      </c>
      <c r="C1034" s="127" t="s">
        <v>1111</v>
      </c>
      <c r="D1034" s="129" t="s">
        <v>1906</v>
      </c>
      <c r="E1034" s="131">
        <v>42537</v>
      </c>
      <c r="F1034" s="133">
        <v>2719790000</v>
      </c>
      <c r="G1034" s="127" t="s">
        <v>154</v>
      </c>
      <c r="H1034" s="141" t="s">
        <v>155</v>
      </c>
      <c r="I1034" s="66" t="s">
        <v>149</v>
      </c>
      <c r="J1034" s="52">
        <v>12328281</v>
      </c>
      <c r="K1034" s="52">
        <v>26592159</v>
      </c>
      <c r="L1034" s="52">
        <v>45073794</v>
      </c>
      <c r="M1034" s="78">
        <v>67453067</v>
      </c>
      <c r="N1034" s="94"/>
      <c r="O1034" s="52"/>
      <c r="P1034" s="52"/>
      <c r="Q1034" s="53"/>
    </row>
    <row r="1035" spans="2:17" s="54" customFormat="1" x14ac:dyDescent="0.25">
      <c r="B1035" s="126">
        <v>516</v>
      </c>
      <c r="C1035" s="128" t="s">
        <v>1111</v>
      </c>
      <c r="D1035" s="130" t="s">
        <v>1906</v>
      </c>
      <c r="E1035" s="132">
        <v>42537</v>
      </c>
      <c r="F1035" s="134">
        <v>2719790000</v>
      </c>
      <c r="G1035" s="128"/>
      <c r="H1035" s="141"/>
      <c r="I1035" s="65" t="s">
        <v>150</v>
      </c>
      <c r="J1035" s="58">
        <v>3123329</v>
      </c>
      <c r="K1035" s="43">
        <v>6301063</v>
      </c>
      <c r="L1035" s="43">
        <v>11850318</v>
      </c>
      <c r="M1035" s="77">
        <v>14457278</v>
      </c>
      <c r="N1035" s="101"/>
      <c r="O1035" s="43"/>
      <c r="P1035" s="43"/>
      <c r="Q1035" s="45"/>
    </row>
    <row r="1036" spans="2:17" s="54" customFormat="1" x14ac:dyDescent="0.25">
      <c r="B1036" s="142">
        <v>517</v>
      </c>
      <c r="C1036" s="127" t="s">
        <v>1113</v>
      </c>
      <c r="D1036" s="129" t="s">
        <v>1114</v>
      </c>
      <c r="E1036" s="131" t="s">
        <v>1907</v>
      </c>
      <c r="F1036" s="133">
        <v>24000000000</v>
      </c>
      <c r="G1036" s="127" t="s">
        <v>154</v>
      </c>
      <c r="H1036" s="135" t="s">
        <v>145</v>
      </c>
      <c r="I1036" s="66" t="s">
        <v>149</v>
      </c>
      <c r="J1036" s="52">
        <v>120791251</v>
      </c>
      <c r="K1036" s="52">
        <v>175176976</v>
      </c>
      <c r="L1036" s="52">
        <v>619287324</v>
      </c>
      <c r="M1036" s="78">
        <v>1008255277</v>
      </c>
      <c r="N1036" s="94"/>
      <c r="O1036" s="52"/>
      <c r="P1036" s="52"/>
      <c r="Q1036" s="53"/>
    </row>
    <row r="1037" spans="2:17" s="54" customFormat="1" x14ac:dyDescent="0.25">
      <c r="B1037" s="143">
        <v>517</v>
      </c>
      <c r="C1037" s="128" t="s">
        <v>1113</v>
      </c>
      <c r="D1037" s="130" t="s">
        <v>1114</v>
      </c>
      <c r="E1037" s="132" t="s">
        <v>1907</v>
      </c>
      <c r="F1037" s="134">
        <v>24000000000</v>
      </c>
      <c r="G1037" s="128"/>
      <c r="H1037" s="136"/>
      <c r="I1037" s="65" t="s">
        <v>150</v>
      </c>
      <c r="J1037" s="8">
        <v>-3524492407</v>
      </c>
      <c r="K1037" s="8">
        <v>-6619373545</v>
      </c>
      <c r="L1037" s="8">
        <v>-9462594340</v>
      </c>
      <c r="M1037" s="74">
        <v>-15307488145</v>
      </c>
      <c r="N1037" s="95"/>
      <c r="O1037" s="43"/>
      <c r="P1037" s="43"/>
      <c r="Q1037" s="45"/>
    </row>
    <row r="1038" spans="2:17" s="54" customFormat="1" x14ac:dyDescent="0.25">
      <c r="B1038" s="126">
        <v>518</v>
      </c>
      <c r="C1038" s="127" t="s">
        <v>1115</v>
      </c>
      <c r="D1038" s="129" t="s">
        <v>1908</v>
      </c>
      <c r="E1038" s="131" t="s">
        <v>1909</v>
      </c>
      <c r="F1038" s="133">
        <v>15000000000</v>
      </c>
      <c r="G1038" s="127" t="s">
        <v>152</v>
      </c>
      <c r="H1038" s="135" t="s">
        <v>145</v>
      </c>
      <c r="I1038" s="66" t="s">
        <v>149</v>
      </c>
      <c r="J1038" s="52">
        <v>620846</v>
      </c>
      <c r="K1038" s="55"/>
      <c r="L1038" s="52">
        <v>1944223</v>
      </c>
      <c r="M1038" s="78">
        <v>2763292</v>
      </c>
      <c r="N1038" s="93">
        <v>713677</v>
      </c>
      <c r="O1038" s="52"/>
      <c r="P1038" s="52"/>
      <c r="Q1038" s="53"/>
    </row>
    <row r="1039" spans="2:17" s="54" customFormat="1" x14ac:dyDescent="0.25">
      <c r="B1039" s="126">
        <v>518</v>
      </c>
      <c r="C1039" s="128" t="s">
        <v>1115</v>
      </c>
      <c r="D1039" s="130" t="s">
        <v>1908</v>
      </c>
      <c r="E1039" s="132" t="s">
        <v>1909</v>
      </c>
      <c r="F1039" s="134">
        <v>15000000000</v>
      </c>
      <c r="G1039" s="128"/>
      <c r="H1039" s="136"/>
      <c r="I1039" s="65" t="s">
        <v>150</v>
      </c>
      <c r="J1039" s="43">
        <v>169082</v>
      </c>
      <c r="K1039" s="44"/>
      <c r="L1039" s="43">
        <v>480110</v>
      </c>
      <c r="M1039" s="77">
        <v>663849</v>
      </c>
      <c r="N1039" s="92">
        <v>208868</v>
      </c>
      <c r="O1039" s="43"/>
      <c r="P1039" s="43"/>
      <c r="Q1039" s="45"/>
    </row>
    <row r="1040" spans="2:17" s="54" customFormat="1" x14ac:dyDescent="0.25">
      <c r="B1040" s="126">
        <v>519</v>
      </c>
      <c r="C1040" s="127" t="s">
        <v>1117</v>
      </c>
      <c r="D1040" s="129" t="s">
        <v>1910</v>
      </c>
      <c r="E1040" s="131">
        <v>41529</v>
      </c>
      <c r="F1040" s="133">
        <v>1625765625</v>
      </c>
      <c r="G1040" s="127" t="s">
        <v>152</v>
      </c>
      <c r="H1040" s="135" t="s">
        <v>145</v>
      </c>
      <c r="I1040" s="66" t="s">
        <v>149</v>
      </c>
      <c r="J1040" s="52">
        <v>1447196</v>
      </c>
      <c r="K1040" s="52">
        <v>2848470</v>
      </c>
      <c r="L1040" s="52">
        <v>4395997</v>
      </c>
      <c r="M1040" s="78">
        <v>5964650</v>
      </c>
      <c r="N1040" s="93">
        <v>1710865</v>
      </c>
      <c r="O1040" s="52"/>
      <c r="P1040" s="52"/>
      <c r="Q1040" s="53"/>
    </row>
    <row r="1041" spans="2:17" s="54" customFormat="1" x14ac:dyDescent="0.25">
      <c r="B1041" s="126">
        <v>519</v>
      </c>
      <c r="C1041" s="128" t="s">
        <v>1117</v>
      </c>
      <c r="D1041" s="130" t="s">
        <v>1910</v>
      </c>
      <c r="E1041" s="132">
        <v>41529</v>
      </c>
      <c r="F1041" s="134">
        <v>1625765625</v>
      </c>
      <c r="G1041" s="128"/>
      <c r="H1041" s="136"/>
      <c r="I1041" s="65" t="s">
        <v>150</v>
      </c>
      <c r="J1041" s="43">
        <v>3861</v>
      </c>
      <c r="K1041" s="8">
        <v>-21346</v>
      </c>
      <c r="L1041" s="43">
        <v>9650</v>
      </c>
      <c r="M1041" s="77">
        <v>26393</v>
      </c>
      <c r="N1041" s="92">
        <v>8911</v>
      </c>
      <c r="O1041" s="43"/>
      <c r="P1041" s="43"/>
      <c r="Q1041" s="45"/>
    </row>
    <row r="1042" spans="2:17" s="54" customFormat="1" x14ac:dyDescent="0.25">
      <c r="B1042" s="126">
        <v>520</v>
      </c>
      <c r="C1042" s="127" t="s">
        <v>1119</v>
      </c>
      <c r="D1042" s="129" t="s">
        <v>1120</v>
      </c>
      <c r="E1042" s="131">
        <v>34488</v>
      </c>
      <c r="F1042" s="133">
        <v>442589871</v>
      </c>
      <c r="G1042" s="127" t="s">
        <v>154</v>
      </c>
      <c r="H1042" s="135" t="s">
        <v>145</v>
      </c>
      <c r="I1042" s="66" t="s">
        <v>149</v>
      </c>
      <c r="J1042" s="52">
        <v>743060000</v>
      </c>
      <c r="K1042" s="52">
        <v>1838825650</v>
      </c>
      <c r="L1042" s="52">
        <v>2749098649</v>
      </c>
      <c r="M1042" s="78">
        <v>3000000000</v>
      </c>
      <c r="N1042" s="93">
        <v>1179379622</v>
      </c>
      <c r="O1042" s="52"/>
      <c r="P1042" s="52"/>
      <c r="Q1042" s="53"/>
    </row>
    <row r="1043" spans="2:17" s="54" customFormat="1" x14ac:dyDescent="0.25">
      <c r="B1043" s="126">
        <v>520</v>
      </c>
      <c r="C1043" s="128" t="s">
        <v>1119</v>
      </c>
      <c r="D1043" s="130" t="s">
        <v>1120</v>
      </c>
      <c r="E1043" s="132">
        <v>34488</v>
      </c>
      <c r="F1043" s="134">
        <v>442589871</v>
      </c>
      <c r="G1043" s="128"/>
      <c r="H1043" s="136"/>
      <c r="I1043" s="65" t="s">
        <v>150</v>
      </c>
      <c r="J1043" s="8">
        <v>-1790000</v>
      </c>
      <c r="K1043" s="43">
        <v>3020364</v>
      </c>
      <c r="L1043" s="43">
        <v>15636392</v>
      </c>
      <c r="M1043" s="74">
        <v>-14528390327</v>
      </c>
      <c r="N1043" s="92">
        <v>586748386</v>
      </c>
      <c r="O1043" s="43"/>
      <c r="P1043" s="43"/>
      <c r="Q1043" s="45"/>
    </row>
    <row r="1044" spans="2:17" s="54" customFormat="1" x14ac:dyDescent="0.25">
      <c r="B1044" s="142">
        <v>521</v>
      </c>
      <c r="C1044" s="127" t="s">
        <v>1121</v>
      </c>
      <c r="D1044" s="129" t="s">
        <v>1911</v>
      </c>
      <c r="E1044" s="131">
        <v>40703</v>
      </c>
      <c r="F1044" s="133">
        <v>15816310000</v>
      </c>
      <c r="G1044" s="127" t="s">
        <v>152</v>
      </c>
      <c r="H1044" s="135" t="s">
        <v>145</v>
      </c>
      <c r="I1044" s="66" t="s">
        <v>149</v>
      </c>
      <c r="J1044" s="107">
        <v>3189662</v>
      </c>
      <c r="K1044" s="52">
        <v>6633745</v>
      </c>
      <c r="L1044" s="55"/>
      <c r="M1044" s="78">
        <v>14190099</v>
      </c>
      <c r="N1044" s="93">
        <v>3358231</v>
      </c>
      <c r="O1044" s="52"/>
      <c r="P1044" s="52"/>
      <c r="Q1044" s="53"/>
    </row>
    <row r="1045" spans="2:17" s="54" customFormat="1" x14ac:dyDescent="0.25">
      <c r="B1045" s="143">
        <v>521</v>
      </c>
      <c r="C1045" s="128" t="s">
        <v>1121</v>
      </c>
      <c r="D1045" s="130" t="s">
        <v>1911</v>
      </c>
      <c r="E1045" s="132">
        <v>40703</v>
      </c>
      <c r="F1045" s="134">
        <v>15816310000</v>
      </c>
      <c r="G1045" s="128"/>
      <c r="H1045" s="136"/>
      <c r="I1045" s="65" t="s">
        <v>150</v>
      </c>
      <c r="J1045" s="43">
        <v>105497</v>
      </c>
      <c r="K1045" s="43">
        <v>54590</v>
      </c>
      <c r="L1045" s="44"/>
      <c r="M1045" s="74">
        <v>-178067</v>
      </c>
      <c r="N1045" s="89">
        <v>-74929</v>
      </c>
      <c r="O1045" s="43"/>
      <c r="P1045" s="43"/>
      <c r="Q1045" s="45"/>
    </row>
    <row r="1046" spans="2:17" s="54" customFormat="1" x14ac:dyDescent="0.25">
      <c r="B1046" s="142">
        <v>522</v>
      </c>
      <c r="C1046" s="127" t="s">
        <v>1123</v>
      </c>
      <c r="D1046" s="129" t="s">
        <v>1912</v>
      </c>
      <c r="E1046" s="131" t="s">
        <v>1913</v>
      </c>
      <c r="F1046" s="133">
        <v>1339102579</v>
      </c>
      <c r="G1046" s="127" t="s">
        <v>152</v>
      </c>
      <c r="H1046" s="135" t="s">
        <v>145</v>
      </c>
      <c r="I1046" s="66" t="s">
        <v>149</v>
      </c>
      <c r="J1046" s="107">
        <v>676149</v>
      </c>
      <c r="K1046" s="52">
        <v>1424134</v>
      </c>
      <c r="L1046" s="52">
        <v>2256054</v>
      </c>
      <c r="M1046" s="78">
        <v>3120459</v>
      </c>
      <c r="N1046" s="93">
        <v>928302</v>
      </c>
      <c r="O1046" s="52"/>
      <c r="P1046" s="52"/>
      <c r="Q1046" s="53"/>
    </row>
    <row r="1047" spans="2:17" s="54" customFormat="1" x14ac:dyDescent="0.25">
      <c r="B1047" s="143">
        <v>522</v>
      </c>
      <c r="C1047" s="128" t="s">
        <v>1123</v>
      </c>
      <c r="D1047" s="130" t="s">
        <v>1912</v>
      </c>
      <c r="E1047" s="132" t="s">
        <v>1913</v>
      </c>
      <c r="F1047" s="134">
        <v>1339102579</v>
      </c>
      <c r="G1047" s="128"/>
      <c r="H1047" s="136"/>
      <c r="I1047" s="65" t="s">
        <v>150</v>
      </c>
      <c r="J1047" s="8">
        <v>-8234</v>
      </c>
      <c r="K1047" s="43">
        <v>4040</v>
      </c>
      <c r="L1047" s="43">
        <v>17780</v>
      </c>
      <c r="M1047" s="77">
        <v>25934</v>
      </c>
      <c r="N1047" s="92">
        <v>13250</v>
      </c>
      <c r="O1047" s="43"/>
      <c r="P1047" s="43"/>
      <c r="Q1047" s="45"/>
    </row>
    <row r="1048" spans="2:17" s="54" customFormat="1" x14ac:dyDescent="0.25">
      <c r="B1048" s="126">
        <v>523</v>
      </c>
      <c r="C1048" s="127" t="s">
        <v>1125</v>
      </c>
      <c r="D1048" s="129" t="s">
        <v>1914</v>
      </c>
      <c r="E1048" s="131">
        <v>33974</v>
      </c>
      <c r="F1048" s="133">
        <v>1726003217</v>
      </c>
      <c r="G1048" s="127" t="s">
        <v>154</v>
      </c>
      <c r="H1048" s="135" t="s">
        <v>145</v>
      </c>
      <c r="I1048" s="66" t="s">
        <v>149</v>
      </c>
      <c r="J1048" s="52">
        <v>494852468186</v>
      </c>
      <c r="K1048" s="52">
        <v>947322199900</v>
      </c>
      <c r="L1048" s="78">
        <v>1413675149234</v>
      </c>
      <c r="M1048" s="78">
        <v>1953910957160</v>
      </c>
      <c r="N1048" s="93">
        <v>433306365734</v>
      </c>
      <c r="O1048" s="52"/>
      <c r="P1048" s="52"/>
      <c r="Q1048" s="53"/>
    </row>
    <row r="1049" spans="2:17" s="54" customFormat="1" x14ac:dyDescent="0.25">
      <c r="B1049" s="126">
        <v>523</v>
      </c>
      <c r="C1049" s="128" t="s">
        <v>1125</v>
      </c>
      <c r="D1049" s="130" t="s">
        <v>1914</v>
      </c>
      <c r="E1049" s="132">
        <v>33974</v>
      </c>
      <c r="F1049" s="134">
        <v>1726003217</v>
      </c>
      <c r="G1049" s="128"/>
      <c r="H1049" s="136"/>
      <c r="I1049" s="65" t="s">
        <v>150</v>
      </c>
      <c r="J1049" s="43">
        <v>8800677595</v>
      </c>
      <c r="K1049" s="43">
        <v>20045319385</v>
      </c>
      <c r="L1049" s="77">
        <v>17012389910</v>
      </c>
      <c r="M1049" s="77">
        <v>15954632472</v>
      </c>
      <c r="N1049" s="89">
        <v>-1705084970</v>
      </c>
      <c r="O1049" s="43"/>
      <c r="P1049" s="43"/>
      <c r="Q1049" s="45"/>
    </row>
    <row r="1050" spans="2:17" s="54" customFormat="1" x14ac:dyDescent="0.25">
      <c r="B1050" s="126">
        <v>524</v>
      </c>
      <c r="C1050" s="127" t="s">
        <v>1127</v>
      </c>
      <c r="D1050" s="129" t="s">
        <v>1915</v>
      </c>
      <c r="E1050" s="131">
        <v>34220</v>
      </c>
      <c r="F1050" s="133">
        <v>690740500</v>
      </c>
      <c r="G1050" s="127" t="s">
        <v>154</v>
      </c>
      <c r="H1050" s="141" t="s">
        <v>145</v>
      </c>
      <c r="I1050" s="66" t="s">
        <v>149</v>
      </c>
      <c r="J1050" s="52">
        <v>236462659056</v>
      </c>
      <c r="K1050" s="52">
        <v>488279964372</v>
      </c>
      <c r="L1050" s="52">
        <v>763861233007</v>
      </c>
      <c r="M1050" s="78">
        <v>1045029834378</v>
      </c>
      <c r="N1050" s="93">
        <v>308358625324</v>
      </c>
      <c r="O1050" s="52"/>
      <c r="P1050" s="52"/>
      <c r="Q1050" s="53"/>
    </row>
    <row r="1051" spans="2:17" s="54" customFormat="1" x14ac:dyDescent="0.25">
      <c r="B1051" s="126">
        <v>524</v>
      </c>
      <c r="C1051" s="128" t="s">
        <v>1127</v>
      </c>
      <c r="D1051" s="130" t="s">
        <v>1915</v>
      </c>
      <c r="E1051" s="132">
        <v>34220</v>
      </c>
      <c r="F1051" s="134">
        <v>690740500</v>
      </c>
      <c r="G1051" s="128"/>
      <c r="H1051" s="141"/>
      <c r="I1051" s="65" t="s">
        <v>150</v>
      </c>
      <c r="J1051" s="43">
        <v>4103477373</v>
      </c>
      <c r="K1051" s="43">
        <v>14081907617</v>
      </c>
      <c r="L1051" s="43">
        <v>20298194933</v>
      </c>
      <c r="M1051" s="77">
        <v>31954131252</v>
      </c>
      <c r="N1051" s="92">
        <v>9339174109</v>
      </c>
      <c r="O1051" s="43"/>
      <c r="P1051" s="43"/>
      <c r="Q1051" s="45"/>
    </row>
    <row r="1052" spans="2:17" s="54" customFormat="1" x14ac:dyDescent="0.25">
      <c r="B1052" s="126">
        <v>525</v>
      </c>
      <c r="C1052" s="127" t="s">
        <v>1129</v>
      </c>
      <c r="D1052" s="129" t="s">
        <v>1916</v>
      </c>
      <c r="E1052" s="131" t="s">
        <v>1917</v>
      </c>
      <c r="F1052" s="133">
        <v>1500000000</v>
      </c>
      <c r="G1052" s="127" t="s">
        <v>154</v>
      </c>
      <c r="H1052" s="141" t="s">
        <v>145</v>
      </c>
      <c r="I1052" s="66" t="s">
        <v>149</v>
      </c>
      <c r="J1052" s="52">
        <v>153212109950</v>
      </c>
      <c r="K1052" s="55"/>
      <c r="L1052" s="55"/>
      <c r="M1052" s="78">
        <v>560767856390</v>
      </c>
      <c r="N1052" s="93">
        <v>158878996721</v>
      </c>
      <c r="O1052" s="52"/>
      <c r="P1052" s="52"/>
      <c r="Q1052" s="53"/>
    </row>
    <row r="1053" spans="2:17" s="54" customFormat="1" x14ac:dyDescent="0.25">
      <c r="B1053" s="126">
        <v>525</v>
      </c>
      <c r="C1053" s="128" t="s">
        <v>1129</v>
      </c>
      <c r="D1053" s="130" t="s">
        <v>1916</v>
      </c>
      <c r="E1053" s="132" t="s">
        <v>1917</v>
      </c>
      <c r="F1053" s="134">
        <v>1500000000</v>
      </c>
      <c r="G1053" s="128"/>
      <c r="H1053" s="141"/>
      <c r="I1053" s="65" t="s">
        <v>150</v>
      </c>
      <c r="J1053" s="52">
        <v>28741826023</v>
      </c>
      <c r="K1053" s="44"/>
      <c r="L1053" s="44"/>
      <c r="M1053" s="77">
        <v>63286719958</v>
      </c>
      <c r="N1053" s="93">
        <v>22363906666</v>
      </c>
      <c r="O1053" s="43"/>
      <c r="P1053" s="43"/>
      <c r="Q1053" s="45"/>
    </row>
    <row r="1054" spans="2:17" s="54" customFormat="1" x14ac:dyDescent="0.25">
      <c r="B1054" s="126">
        <v>526</v>
      </c>
      <c r="C1054" s="127" t="s">
        <v>1131</v>
      </c>
      <c r="D1054" s="129" t="s">
        <v>1918</v>
      </c>
      <c r="E1054" s="131">
        <v>40366</v>
      </c>
      <c r="F1054" s="133">
        <v>585000000</v>
      </c>
      <c r="G1054" s="127" t="s">
        <v>154</v>
      </c>
      <c r="H1054" s="141" t="s">
        <v>145</v>
      </c>
      <c r="I1054" s="66" t="s">
        <v>149</v>
      </c>
      <c r="J1054" s="52">
        <v>2136387659</v>
      </c>
      <c r="K1054" s="55"/>
      <c r="L1054" s="52">
        <v>4255450727</v>
      </c>
      <c r="M1054" s="78">
        <v>4255450726</v>
      </c>
      <c r="N1054" s="124">
        <v>463106643</v>
      </c>
      <c r="O1054" s="52"/>
      <c r="P1054" s="52"/>
      <c r="Q1054" s="53"/>
    </row>
    <row r="1055" spans="2:17" s="54" customFormat="1" x14ac:dyDescent="0.25">
      <c r="B1055" s="126">
        <v>526</v>
      </c>
      <c r="C1055" s="128" t="s">
        <v>1131</v>
      </c>
      <c r="D1055" s="130" t="s">
        <v>1918</v>
      </c>
      <c r="E1055" s="132">
        <v>40366</v>
      </c>
      <c r="F1055" s="134">
        <v>585000000</v>
      </c>
      <c r="G1055" s="128"/>
      <c r="H1055" s="141"/>
      <c r="I1055" s="65" t="s">
        <v>150</v>
      </c>
      <c r="J1055" s="18">
        <v>-271763567</v>
      </c>
      <c r="K1055" s="56"/>
      <c r="L1055" s="8">
        <v>-1227134561</v>
      </c>
      <c r="M1055" s="74">
        <v>-2074039946</v>
      </c>
      <c r="N1055" s="125">
        <v>-1084387569</v>
      </c>
      <c r="O1055" s="43"/>
      <c r="P1055" s="43"/>
      <c r="Q1055" s="45"/>
    </row>
    <row r="1056" spans="2:17" s="54" customFormat="1" x14ac:dyDescent="0.25">
      <c r="B1056" s="142">
        <v>527</v>
      </c>
      <c r="C1056" s="127" t="s">
        <v>1133</v>
      </c>
      <c r="D1056" s="129" t="s">
        <v>1919</v>
      </c>
      <c r="E1056" s="131">
        <v>33928</v>
      </c>
      <c r="F1056" s="133">
        <v>2872193366</v>
      </c>
      <c r="G1056" s="127" t="s">
        <v>152</v>
      </c>
      <c r="H1056" s="135" t="s">
        <v>145</v>
      </c>
      <c r="I1056" s="66" t="s">
        <v>149</v>
      </c>
      <c r="J1056" s="52">
        <v>8487098</v>
      </c>
      <c r="K1056" s="52">
        <v>17685563</v>
      </c>
      <c r="L1056" s="52">
        <v>27706507</v>
      </c>
      <c r="M1056" s="78">
        <v>37391643</v>
      </c>
      <c r="N1056" s="93">
        <v>9422832</v>
      </c>
      <c r="O1056" s="52"/>
      <c r="P1056" s="52"/>
      <c r="Q1056" s="53"/>
    </row>
    <row r="1057" spans="2:17" s="54" customFormat="1" x14ac:dyDescent="0.25">
      <c r="B1057" s="143">
        <v>527</v>
      </c>
      <c r="C1057" s="128" t="s">
        <v>1133</v>
      </c>
      <c r="D1057" s="130" t="s">
        <v>1919</v>
      </c>
      <c r="E1057" s="132">
        <v>33928</v>
      </c>
      <c r="F1057" s="134">
        <v>2872193366</v>
      </c>
      <c r="G1057" s="128"/>
      <c r="H1057" s="136"/>
      <c r="I1057" s="65" t="s">
        <v>150</v>
      </c>
      <c r="J1057" s="43">
        <v>82021</v>
      </c>
      <c r="K1057" s="8">
        <v>-187019</v>
      </c>
      <c r="L1057" s="43">
        <v>12979</v>
      </c>
      <c r="M1057" s="77">
        <v>597773</v>
      </c>
      <c r="N1057" s="92">
        <v>479524</v>
      </c>
      <c r="O1057" s="43"/>
      <c r="P1057" s="43"/>
      <c r="Q1057" s="45"/>
    </row>
    <row r="1058" spans="2:17" s="54" customFormat="1" x14ac:dyDescent="0.25">
      <c r="B1058" s="126">
        <v>528</v>
      </c>
      <c r="C1058" s="127" t="s">
        <v>1135</v>
      </c>
      <c r="D1058" s="129" t="s">
        <v>1920</v>
      </c>
      <c r="E1058" s="131">
        <v>41453</v>
      </c>
      <c r="F1058" s="133">
        <v>9932534336</v>
      </c>
      <c r="G1058" s="127" t="s">
        <v>153</v>
      </c>
      <c r="H1058" s="135" t="s">
        <v>145</v>
      </c>
      <c r="I1058" s="66" t="s">
        <v>149</v>
      </c>
      <c r="J1058" s="52">
        <v>394215955</v>
      </c>
      <c r="K1058" s="52">
        <v>783518809</v>
      </c>
      <c r="L1058" s="52">
        <v>1372378477</v>
      </c>
      <c r="M1058" s="78">
        <v>1995807528</v>
      </c>
      <c r="N1058" s="93">
        <v>422737235</v>
      </c>
      <c r="O1058" s="52"/>
      <c r="P1058" s="52"/>
      <c r="Q1058" s="53"/>
    </row>
    <row r="1059" spans="2:17" s="54" customFormat="1" x14ac:dyDescent="0.25">
      <c r="B1059" s="126">
        <v>528</v>
      </c>
      <c r="C1059" s="128" t="s">
        <v>1135</v>
      </c>
      <c r="D1059" s="130" t="s">
        <v>1920</v>
      </c>
      <c r="E1059" s="132">
        <v>41453</v>
      </c>
      <c r="F1059" s="134">
        <v>9932534336</v>
      </c>
      <c r="G1059" s="128"/>
      <c r="H1059" s="136"/>
      <c r="I1059" s="65" t="s">
        <v>150</v>
      </c>
      <c r="J1059" s="43">
        <v>12670022</v>
      </c>
      <c r="K1059" s="43">
        <v>24091120</v>
      </c>
      <c r="L1059" s="43">
        <v>40888059</v>
      </c>
      <c r="M1059" s="77">
        <v>76074721</v>
      </c>
      <c r="N1059" s="92">
        <v>4131413</v>
      </c>
      <c r="O1059" s="43"/>
      <c r="P1059" s="43"/>
      <c r="Q1059" s="45"/>
    </row>
    <row r="1060" spans="2:17" s="54" customFormat="1" x14ac:dyDescent="0.25">
      <c r="B1060" s="126">
        <v>529</v>
      </c>
      <c r="C1060" s="127" t="s">
        <v>1137</v>
      </c>
      <c r="D1060" s="129" t="s">
        <v>1921</v>
      </c>
      <c r="E1060" s="131" t="s">
        <v>1922</v>
      </c>
      <c r="F1060" s="133">
        <v>7662900000</v>
      </c>
      <c r="G1060" s="127" t="s">
        <v>152</v>
      </c>
      <c r="H1060" s="135" t="s">
        <v>145</v>
      </c>
      <c r="I1060" s="66" t="s">
        <v>149</v>
      </c>
      <c r="J1060" s="52">
        <v>2285358</v>
      </c>
      <c r="K1060" s="55"/>
      <c r="L1060" s="52">
        <v>7373228</v>
      </c>
      <c r="M1060" s="78">
        <v>10377729</v>
      </c>
      <c r="N1060" s="93">
        <v>2348631</v>
      </c>
      <c r="O1060" s="52"/>
      <c r="P1060" s="52"/>
      <c r="Q1060" s="53"/>
    </row>
    <row r="1061" spans="2:17" s="54" customFormat="1" x14ac:dyDescent="0.25">
      <c r="B1061" s="126">
        <v>529</v>
      </c>
      <c r="C1061" s="128" t="s">
        <v>1137</v>
      </c>
      <c r="D1061" s="130" t="s">
        <v>1921</v>
      </c>
      <c r="E1061" s="132" t="s">
        <v>1922</v>
      </c>
      <c r="F1061" s="134">
        <v>7662900000</v>
      </c>
      <c r="G1061" s="128"/>
      <c r="H1061" s="136"/>
      <c r="I1061" s="65" t="s">
        <v>150</v>
      </c>
      <c r="J1061" s="8">
        <v>-332372</v>
      </c>
      <c r="K1061" s="44"/>
      <c r="L1061" s="8">
        <v>-630356</v>
      </c>
      <c r="M1061" s="74">
        <v>-827985</v>
      </c>
      <c r="N1061" s="89">
        <v>-123024</v>
      </c>
      <c r="O1061" s="43"/>
      <c r="P1061" s="43"/>
      <c r="Q1061" s="45"/>
    </row>
    <row r="1062" spans="2:17" s="54" customFormat="1" x14ac:dyDescent="0.25">
      <c r="B1062" s="126">
        <v>530</v>
      </c>
      <c r="C1062" s="127" t="s">
        <v>1139</v>
      </c>
      <c r="D1062" s="129" t="s">
        <v>1923</v>
      </c>
      <c r="E1062" s="131" t="s">
        <v>1924</v>
      </c>
      <c r="F1062" s="133">
        <v>4772138237</v>
      </c>
      <c r="G1062" s="127" t="s">
        <v>154</v>
      </c>
      <c r="H1062" s="135" t="s">
        <v>145</v>
      </c>
      <c r="I1062" s="66" t="s">
        <v>149</v>
      </c>
      <c r="J1062" s="52">
        <v>121354965705</v>
      </c>
      <c r="K1062" s="52">
        <v>243536785630</v>
      </c>
      <c r="L1062" s="52">
        <v>374193190393</v>
      </c>
      <c r="M1062" s="78">
        <v>539302125082</v>
      </c>
      <c r="N1062" s="93">
        <v>142450159540</v>
      </c>
      <c r="O1062" s="52"/>
      <c r="P1062" s="52"/>
      <c r="Q1062" s="53"/>
    </row>
    <row r="1063" spans="2:17" s="54" customFormat="1" x14ac:dyDescent="0.25">
      <c r="B1063" s="126">
        <v>530</v>
      </c>
      <c r="C1063" s="128" t="s">
        <v>1139</v>
      </c>
      <c r="D1063" s="130" t="s">
        <v>1923</v>
      </c>
      <c r="E1063" s="132" t="s">
        <v>1924</v>
      </c>
      <c r="F1063" s="134">
        <v>4772138237</v>
      </c>
      <c r="G1063" s="128"/>
      <c r="H1063" s="136"/>
      <c r="I1063" s="65" t="s">
        <v>150</v>
      </c>
      <c r="J1063" s="43">
        <v>17421883565</v>
      </c>
      <c r="K1063" s="43">
        <v>31195077946</v>
      </c>
      <c r="L1063" s="43">
        <v>43396609761</v>
      </c>
      <c r="M1063" s="77">
        <v>85390121403</v>
      </c>
      <c r="N1063" s="92">
        <v>29384002237</v>
      </c>
      <c r="O1063" s="43"/>
      <c r="P1063" s="43"/>
      <c r="Q1063" s="45"/>
    </row>
    <row r="1064" spans="2:17" s="54" customFormat="1" x14ac:dyDescent="0.25">
      <c r="B1064" s="142">
        <v>531</v>
      </c>
      <c r="C1064" s="127" t="s">
        <v>1141</v>
      </c>
      <c r="D1064" s="129" t="s">
        <v>1925</v>
      </c>
      <c r="E1064" s="131" t="s">
        <v>1926</v>
      </c>
      <c r="F1064" s="133">
        <v>3275120000</v>
      </c>
      <c r="G1064" s="127" t="s">
        <v>154</v>
      </c>
      <c r="H1064" s="135" t="s">
        <v>155</v>
      </c>
      <c r="I1064" s="66" t="s">
        <v>149</v>
      </c>
      <c r="J1064" s="107">
        <v>107797432</v>
      </c>
      <c r="K1064" s="52">
        <v>225697563</v>
      </c>
      <c r="L1064" s="52">
        <v>357968703</v>
      </c>
      <c r="M1064" s="78">
        <v>482446122</v>
      </c>
      <c r="N1064" s="93">
        <v>103720541</v>
      </c>
      <c r="O1064" s="52"/>
      <c r="P1064" s="52"/>
      <c r="Q1064" s="53"/>
    </row>
    <row r="1065" spans="2:17" s="54" customFormat="1" x14ac:dyDescent="0.25">
      <c r="B1065" s="143">
        <v>531</v>
      </c>
      <c r="C1065" s="128" t="s">
        <v>1141</v>
      </c>
      <c r="D1065" s="130" t="s">
        <v>1925</v>
      </c>
      <c r="E1065" s="132" t="s">
        <v>1926</v>
      </c>
      <c r="F1065" s="134">
        <v>3275120000</v>
      </c>
      <c r="G1065" s="128"/>
      <c r="H1065" s="136"/>
      <c r="I1065" s="65" t="s">
        <v>150</v>
      </c>
      <c r="J1065" s="43">
        <v>1585369</v>
      </c>
      <c r="K1065" s="43">
        <v>1902944</v>
      </c>
      <c r="L1065" s="43">
        <v>5113698</v>
      </c>
      <c r="M1065" s="77">
        <v>7413733</v>
      </c>
      <c r="N1065" s="92">
        <v>151171</v>
      </c>
      <c r="O1065" s="43"/>
      <c r="P1065" s="43"/>
      <c r="Q1065" s="45"/>
    </row>
    <row r="1066" spans="2:17" s="54" customFormat="1" x14ac:dyDescent="0.25">
      <c r="B1066" s="142">
        <v>532</v>
      </c>
      <c r="C1066" s="127" t="s">
        <v>1144</v>
      </c>
      <c r="D1066" s="129" t="s">
        <v>1927</v>
      </c>
      <c r="E1066" s="131">
        <v>33427</v>
      </c>
      <c r="F1066" s="133">
        <v>5931520000</v>
      </c>
      <c r="G1066" s="127" t="s">
        <v>153</v>
      </c>
      <c r="H1066" s="135" t="s">
        <v>145</v>
      </c>
      <c r="I1066" s="66" t="s">
        <v>149</v>
      </c>
      <c r="J1066" s="93">
        <v>6617534441</v>
      </c>
      <c r="K1066" s="78">
        <v>13308440058</v>
      </c>
      <c r="L1066" s="52">
        <v>21455291368</v>
      </c>
      <c r="M1066" s="79"/>
      <c r="N1066" s="93">
        <v>8127076099</v>
      </c>
      <c r="O1066" s="52"/>
      <c r="P1066" s="52"/>
      <c r="Q1066" s="53"/>
    </row>
    <row r="1067" spans="2:17" s="54" customFormat="1" x14ac:dyDescent="0.25">
      <c r="B1067" s="143">
        <v>532</v>
      </c>
      <c r="C1067" s="128" t="s">
        <v>1144</v>
      </c>
      <c r="D1067" s="130" t="s">
        <v>1927</v>
      </c>
      <c r="E1067" s="132">
        <v>33427</v>
      </c>
      <c r="F1067" s="134">
        <v>5931520000</v>
      </c>
      <c r="G1067" s="128"/>
      <c r="H1067" s="136"/>
      <c r="I1067" s="65" t="s">
        <v>150</v>
      </c>
      <c r="J1067" s="92">
        <v>411228647</v>
      </c>
      <c r="K1067" s="77">
        <v>965140827</v>
      </c>
      <c r="L1067" s="43">
        <v>2069320175</v>
      </c>
      <c r="M1067" s="80"/>
      <c r="N1067" s="92">
        <v>237921220</v>
      </c>
      <c r="O1067" s="43"/>
      <c r="P1067" s="43"/>
      <c r="Q1067" s="45"/>
    </row>
    <row r="1068" spans="2:17" s="54" customFormat="1" x14ac:dyDescent="0.25">
      <c r="B1068" s="126">
        <v>533</v>
      </c>
      <c r="C1068" s="127" t="s">
        <v>1146</v>
      </c>
      <c r="D1068" s="129" t="s">
        <v>1928</v>
      </c>
      <c r="E1068" s="131">
        <v>34885</v>
      </c>
      <c r="F1068" s="133">
        <v>6367664717</v>
      </c>
      <c r="G1068" s="127" t="s">
        <v>152</v>
      </c>
      <c r="H1068" s="135" t="s">
        <v>145</v>
      </c>
      <c r="I1068" s="66" t="s">
        <v>149</v>
      </c>
      <c r="J1068" s="55"/>
      <c r="K1068" s="55"/>
      <c r="L1068" s="79"/>
      <c r="M1068" s="79"/>
      <c r="N1068" s="94"/>
      <c r="O1068" s="52"/>
      <c r="P1068" s="52"/>
      <c r="Q1068" s="53"/>
    </row>
    <row r="1069" spans="2:17" s="54" customFormat="1" x14ac:dyDescent="0.25">
      <c r="B1069" s="126">
        <v>533</v>
      </c>
      <c r="C1069" s="128" t="s">
        <v>1146</v>
      </c>
      <c r="D1069" s="130" t="s">
        <v>1928</v>
      </c>
      <c r="E1069" s="132">
        <v>34885</v>
      </c>
      <c r="F1069" s="134">
        <v>6367664717</v>
      </c>
      <c r="G1069" s="128"/>
      <c r="H1069" s="136"/>
      <c r="I1069" s="65" t="s">
        <v>150</v>
      </c>
      <c r="J1069" s="43">
        <v>505195</v>
      </c>
      <c r="K1069" s="43">
        <v>737777</v>
      </c>
      <c r="L1069" s="77">
        <v>1299483</v>
      </c>
      <c r="M1069" s="77">
        <v>1537695</v>
      </c>
      <c r="N1069" s="92">
        <v>548493</v>
      </c>
      <c r="O1069" s="43"/>
      <c r="P1069" s="43"/>
      <c r="Q1069" s="45"/>
    </row>
    <row r="1070" spans="2:17" s="54" customFormat="1" x14ac:dyDescent="0.25">
      <c r="B1070" s="126">
        <v>534</v>
      </c>
      <c r="C1070" s="127" t="s">
        <v>1148</v>
      </c>
      <c r="D1070" s="129" t="s">
        <v>1929</v>
      </c>
      <c r="E1070" s="131" t="s">
        <v>1930</v>
      </c>
      <c r="F1070" s="133">
        <v>3150000000</v>
      </c>
      <c r="G1070" s="127" t="s">
        <v>154</v>
      </c>
      <c r="H1070" s="141" t="s">
        <v>145</v>
      </c>
      <c r="I1070" s="66" t="s">
        <v>149</v>
      </c>
      <c r="J1070" s="52">
        <v>31814061155</v>
      </c>
      <c r="K1070" s="52">
        <v>70695218900</v>
      </c>
      <c r="L1070" s="52">
        <v>127985829028</v>
      </c>
      <c r="M1070" s="78">
        <v>190410914134</v>
      </c>
      <c r="N1070" s="93">
        <v>57223115785</v>
      </c>
      <c r="O1070" s="52"/>
      <c r="P1070" s="52"/>
      <c r="Q1070" s="53"/>
    </row>
    <row r="1071" spans="2:17" s="54" customFormat="1" x14ac:dyDescent="0.25">
      <c r="B1071" s="126">
        <v>534</v>
      </c>
      <c r="C1071" s="128" t="s">
        <v>1148</v>
      </c>
      <c r="D1071" s="130" t="s">
        <v>1929</v>
      </c>
      <c r="E1071" s="132" t="s">
        <v>1930</v>
      </c>
      <c r="F1071" s="134">
        <v>3150000000</v>
      </c>
      <c r="G1071" s="128"/>
      <c r="H1071" s="141"/>
      <c r="I1071" s="65" t="s">
        <v>150</v>
      </c>
      <c r="J1071" s="43">
        <v>17222813127</v>
      </c>
      <c r="K1071" s="43">
        <v>28590789186</v>
      </c>
      <c r="L1071" s="43">
        <v>48166192603</v>
      </c>
      <c r="M1071" s="77">
        <v>84584567691</v>
      </c>
      <c r="N1071" s="92">
        <v>19104707830</v>
      </c>
      <c r="O1071" s="43"/>
      <c r="P1071" s="43"/>
      <c r="Q1071" s="45"/>
    </row>
    <row r="1072" spans="2:17" s="54" customFormat="1" x14ac:dyDescent="0.25">
      <c r="B1072" s="126">
        <v>535</v>
      </c>
      <c r="C1072" s="127" t="s">
        <v>1150</v>
      </c>
      <c r="D1072" s="129" t="s">
        <v>1931</v>
      </c>
      <c r="E1072" s="131" t="s">
        <v>1353</v>
      </c>
      <c r="F1072" s="133">
        <v>14426781680</v>
      </c>
      <c r="G1072" s="127" t="s">
        <v>153</v>
      </c>
      <c r="H1072" s="141" t="s">
        <v>145</v>
      </c>
      <c r="I1072" s="66" t="s">
        <v>149</v>
      </c>
      <c r="J1072" s="52">
        <v>5661360114</v>
      </c>
      <c r="K1072" s="52">
        <v>2666975709</v>
      </c>
      <c r="L1072" s="52">
        <v>4023093772</v>
      </c>
      <c r="M1072" s="78">
        <v>5661360114</v>
      </c>
      <c r="N1072" s="93">
        <v>1060684327</v>
      </c>
      <c r="O1072" s="52"/>
      <c r="P1072" s="52"/>
      <c r="Q1072" s="53"/>
    </row>
    <row r="1073" spans="2:17" s="54" customFormat="1" x14ac:dyDescent="0.25">
      <c r="B1073" s="126">
        <v>535</v>
      </c>
      <c r="C1073" s="128" t="s">
        <v>1150</v>
      </c>
      <c r="D1073" s="130" t="s">
        <v>1931</v>
      </c>
      <c r="E1073" s="132" t="s">
        <v>1353</v>
      </c>
      <c r="F1073" s="134">
        <v>14426781680</v>
      </c>
      <c r="G1073" s="128"/>
      <c r="H1073" s="141"/>
      <c r="I1073" s="65" t="s">
        <v>150</v>
      </c>
      <c r="J1073" s="52">
        <v>690623630</v>
      </c>
      <c r="K1073" s="43">
        <v>201262417</v>
      </c>
      <c r="L1073" s="43">
        <v>392247027</v>
      </c>
      <c r="M1073" s="77">
        <v>690623630</v>
      </c>
      <c r="N1073" s="93">
        <v>103124912</v>
      </c>
      <c r="O1073" s="43"/>
      <c r="P1073" s="43"/>
      <c r="Q1073" s="45"/>
    </row>
    <row r="1074" spans="2:17" s="54" customFormat="1" x14ac:dyDescent="0.25">
      <c r="B1074" s="126">
        <v>536</v>
      </c>
      <c r="C1074" s="127" t="s">
        <v>1152</v>
      </c>
      <c r="D1074" s="129" t="s">
        <v>1932</v>
      </c>
      <c r="E1074" s="131" t="s">
        <v>1933</v>
      </c>
      <c r="F1074" s="133">
        <v>12499385782</v>
      </c>
      <c r="G1074" s="127" t="s">
        <v>154</v>
      </c>
      <c r="H1074" s="141" t="s">
        <v>145</v>
      </c>
      <c r="I1074" s="66" t="s">
        <v>149</v>
      </c>
      <c r="J1074" s="52">
        <v>170896198160</v>
      </c>
      <c r="K1074" s="52">
        <v>369215101674</v>
      </c>
      <c r="L1074" s="52">
        <v>590454037524</v>
      </c>
      <c r="M1074" s="78">
        <v>850640883028</v>
      </c>
      <c r="N1074" s="93">
        <v>171714541552</v>
      </c>
      <c r="O1074" s="52"/>
      <c r="P1074" s="52"/>
      <c r="Q1074" s="53"/>
    </row>
    <row r="1075" spans="2:17" s="54" customFormat="1" x14ac:dyDescent="0.25">
      <c r="B1075" s="126">
        <v>536</v>
      </c>
      <c r="C1075" s="128" t="s">
        <v>1152</v>
      </c>
      <c r="D1075" s="130" t="s">
        <v>1932</v>
      </c>
      <c r="E1075" s="132" t="s">
        <v>1933</v>
      </c>
      <c r="F1075" s="134">
        <v>12499385782</v>
      </c>
      <c r="G1075" s="128"/>
      <c r="H1075" s="141"/>
      <c r="I1075" s="65" t="s">
        <v>150</v>
      </c>
      <c r="J1075" s="18">
        <v>-26629316712</v>
      </c>
      <c r="K1075" s="8">
        <v>-45065278660</v>
      </c>
      <c r="L1075" s="8">
        <v>-72401044033</v>
      </c>
      <c r="M1075" s="74">
        <v>-69562072768</v>
      </c>
      <c r="N1075" s="102">
        <v>-32631740176</v>
      </c>
      <c r="O1075" s="43"/>
      <c r="P1075" s="43"/>
      <c r="Q1075" s="45"/>
    </row>
    <row r="1076" spans="2:17" s="54" customFormat="1" x14ac:dyDescent="0.25">
      <c r="B1076" s="142">
        <v>537</v>
      </c>
      <c r="C1076" s="127" t="s">
        <v>1154</v>
      </c>
      <c r="D1076" s="129" t="s">
        <v>1934</v>
      </c>
      <c r="E1076" s="131">
        <v>35317</v>
      </c>
      <c r="F1076" s="133">
        <v>5758675440</v>
      </c>
      <c r="G1076" s="127" t="s">
        <v>152</v>
      </c>
      <c r="H1076" s="135" t="s">
        <v>145</v>
      </c>
      <c r="I1076" s="66" t="s">
        <v>149</v>
      </c>
      <c r="J1076" s="52">
        <v>888150</v>
      </c>
      <c r="K1076" s="52">
        <v>1793485</v>
      </c>
      <c r="L1076" s="52">
        <v>2852584</v>
      </c>
      <c r="M1076" s="78">
        <v>3933353</v>
      </c>
      <c r="N1076" s="93">
        <v>890858</v>
      </c>
      <c r="O1076" s="52"/>
      <c r="P1076" s="52"/>
      <c r="Q1076" s="53"/>
    </row>
    <row r="1077" spans="2:17" s="54" customFormat="1" x14ac:dyDescent="0.25">
      <c r="B1077" s="143">
        <v>537</v>
      </c>
      <c r="C1077" s="128" t="s">
        <v>1154</v>
      </c>
      <c r="D1077" s="130" t="s">
        <v>1934</v>
      </c>
      <c r="E1077" s="132">
        <v>35317</v>
      </c>
      <c r="F1077" s="134">
        <v>5758675440</v>
      </c>
      <c r="G1077" s="128"/>
      <c r="H1077" s="136"/>
      <c r="I1077" s="65" t="s">
        <v>150</v>
      </c>
      <c r="J1077" s="43">
        <v>136866</v>
      </c>
      <c r="K1077" s="43">
        <v>255102</v>
      </c>
      <c r="L1077" s="43">
        <v>457124</v>
      </c>
      <c r="M1077" s="77">
        <v>633550</v>
      </c>
      <c r="N1077" s="92">
        <v>137033</v>
      </c>
      <c r="O1077" s="43"/>
      <c r="P1077" s="43"/>
      <c r="Q1077" s="45"/>
    </row>
    <row r="1078" spans="2:17" s="54" customFormat="1" x14ac:dyDescent="0.25">
      <c r="B1078" s="126">
        <v>538</v>
      </c>
      <c r="C1078" s="127" t="s">
        <v>1156</v>
      </c>
      <c r="D1078" s="129" t="s">
        <v>1935</v>
      </c>
      <c r="E1078" s="131" t="s">
        <v>1936</v>
      </c>
      <c r="F1078" s="133">
        <v>7059000000</v>
      </c>
      <c r="G1078" s="127" t="s">
        <v>154</v>
      </c>
      <c r="H1078" s="135" t="s">
        <v>155</v>
      </c>
      <c r="I1078" s="66" t="s">
        <v>149</v>
      </c>
      <c r="J1078" s="52">
        <v>28596638</v>
      </c>
      <c r="K1078" s="52">
        <v>59045020</v>
      </c>
      <c r="L1078" s="52">
        <v>94979025</v>
      </c>
      <c r="M1078" s="78">
        <v>132401822</v>
      </c>
      <c r="N1078" s="93">
        <v>40291207</v>
      </c>
      <c r="O1078" s="52"/>
      <c r="P1078" s="52"/>
      <c r="Q1078" s="53"/>
    </row>
    <row r="1079" spans="2:17" s="54" customFormat="1" x14ac:dyDescent="0.25">
      <c r="B1079" s="126">
        <v>538</v>
      </c>
      <c r="C1079" s="128" t="s">
        <v>1156</v>
      </c>
      <c r="D1079" s="130" t="s">
        <v>1935</v>
      </c>
      <c r="E1079" s="132" t="s">
        <v>1936</v>
      </c>
      <c r="F1079" s="134">
        <v>7059000000</v>
      </c>
      <c r="G1079" s="128"/>
      <c r="H1079" s="136"/>
      <c r="I1079" s="65" t="s">
        <v>150</v>
      </c>
      <c r="J1079" s="43">
        <v>1363249</v>
      </c>
      <c r="K1079" s="43">
        <v>4055162</v>
      </c>
      <c r="L1079" s="43">
        <v>6826235</v>
      </c>
      <c r="M1079" s="77">
        <v>13408479</v>
      </c>
      <c r="N1079" s="92">
        <v>6198231</v>
      </c>
      <c r="O1079" s="43"/>
      <c r="P1079" s="43"/>
      <c r="Q1079" s="45"/>
    </row>
    <row r="1080" spans="2:17" s="54" customFormat="1" x14ac:dyDescent="0.25">
      <c r="B1080" s="126">
        <v>539</v>
      </c>
      <c r="C1080" s="127" t="s">
        <v>1158</v>
      </c>
      <c r="D1080" s="129" t="s">
        <v>1937</v>
      </c>
      <c r="E1080" s="131">
        <v>33797</v>
      </c>
      <c r="F1080" s="133">
        <v>331200000</v>
      </c>
      <c r="G1080" s="127" t="s">
        <v>154</v>
      </c>
      <c r="H1080" s="135" t="s">
        <v>145</v>
      </c>
      <c r="I1080" s="66" t="s">
        <v>149</v>
      </c>
      <c r="J1080" s="52">
        <v>469781541469</v>
      </c>
      <c r="K1080" s="52">
        <v>1024773364326</v>
      </c>
      <c r="L1080" s="52">
        <v>1510499032659</v>
      </c>
      <c r="M1080" s="78">
        <v>1977016177884</v>
      </c>
      <c r="N1080" s="93">
        <v>482447860889</v>
      </c>
      <c r="O1080" s="52"/>
      <c r="P1080" s="52"/>
      <c r="Q1080" s="53"/>
    </row>
    <row r="1081" spans="2:17" s="54" customFormat="1" x14ac:dyDescent="0.25">
      <c r="B1081" s="126">
        <v>539</v>
      </c>
      <c r="C1081" s="128" t="s">
        <v>1158</v>
      </c>
      <c r="D1081" s="130" t="s">
        <v>1937</v>
      </c>
      <c r="E1081" s="132">
        <v>33797</v>
      </c>
      <c r="F1081" s="134">
        <v>331200000</v>
      </c>
      <c r="G1081" s="128"/>
      <c r="H1081" s="136"/>
      <c r="I1081" s="65" t="s">
        <v>150</v>
      </c>
      <c r="J1081" s="43">
        <v>32810581806</v>
      </c>
      <c r="K1081" s="43">
        <v>59390709774</v>
      </c>
      <c r="L1081" s="43">
        <v>78410822717</v>
      </c>
      <c r="M1081" s="77">
        <v>123472547151</v>
      </c>
      <c r="N1081" s="92">
        <v>24615981949</v>
      </c>
      <c r="O1081" s="43"/>
      <c r="P1081" s="43"/>
      <c r="Q1081" s="45"/>
    </row>
    <row r="1082" spans="2:17" s="54" customFormat="1" x14ac:dyDescent="0.25">
      <c r="B1082" s="126">
        <v>540</v>
      </c>
      <c r="C1082" s="127" t="s">
        <v>1160</v>
      </c>
      <c r="D1082" s="129" t="s">
        <v>1938</v>
      </c>
      <c r="E1082" s="131">
        <v>43410</v>
      </c>
      <c r="F1082" s="133">
        <v>650975650</v>
      </c>
      <c r="G1082" s="127" t="s">
        <v>154</v>
      </c>
      <c r="H1082" s="135" t="s">
        <v>145</v>
      </c>
      <c r="I1082" s="66" t="s">
        <v>149</v>
      </c>
      <c r="J1082" s="52">
        <v>224243083083</v>
      </c>
      <c r="K1082" s="55"/>
      <c r="L1082" s="55"/>
      <c r="M1082" s="78">
        <v>896972332330</v>
      </c>
      <c r="N1082" s="93">
        <v>275764879368</v>
      </c>
      <c r="O1082" s="52"/>
      <c r="P1082" s="52"/>
      <c r="Q1082" s="53"/>
    </row>
    <row r="1083" spans="2:17" s="54" customFormat="1" x14ac:dyDescent="0.25">
      <c r="B1083" s="126">
        <v>540</v>
      </c>
      <c r="C1083" s="128" t="s">
        <v>1160</v>
      </c>
      <c r="D1083" s="130" t="s">
        <v>1938</v>
      </c>
      <c r="E1083" s="132">
        <v>43410</v>
      </c>
      <c r="F1083" s="134">
        <v>650975650</v>
      </c>
      <c r="G1083" s="128"/>
      <c r="H1083" s="136"/>
      <c r="I1083" s="65" t="s">
        <v>150</v>
      </c>
      <c r="J1083" s="43">
        <v>3847998643</v>
      </c>
      <c r="K1083" s="44"/>
      <c r="L1083" s="44"/>
      <c r="M1083" s="77">
        <v>13255777355</v>
      </c>
      <c r="N1083" s="92">
        <v>3706414649</v>
      </c>
      <c r="O1083" s="43"/>
      <c r="P1083" s="43"/>
      <c r="Q1083" s="45"/>
    </row>
    <row r="1084" spans="2:17" s="54" customFormat="1" x14ac:dyDescent="0.25">
      <c r="B1084" s="142">
        <v>541</v>
      </c>
      <c r="C1084" s="127" t="s">
        <v>1162</v>
      </c>
      <c r="D1084" s="129" t="s">
        <v>1939</v>
      </c>
      <c r="E1084" s="131" t="s">
        <v>1940</v>
      </c>
      <c r="F1084" s="133">
        <v>1000000000</v>
      </c>
      <c r="G1084" s="127" t="s">
        <v>154</v>
      </c>
      <c r="H1084" s="135" t="s">
        <v>145</v>
      </c>
      <c r="I1084" s="66" t="s">
        <v>149</v>
      </c>
      <c r="J1084" s="107">
        <v>4720897375</v>
      </c>
      <c r="K1084" s="55"/>
      <c r="L1084" s="55"/>
      <c r="M1084" s="78">
        <v>20292781632</v>
      </c>
      <c r="N1084" s="93">
        <v>4533459518</v>
      </c>
      <c r="O1084" s="52"/>
      <c r="P1084" s="52"/>
      <c r="Q1084" s="53"/>
    </row>
    <row r="1085" spans="2:17" s="54" customFormat="1" x14ac:dyDescent="0.25">
      <c r="B1085" s="143">
        <v>541</v>
      </c>
      <c r="C1085" s="128" t="s">
        <v>1162</v>
      </c>
      <c r="D1085" s="130" t="s">
        <v>1939</v>
      </c>
      <c r="E1085" s="132" t="s">
        <v>1940</v>
      </c>
      <c r="F1085" s="134">
        <v>1000000000</v>
      </c>
      <c r="G1085" s="128"/>
      <c r="H1085" s="136"/>
      <c r="I1085" s="65" t="s">
        <v>150</v>
      </c>
      <c r="J1085" s="8">
        <v>-8182322111</v>
      </c>
      <c r="K1085" s="56"/>
      <c r="L1085" s="56"/>
      <c r="M1085" s="74">
        <v>-26021034590</v>
      </c>
      <c r="N1085" s="89">
        <v>-10692772711</v>
      </c>
      <c r="O1085" s="43"/>
      <c r="P1085" s="43"/>
      <c r="Q1085" s="45"/>
    </row>
    <row r="1086" spans="2:17" s="54" customFormat="1" x14ac:dyDescent="0.25">
      <c r="B1086" s="142">
        <v>542</v>
      </c>
      <c r="C1086" s="127" t="s">
        <v>1164</v>
      </c>
      <c r="D1086" s="129" t="s">
        <v>1941</v>
      </c>
      <c r="E1086" s="131">
        <v>34654</v>
      </c>
      <c r="F1086" s="133">
        <v>2114570958</v>
      </c>
      <c r="G1086" s="127" t="s">
        <v>154</v>
      </c>
      <c r="H1086" s="135" t="s">
        <v>145</v>
      </c>
      <c r="I1086" s="66" t="s">
        <v>149</v>
      </c>
      <c r="J1086" s="107">
        <v>543216065108</v>
      </c>
      <c r="K1086" s="52">
        <v>1082800084500</v>
      </c>
      <c r="L1086" s="52">
        <v>1695948243218</v>
      </c>
      <c r="M1086" s="78">
        <v>2389268903462</v>
      </c>
      <c r="N1086" s="93">
        <v>609005746479</v>
      </c>
      <c r="O1086" s="52"/>
      <c r="P1086" s="52"/>
      <c r="Q1086" s="53"/>
    </row>
    <row r="1087" spans="2:17" s="54" customFormat="1" x14ac:dyDescent="0.25">
      <c r="B1087" s="143">
        <v>542</v>
      </c>
      <c r="C1087" s="128" t="s">
        <v>1164</v>
      </c>
      <c r="D1087" s="130" t="s">
        <v>1941</v>
      </c>
      <c r="E1087" s="132">
        <v>34654</v>
      </c>
      <c r="F1087" s="134">
        <v>2114570958</v>
      </c>
      <c r="G1087" s="128"/>
      <c r="H1087" s="136"/>
      <c r="I1087" s="65" t="s">
        <v>150</v>
      </c>
      <c r="J1087" s="43">
        <v>13584363152</v>
      </c>
      <c r="K1087" s="43">
        <v>28614318268</v>
      </c>
      <c r="L1087" s="43">
        <v>32478920300</v>
      </c>
      <c r="M1087" s="77">
        <v>82232722269</v>
      </c>
      <c r="N1087" s="92">
        <v>39869376794</v>
      </c>
      <c r="O1087" s="43"/>
      <c r="P1087" s="43"/>
      <c r="Q1087" s="45"/>
    </row>
    <row r="1088" spans="2:17" s="54" customFormat="1" x14ac:dyDescent="0.25">
      <c r="B1088" s="126">
        <v>543</v>
      </c>
      <c r="C1088" s="127" t="s">
        <v>1166</v>
      </c>
      <c r="D1088" s="129" t="s">
        <v>1942</v>
      </c>
      <c r="E1088" s="131" t="s">
        <v>1943</v>
      </c>
      <c r="F1088" s="133">
        <v>2700000000</v>
      </c>
      <c r="G1088" s="127" t="s">
        <v>154</v>
      </c>
      <c r="H1088" s="135" t="s">
        <v>145</v>
      </c>
      <c r="I1088" s="66" t="s">
        <v>149</v>
      </c>
      <c r="J1088" s="52">
        <v>616318185721</v>
      </c>
      <c r="K1088" s="52">
        <v>1084108991792</v>
      </c>
      <c r="L1088" s="78">
        <v>1640799795200</v>
      </c>
      <c r="M1088" s="78">
        <v>2268091163130</v>
      </c>
      <c r="N1088" s="93">
        <v>578912185880</v>
      </c>
      <c r="O1088" s="52"/>
      <c r="P1088" s="52"/>
      <c r="Q1088" s="53"/>
    </row>
    <row r="1089" spans="2:17" s="54" customFormat="1" x14ac:dyDescent="0.25">
      <c r="B1089" s="126">
        <v>543</v>
      </c>
      <c r="C1089" s="128" t="s">
        <v>1166</v>
      </c>
      <c r="D1089" s="130" t="s">
        <v>1942</v>
      </c>
      <c r="E1089" s="132" t="s">
        <v>1943</v>
      </c>
      <c r="F1089" s="134">
        <v>2700000000</v>
      </c>
      <c r="G1089" s="128"/>
      <c r="H1089" s="136"/>
      <c r="I1089" s="65" t="s">
        <v>150</v>
      </c>
      <c r="J1089" s="43">
        <v>52502606646</v>
      </c>
      <c r="K1089" s="43">
        <v>89853365914</v>
      </c>
      <c r="L1089" s="77">
        <v>136033770469</v>
      </c>
      <c r="M1089" s="77">
        <v>204033768562</v>
      </c>
      <c r="N1089" s="92">
        <v>65927233052</v>
      </c>
      <c r="O1089" s="43"/>
      <c r="P1089" s="43"/>
      <c r="Q1089" s="45"/>
    </row>
    <row r="1090" spans="2:17" s="54" customFormat="1" x14ac:dyDescent="0.25">
      <c r="B1090" s="126">
        <v>544</v>
      </c>
      <c r="C1090" s="127" t="s">
        <v>1168</v>
      </c>
      <c r="D1090" s="129" t="s">
        <v>1944</v>
      </c>
      <c r="E1090" s="131">
        <v>38183</v>
      </c>
      <c r="F1090" s="133">
        <v>15537591429</v>
      </c>
      <c r="G1090" s="127"/>
      <c r="H1090" s="141"/>
      <c r="I1090" s="66" t="s">
        <v>149</v>
      </c>
      <c r="J1090" s="55"/>
      <c r="K1090" s="55"/>
      <c r="L1090" s="55"/>
      <c r="M1090" s="79"/>
      <c r="N1090" s="94"/>
      <c r="O1090" s="52"/>
      <c r="P1090" s="52"/>
      <c r="Q1090" s="53"/>
    </row>
    <row r="1091" spans="2:17" s="54" customFormat="1" x14ac:dyDescent="0.25">
      <c r="B1091" s="126">
        <v>544</v>
      </c>
      <c r="C1091" s="128" t="s">
        <v>1168</v>
      </c>
      <c r="D1091" s="130" t="s">
        <v>1944</v>
      </c>
      <c r="E1091" s="132">
        <v>38183</v>
      </c>
      <c r="F1091" s="134">
        <v>15537591429</v>
      </c>
      <c r="G1091" s="128"/>
      <c r="H1091" s="141"/>
      <c r="I1091" s="65" t="s">
        <v>150</v>
      </c>
      <c r="J1091" s="44"/>
      <c r="K1091" s="44"/>
      <c r="L1091" s="44"/>
      <c r="M1091" s="80"/>
      <c r="N1091" s="95"/>
      <c r="O1091" s="43"/>
      <c r="P1091" s="43"/>
      <c r="Q1091" s="45"/>
    </row>
    <row r="1092" spans="2:17" s="54" customFormat="1" x14ac:dyDescent="0.25">
      <c r="B1092" s="126">
        <v>545</v>
      </c>
      <c r="C1092" s="127" t="s">
        <v>1170</v>
      </c>
      <c r="D1092" s="129" t="s">
        <v>1945</v>
      </c>
      <c r="E1092" s="131">
        <v>40644</v>
      </c>
      <c r="F1092" s="133">
        <v>12000705445</v>
      </c>
      <c r="G1092" s="127" t="s">
        <v>154</v>
      </c>
      <c r="H1092" s="141" t="s">
        <v>145</v>
      </c>
      <c r="I1092" s="66" t="s">
        <v>149</v>
      </c>
      <c r="J1092" s="52">
        <v>181071340508</v>
      </c>
      <c r="K1092" s="52">
        <v>362688987070</v>
      </c>
      <c r="L1092" s="52">
        <v>573827278165</v>
      </c>
      <c r="M1092" s="78">
        <v>806031479570</v>
      </c>
      <c r="N1092" s="94"/>
      <c r="O1092" s="52"/>
      <c r="P1092" s="52"/>
      <c r="Q1092" s="53"/>
    </row>
    <row r="1093" spans="2:17" s="54" customFormat="1" x14ac:dyDescent="0.25">
      <c r="B1093" s="126">
        <v>545</v>
      </c>
      <c r="C1093" s="128" t="s">
        <v>1170</v>
      </c>
      <c r="D1093" s="130" t="s">
        <v>1945</v>
      </c>
      <c r="E1093" s="132">
        <v>40644</v>
      </c>
      <c r="F1093" s="134">
        <v>12000705445</v>
      </c>
      <c r="G1093" s="128"/>
      <c r="H1093" s="141"/>
      <c r="I1093" s="65" t="s">
        <v>150</v>
      </c>
      <c r="J1093" s="46">
        <v>-24422536141</v>
      </c>
      <c r="K1093" s="8">
        <v>-47055314493</v>
      </c>
      <c r="L1093" s="8">
        <v>-57616837699</v>
      </c>
      <c r="M1093" s="74">
        <v>-95600579196</v>
      </c>
      <c r="N1093" s="94"/>
      <c r="O1093" s="43"/>
      <c r="P1093" s="43"/>
      <c r="Q1093" s="45"/>
    </row>
    <row r="1094" spans="2:17" s="54" customFormat="1" x14ac:dyDescent="0.25">
      <c r="B1094" s="126">
        <v>546</v>
      </c>
      <c r="C1094" s="127" t="s">
        <v>1172</v>
      </c>
      <c r="D1094" s="129" t="s">
        <v>1946</v>
      </c>
      <c r="E1094" s="131">
        <v>41442</v>
      </c>
      <c r="F1094" s="133">
        <v>20452176844</v>
      </c>
      <c r="G1094" s="127" t="s">
        <v>154</v>
      </c>
      <c r="H1094" s="141" t="s">
        <v>155</v>
      </c>
      <c r="I1094" s="66" t="s">
        <v>149</v>
      </c>
      <c r="J1094" s="52">
        <v>267837342</v>
      </c>
      <c r="K1094" s="52">
        <v>543760564</v>
      </c>
      <c r="L1094" s="52">
        <v>763947195</v>
      </c>
      <c r="M1094" s="78">
        <v>1033945566</v>
      </c>
      <c r="N1094" s="93">
        <v>316846779</v>
      </c>
      <c r="O1094" s="52"/>
      <c r="P1094" s="52"/>
      <c r="Q1094" s="53"/>
    </row>
    <row r="1095" spans="2:17" s="54" customFormat="1" x14ac:dyDescent="0.25">
      <c r="B1095" s="126">
        <v>546</v>
      </c>
      <c r="C1095" s="128" t="s">
        <v>1172</v>
      </c>
      <c r="D1095" s="130" t="s">
        <v>1946</v>
      </c>
      <c r="E1095" s="132">
        <v>41442</v>
      </c>
      <c r="F1095" s="134">
        <v>20452176844</v>
      </c>
      <c r="G1095" s="128"/>
      <c r="H1095" s="141"/>
      <c r="I1095" s="65" t="s">
        <v>150</v>
      </c>
      <c r="J1095" s="58">
        <v>38102907</v>
      </c>
      <c r="K1095" s="43">
        <v>56326102</v>
      </c>
      <c r="L1095" s="43">
        <v>70492289</v>
      </c>
      <c r="M1095" s="77">
        <v>84556033</v>
      </c>
      <c r="N1095" s="100">
        <v>28048388</v>
      </c>
      <c r="O1095" s="43"/>
      <c r="P1095" s="43"/>
      <c r="Q1095" s="45"/>
    </row>
    <row r="1096" spans="2:17" s="54" customFormat="1" x14ac:dyDescent="0.25">
      <c r="B1096" s="142">
        <v>547</v>
      </c>
      <c r="C1096" s="127" t="s">
        <v>1174</v>
      </c>
      <c r="D1096" s="129" t="s">
        <v>1175</v>
      </c>
      <c r="E1096" s="131">
        <v>33980</v>
      </c>
      <c r="F1096" s="133">
        <v>6020000000</v>
      </c>
      <c r="G1096" s="127" t="s">
        <v>153</v>
      </c>
      <c r="H1096" s="135" t="s">
        <v>145</v>
      </c>
      <c r="I1096" s="66" t="s">
        <v>149</v>
      </c>
      <c r="J1096" s="52">
        <v>144320106</v>
      </c>
      <c r="K1096" s="52">
        <v>276654988</v>
      </c>
      <c r="L1096" s="52">
        <v>440684034</v>
      </c>
      <c r="M1096" s="78">
        <v>600986872</v>
      </c>
      <c r="N1096" s="93">
        <v>175148832</v>
      </c>
      <c r="O1096" s="52"/>
      <c r="P1096" s="52"/>
      <c r="Q1096" s="53"/>
    </row>
    <row r="1097" spans="2:17" s="54" customFormat="1" x14ac:dyDescent="0.25">
      <c r="B1097" s="143">
        <v>547</v>
      </c>
      <c r="C1097" s="128" t="s">
        <v>1174</v>
      </c>
      <c r="D1097" s="130" t="s">
        <v>1175</v>
      </c>
      <c r="E1097" s="132">
        <v>33980</v>
      </c>
      <c r="F1097" s="134">
        <v>6020000000</v>
      </c>
      <c r="G1097" s="128"/>
      <c r="H1097" s="136"/>
      <c r="I1097" s="65" t="s">
        <v>150</v>
      </c>
      <c r="J1097" s="43">
        <v>8316864</v>
      </c>
      <c r="K1097" s="43">
        <v>17383527</v>
      </c>
      <c r="L1097" s="43">
        <v>32049453</v>
      </c>
      <c r="M1097" s="77">
        <v>38735092</v>
      </c>
      <c r="N1097" s="92">
        <v>13485160</v>
      </c>
      <c r="O1097" s="43"/>
      <c r="P1097" s="43"/>
      <c r="Q1097" s="45"/>
    </row>
    <row r="1098" spans="2:17" s="54" customFormat="1" x14ac:dyDescent="0.25">
      <c r="B1098" s="126">
        <v>548</v>
      </c>
      <c r="C1098" s="127" t="s">
        <v>1176</v>
      </c>
      <c r="D1098" s="129" t="s">
        <v>1947</v>
      </c>
      <c r="E1098" s="131">
        <v>41451</v>
      </c>
      <c r="F1098" s="133">
        <v>2712967000</v>
      </c>
      <c r="G1098" s="127" t="s">
        <v>152</v>
      </c>
      <c r="H1098" s="135" t="s">
        <v>145</v>
      </c>
      <c r="I1098" s="66" t="s">
        <v>149</v>
      </c>
      <c r="J1098" s="55"/>
      <c r="K1098" s="55"/>
      <c r="L1098" s="55"/>
      <c r="M1098" s="79"/>
      <c r="N1098" s="94"/>
      <c r="O1098" s="52"/>
      <c r="P1098" s="52"/>
      <c r="Q1098" s="53"/>
    </row>
    <row r="1099" spans="2:17" s="54" customFormat="1" x14ac:dyDescent="0.25">
      <c r="B1099" s="126">
        <v>548</v>
      </c>
      <c r="C1099" s="128" t="s">
        <v>1176</v>
      </c>
      <c r="D1099" s="130" t="s">
        <v>1947</v>
      </c>
      <c r="E1099" s="132">
        <v>41451</v>
      </c>
      <c r="F1099" s="134">
        <v>2712967000</v>
      </c>
      <c r="G1099" s="128"/>
      <c r="H1099" s="136"/>
      <c r="I1099" s="65" t="s">
        <v>150</v>
      </c>
      <c r="J1099" s="8">
        <v>-270208</v>
      </c>
      <c r="K1099" s="8">
        <v>-1201927</v>
      </c>
      <c r="L1099" s="8">
        <v>-916757</v>
      </c>
      <c r="M1099" s="74">
        <v>-6134832</v>
      </c>
      <c r="N1099" s="92">
        <v>1127294</v>
      </c>
      <c r="O1099" s="43"/>
      <c r="P1099" s="43"/>
      <c r="Q1099" s="45"/>
    </row>
    <row r="1100" spans="2:17" s="54" customFormat="1" x14ac:dyDescent="0.25">
      <c r="B1100" s="126">
        <v>549</v>
      </c>
      <c r="C1100" s="127" t="s">
        <v>1178</v>
      </c>
      <c r="D1100" s="129" t="s">
        <v>1948</v>
      </c>
      <c r="E1100" s="131">
        <v>35516</v>
      </c>
      <c r="F1100" s="133">
        <v>4705249440</v>
      </c>
      <c r="G1100" s="127" t="s">
        <v>154</v>
      </c>
      <c r="H1100" s="135" t="s">
        <v>145</v>
      </c>
      <c r="I1100" s="66" t="s">
        <v>149</v>
      </c>
      <c r="J1100" s="52">
        <v>909335446337</v>
      </c>
      <c r="K1100" s="52">
        <v>1520066262752</v>
      </c>
      <c r="L1100" s="52">
        <v>2658485267530</v>
      </c>
      <c r="M1100" s="78">
        <v>3681834788101</v>
      </c>
      <c r="N1100" s="93">
        <v>823710826604</v>
      </c>
      <c r="O1100" s="52"/>
      <c r="P1100" s="52"/>
      <c r="Q1100" s="53"/>
    </row>
    <row r="1101" spans="2:17" s="54" customFormat="1" x14ac:dyDescent="0.25">
      <c r="B1101" s="126">
        <v>549</v>
      </c>
      <c r="C1101" s="128" t="s">
        <v>1178</v>
      </c>
      <c r="D1101" s="130" t="s">
        <v>1948</v>
      </c>
      <c r="E1101" s="132">
        <v>35516</v>
      </c>
      <c r="F1101" s="134">
        <v>4705249440</v>
      </c>
      <c r="G1101" s="128"/>
      <c r="H1101" s="136"/>
      <c r="I1101" s="65" t="s">
        <v>150</v>
      </c>
      <c r="J1101" s="43">
        <v>9303950768</v>
      </c>
      <c r="K1101" s="8">
        <v>-32385094127</v>
      </c>
      <c r="L1101" s="8">
        <v>-29836369473</v>
      </c>
      <c r="M1101" s="77">
        <v>89833255584</v>
      </c>
      <c r="N1101" s="92">
        <v>1015836713</v>
      </c>
      <c r="O1101" s="43"/>
      <c r="P1101" s="43"/>
      <c r="Q1101" s="45"/>
    </row>
    <row r="1102" spans="2:17" s="54" customFormat="1" x14ac:dyDescent="0.25">
      <c r="B1102" s="126">
        <v>550</v>
      </c>
      <c r="C1102" s="127" t="s">
        <v>1180</v>
      </c>
      <c r="D1102" s="129" t="s">
        <v>1949</v>
      </c>
      <c r="E1102" s="131" t="s">
        <v>1950</v>
      </c>
      <c r="F1102" s="133">
        <v>9525000000</v>
      </c>
      <c r="G1102" s="127" t="s">
        <v>153</v>
      </c>
      <c r="H1102" s="135" t="s">
        <v>145</v>
      </c>
      <c r="I1102" s="66" t="s">
        <v>149</v>
      </c>
      <c r="J1102" s="52">
        <v>900808170</v>
      </c>
      <c r="K1102" s="52">
        <v>1892146797</v>
      </c>
      <c r="L1102" s="52">
        <v>2972694827</v>
      </c>
      <c r="M1102" s="78">
        <v>3710780545</v>
      </c>
      <c r="N1102" s="93">
        <v>845761543</v>
      </c>
      <c r="O1102" s="52"/>
      <c r="P1102" s="52"/>
      <c r="Q1102" s="53"/>
    </row>
    <row r="1103" spans="2:17" s="54" customFormat="1" ht="16.5" thickBot="1" x14ac:dyDescent="0.3">
      <c r="B1103" s="126">
        <v>550</v>
      </c>
      <c r="C1103" s="128" t="s">
        <v>1180</v>
      </c>
      <c r="D1103" s="130" t="s">
        <v>1949</v>
      </c>
      <c r="E1103" s="132" t="s">
        <v>1950</v>
      </c>
      <c r="F1103" s="134">
        <v>9525000000</v>
      </c>
      <c r="G1103" s="128"/>
      <c r="H1103" s="136"/>
      <c r="I1103" s="65" t="s">
        <v>150</v>
      </c>
      <c r="J1103" s="43">
        <v>205627376</v>
      </c>
      <c r="K1103" s="43">
        <v>327147818</v>
      </c>
      <c r="L1103" s="43">
        <v>363040911</v>
      </c>
      <c r="M1103" s="77">
        <v>86770969</v>
      </c>
      <c r="N1103" s="92">
        <v>112865312</v>
      </c>
      <c r="O1103" s="43"/>
      <c r="P1103" s="43"/>
      <c r="Q1103" s="45"/>
    </row>
    <row r="1104" spans="2:17" s="54" customFormat="1" x14ac:dyDescent="0.25">
      <c r="B1104" s="126">
        <v>551</v>
      </c>
      <c r="C1104" s="127" t="s">
        <v>1182</v>
      </c>
      <c r="D1104" s="129" t="s">
        <v>1951</v>
      </c>
      <c r="E1104" s="131" t="s">
        <v>1952</v>
      </c>
      <c r="F1104" s="133">
        <v>1170909181</v>
      </c>
      <c r="G1104" s="144" t="s">
        <v>154</v>
      </c>
      <c r="H1104" s="145" t="s">
        <v>145</v>
      </c>
      <c r="I1104" s="66" t="s">
        <v>149</v>
      </c>
      <c r="J1104" s="52">
        <v>117167959406</v>
      </c>
      <c r="K1104" s="52">
        <v>224904035461</v>
      </c>
      <c r="L1104" s="52">
        <v>303141048706</v>
      </c>
      <c r="M1104" s="78">
        <v>410244604874</v>
      </c>
      <c r="N1104" s="94"/>
      <c r="O1104" s="52"/>
      <c r="P1104" s="52"/>
      <c r="Q1104" s="53"/>
    </row>
    <row r="1105" spans="2:17" s="54" customFormat="1" x14ac:dyDescent="0.25">
      <c r="B1105" s="126">
        <v>551</v>
      </c>
      <c r="C1105" s="128" t="s">
        <v>1182</v>
      </c>
      <c r="D1105" s="130" t="s">
        <v>1951</v>
      </c>
      <c r="E1105" s="132" t="s">
        <v>1952</v>
      </c>
      <c r="F1105" s="134" t="s">
        <v>1953</v>
      </c>
      <c r="G1105" s="128"/>
      <c r="H1105" s="136"/>
      <c r="I1105" s="65" t="s">
        <v>150</v>
      </c>
      <c r="J1105" s="8">
        <v>-3321616002</v>
      </c>
      <c r="K1105" s="43">
        <v>12711431865</v>
      </c>
      <c r="L1105" s="43">
        <v>15058071081</v>
      </c>
      <c r="M1105" s="77">
        <v>1112037917</v>
      </c>
      <c r="N1105" s="95"/>
      <c r="O1105" s="43"/>
      <c r="P1105" s="43"/>
      <c r="Q1105" s="45"/>
    </row>
    <row r="1106" spans="2:17" s="54" customFormat="1" x14ac:dyDescent="0.25">
      <c r="B1106" s="142">
        <v>552</v>
      </c>
      <c r="C1106" s="127" t="s">
        <v>1184</v>
      </c>
      <c r="D1106" s="129" t="s">
        <v>1954</v>
      </c>
      <c r="E1106" s="131">
        <v>40737</v>
      </c>
      <c r="F1106" s="133">
        <v>4800000602</v>
      </c>
      <c r="G1106" s="127" t="s">
        <v>154</v>
      </c>
      <c r="H1106" s="135" t="s">
        <v>145</v>
      </c>
      <c r="I1106" s="66" t="s">
        <v>149</v>
      </c>
      <c r="J1106" s="107">
        <v>33545269831</v>
      </c>
      <c r="K1106" s="55"/>
      <c r="L1106" s="52">
        <v>94729376467</v>
      </c>
      <c r="M1106" s="78">
        <v>131833235355</v>
      </c>
      <c r="N1106" s="93">
        <v>30625500927</v>
      </c>
      <c r="O1106" s="52"/>
      <c r="P1106" s="52"/>
      <c r="Q1106" s="53"/>
    </row>
    <row r="1107" spans="2:17" s="54" customFormat="1" x14ac:dyDescent="0.25">
      <c r="B1107" s="143">
        <v>552</v>
      </c>
      <c r="C1107" s="128" t="s">
        <v>1184</v>
      </c>
      <c r="D1107" s="130" t="s">
        <v>1954</v>
      </c>
      <c r="E1107" s="132">
        <v>40737</v>
      </c>
      <c r="F1107" s="134" t="s">
        <v>1955</v>
      </c>
      <c r="G1107" s="128"/>
      <c r="H1107" s="136"/>
      <c r="I1107" s="65" t="s">
        <v>150</v>
      </c>
      <c r="J1107" s="43">
        <v>119251491</v>
      </c>
      <c r="K1107" s="44"/>
      <c r="L1107" s="43">
        <v>139984294</v>
      </c>
      <c r="M1107" s="77">
        <v>173591040</v>
      </c>
      <c r="N1107" s="92">
        <v>136421550</v>
      </c>
      <c r="O1107" s="43"/>
      <c r="P1107" s="43"/>
      <c r="Q1107" s="45"/>
    </row>
    <row r="1108" spans="2:17" s="54" customFormat="1" x14ac:dyDescent="0.25">
      <c r="B1108" s="142">
        <v>553</v>
      </c>
      <c r="C1108" s="127" t="s">
        <v>1186</v>
      </c>
      <c r="D1108" s="129" t="s">
        <v>1956</v>
      </c>
      <c r="E1108" s="131" t="s">
        <v>1957</v>
      </c>
      <c r="F1108" s="133">
        <v>1310000000</v>
      </c>
      <c r="G1108" s="127" t="s">
        <v>154</v>
      </c>
      <c r="H1108" s="135" t="s">
        <v>145</v>
      </c>
      <c r="I1108" s="66" t="s">
        <v>149</v>
      </c>
      <c r="J1108" s="107">
        <v>725573271472</v>
      </c>
      <c r="K1108" s="52">
        <v>1317066239457</v>
      </c>
      <c r="L1108" s="52">
        <v>2044258470994</v>
      </c>
      <c r="M1108" s="78">
        <v>2826957323397</v>
      </c>
      <c r="N1108" s="93">
        <v>862713619821</v>
      </c>
      <c r="O1108" s="52"/>
      <c r="P1108" s="52"/>
      <c r="Q1108" s="53"/>
    </row>
    <row r="1109" spans="2:17" s="54" customFormat="1" x14ac:dyDescent="0.25">
      <c r="B1109" s="143">
        <v>553</v>
      </c>
      <c r="C1109" s="128" t="s">
        <v>1186</v>
      </c>
      <c r="D1109" s="130" t="s">
        <v>1956</v>
      </c>
      <c r="E1109" s="132" t="s">
        <v>1957</v>
      </c>
      <c r="F1109" s="134" t="s">
        <v>1958</v>
      </c>
      <c r="G1109" s="128"/>
      <c r="H1109" s="136"/>
      <c r="I1109" s="65" t="s">
        <v>150</v>
      </c>
      <c r="J1109" s="43">
        <v>90090532228</v>
      </c>
      <c r="K1109" s="43">
        <v>133408270174</v>
      </c>
      <c r="L1109" s="43">
        <v>199657816415</v>
      </c>
      <c r="M1109" s="77">
        <v>255088886019</v>
      </c>
      <c r="N1109" s="92">
        <v>135197490648</v>
      </c>
      <c r="O1109" s="43"/>
      <c r="P1109" s="43"/>
      <c r="Q1109" s="45"/>
    </row>
    <row r="1110" spans="2:17" s="54" customFormat="1" x14ac:dyDescent="0.25">
      <c r="B1110" s="126">
        <v>554</v>
      </c>
      <c r="C1110" s="127" t="s">
        <v>1188</v>
      </c>
      <c r="D1110" s="129" t="s">
        <v>1959</v>
      </c>
      <c r="E1110" s="131">
        <v>37426</v>
      </c>
      <c r="F1110" s="133">
        <v>24811541414</v>
      </c>
      <c r="G1110" s="127" t="s">
        <v>154</v>
      </c>
      <c r="H1110" s="135" t="s">
        <v>155</v>
      </c>
      <c r="I1110" s="66" t="s">
        <v>149</v>
      </c>
      <c r="J1110" s="55"/>
      <c r="K1110" s="52">
        <v>316825</v>
      </c>
      <c r="L1110" s="78">
        <v>826267</v>
      </c>
      <c r="M1110" s="79"/>
      <c r="N1110" s="94"/>
      <c r="O1110" s="52"/>
      <c r="P1110" s="52"/>
      <c r="Q1110" s="53"/>
    </row>
    <row r="1111" spans="2:17" s="54" customFormat="1" x14ac:dyDescent="0.25">
      <c r="B1111" s="126">
        <v>554</v>
      </c>
      <c r="C1111" s="128" t="s">
        <v>1188</v>
      </c>
      <c r="D1111" s="130" t="s">
        <v>1959</v>
      </c>
      <c r="E1111" s="132">
        <v>37426</v>
      </c>
      <c r="F1111" s="134" t="s">
        <v>1960</v>
      </c>
      <c r="G1111" s="128"/>
      <c r="H1111" s="136"/>
      <c r="I1111" s="65" t="s">
        <v>150</v>
      </c>
      <c r="J1111" s="44"/>
      <c r="K1111" s="8">
        <v>-10252366</v>
      </c>
      <c r="L1111" s="74">
        <v>-1370159</v>
      </c>
      <c r="M1111" s="80"/>
      <c r="N1111" s="95"/>
      <c r="O1111" s="43"/>
      <c r="P1111" s="43"/>
      <c r="Q1111" s="45"/>
    </row>
    <row r="1112" spans="2:17" s="54" customFormat="1" x14ac:dyDescent="0.25">
      <c r="B1112" s="126">
        <v>555</v>
      </c>
      <c r="C1112" s="127" t="s">
        <v>1190</v>
      </c>
      <c r="D1112" s="129" t="s">
        <v>1961</v>
      </c>
      <c r="E1112" s="131">
        <v>34414</v>
      </c>
      <c r="F1112" s="133">
        <v>3986916802</v>
      </c>
      <c r="G1112" s="127" t="s">
        <v>154</v>
      </c>
      <c r="H1112" s="141" t="s">
        <v>155</v>
      </c>
      <c r="I1112" s="66" t="s">
        <v>149</v>
      </c>
      <c r="J1112" s="52">
        <v>21385523</v>
      </c>
      <c r="K1112" s="52">
        <v>44037757</v>
      </c>
      <c r="L1112" s="52">
        <v>71874649</v>
      </c>
      <c r="M1112" s="78">
        <v>93849379</v>
      </c>
      <c r="N1112" s="93">
        <v>19500579</v>
      </c>
      <c r="O1112" s="52"/>
      <c r="P1112" s="52"/>
      <c r="Q1112" s="53"/>
    </row>
    <row r="1113" spans="2:17" s="54" customFormat="1" x14ac:dyDescent="0.25">
      <c r="B1113" s="126">
        <v>555</v>
      </c>
      <c r="C1113" s="128" t="s">
        <v>1190</v>
      </c>
      <c r="D1113" s="130" t="s">
        <v>1961</v>
      </c>
      <c r="E1113" s="132">
        <v>34414</v>
      </c>
      <c r="F1113" s="134" t="s">
        <v>1962</v>
      </c>
      <c r="G1113" s="128"/>
      <c r="H1113" s="141"/>
      <c r="I1113" s="65" t="s">
        <v>150</v>
      </c>
      <c r="J1113" s="43">
        <v>2026613</v>
      </c>
      <c r="K1113" s="43">
        <v>1632500</v>
      </c>
      <c r="L1113" s="43">
        <v>4308372</v>
      </c>
      <c r="M1113" s="77">
        <v>3267396</v>
      </c>
      <c r="N1113" s="89">
        <v>-2347087</v>
      </c>
      <c r="O1113" s="43"/>
      <c r="P1113" s="43"/>
      <c r="Q1113" s="45"/>
    </row>
    <row r="1114" spans="2:17" s="54" customFormat="1" x14ac:dyDescent="0.25">
      <c r="B1114" s="126">
        <v>556</v>
      </c>
      <c r="C1114" s="127" t="s">
        <v>1192</v>
      </c>
      <c r="D1114" s="129" t="s">
        <v>1963</v>
      </c>
      <c r="E1114" s="131" t="s">
        <v>1964</v>
      </c>
      <c r="F1114" s="133">
        <v>1137579698</v>
      </c>
      <c r="G1114" s="127" t="s">
        <v>152</v>
      </c>
      <c r="H1114" s="141" t="s">
        <v>145</v>
      </c>
      <c r="I1114" s="66" t="s">
        <v>149</v>
      </c>
      <c r="J1114" s="52">
        <v>490399</v>
      </c>
      <c r="K1114" s="52">
        <v>968499</v>
      </c>
      <c r="L1114" s="52">
        <v>1438652</v>
      </c>
      <c r="M1114" s="78">
        <v>1899775</v>
      </c>
      <c r="N1114" s="94"/>
      <c r="O1114" s="52"/>
      <c r="P1114" s="52"/>
      <c r="Q1114" s="53"/>
    </row>
    <row r="1115" spans="2:17" s="54" customFormat="1" x14ac:dyDescent="0.25">
      <c r="B1115" s="126">
        <v>556</v>
      </c>
      <c r="C1115" s="128" t="s">
        <v>1192</v>
      </c>
      <c r="D1115" s="130" t="s">
        <v>1963</v>
      </c>
      <c r="E1115" s="132" t="s">
        <v>1964</v>
      </c>
      <c r="F1115" s="134" t="s">
        <v>1965</v>
      </c>
      <c r="G1115" s="128"/>
      <c r="H1115" s="141"/>
      <c r="I1115" s="65" t="s">
        <v>150</v>
      </c>
      <c r="J1115" s="52">
        <v>109705</v>
      </c>
      <c r="K1115" s="43">
        <v>18366</v>
      </c>
      <c r="L1115" s="8">
        <v>-138230</v>
      </c>
      <c r="M1115" s="74">
        <v>-1223843</v>
      </c>
      <c r="N1115" s="94"/>
      <c r="O1115" s="43"/>
      <c r="P1115" s="43"/>
      <c r="Q1115" s="45"/>
    </row>
    <row r="1116" spans="2:17" s="54" customFormat="1" x14ac:dyDescent="0.25">
      <c r="B1116" s="126">
        <v>557</v>
      </c>
      <c r="C1116" s="127" t="s">
        <v>1194</v>
      </c>
      <c r="D1116" s="129" t="s">
        <v>1966</v>
      </c>
      <c r="E1116" s="131" t="s">
        <v>1693</v>
      </c>
      <c r="F1116" s="133">
        <v>1497576771</v>
      </c>
      <c r="G1116" s="127" t="s">
        <v>154</v>
      </c>
      <c r="H1116" s="141" t="s">
        <v>145</v>
      </c>
      <c r="I1116" s="66" t="s">
        <v>149</v>
      </c>
      <c r="J1116" s="52">
        <v>63209687544</v>
      </c>
      <c r="K1116" s="55"/>
      <c r="L1116" s="55"/>
      <c r="M1116" s="78">
        <v>295852522716</v>
      </c>
      <c r="N1116" s="93">
        <v>72798075718</v>
      </c>
      <c r="O1116" s="52"/>
      <c r="P1116" s="52"/>
      <c r="Q1116" s="53"/>
    </row>
    <row r="1117" spans="2:17" s="54" customFormat="1" x14ac:dyDescent="0.25">
      <c r="B1117" s="126">
        <v>557</v>
      </c>
      <c r="C1117" s="128" t="s">
        <v>1194</v>
      </c>
      <c r="D1117" s="130" t="s">
        <v>1966</v>
      </c>
      <c r="E1117" s="132" t="s">
        <v>1693</v>
      </c>
      <c r="F1117" s="134" t="s">
        <v>1967</v>
      </c>
      <c r="G1117" s="128"/>
      <c r="H1117" s="141"/>
      <c r="I1117" s="65" t="s">
        <v>150</v>
      </c>
      <c r="J1117" s="18">
        <v>-11029655608</v>
      </c>
      <c r="K1117" s="44"/>
      <c r="L1117" s="44"/>
      <c r="M1117" s="74">
        <v>-28274300591</v>
      </c>
      <c r="N1117" s="100">
        <v>6714194660</v>
      </c>
      <c r="O1117" s="43"/>
      <c r="P1117" s="43"/>
      <c r="Q1117" s="45"/>
    </row>
    <row r="1118" spans="2:17" s="54" customFormat="1" x14ac:dyDescent="0.25">
      <c r="B1118" s="142">
        <v>558</v>
      </c>
      <c r="C1118" s="127" t="s">
        <v>1196</v>
      </c>
      <c r="D1118" s="129" t="s">
        <v>1968</v>
      </c>
      <c r="E1118" s="131">
        <v>43259</v>
      </c>
      <c r="F1118" s="133">
        <v>3019200000</v>
      </c>
      <c r="G1118" s="127" t="s">
        <v>154</v>
      </c>
      <c r="H1118" s="135" t="s">
        <v>145</v>
      </c>
      <c r="I1118" s="66" t="s">
        <v>149</v>
      </c>
      <c r="J1118" s="52">
        <v>53958504407</v>
      </c>
      <c r="K1118" s="78">
        <v>113596851384</v>
      </c>
      <c r="L1118" s="52">
        <v>164477590271</v>
      </c>
      <c r="M1118" s="78">
        <v>224862904994</v>
      </c>
      <c r="N1118" s="93">
        <v>62050083606</v>
      </c>
      <c r="O1118" s="52"/>
      <c r="P1118" s="52"/>
      <c r="Q1118" s="53"/>
    </row>
    <row r="1119" spans="2:17" s="54" customFormat="1" x14ac:dyDescent="0.25">
      <c r="B1119" s="143">
        <v>558</v>
      </c>
      <c r="C1119" s="128" t="s">
        <v>1196</v>
      </c>
      <c r="D1119" s="130" t="s">
        <v>1968</v>
      </c>
      <c r="E1119" s="132">
        <v>43259</v>
      </c>
      <c r="F1119" s="134" t="s">
        <v>1969</v>
      </c>
      <c r="G1119" s="128"/>
      <c r="H1119" s="136"/>
      <c r="I1119" s="65" t="s">
        <v>150</v>
      </c>
      <c r="J1119" s="43">
        <v>534727673</v>
      </c>
      <c r="K1119" s="77">
        <v>1125742471</v>
      </c>
      <c r="L1119" s="43">
        <v>1514809248</v>
      </c>
      <c r="M1119" s="77">
        <v>2458835754</v>
      </c>
      <c r="N1119" s="92">
        <v>694428730</v>
      </c>
      <c r="O1119" s="43"/>
      <c r="P1119" s="43"/>
      <c r="Q1119" s="45"/>
    </row>
    <row r="1120" spans="2:17" s="54" customFormat="1" x14ac:dyDescent="0.25">
      <c r="B1120" s="126">
        <v>559</v>
      </c>
      <c r="C1120" s="127" t="s">
        <v>1198</v>
      </c>
      <c r="D1120" s="129" t="s">
        <v>1970</v>
      </c>
      <c r="E1120" s="131">
        <v>41656</v>
      </c>
      <c r="F1120" s="133">
        <v>1353435000</v>
      </c>
      <c r="G1120" s="127" t="s">
        <v>154</v>
      </c>
      <c r="H1120" s="135" t="s">
        <v>145</v>
      </c>
      <c r="I1120" s="66" t="s">
        <v>149</v>
      </c>
      <c r="J1120" s="52">
        <v>187352335067</v>
      </c>
      <c r="K1120" s="52">
        <v>360207897866</v>
      </c>
      <c r="L1120" s="52">
        <v>545246125436</v>
      </c>
      <c r="M1120" s="78">
        <v>741055147778</v>
      </c>
      <c r="N1120" s="93">
        <v>186290639963</v>
      </c>
      <c r="O1120" s="52"/>
      <c r="P1120" s="52"/>
      <c r="Q1120" s="53"/>
    </row>
    <row r="1121" spans="2:17" s="54" customFormat="1" x14ac:dyDescent="0.25">
      <c r="B1121" s="126">
        <v>559</v>
      </c>
      <c r="C1121" s="128" t="s">
        <v>1198</v>
      </c>
      <c r="D1121" s="130" t="s">
        <v>1970</v>
      </c>
      <c r="E1121" s="132">
        <v>41656</v>
      </c>
      <c r="F1121" s="134" t="s">
        <v>1971</v>
      </c>
      <c r="G1121" s="128"/>
      <c r="H1121" s="136"/>
      <c r="I1121" s="65" t="s">
        <v>150</v>
      </c>
      <c r="J1121" s="43">
        <v>13613104112</v>
      </c>
      <c r="K1121" s="43">
        <v>19636211214</v>
      </c>
      <c r="L1121" s="43">
        <v>30892516102</v>
      </c>
      <c r="M1121" s="77">
        <v>43976734000</v>
      </c>
      <c r="N1121" s="92">
        <v>5918482357</v>
      </c>
      <c r="O1121" s="43"/>
      <c r="P1121" s="43"/>
      <c r="Q1121" s="45"/>
    </row>
    <row r="1122" spans="2:17" s="54" customFormat="1" x14ac:dyDescent="0.25">
      <c r="B1122" s="126">
        <v>560</v>
      </c>
      <c r="C1122" s="127" t="s">
        <v>1200</v>
      </c>
      <c r="D1122" s="129" t="s">
        <v>1972</v>
      </c>
      <c r="E1122" s="131" t="s">
        <v>1477</v>
      </c>
      <c r="F1122" s="133">
        <v>3750000000</v>
      </c>
      <c r="G1122" s="127" t="s">
        <v>154</v>
      </c>
      <c r="H1122" s="135" t="s">
        <v>155</v>
      </c>
      <c r="I1122" s="66" t="s">
        <v>149</v>
      </c>
      <c r="J1122" s="52">
        <v>3900288</v>
      </c>
      <c r="K1122" s="55"/>
      <c r="L1122" s="52">
        <v>11690748</v>
      </c>
      <c r="M1122" s="78">
        <v>15266069</v>
      </c>
      <c r="N1122" s="94"/>
      <c r="O1122" s="52"/>
      <c r="P1122" s="52"/>
      <c r="Q1122" s="53"/>
    </row>
    <row r="1123" spans="2:17" s="54" customFormat="1" x14ac:dyDescent="0.25">
      <c r="B1123" s="126">
        <v>560</v>
      </c>
      <c r="C1123" s="128" t="s">
        <v>1200</v>
      </c>
      <c r="D1123" s="130" t="s">
        <v>1972</v>
      </c>
      <c r="E1123" s="132" t="s">
        <v>1477</v>
      </c>
      <c r="F1123" s="134" t="s">
        <v>1973</v>
      </c>
      <c r="G1123" s="128"/>
      <c r="H1123" s="136"/>
      <c r="I1123" s="65" t="s">
        <v>150</v>
      </c>
      <c r="J1123" s="8">
        <v>-434228</v>
      </c>
      <c r="K1123" s="56"/>
      <c r="L1123" s="8">
        <v>-2259295</v>
      </c>
      <c r="M1123" s="74">
        <v>-3837998</v>
      </c>
      <c r="N1123" s="95"/>
      <c r="O1123" s="43"/>
      <c r="P1123" s="43"/>
      <c r="Q1123" s="45"/>
    </row>
    <row r="1124" spans="2:17" s="54" customFormat="1" x14ac:dyDescent="0.25">
      <c r="B1124" s="126">
        <v>561</v>
      </c>
      <c r="C1124" s="127" t="s">
        <v>1202</v>
      </c>
      <c r="D1124" s="129" t="s">
        <v>1974</v>
      </c>
      <c r="E1124" s="131">
        <v>41831</v>
      </c>
      <c r="F1124" s="133">
        <v>10069645750</v>
      </c>
      <c r="G1124" s="127" t="s">
        <v>154</v>
      </c>
      <c r="H1124" s="135" t="s">
        <v>145</v>
      </c>
      <c r="I1124" s="66" t="s">
        <v>149</v>
      </c>
      <c r="J1124" s="52">
        <v>12068181000</v>
      </c>
      <c r="K1124" s="52">
        <v>21182222750</v>
      </c>
      <c r="L1124" s="52">
        <v>23975444475</v>
      </c>
      <c r="M1124" s="78">
        <v>24645898975</v>
      </c>
      <c r="N1124" s="93">
        <v>5454544000</v>
      </c>
      <c r="O1124" s="52"/>
      <c r="P1124" s="52"/>
      <c r="Q1124" s="53"/>
    </row>
    <row r="1125" spans="2:17" s="54" customFormat="1" x14ac:dyDescent="0.25">
      <c r="B1125" s="126">
        <v>561</v>
      </c>
      <c r="C1125" s="128" t="s">
        <v>1202</v>
      </c>
      <c r="D1125" s="130" t="s">
        <v>1974</v>
      </c>
      <c r="E1125" s="132">
        <v>41831</v>
      </c>
      <c r="F1125" s="134" t="s">
        <v>1975</v>
      </c>
      <c r="G1125" s="128"/>
      <c r="H1125" s="136"/>
      <c r="I1125" s="65" t="s">
        <v>150</v>
      </c>
      <c r="J1125" s="43">
        <v>469247567</v>
      </c>
      <c r="K1125" s="43">
        <v>854625634</v>
      </c>
      <c r="L1125" s="43">
        <v>565124041</v>
      </c>
      <c r="M1125" s="77">
        <v>952117451</v>
      </c>
      <c r="N1125" s="92">
        <v>224047803</v>
      </c>
      <c r="O1125" s="43"/>
      <c r="P1125" s="43"/>
      <c r="Q1125" s="45"/>
    </row>
    <row r="1126" spans="2:17" s="54" customFormat="1" x14ac:dyDescent="0.25">
      <c r="B1126" s="126">
        <v>562</v>
      </c>
      <c r="C1126" s="127" t="s">
        <v>1204</v>
      </c>
      <c r="D1126" s="129" t="s">
        <v>1976</v>
      </c>
      <c r="E1126" s="131">
        <v>41215</v>
      </c>
      <c r="F1126" s="133">
        <v>6145600000</v>
      </c>
      <c r="G1126" s="127" t="s">
        <v>153</v>
      </c>
      <c r="H1126" s="135" t="s">
        <v>145</v>
      </c>
      <c r="I1126" s="66" t="s">
        <v>149</v>
      </c>
      <c r="J1126" s="52">
        <v>62014721</v>
      </c>
      <c r="K1126" s="52">
        <v>128689506</v>
      </c>
      <c r="L1126" s="52">
        <v>187017115</v>
      </c>
      <c r="M1126" s="78">
        <v>241663924</v>
      </c>
      <c r="N1126" s="93">
        <v>38008275</v>
      </c>
      <c r="O1126" s="52"/>
      <c r="P1126" s="52"/>
      <c r="Q1126" s="53"/>
    </row>
    <row r="1127" spans="2:17" s="54" customFormat="1" x14ac:dyDescent="0.25">
      <c r="B1127" s="126">
        <v>562</v>
      </c>
      <c r="C1127" s="128" t="s">
        <v>1204</v>
      </c>
      <c r="D1127" s="130" t="s">
        <v>1976</v>
      </c>
      <c r="E1127" s="132">
        <v>41215</v>
      </c>
      <c r="F1127" s="134" t="s">
        <v>1977</v>
      </c>
      <c r="G1127" s="128"/>
      <c r="H1127" s="136"/>
      <c r="I1127" s="65" t="s">
        <v>150</v>
      </c>
      <c r="J1127" s="8">
        <v>-109006814</v>
      </c>
      <c r="K1127" s="8">
        <v>-206011318</v>
      </c>
      <c r="L1127" s="8">
        <v>-619264142</v>
      </c>
      <c r="M1127" s="74">
        <v>-836820231</v>
      </c>
      <c r="N1127" s="89">
        <v>-42271157</v>
      </c>
      <c r="O1127" s="43"/>
      <c r="P1127" s="43"/>
      <c r="Q1127" s="45"/>
    </row>
    <row r="1128" spans="2:17" s="54" customFormat="1" x14ac:dyDescent="0.25">
      <c r="B1128" s="142">
        <v>563</v>
      </c>
      <c r="C1128" s="127" t="s">
        <v>1206</v>
      </c>
      <c r="D1128" s="129" t="s">
        <v>1978</v>
      </c>
      <c r="E1128" s="131" t="s">
        <v>1979</v>
      </c>
      <c r="F1128" s="133">
        <v>4531399889</v>
      </c>
      <c r="G1128" s="127" t="s">
        <v>152</v>
      </c>
      <c r="H1128" s="135" t="s">
        <v>145</v>
      </c>
      <c r="I1128" s="66" t="s">
        <v>149</v>
      </c>
      <c r="J1128" s="107">
        <v>1036328</v>
      </c>
      <c r="K1128" s="52">
        <v>2078540</v>
      </c>
      <c r="L1128" s="52">
        <v>3167813</v>
      </c>
      <c r="M1128" s="78">
        <v>4318137</v>
      </c>
      <c r="N1128" s="93">
        <v>1131083</v>
      </c>
      <c r="O1128" s="52"/>
      <c r="P1128" s="52"/>
      <c r="Q1128" s="53"/>
    </row>
    <row r="1129" spans="2:17" s="54" customFormat="1" x14ac:dyDescent="0.25">
      <c r="B1129" s="143">
        <v>563</v>
      </c>
      <c r="C1129" s="128" t="s">
        <v>1206</v>
      </c>
      <c r="D1129" s="130" t="s">
        <v>1978</v>
      </c>
      <c r="E1129" s="132" t="s">
        <v>1979</v>
      </c>
      <c r="F1129" s="134" t="s">
        <v>1980</v>
      </c>
      <c r="G1129" s="128"/>
      <c r="H1129" s="136"/>
      <c r="I1129" s="65" t="s">
        <v>150</v>
      </c>
      <c r="J1129" s="43">
        <v>236323</v>
      </c>
      <c r="K1129" s="43">
        <v>407120</v>
      </c>
      <c r="L1129" s="43">
        <v>630551</v>
      </c>
      <c r="M1129" s="77">
        <v>702632</v>
      </c>
      <c r="N1129" s="92">
        <v>229302</v>
      </c>
      <c r="O1129" s="43"/>
      <c r="P1129" s="43"/>
      <c r="Q1129" s="45"/>
    </row>
    <row r="1130" spans="2:17" s="54" customFormat="1" x14ac:dyDescent="0.25">
      <c r="B1130" s="142">
        <v>564</v>
      </c>
      <c r="C1130" s="127" t="s">
        <v>1208</v>
      </c>
      <c r="D1130" s="129" t="s">
        <v>1981</v>
      </c>
      <c r="E1130" s="131">
        <v>36570</v>
      </c>
      <c r="F1130" s="133">
        <v>5342098939</v>
      </c>
      <c r="G1130" s="127" t="s">
        <v>152</v>
      </c>
      <c r="H1130" s="135" t="s">
        <v>145</v>
      </c>
      <c r="I1130" s="66" t="s">
        <v>149</v>
      </c>
      <c r="J1130" s="107">
        <v>2140720</v>
      </c>
      <c r="K1130" s="52">
        <v>4002255</v>
      </c>
      <c r="L1130" s="52">
        <v>6290429</v>
      </c>
      <c r="M1130" s="78">
        <v>8614889</v>
      </c>
      <c r="N1130" s="93">
        <v>2172898</v>
      </c>
      <c r="O1130" s="52"/>
      <c r="P1130" s="52"/>
      <c r="Q1130" s="53"/>
    </row>
    <row r="1131" spans="2:17" s="54" customFormat="1" x14ac:dyDescent="0.25">
      <c r="B1131" s="143">
        <v>564</v>
      </c>
      <c r="C1131" s="128" t="s">
        <v>1208</v>
      </c>
      <c r="D1131" s="130" t="s">
        <v>1981</v>
      </c>
      <c r="E1131" s="132">
        <v>36570</v>
      </c>
      <c r="F1131" s="134" t="s">
        <v>1982</v>
      </c>
      <c r="G1131" s="128"/>
      <c r="H1131" s="136"/>
      <c r="I1131" s="65" t="s">
        <v>150</v>
      </c>
      <c r="J1131" s="43">
        <v>203463</v>
      </c>
      <c r="K1131" s="43">
        <v>351807</v>
      </c>
      <c r="L1131" s="43">
        <v>541203</v>
      </c>
      <c r="M1131" s="77">
        <v>764380</v>
      </c>
      <c r="N1131" s="92">
        <v>203852</v>
      </c>
      <c r="O1131" s="43"/>
      <c r="P1131" s="43"/>
      <c r="Q1131" s="45"/>
    </row>
    <row r="1132" spans="2:17" s="54" customFormat="1" x14ac:dyDescent="0.25">
      <c r="B1132" s="126">
        <v>565</v>
      </c>
      <c r="C1132" s="127" t="s">
        <v>1210</v>
      </c>
      <c r="D1132" s="129" t="s">
        <v>1983</v>
      </c>
      <c r="E1132" s="131">
        <v>34242</v>
      </c>
      <c r="F1132" s="133">
        <v>367340000</v>
      </c>
      <c r="G1132" s="127" t="s">
        <v>154</v>
      </c>
      <c r="H1132" s="135" t="s">
        <v>155</v>
      </c>
      <c r="I1132" s="66" t="s">
        <v>149</v>
      </c>
      <c r="J1132" s="52">
        <v>188275811</v>
      </c>
      <c r="K1132" s="52">
        <v>367232353</v>
      </c>
      <c r="L1132" s="78">
        <v>549842983</v>
      </c>
      <c r="M1132" s="78">
        <v>737231548</v>
      </c>
      <c r="N1132" s="93">
        <v>161867491</v>
      </c>
      <c r="O1132" s="52"/>
      <c r="P1132" s="52"/>
      <c r="Q1132" s="53"/>
    </row>
    <row r="1133" spans="2:17" s="54" customFormat="1" x14ac:dyDescent="0.25">
      <c r="B1133" s="126">
        <v>565</v>
      </c>
      <c r="C1133" s="128" t="s">
        <v>1210</v>
      </c>
      <c r="D1133" s="130" t="s">
        <v>1983</v>
      </c>
      <c r="E1133" s="132">
        <v>34242</v>
      </c>
      <c r="F1133" s="134" t="s">
        <v>1984</v>
      </c>
      <c r="G1133" s="128"/>
      <c r="H1133" s="136"/>
      <c r="I1133" s="65" t="s">
        <v>150</v>
      </c>
      <c r="J1133" s="43">
        <v>1755327</v>
      </c>
      <c r="K1133" s="43">
        <v>2804408</v>
      </c>
      <c r="L1133" s="77">
        <v>4367171</v>
      </c>
      <c r="M1133" s="77">
        <v>6377441</v>
      </c>
      <c r="N1133" s="92">
        <v>1227596</v>
      </c>
      <c r="O1133" s="43"/>
      <c r="P1133" s="43"/>
      <c r="Q1133" s="45"/>
    </row>
    <row r="1134" spans="2:17" s="54" customFormat="1" x14ac:dyDescent="0.25">
      <c r="B1134" s="126">
        <v>566</v>
      </c>
      <c r="C1134" s="127" t="s">
        <v>1212</v>
      </c>
      <c r="D1134" s="129" t="s">
        <v>1985</v>
      </c>
      <c r="E1134" s="131">
        <v>34242</v>
      </c>
      <c r="F1134" s="133">
        <v>201066667</v>
      </c>
      <c r="G1134" s="127" t="s">
        <v>154</v>
      </c>
      <c r="H1134" s="141" t="s">
        <v>145</v>
      </c>
      <c r="I1134" s="66" t="s">
        <v>149</v>
      </c>
      <c r="J1134" s="52">
        <v>681156925951</v>
      </c>
      <c r="K1134" s="78">
        <v>1299310475173</v>
      </c>
      <c r="L1134" s="52">
        <v>2048794755418</v>
      </c>
      <c r="M1134" s="78">
        <v>2648754344347</v>
      </c>
      <c r="N1134" s="93">
        <v>722789536534</v>
      </c>
      <c r="O1134" s="52"/>
      <c r="P1134" s="52"/>
      <c r="Q1134" s="53"/>
    </row>
    <row r="1135" spans="2:17" s="54" customFormat="1" x14ac:dyDescent="0.25">
      <c r="B1135" s="126">
        <v>566</v>
      </c>
      <c r="C1135" s="128" t="s">
        <v>1212</v>
      </c>
      <c r="D1135" s="130" t="s">
        <v>1985</v>
      </c>
      <c r="E1135" s="132">
        <v>34242</v>
      </c>
      <c r="F1135" s="134" t="s">
        <v>1986</v>
      </c>
      <c r="G1135" s="128"/>
      <c r="H1135" s="141"/>
      <c r="I1135" s="65" t="s">
        <v>150</v>
      </c>
      <c r="J1135" s="43">
        <v>68102246427</v>
      </c>
      <c r="K1135" s="77">
        <v>93673493042</v>
      </c>
      <c r="L1135" s="43">
        <v>150326753563</v>
      </c>
      <c r="M1135" s="77">
        <v>173049442756</v>
      </c>
      <c r="N1135" s="92">
        <v>71480745571</v>
      </c>
      <c r="O1135" s="43"/>
      <c r="P1135" s="43"/>
      <c r="Q1135" s="45"/>
    </row>
    <row r="1136" spans="2:17" s="54" customFormat="1" x14ac:dyDescent="0.25">
      <c r="B1136" s="126">
        <v>567</v>
      </c>
      <c r="C1136" s="127" t="s">
        <v>1214</v>
      </c>
      <c r="D1136" s="129" t="s">
        <v>1987</v>
      </c>
      <c r="E1136" s="131">
        <v>43287</v>
      </c>
      <c r="F1136" s="133">
        <v>5000000000</v>
      </c>
      <c r="G1136" s="127" t="s">
        <v>152</v>
      </c>
      <c r="H1136" s="141" t="s">
        <v>145</v>
      </c>
      <c r="I1136" s="66" t="s">
        <v>149</v>
      </c>
      <c r="J1136" s="52">
        <v>533392</v>
      </c>
      <c r="K1136" s="52">
        <v>656895</v>
      </c>
      <c r="L1136" s="52">
        <v>865207</v>
      </c>
      <c r="M1136" s="79"/>
      <c r="N1136" s="93">
        <v>601995</v>
      </c>
      <c r="O1136" s="52"/>
      <c r="P1136" s="52"/>
      <c r="Q1136" s="53"/>
    </row>
    <row r="1137" spans="2:17" s="54" customFormat="1" x14ac:dyDescent="0.25">
      <c r="B1137" s="126">
        <v>567</v>
      </c>
      <c r="C1137" s="128" t="s">
        <v>1214</v>
      </c>
      <c r="D1137" s="130" t="s">
        <v>1987</v>
      </c>
      <c r="E1137" s="132">
        <v>43287</v>
      </c>
      <c r="F1137" s="134" t="s">
        <v>1988</v>
      </c>
      <c r="G1137" s="128"/>
      <c r="H1137" s="141"/>
      <c r="I1137" s="65" t="s">
        <v>150</v>
      </c>
      <c r="J1137" s="52">
        <v>62736</v>
      </c>
      <c r="K1137" s="43">
        <v>82492</v>
      </c>
      <c r="L1137" s="43">
        <v>121897</v>
      </c>
      <c r="M1137" s="80"/>
      <c r="N1137" s="93">
        <v>78859</v>
      </c>
      <c r="O1137" s="43"/>
      <c r="P1137" s="43"/>
      <c r="Q1137" s="45"/>
    </row>
    <row r="1138" spans="2:17" s="54" customFormat="1" x14ac:dyDescent="0.25">
      <c r="B1138" s="126">
        <v>568</v>
      </c>
      <c r="C1138" s="127" t="s">
        <v>1216</v>
      </c>
      <c r="D1138" s="129" t="s">
        <v>1989</v>
      </c>
      <c r="E1138" s="131">
        <v>43199</v>
      </c>
      <c r="F1138" s="133">
        <v>10485050500</v>
      </c>
      <c r="G1138" s="127" t="s">
        <v>154</v>
      </c>
      <c r="H1138" s="141" t="s">
        <v>155</v>
      </c>
      <c r="I1138" s="66" t="s">
        <v>149</v>
      </c>
      <c r="J1138" s="55"/>
      <c r="K1138" s="52">
        <v>113570667</v>
      </c>
      <c r="L1138" s="52">
        <v>199230622</v>
      </c>
      <c r="M1138" s="78">
        <v>267740050</v>
      </c>
      <c r="N1138" s="94"/>
      <c r="O1138" s="52"/>
      <c r="P1138" s="52"/>
      <c r="Q1138" s="53"/>
    </row>
    <row r="1139" spans="2:17" s="54" customFormat="1" x14ac:dyDescent="0.25">
      <c r="B1139" s="126">
        <v>568</v>
      </c>
      <c r="C1139" s="128" t="s">
        <v>1216</v>
      </c>
      <c r="D1139" s="130" t="s">
        <v>1989</v>
      </c>
      <c r="E1139" s="132">
        <v>43199</v>
      </c>
      <c r="F1139" s="134" t="s">
        <v>1990</v>
      </c>
      <c r="G1139" s="128"/>
      <c r="H1139" s="141"/>
      <c r="I1139" s="65" t="s">
        <v>150</v>
      </c>
      <c r="J1139" s="61"/>
      <c r="K1139" s="43">
        <v>4315851</v>
      </c>
      <c r="L1139" s="43">
        <v>9018271</v>
      </c>
      <c r="M1139" s="77">
        <v>12932499</v>
      </c>
      <c r="N1139" s="101"/>
      <c r="O1139" s="43"/>
      <c r="P1139" s="43"/>
      <c r="Q1139" s="45"/>
    </row>
    <row r="1140" spans="2:17" s="54" customFormat="1" x14ac:dyDescent="0.25">
      <c r="B1140" s="142">
        <v>569</v>
      </c>
      <c r="C1140" s="127" t="s">
        <v>1218</v>
      </c>
      <c r="D1140" s="129" t="s">
        <v>1991</v>
      </c>
      <c r="E1140" s="131">
        <v>40920</v>
      </c>
      <c r="F1140" s="133">
        <v>7302194889</v>
      </c>
      <c r="G1140" s="127" t="s">
        <v>152</v>
      </c>
      <c r="H1140" s="135" t="s">
        <v>145</v>
      </c>
      <c r="I1140" s="66" t="s">
        <v>149</v>
      </c>
      <c r="J1140" s="52">
        <v>6435862</v>
      </c>
      <c r="K1140" s="78">
        <v>14129269</v>
      </c>
      <c r="L1140" s="52">
        <v>22719080</v>
      </c>
      <c r="M1140" s="78">
        <v>29343068</v>
      </c>
      <c r="N1140" s="94"/>
      <c r="O1140" s="52"/>
      <c r="P1140" s="52"/>
      <c r="Q1140" s="53"/>
    </row>
    <row r="1141" spans="2:17" s="54" customFormat="1" x14ac:dyDescent="0.25">
      <c r="B1141" s="143">
        <v>569</v>
      </c>
      <c r="C1141" s="128" t="s">
        <v>1218</v>
      </c>
      <c r="D1141" s="130" t="s">
        <v>1991</v>
      </c>
      <c r="E1141" s="132">
        <v>40920</v>
      </c>
      <c r="F1141" s="134" t="s">
        <v>1992</v>
      </c>
      <c r="G1141" s="128"/>
      <c r="H1141" s="136"/>
      <c r="I1141" s="65" t="s">
        <v>150</v>
      </c>
      <c r="J1141" s="43">
        <v>125821</v>
      </c>
      <c r="K1141" s="77">
        <v>301640</v>
      </c>
      <c r="L1141" s="43">
        <v>432009</v>
      </c>
      <c r="M1141" s="77">
        <v>444339</v>
      </c>
      <c r="N1141" s="95"/>
      <c r="O1141" s="43"/>
      <c r="P1141" s="43"/>
      <c r="Q1141" s="45"/>
    </row>
    <row r="1142" spans="2:17" s="54" customFormat="1" x14ac:dyDescent="0.25">
      <c r="B1142" s="126">
        <v>570</v>
      </c>
      <c r="C1142" s="127" t="s">
        <v>1220</v>
      </c>
      <c r="D1142" s="129" t="s">
        <v>1993</v>
      </c>
      <c r="E1142" s="131">
        <v>29277</v>
      </c>
      <c r="F1142" s="133">
        <v>4823076400</v>
      </c>
      <c r="G1142" s="127" t="s">
        <v>154</v>
      </c>
      <c r="H1142" s="135" t="s">
        <v>155</v>
      </c>
      <c r="I1142" s="66" t="s">
        <v>149</v>
      </c>
      <c r="J1142" s="52">
        <v>59822957</v>
      </c>
      <c r="K1142" s="52">
        <v>107515862</v>
      </c>
      <c r="L1142" s="52">
        <v>167267605</v>
      </c>
      <c r="M1142" s="78">
        <v>228089922</v>
      </c>
      <c r="N1142" s="93">
        <v>50262882</v>
      </c>
      <c r="O1142" s="52"/>
      <c r="P1142" s="52"/>
      <c r="Q1142" s="53"/>
    </row>
    <row r="1143" spans="2:17" s="54" customFormat="1" x14ac:dyDescent="0.25">
      <c r="B1143" s="126">
        <v>570</v>
      </c>
      <c r="C1143" s="128" t="s">
        <v>1220</v>
      </c>
      <c r="D1143" s="130" t="s">
        <v>1993</v>
      </c>
      <c r="E1143" s="132">
        <v>29277</v>
      </c>
      <c r="F1143" s="134" t="s">
        <v>1994</v>
      </c>
      <c r="G1143" s="128"/>
      <c r="H1143" s="136"/>
      <c r="I1143" s="65" t="s">
        <v>150</v>
      </c>
      <c r="J1143" s="43">
        <v>2265589</v>
      </c>
      <c r="K1143" s="43">
        <v>897485</v>
      </c>
      <c r="L1143" s="43">
        <v>365582</v>
      </c>
      <c r="M1143" s="74">
        <v>-494963</v>
      </c>
      <c r="N1143" s="92">
        <v>145905</v>
      </c>
      <c r="O1143" s="43"/>
      <c r="P1143" s="43"/>
      <c r="Q1143" s="45"/>
    </row>
    <row r="1144" spans="2:17" s="54" customFormat="1" x14ac:dyDescent="0.25">
      <c r="B1144" s="126">
        <v>571</v>
      </c>
      <c r="C1144" s="127" t="s">
        <v>1222</v>
      </c>
      <c r="D1144" s="129" t="s">
        <v>1995</v>
      </c>
      <c r="E1144" s="131">
        <v>33035</v>
      </c>
      <c r="F1144" s="133">
        <v>918492750</v>
      </c>
      <c r="G1144" s="127" t="s">
        <v>154</v>
      </c>
      <c r="H1144" s="135" t="s">
        <v>145</v>
      </c>
      <c r="I1144" s="66" t="s">
        <v>149</v>
      </c>
      <c r="J1144" s="52">
        <v>2467479202697</v>
      </c>
      <c r="K1144" s="52">
        <v>5321649100036</v>
      </c>
      <c r="L1144" s="52">
        <v>8876827071661</v>
      </c>
      <c r="M1144" s="79"/>
      <c r="N1144" s="93">
        <v>4134059906981</v>
      </c>
      <c r="O1144" s="52"/>
      <c r="P1144" s="52"/>
      <c r="Q1144" s="53"/>
    </row>
    <row r="1145" spans="2:17" s="54" customFormat="1" x14ac:dyDescent="0.25">
      <c r="B1145" s="126">
        <v>571</v>
      </c>
      <c r="C1145" s="128" t="s">
        <v>1222</v>
      </c>
      <c r="D1145" s="130" t="s">
        <v>1995</v>
      </c>
      <c r="E1145" s="132">
        <v>33035</v>
      </c>
      <c r="F1145" s="134" t="s">
        <v>1996</v>
      </c>
      <c r="G1145" s="128"/>
      <c r="H1145" s="136"/>
      <c r="I1145" s="65" t="s">
        <v>150</v>
      </c>
      <c r="J1145" s="43">
        <v>63848459019</v>
      </c>
      <c r="K1145" s="43">
        <v>143684578167</v>
      </c>
      <c r="L1145" s="43">
        <v>220574187967</v>
      </c>
      <c r="M1145" s="80"/>
      <c r="N1145" s="92">
        <v>113685485621</v>
      </c>
      <c r="O1145" s="43"/>
      <c r="P1145" s="43"/>
      <c r="Q1145" s="45"/>
    </row>
    <row r="1146" spans="2:17" s="54" customFormat="1" x14ac:dyDescent="0.25">
      <c r="B1146" s="142">
        <v>572</v>
      </c>
      <c r="C1146" s="127" t="s">
        <v>1224</v>
      </c>
      <c r="D1146" s="129" t="s">
        <v>1997</v>
      </c>
      <c r="E1146" s="131" t="s">
        <v>1998</v>
      </c>
      <c r="F1146" s="133">
        <v>2750000000</v>
      </c>
      <c r="G1146" s="127" t="s">
        <v>154</v>
      </c>
      <c r="H1146" s="135" t="s">
        <v>145</v>
      </c>
      <c r="I1146" s="66" t="s">
        <v>149</v>
      </c>
      <c r="J1146" s="107">
        <v>6699185756</v>
      </c>
      <c r="K1146" s="52">
        <v>16369759506</v>
      </c>
      <c r="L1146" s="52">
        <v>28793014756</v>
      </c>
      <c r="M1146" s="78">
        <v>45588322975</v>
      </c>
      <c r="N1146" s="93">
        <v>5910926767</v>
      </c>
      <c r="O1146" s="52"/>
      <c r="P1146" s="52"/>
      <c r="Q1146" s="53"/>
    </row>
    <row r="1147" spans="2:17" s="54" customFormat="1" x14ac:dyDescent="0.25">
      <c r="B1147" s="143">
        <v>572</v>
      </c>
      <c r="C1147" s="128" t="s">
        <v>1224</v>
      </c>
      <c r="D1147" s="130" t="s">
        <v>1997</v>
      </c>
      <c r="E1147" s="132" t="s">
        <v>1998</v>
      </c>
      <c r="F1147" s="134" t="s">
        <v>1999</v>
      </c>
      <c r="G1147" s="128"/>
      <c r="H1147" s="136"/>
      <c r="I1147" s="65" t="s">
        <v>150</v>
      </c>
      <c r="J1147" s="43">
        <v>411525481</v>
      </c>
      <c r="K1147" s="43">
        <v>608829185</v>
      </c>
      <c r="L1147" s="43">
        <v>1179627203</v>
      </c>
      <c r="M1147" s="77">
        <v>2023222493</v>
      </c>
      <c r="N1147" s="89">
        <v>-175961000</v>
      </c>
      <c r="O1147" s="43"/>
      <c r="P1147" s="43"/>
      <c r="Q1147" s="45"/>
    </row>
    <row r="1148" spans="2:17" s="54" customFormat="1" x14ac:dyDescent="0.25">
      <c r="B1148" s="142">
        <v>573</v>
      </c>
      <c r="C1148" s="127" t="s">
        <v>1226</v>
      </c>
      <c r="D1148" s="129" t="s">
        <v>2000</v>
      </c>
      <c r="E1148" s="131">
        <v>40732</v>
      </c>
      <c r="F1148" s="133">
        <v>1079700000</v>
      </c>
      <c r="G1148" s="127" t="s">
        <v>153</v>
      </c>
      <c r="H1148" s="135" t="s">
        <v>145</v>
      </c>
      <c r="I1148" s="66" t="s">
        <v>149</v>
      </c>
      <c r="J1148" s="108"/>
      <c r="K1148" s="55"/>
      <c r="L1148" s="55"/>
      <c r="M1148" s="79"/>
      <c r="N1148" s="94"/>
      <c r="O1148" s="52"/>
      <c r="P1148" s="52"/>
      <c r="Q1148" s="53"/>
    </row>
    <row r="1149" spans="2:17" s="54" customFormat="1" x14ac:dyDescent="0.25">
      <c r="B1149" s="143">
        <v>573</v>
      </c>
      <c r="C1149" s="128" t="s">
        <v>1226</v>
      </c>
      <c r="D1149" s="130" t="s">
        <v>2000</v>
      </c>
      <c r="E1149" s="132">
        <v>40732</v>
      </c>
      <c r="F1149" s="134" t="s">
        <v>2001</v>
      </c>
      <c r="G1149" s="128"/>
      <c r="H1149" s="136"/>
      <c r="I1149" s="65" t="s">
        <v>150</v>
      </c>
      <c r="J1149" s="43">
        <v>7610438</v>
      </c>
      <c r="K1149" s="43">
        <v>15469153</v>
      </c>
      <c r="L1149" s="43">
        <v>23321864</v>
      </c>
      <c r="M1149" s="77">
        <v>27836632</v>
      </c>
      <c r="N1149" s="92">
        <v>8034722</v>
      </c>
      <c r="O1149" s="43"/>
      <c r="P1149" s="43"/>
      <c r="Q1149" s="45"/>
    </row>
    <row r="1150" spans="2:17" s="54" customFormat="1" x14ac:dyDescent="0.25">
      <c r="B1150" s="126">
        <v>574</v>
      </c>
      <c r="C1150" s="127" t="s">
        <v>1228</v>
      </c>
      <c r="D1150" s="129" t="s">
        <v>2002</v>
      </c>
      <c r="E1150" s="131" t="s">
        <v>2003</v>
      </c>
      <c r="F1150" s="133">
        <v>7447753454</v>
      </c>
      <c r="G1150" s="127" t="s">
        <v>152</v>
      </c>
      <c r="H1150" s="135" t="s">
        <v>145</v>
      </c>
      <c r="I1150" s="66" t="s">
        <v>149</v>
      </c>
      <c r="J1150" s="52">
        <v>2035095</v>
      </c>
      <c r="K1150" s="52">
        <v>4377200</v>
      </c>
      <c r="L1150" s="78">
        <v>6801927</v>
      </c>
      <c r="M1150" s="78">
        <v>11049946</v>
      </c>
      <c r="N1150" s="93">
        <v>4236856</v>
      </c>
      <c r="O1150" s="52"/>
      <c r="P1150" s="52"/>
      <c r="Q1150" s="53"/>
    </row>
    <row r="1151" spans="2:17" s="54" customFormat="1" x14ac:dyDescent="0.25">
      <c r="B1151" s="126">
        <v>574</v>
      </c>
      <c r="C1151" s="128" t="s">
        <v>1228</v>
      </c>
      <c r="D1151" s="130" t="s">
        <v>2002</v>
      </c>
      <c r="E1151" s="132" t="s">
        <v>2003</v>
      </c>
      <c r="F1151" s="134" t="s">
        <v>2004</v>
      </c>
      <c r="G1151" s="128"/>
      <c r="H1151" s="136"/>
      <c r="I1151" s="65" t="s">
        <v>150</v>
      </c>
      <c r="J1151" s="43">
        <v>54553</v>
      </c>
      <c r="K1151" s="43">
        <v>170143</v>
      </c>
      <c r="L1151" s="77">
        <v>255555</v>
      </c>
      <c r="M1151" s="77">
        <v>531349</v>
      </c>
      <c r="N1151" s="92">
        <v>301278</v>
      </c>
      <c r="O1151" s="43"/>
      <c r="P1151" s="43"/>
      <c r="Q1151" s="45"/>
    </row>
    <row r="1152" spans="2:17" s="54" customFormat="1" x14ac:dyDescent="0.25">
      <c r="B1152" s="126">
        <v>575</v>
      </c>
      <c r="C1152" s="127" t="s">
        <v>1230</v>
      </c>
      <c r="D1152" s="129" t="s">
        <v>1231</v>
      </c>
      <c r="E1152" s="131">
        <v>34177</v>
      </c>
      <c r="F1152" s="133">
        <v>588000000</v>
      </c>
      <c r="G1152" s="127"/>
      <c r="H1152" s="141"/>
      <c r="I1152" s="66" t="s">
        <v>149</v>
      </c>
      <c r="J1152" s="55"/>
      <c r="K1152" s="79"/>
      <c r="L1152" s="55"/>
      <c r="M1152" s="79"/>
      <c r="N1152" s="94"/>
      <c r="O1152" s="52"/>
      <c r="P1152" s="52"/>
      <c r="Q1152" s="53"/>
    </row>
    <row r="1153" spans="2:17" s="54" customFormat="1" x14ac:dyDescent="0.25">
      <c r="B1153" s="126">
        <v>575</v>
      </c>
      <c r="C1153" s="128" t="s">
        <v>1230</v>
      </c>
      <c r="D1153" s="130" t="s">
        <v>1231</v>
      </c>
      <c r="E1153" s="132">
        <v>34177</v>
      </c>
      <c r="F1153" s="134" t="s">
        <v>2005</v>
      </c>
      <c r="G1153" s="128"/>
      <c r="H1153" s="141"/>
      <c r="I1153" s="65" t="s">
        <v>150</v>
      </c>
      <c r="J1153" s="44"/>
      <c r="K1153" s="80"/>
      <c r="L1153" s="44"/>
      <c r="M1153" s="80"/>
      <c r="N1153" s="95"/>
      <c r="O1153" s="43"/>
      <c r="P1153" s="43"/>
      <c r="Q1153" s="45"/>
    </row>
    <row r="1154" spans="2:17" s="54" customFormat="1" x14ac:dyDescent="0.25">
      <c r="B1154" s="126">
        <v>576</v>
      </c>
      <c r="C1154" s="127" t="s">
        <v>1232</v>
      </c>
      <c r="D1154" s="129" t="s">
        <v>1233</v>
      </c>
      <c r="E1154" s="131" t="s">
        <v>2006</v>
      </c>
      <c r="F1154" s="133">
        <v>1011774750</v>
      </c>
      <c r="G1154" s="127" t="s">
        <v>154</v>
      </c>
      <c r="H1154" s="141" t="s">
        <v>145</v>
      </c>
      <c r="I1154" s="66" t="s">
        <v>149</v>
      </c>
      <c r="J1154" s="52">
        <v>263211262644</v>
      </c>
      <c r="K1154" s="52">
        <v>456609689423</v>
      </c>
      <c r="L1154" s="52">
        <v>792197158885</v>
      </c>
      <c r="M1154" s="78">
        <v>1042813378742</v>
      </c>
      <c r="N1154" s="93">
        <v>207116823018</v>
      </c>
      <c r="O1154" s="52"/>
      <c r="P1154" s="52"/>
      <c r="Q1154" s="53"/>
    </row>
    <row r="1155" spans="2:17" s="54" customFormat="1" x14ac:dyDescent="0.25">
      <c r="B1155" s="126">
        <v>576</v>
      </c>
      <c r="C1155" s="128" t="s">
        <v>1232</v>
      </c>
      <c r="D1155" s="130" t="s">
        <v>1233</v>
      </c>
      <c r="E1155" s="132" t="s">
        <v>2006</v>
      </c>
      <c r="F1155" s="134" t="s">
        <v>2007</v>
      </c>
      <c r="G1155" s="128"/>
      <c r="H1155" s="141"/>
      <c r="I1155" s="65" t="s">
        <v>150</v>
      </c>
      <c r="J1155" s="52">
        <v>1167021260</v>
      </c>
      <c r="K1155" s="8">
        <v>-38195659832</v>
      </c>
      <c r="L1155" s="8">
        <v>-55821545052</v>
      </c>
      <c r="M1155" s="74">
        <v>-36477174515</v>
      </c>
      <c r="N1155" s="106">
        <v>-855202654</v>
      </c>
      <c r="O1155" s="43"/>
      <c r="P1155" s="43"/>
      <c r="Q1155" s="45"/>
    </row>
    <row r="1156" spans="2:17" s="54" customFormat="1" x14ac:dyDescent="0.25">
      <c r="B1156" s="126">
        <v>577</v>
      </c>
      <c r="C1156" s="127" t="s">
        <v>1234</v>
      </c>
      <c r="D1156" s="129" t="s">
        <v>2008</v>
      </c>
      <c r="E1156" s="131">
        <v>32966</v>
      </c>
      <c r="F1156" s="133">
        <v>3113223570</v>
      </c>
      <c r="G1156" s="127" t="s">
        <v>153</v>
      </c>
      <c r="H1156" s="141" t="s">
        <v>155</v>
      </c>
      <c r="I1156" s="66" t="s">
        <v>149</v>
      </c>
      <c r="J1156" s="52">
        <v>275906</v>
      </c>
      <c r="K1156" s="52">
        <v>548286</v>
      </c>
      <c r="L1156" s="78">
        <v>817443</v>
      </c>
      <c r="M1156" s="79"/>
      <c r="N1156" s="93">
        <v>306971</v>
      </c>
      <c r="O1156" s="52"/>
      <c r="P1156" s="52"/>
      <c r="Q1156" s="53"/>
    </row>
    <row r="1157" spans="2:17" s="54" customFormat="1" x14ac:dyDescent="0.25">
      <c r="B1157" s="126">
        <v>577</v>
      </c>
      <c r="C1157" s="128" t="s">
        <v>1234</v>
      </c>
      <c r="D1157" s="130" t="s">
        <v>2008</v>
      </c>
      <c r="E1157" s="132">
        <v>32966</v>
      </c>
      <c r="F1157" s="134" t="s">
        <v>2009</v>
      </c>
      <c r="G1157" s="128"/>
      <c r="H1157" s="141"/>
      <c r="I1157" s="65" t="s">
        <v>150</v>
      </c>
      <c r="J1157" s="58">
        <v>47423</v>
      </c>
      <c r="K1157" s="43">
        <v>147605</v>
      </c>
      <c r="L1157" s="77">
        <v>247893</v>
      </c>
      <c r="M1157" s="80"/>
      <c r="N1157" s="100">
        <v>47925</v>
      </c>
      <c r="O1157" s="43"/>
      <c r="P1157" s="43"/>
      <c r="Q1157" s="45"/>
    </row>
    <row r="1158" spans="2:17" s="54" customFormat="1" x14ac:dyDescent="0.25">
      <c r="B1158" s="142">
        <v>578</v>
      </c>
      <c r="C1158" s="127" t="s">
        <v>1236</v>
      </c>
      <c r="D1158" s="129" t="s">
        <v>2010</v>
      </c>
      <c r="E1158" s="131">
        <v>35017</v>
      </c>
      <c r="F1158" s="133">
        <v>99062216600</v>
      </c>
      <c r="G1158" s="127" t="s">
        <v>1342</v>
      </c>
      <c r="H1158" s="135" t="s">
        <v>145</v>
      </c>
      <c r="I1158" s="66" t="s">
        <v>149</v>
      </c>
      <c r="J1158" s="52">
        <v>32343</v>
      </c>
      <c r="K1158" s="78">
        <v>64368</v>
      </c>
      <c r="L1158" s="52">
        <v>99203</v>
      </c>
      <c r="M1158" s="78">
        <v>130784</v>
      </c>
      <c r="N1158" s="93">
        <v>34840</v>
      </c>
      <c r="O1158" s="52"/>
      <c r="P1158" s="52"/>
      <c r="Q1158" s="53"/>
    </row>
    <row r="1159" spans="2:17" s="54" customFormat="1" x14ac:dyDescent="0.25">
      <c r="B1159" s="143">
        <v>578</v>
      </c>
      <c r="C1159" s="128" t="s">
        <v>1236</v>
      </c>
      <c r="D1159" s="130" t="s">
        <v>2010</v>
      </c>
      <c r="E1159" s="132">
        <v>35017</v>
      </c>
      <c r="F1159" s="134" t="s">
        <v>2011</v>
      </c>
      <c r="G1159" s="128"/>
      <c r="H1159" s="136"/>
      <c r="I1159" s="65" t="s">
        <v>150</v>
      </c>
      <c r="J1159" s="43">
        <v>7978</v>
      </c>
      <c r="K1159" s="77">
        <v>12807</v>
      </c>
      <c r="L1159" s="43">
        <v>20687</v>
      </c>
      <c r="M1159" s="77">
        <v>26979</v>
      </c>
      <c r="N1159" s="92">
        <v>8504</v>
      </c>
      <c r="O1159" s="43"/>
      <c r="P1159" s="43"/>
      <c r="Q1159" s="45"/>
    </row>
    <row r="1160" spans="2:17" s="54" customFormat="1" x14ac:dyDescent="0.25">
      <c r="B1160" s="126">
        <v>579</v>
      </c>
      <c r="C1160" s="127" t="s">
        <v>1238</v>
      </c>
      <c r="D1160" s="129" t="s">
        <v>2012</v>
      </c>
      <c r="E1160" s="131">
        <v>37811</v>
      </c>
      <c r="F1160" s="133">
        <v>1141030000</v>
      </c>
      <c r="G1160" s="127" t="s">
        <v>154</v>
      </c>
      <c r="H1160" s="135" t="s">
        <v>145</v>
      </c>
      <c r="I1160" s="66" t="s">
        <v>149</v>
      </c>
      <c r="J1160" s="52">
        <v>558247810709</v>
      </c>
      <c r="K1160" s="52">
        <v>1073885226286</v>
      </c>
      <c r="L1160" s="52">
        <v>1677833802318</v>
      </c>
      <c r="M1160" s="78">
        <v>2320004608926</v>
      </c>
      <c r="N1160" s="93">
        <v>608156571913</v>
      </c>
      <c r="O1160" s="52"/>
      <c r="P1160" s="52"/>
      <c r="Q1160" s="53"/>
    </row>
    <row r="1161" spans="2:17" s="54" customFormat="1" x14ac:dyDescent="0.25">
      <c r="B1161" s="126">
        <v>579</v>
      </c>
      <c r="C1161" s="128" t="s">
        <v>1238</v>
      </c>
      <c r="D1161" s="130" t="s">
        <v>2012</v>
      </c>
      <c r="E1161" s="132">
        <v>37811</v>
      </c>
      <c r="F1161" s="134" t="s">
        <v>2013</v>
      </c>
      <c r="G1161" s="128"/>
      <c r="H1161" s="136"/>
      <c r="I1161" s="65" t="s">
        <v>150</v>
      </c>
      <c r="J1161" s="43">
        <v>33943095422</v>
      </c>
      <c r="K1161" s="43">
        <v>32549054422</v>
      </c>
      <c r="L1161" s="43">
        <v>12024199787</v>
      </c>
      <c r="M1161" s="77">
        <v>34818481453</v>
      </c>
      <c r="N1161" s="92">
        <v>42322160113</v>
      </c>
      <c r="O1161" s="43"/>
      <c r="P1161" s="43"/>
      <c r="Q1161" s="45"/>
    </row>
    <row r="1162" spans="2:17" s="54" customFormat="1" x14ac:dyDescent="0.25">
      <c r="B1162" s="126">
        <v>580</v>
      </c>
      <c r="C1162" s="127" t="s">
        <v>1240</v>
      </c>
      <c r="D1162" s="129" t="s">
        <v>2014</v>
      </c>
      <c r="E1162" s="131">
        <v>34725</v>
      </c>
      <c r="F1162" s="133">
        <v>5502083747</v>
      </c>
      <c r="G1162" s="127" t="s">
        <v>154</v>
      </c>
      <c r="H1162" s="135" t="s">
        <v>145</v>
      </c>
      <c r="I1162" s="66" t="s">
        <v>149</v>
      </c>
      <c r="J1162" s="52">
        <v>10396413085</v>
      </c>
      <c r="K1162" s="52">
        <v>18803167239</v>
      </c>
      <c r="L1162" s="52">
        <v>27603128193</v>
      </c>
      <c r="M1162" s="79"/>
      <c r="N1162" s="94"/>
      <c r="O1162" s="52"/>
      <c r="P1162" s="52"/>
      <c r="Q1162" s="53"/>
    </row>
    <row r="1163" spans="2:17" s="54" customFormat="1" x14ac:dyDescent="0.25">
      <c r="B1163" s="126">
        <v>580</v>
      </c>
      <c r="C1163" s="128" t="s">
        <v>1240</v>
      </c>
      <c r="D1163" s="130" t="s">
        <v>2014</v>
      </c>
      <c r="E1163" s="132">
        <v>34725</v>
      </c>
      <c r="F1163" s="134" t="s">
        <v>2015</v>
      </c>
      <c r="G1163" s="128"/>
      <c r="H1163" s="136"/>
      <c r="I1163" s="65" t="s">
        <v>150</v>
      </c>
      <c r="J1163" s="43">
        <v>752200410</v>
      </c>
      <c r="K1163" s="8">
        <v>-9130197828</v>
      </c>
      <c r="L1163" s="8">
        <v>-11418998300</v>
      </c>
      <c r="M1163" s="80"/>
      <c r="N1163" s="95"/>
      <c r="O1163" s="43"/>
      <c r="P1163" s="43"/>
      <c r="Q1163" s="45"/>
    </row>
    <row r="1164" spans="2:17" s="54" customFormat="1" x14ac:dyDescent="0.25">
      <c r="B1164" s="126">
        <v>581</v>
      </c>
      <c r="C1164" s="127" t="s">
        <v>1242</v>
      </c>
      <c r="D1164" s="129" t="s">
        <v>2016</v>
      </c>
      <c r="E1164" s="131">
        <v>36899</v>
      </c>
      <c r="F1164" s="133">
        <v>1058333250</v>
      </c>
      <c r="G1164" s="127"/>
      <c r="H1164" s="135"/>
      <c r="I1164" s="66" t="s">
        <v>149</v>
      </c>
      <c r="J1164" s="55"/>
      <c r="K1164" s="55"/>
      <c r="L1164" s="55"/>
      <c r="M1164" s="79"/>
      <c r="N1164" s="94"/>
      <c r="O1164" s="52"/>
      <c r="P1164" s="52"/>
      <c r="Q1164" s="53"/>
    </row>
    <row r="1165" spans="2:17" s="54" customFormat="1" x14ac:dyDescent="0.25">
      <c r="B1165" s="126">
        <v>581</v>
      </c>
      <c r="C1165" s="128" t="s">
        <v>1242</v>
      </c>
      <c r="D1165" s="130" t="s">
        <v>2016</v>
      </c>
      <c r="E1165" s="132">
        <v>36899</v>
      </c>
      <c r="F1165" s="134" t="s">
        <v>2017</v>
      </c>
      <c r="G1165" s="128"/>
      <c r="H1165" s="136"/>
      <c r="I1165" s="65" t="s">
        <v>150</v>
      </c>
      <c r="J1165" s="44"/>
      <c r="K1165" s="44"/>
      <c r="L1165" s="44"/>
      <c r="M1165" s="80"/>
      <c r="N1165" s="95"/>
      <c r="O1165" s="43"/>
      <c r="P1165" s="43"/>
      <c r="Q1165" s="45"/>
    </row>
    <row r="1166" spans="2:17" s="54" customFormat="1" x14ac:dyDescent="0.25">
      <c r="B1166" s="142">
        <v>582</v>
      </c>
      <c r="C1166" s="127" t="s">
        <v>1244</v>
      </c>
      <c r="D1166" s="129" t="s">
        <v>2018</v>
      </c>
      <c r="E1166" s="131">
        <v>43279</v>
      </c>
      <c r="F1166" s="133">
        <v>421640000</v>
      </c>
      <c r="G1166" s="127" t="s">
        <v>154</v>
      </c>
      <c r="H1166" s="135" t="s">
        <v>145</v>
      </c>
      <c r="I1166" s="66" t="s">
        <v>149</v>
      </c>
      <c r="J1166" s="108"/>
      <c r="K1166" s="55"/>
      <c r="L1166" s="52">
        <v>45854881522</v>
      </c>
      <c r="M1166" s="78">
        <v>63362413566</v>
      </c>
      <c r="N1166" s="94"/>
      <c r="O1166" s="52"/>
      <c r="P1166" s="52"/>
      <c r="Q1166" s="53"/>
    </row>
    <row r="1167" spans="2:17" s="54" customFormat="1" x14ac:dyDescent="0.25">
      <c r="B1167" s="143">
        <v>582</v>
      </c>
      <c r="C1167" s="128" t="s">
        <v>1244</v>
      </c>
      <c r="D1167" s="130" t="s">
        <v>2018</v>
      </c>
      <c r="E1167" s="132">
        <v>43279</v>
      </c>
      <c r="F1167" s="134" t="s">
        <v>2019</v>
      </c>
      <c r="G1167" s="128"/>
      <c r="H1167" s="136"/>
      <c r="I1167" s="65" t="s">
        <v>150</v>
      </c>
      <c r="J1167" s="44"/>
      <c r="K1167" s="44"/>
      <c r="L1167" s="43">
        <v>1675308119</v>
      </c>
      <c r="M1167" s="77">
        <v>2638062438</v>
      </c>
      <c r="N1167" s="95"/>
      <c r="O1167" s="43"/>
      <c r="P1167" s="43"/>
      <c r="Q1167" s="45"/>
    </row>
    <row r="1168" spans="2:17" s="54" customFormat="1" x14ac:dyDescent="0.25">
      <c r="B1168" s="142">
        <v>583</v>
      </c>
      <c r="C1168" s="127" t="s">
        <v>1246</v>
      </c>
      <c r="D1168" s="129" t="s">
        <v>2020</v>
      </c>
      <c r="E1168" s="131">
        <v>41096</v>
      </c>
      <c r="F1168" s="133">
        <v>2012491000</v>
      </c>
      <c r="G1168" s="127" t="s">
        <v>154</v>
      </c>
      <c r="H1168" s="135" t="s">
        <v>155</v>
      </c>
      <c r="I1168" s="66" t="s">
        <v>149</v>
      </c>
      <c r="J1168" s="107">
        <v>108353558</v>
      </c>
      <c r="K1168" s="52">
        <v>187291039</v>
      </c>
      <c r="L1168" s="52">
        <v>304103583</v>
      </c>
      <c r="M1168" s="78">
        <v>438444319</v>
      </c>
      <c r="N1168" s="93">
        <v>109808483</v>
      </c>
      <c r="O1168" s="52"/>
      <c r="P1168" s="52"/>
      <c r="Q1168" s="53"/>
    </row>
    <row r="1169" spans="2:17" s="54" customFormat="1" x14ac:dyDescent="0.25">
      <c r="B1169" s="143">
        <v>583</v>
      </c>
      <c r="C1169" s="128" t="s">
        <v>1246</v>
      </c>
      <c r="D1169" s="130" t="s">
        <v>2020</v>
      </c>
      <c r="E1169" s="132">
        <v>41096</v>
      </c>
      <c r="F1169" s="134" t="s">
        <v>2021</v>
      </c>
      <c r="G1169" s="128"/>
      <c r="H1169" s="136"/>
      <c r="I1169" s="65" t="s">
        <v>150</v>
      </c>
      <c r="J1169" s="43">
        <v>25215059</v>
      </c>
      <c r="K1169" s="43">
        <v>31220628</v>
      </c>
      <c r="L1169" s="43">
        <v>45935251</v>
      </c>
      <c r="M1169" s="77">
        <v>68089796</v>
      </c>
      <c r="N1169" s="92">
        <v>9903697</v>
      </c>
      <c r="O1169" s="43"/>
      <c r="P1169" s="43"/>
      <c r="Q1169" s="45"/>
    </row>
    <row r="1170" spans="2:17" s="54" customFormat="1" x14ac:dyDescent="0.25">
      <c r="B1170" s="126">
        <v>584</v>
      </c>
      <c r="C1170" s="127" t="s">
        <v>1248</v>
      </c>
      <c r="D1170" s="129" t="s">
        <v>2022</v>
      </c>
      <c r="E1170" s="131">
        <v>42902</v>
      </c>
      <c r="F1170" s="133">
        <v>33330000000</v>
      </c>
      <c r="G1170" s="127" t="s">
        <v>154</v>
      </c>
      <c r="H1170" s="135" t="s">
        <v>145</v>
      </c>
      <c r="I1170" s="66" t="s">
        <v>149</v>
      </c>
      <c r="J1170" s="55"/>
      <c r="K1170" s="55"/>
      <c r="L1170" s="78">
        <v>1150174321465</v>
      </c>
      <c r="M1170" s="78">
        <v>1457709956748</v>
      </c>
      <c r="N1170" s="94"/>
      <c r="O1170" s="52"/>
      <c r="P1170" s="52"/>
      <c r="Q1170" s="53"/>
    </row>
    <row r="1171" spans="2:17" s="54" customFormat="1" x14ac:dyDescent="0.25">
      <c r="B1171" s="126">
        <v>584</v>
      </c>
      <c r="C1171" s="128" t="s">
        <v>1248</v>
      </c>
      <c r="D1171" s="130" t="s">
        <v>2022</v>
      </c>
      <c r="E1171" s="132">
        <v>42902</v>
      </c>
      <c r="F1171" s="134" t="s">
        <v>2023</v>
      </c>
      <c r="G1171" s="128"/>
      <c r="H1171" s="136"/>
      <c r="I1171" s="65" t="s">
        <v>150</v>
      </c>
      <c r="J1171" s="44"/>
      <c r="K1171" s="44"/>
      <c r="L1171" s="77">
        <v>85580233188</v>
      </c>
      <c r="M1171" s="77">
        <v>30706731540</v>
      </c>
      <c r="N1171" s="95"/>
      <c r="O1171" s="43"/>
      <c r="P1171" s="43"/>
      <c r="Q1171" s="45"/>
    </row>
    <row r="1172" spans="2:17" s="54" customFormat="1" x14ac:dyDescent="0.25">
      <c r="B1172" s="126">
        <v>585</v>
      </c>
      <c r="C1172" s="127" t="s">
        <v>1250</v>
      </c>
      <c r="D1172" s="129" t="s">
        <v>2024</v>
      </c>
      <c r="E1172" s="131">
        <v>38923</v>
      </c>
      <c r="F1172" s="133">
        <v>3410000000</v>
      </c>
      <c r="G1172" s="127" t="s">
        <v>153</v>
      </c>
      <c r="H1172" s="141" t="s">
        <v>145</v>
      </c>
      <c r="I1172" s="66" t="s">
        <v>149</v>
      </c>
      <c r="J1172" s="52">
        <v>763677294</v>
      </c>
      <c r="K1172" s="78">
        <v>1374490043</v>
      </c>
      <c r="L1172" s="52">
        <v>2014871812</v>
      </c>
      <c r="M1172" s="78">
        <v>2783482031</v>
      </c>
      <c r="N1172" s="93">
        <v>820651920</v>
      </c>
      <c r="O1172" s="52"/>
      <c r="P1172" s="52"/>
      <c r="Q1172" s="53"/>
    </row>
    <row r="1173" spans="2:17" s="54" customFormat="1" x14ac:dyDescent="0.25">
      <c r="B1173" s="126">
        <v>585</v>
      </c>
      <c r="C1173" s="128" t="s">
        <v>1250</v>
      </c>
      <c r="D1173" s="130" t="s">
        <v>2024</v>
      </c>
      <c r="E1173" s="132">
        <v>38923</v>
      </c>
      <c r="F1173" s="134" t="s">
        <v>2025</v>
      </c>
      <c r="G1173" s="128"/>
      <c r="H1173" s="141"/>
      <c r="I1173" s="65" t="s">
        <v>150</v>
      </c>
      <c r="J1173" s="43">
        <v>71833618</v>
      </c>
      <c r="K1173" s="77">
        <v>119252922</v>
      </c>
      <c r="L1173" s="43">
        <v>191924822</v>
      </c>
      <c r="M1173" s="77">
        <v>204418079</v>
      </c>
      <c r="N1173" s="92">
        <v>67280039</v>
      </c>
      <c r="O1173" s="43"/>
      <c r="P1173" s="43"/>
      <c r="Q1173" s="45"/>
    </row>
    <row r="1174" spans="2:17" s="54" customFormat="1" x14ac:dyDescent="0.25">
      <c r="B1174" s="126">
        <v>586</v>
      </c>
      <c r="C1174" s="127" t="s">
        <v>1252</v>
      </c>
      <c r="D1174" s="129" t="s">
        <v>2026</v>
      </c>
      <c r="E1174" s="131" t="s">
        <v>2027</v>
      </c>
      <c r="F1174" s="133">
        <v>10320000000</v>
      </c>
      <c r="G1174" s="127" t="s">
        <v>154</v>
      </c>
      <c r="H1174" s="141" t="s">
        <v>145</v>
      </c>
      <c r="I1174" s="66" t="s">
        <v>149</v>
      </c>
      <c r="J1174" s="52">
        <v>604133763599</v>
      </c>
      <c r="K1174" s="52">
        <v>1137364677908</v>
      </c>
      <c r="L1174" s="52">
        <v>1714994620422</v>
      </c>
      <c r="M1174" s="78">
        <v>2228260379884</v>
      </c>
      <c r="N1174" s="93">
        <v>547898485239</v>
      </c>
      <c r="O1174" s="52"/>
      <c r="P1174" s="52"/>
      <c r="Q1174" s="53"/>
    </row>
    <row r="1175" spans="2:17" s="54" customFormat="1" x14ac:dyDescent="0.25">
      <c r="B1175" s="126">
        <v>586</v>
      </c>
      <c r="C1175" s="128" t="s">
        <v>1252</v>
      </c>
      <c r="D1175" s="130" t="s">
        <v>2026</v>
      </c>
      <c r="E1175" s="132" t="s">
        <v>2027</v>
      </c>
      <c r="F1175" s="134" t="s">
        <v>2028</v>
      </c>
      <c r="G1175" s="128"/>
      <c r="H1175" s="141"/>
      <c r="I1175" s="65" t="s">
        <v>150</v>
      </c>
      <c r="J1175" s="52">
        <v>83385499626</v>
      </c>
      <c r="K1175" s="43">
        <v>144578801323</v>
      </c>
      <c r="L1175" s="43">
        <v>230595660002</v>
      </c>
      <c r="M1175" s="77">
        <v>346692796102</v>
      </c>
      <c r="N1175" s="93">
        <v>41170256897</v>
      </c>
      <c r="O1175" s="43"/>
      <c r="P1175" s="43"/>
      <c r="Q1175" s="45"/>
    </row>
    <row r="1176" spans="2:17" s="54" customFormat="1" x14ac:dyDescent="0.25">
      <c r="B1176" s="126">
        <v>587</v>
      </c>
      <c r="C1176" s="127" t="s">
        <v>1254</v>
      </c>
      <c r="D1176" s="129" t="s">
        <v>2029</v>
      </c>
      <c r="E1176" s="131">
        <v>40245</v>
      </c>
      <c r="F1176" s="133">
        <v>51014625000</v>
      </c>
      <c r="G1176" s="127" t="s">
        <v>152</v>
      </c>
      <c r="H1176" s="141" t="s">
        <v>145</v>
      </c>
      <c r="I1176" s="66" t="s">
        <v>149</v>
      </c>
      <c r="J1176" s="52">
        <v>1361939</v>
      </c>
      <c r="K1176" s="52">
        <v>2804710</v>
      </c>
      <c r="L1176" s="79"/>
      <c r="M1176" s="79"/>
      <c r="N1176" s="93">
        <v>1481913</v>
      </c>
      <c r="O1176" s="52"/>
      <c r="P1176" s="52"/>
      <c r="Q1176" s="53"/>
    </row>
    <row r="1177" spans="2:17" s="54" customFormat="1" x14ac:dyDescent="0.25">
      <c r="B1177" s="126">
        <v>587</v>
      </c>
      <c r="C1177" s="128" t="s">
        <v>1254</v>
      </c>
      <c r="D1177" s="130" t="s">
        <v>2029</v>
      </c>
      <c r="E1177" s="132">
        <v>40245</v>
      </c>
      <c r="F1177" s="134" t="s">
        <v>2030</v>
      </c>
      <c r="G1177" s="128"/>
      <c r="H1177" s="141"/>
      <c r="I1177" s="65" t="s">
        <v>150</v>
      </c>
      <c r="J1177" s="58">
        <v>518713</v>
      </c>
      <c r="K1177" s="43">
        <v>1079654</v>
      </c>
      <c r="L1177" s="80"/>
      <c r="M1177" s="80"/>
      <c r="N1177" s="100">
        <v>472463</v>
      </c>
      <c r="O1177" s="43"/>
      <c r="P1177" s="43"/>
      <c r="Q1177" s="45"/>
    </row>
    <row r="1178" spans="2:17" s="54" customFormat="1" x14ac:dyDescent="0.25">
      <c r="B1178" s="142">
        <v>588</v>
      </c>
      <c r="C1178" s="127" t="s">
        <v>1256</v>
      </c>
      <c r="D1178" s="129" t="s">
        <v>2031</v>
      </c>
      <c r="E1178" s="131">
        <v>35240</v>
      </c>
      <c r="F1178" s="133">
        <v>17833520260</v>
      </c>
      <c r="G1178" s="127" t="s">
        <v>153</v>
      </c>
      <c r="H1178" s="135" t="s">
        <v>155</v>
      </c>
      <c r="I1178" s="66" t="s">
        <v>149</v>
      </c>
      <c r="J1178" s="52">
        <v>695277</v>
      </c>
      <c r="K1178" s="78">
        <v>1286099</v>
      </c>
      <c r="L1178" s="52">
        <v>1962290</v>
      </c>
      <c r="M1178" s="78">
        <v>2543219</v>
      </c>
      <c r="N1178" s="94"/>
      <c r="O1178" s="52"/>
      <c r="P1178" s="52"/>
      <c r="Q1178" s="53"/>
    </row>
    <row r="1179" spans="2:17" s="54" customFormat="1" x14ac:dyDescent="0.25">
      <c r="B1179" s="143">
        <v>588</v>
      </c>
      <c r="C1179" s="128" t="s">
        <v>1256</v>
      </c>
      <c r="D1179" s="130" t="s">
        <v>2031</v>
      </c>
      <c r="E1179" s="132">
        <v>35240</v>
      </c>
      <c r="F1179" s="134" t="s">
        <v>2032</v>
      </c>
      <c r="G1179" s="128"/>
      <c r="H1179" s="136"/>
      <c r="I1179" s="65" t="s">
        <v>150</v>
      </c>
      <c r="J1179" s="43">
        <v>73604</v>
      </c>
      <c r="K1179" s="77">
        <v>115500</v>
      </c>
      <c r="L1179" s="43">
        <v>174456</v>
      </c>
      <c r="M1179" s="77">
        <v>182316</v>
      </c>
      <c r="N1179" s="95"/>
      <c r="O1179" s="43"/>
      <c r="P1179" s="43"/>
      <c r="Q1179" s="45"/>
    </row>
    <row r="1180" spans="2:17" s="54" customFormat="1" x14ac:dyDescent="0.25">
      <c r="B1180" s="126">
        <v>589</v>
      </c>
      <c r="C1180" s="127" t="s">
        <v>1258</v>
      </c>
      <c r="D1180" s="129" t="s">
        <v>2033</v>
      </c>
      <c r="E1180" s="131">
        <v>41325</v>
      </c>
      <c r="F1180" s="133">
        <v>2633300000</v>
      </c>
      <c r="G1180" s="127" t="s">
        <v>154</v>
      </c>
      <c r="H1180" s="135" t="s">
        <v>155</v>
      </c>
      <c r="I1180" s="66" t="s">
        <v>149</v>
      </c>
      <c r="J1180" s="52">
        <v>9648142</v>
      </c>
      <c r="K1180" s="55"/>
      <c r="L1180" s="52">
        <v>32275232</v>
      </c>
      <c r="M1180" s="78">
        <v>43873703</v>
      </c>
      <c r="N1180" s="93">
        <v>10643082</v>
      </c>
      <c r="O1180" s="52"/>
      <c r="P1180" s="52"/>
      <c r="Q1180" s="53"/>
    </row>
    <row r="1181" spans="2:17" s="54" customFormat="1" x14ac:dyDescent="0.25">
      <c r="B1181" s="126">
        <v>589</v>
      </c>
      <c r="C1181" s="128" t="s">
        <v>1258</v>
      </c>
      <c r="D1181" s="130" t="s">
        <v>2033</v>
      </c>
      <c r="E1181" s="132">
        <v>41325</v>
      </c>
      <c r="F1181" s="134" t="s">
        <v>2034</v>
      </c>
      <c r="G1181" s="128"/>
      <c r="H1181" s="136"/>
      <c r="I1181" s="65" t="s">
        <v>150</v>
      </c>
      <c r="J1181" s="43">
        <v>1200889</v>
      </c>
      <c r="K1181" s="44"/>
      <c r="L1181" s="43">
        <v>5850760</v>
      </c>
      <c r="M1181" s="77">
        <v>7606350</v>
      </c>
      <c r="N1181" s="92">
        <v>1923108</v>
      </c>
      <c r="O1181" s="43"/>
      <c r="P1181" s="43"/>
      <c r="Q1181" s="45"/>
    </row>
    <row r="1182" spans="2:17" s="54" customFormat="1" x14ac:dyDescent="0.25">
      <c r="B1182" s="126">
        <v>590</v>
      </c>
      <c r="C1182" s="127" t="s">
        <v>1260</v>
      </c>
      <c r="D1182" s="129" t="s">
        <v>1261</v>
      </c>
      <c r="E1182" s="131">
        <v>39701</v>
      </c>
      <c r="F1182" s="133">
        <v>49643625536</v>
      </c>
      <c r="G1182" s="127" t="s">
        <v>153</v>
      </c>
      <c r="H1182" s="135" t="s">
        <v>145</v>
      </c>
      <c r="I1182" s="66" t="s">
        <v>149</v>
      </c>
      <c r="J1182" s="52">
        <v>35033950</v>
      </c>
      <c r="K1182" s="52">
        <v>93625455</v>
      </c>
      <c r="L1182" s="52">
        <v>173274638</v>
      </c>
      <c r="M1182" s="79"/>
      <c r="N1182" s="94"/>
      <c r="O1182" s="52"/>
      <c r="P1182" s="52"/>
      <c r="Q1182" s="53"/>
    </row>
    <row r="1183" spans="2:17" s="54" customFormat="1" x14ac:dyDescent="0.25">
      <c r="B1183" s="126">
        <v>590</v>
      </c>
      <c r="C1183" s="128" t="s">
        <v>1260</v>
      </c>
      <c r="D1183" s="130" t="s">
        <v>1261</v>
      </c>
      <c r="E1183" s="132">
        <v>39701</v>
      </c>
      <c r="F1183" s="134" t="s">
        <v>2035</v>
      </c>
      <c r="G1183" s="128"/>
      <c r="H1183" s="136"/>
      <c r="I1183" s="65" t="s">
        <v>150</v>
      </c>
      <c r="J1183" s="43">
        <v>277405</v>
      </c>
      <c r="K1183" s="43">
        <v>1712816</v>
      </c>
      <c r="L1183" s="43">
        <v>6337336</v>
      </c>
      <c r="M1183" s="80"/>
      <c r="N1183" s="95"/>
      <c r="O1183" s="43"/>
      <c r="P1183" s="43"/>
      <c r="Q1183" s="45"/>
    </row>
    <row r="1184" spans="2:17" s="54" customFormat="1" x14ac:dyDescent="0.25">
      <c r="B1184" s="126">
        <v>591</v>
      </c>
      <c r="C1184" s="127" t="s">
        <v>1262</v>
      </c>
      <c r="D1184" s="129" t="s">
        <v>2036</v>
      </c>
      <c r="E1184" s="131">
        <v>39475</v>
      </c>
      <c r="F1184" s="133">
        <v>1200000000</v>
      </c>
      <c r="G1184" s="127" t="s">
        <v>154</v>
      </c>
      <c r="H1184" s="135" t="s">
        <v>145</v>
      </c>
      <c r="I1184" s="66" t="s">
        <v>149</v>
      </c>
      <c r="J1184" s="52">
        <v>1402124864</v>
      </c>
      <c r="K1184" s="52">
        <v>2790111073</v>
      </c>
      <c r="L1184" s="52">
        <v>3934382336</v>
      </c>
      <c r="M1184" s="78">
        <v>3934382336</v>
      </c>
      <c r="N1184" s="94">
        <v>0</v>
      </c>
      <c r="O1184" s="52"/>
      <c r="P1184" s="52"/>
      <c r="Q1184" s="53"/>
    </row>
    <row r="1185" spans="2:17" s="54" customFormat="1" x14ac:dyDescent="0.25">
      <c r="B1185" s="126">
        <v>591</v>
      </c>
      <c r="C1185" s="128" t="s">
        <v>1262</v>
      </c>
      <c r="D1185" s="130" t="s">
        <v>2036</v>
      </c>
      <c r="E1185" s="132">
        <v>39475</v>
      </c>
      <c r="F1185" s="134" t="s">
        <v>2037</v>
      </c>
      <c r="G1185" s="128"/>
      <c r="H1185" s="136"/>
      <c r="I1185" s="65" t="s">
        <v>150</v>
      </c>
      <c r="J1185" s="8">
        <v>-1464647325</v>
      </c>
      <c r="K1185" s="8">
        <v>-2408810881</v>
      </c>
      <c r="L1185" s="8">
        <v>-3397191725</v>
      </c>
      <c r="M1185" s="74">
        <v>-2836364593</v>
      </c>
      <c r="N1185" s="89">
        <v>-1251166756</v>
      </c>
      <c r="O1185" s="43"/>
      <c r="P1185" s="43"/>
      <c r="Q1185" s="45"/>
    </row>
    <row r="1186" spans="2:17" s="54" customFormat="1" x14ac:dyDescent="0.25">
      <c r="B1186" s="142">
        <v>592</v>
      </c>
      <c r="C1186" s="127" t="s">
        <v>1264</v>
      </c>
      <c r="D1186" s="129" t="s">
        <v>2038</v>
      </c>
      <c r="E1186" s="131">
        <v>36556</v>
      </c>
      <c r="F1186" s="133">
        <v>7109300000</v>
      </c>
      <c r="G1186" s="127" t="s">
        <v>154</v>
      </c>
      <c r="H1186" s="135" t="s">
        <v>145</v>
      </c>
      <c r="I1186" s="66" t="s">
        <v>149</v>
      </c>
      <c r="J1186" s="108"/>
      <c r="K1186" s="55"/>
      <c r="L1186" s="55"/>
      <c r="M1186" s="79"/>
      <c r="N1186" s="94"/>
      <c r="O1186" s="52"/>
      <c r="P1186" s="52"/>
      <c r="Q1186" s="53"/>
    </row>
    <row r="1187" spans="2:17" s="54" customFormat="1" x14ac:dyDescent="0.25">
      <c r="B1187" s="143">
        <v>592</v>
      </c>
      <c r="C1187" s="128" t="s">
        <v>1264</v>
      </c>
      <c r="D1187" s="130" t="s">
        <v>2038</v>
      </c>
      <c r="E1187" s="132">
        <v>36556</v>
      </c>
      <c r="F1187" s="134" t="s">
        <v>2039</v>
      </c>
      <c r="G1187" s="128"/>
      <c r="H1187" s="136"/>
      <c r="I1187" s="65" t="s">
        <v>150</v>
      </c>
      <c r="J1187" s="43">
        <v>18463139866</v>
      </c>
      <c r="K1187" s="43">
        <v>33076760333</v>
      </c>
      <c r="L1187" s="43">
        <v>47126120650</v>
      </c>
      <c r="M1187" s="77">
        <v>59745128126</v>
      </c>
      <c r="N1187" s="92">
        <v>17156255983</v>
      </c>
      <c r="O1187" s="43"/>
      <c r="P1187" s="43"/>
      <c r="Q1187" s="45"/>
    </row>
    <row r="1188" spans="2:17" s="54" customFormat="1" x14ac:dyDescent="0.25">
      <c r="B1188" s="142">
        <v>593</v>
      </c>
      <c r="C1188" s="127" t="s">
        <v>1266</v>
      </c>
      <c r="D1188" s="129" t="s">
        <v>2040</v>
      </c>
      <c r="E1188" s="131">
        <v>39917</v>
      </c>
      <c r="F1188" s="133">
        <v>26007494645</v>
      </c>
      <c r="G1188" s="127" t="s">
        <v>154</v>
      </c>
      <c r="H1188" s="135" t="s">
        <v>145</v>
      </c>
      <c r="I1188" s="66" t="s">
        <v>149</v>
      </c>
      <c r="J1188" s="107">
        <v>445141588805</v>
      </c>
      <c r="K1188" s="55"/>
      <c r="L1188" s="52">
        <v>1345343985093</v>
      </c>
      <c r="M1188" s="79"/>
      <c r="N1188" s="94"/>
      <c r="O1188" s="52"/>
      <c r="P1188" s="52"/>
      <c r="Q1188" s="53"/>
    </row>
    <row r="1189" spans="2:17" s="54" customFormat="1" x14ac:dyDescent="0.25">
      <c r="B1189" s="143">
        <v>593</v>
      </c>
      <c r="C1189" s="128" t="s">
        <v>1266</v>
      </c>
      <c r="D1189" s="130" t="s">
        <v>2040</v>
      </c>
      <c r="E1189" s="132">
        <v>39917</v>
      </c>
      <c r="F1189" s="134" t="s">
        <v>2041</v>
      </c>
      <c r="G1189" s="128"/>
      <c r="H1189" s="136"/>
      <c r="I1189" s="65" t="s">
        <v>150</v>
      </c>
      <c r="J1189" s="43">
        <v>49612063765</v>
      </c>
      <c r="K1189" s="44"/>
      <c r="L1189" s="8">
        <v>-14176908538</v>
      </c>
      <c r="M1189" s="80"/>
      <c r="N1189" s="95"/>
      <c r="O1189" s="43"/>
      <c r="P1189" s="43"/>
      <c r="Q1189" s="45"/>
    </row>
    <row r="1190" spans="2:17" s="54" customFormat="1" x14ac:dyDescent="0.25">
      <c r="B1190" s="126">
        <v>594</v>
      </c>
      <c r="C1190" s="127" t="s">
        <v>1268</v>
      </c>
      <c r="D1190" s="129" t="s">
        <v>2042</v>
      </c>
      <c r="E1190" s="131">
        <v>41088</v>
      </c>
      <c r="F1190" s="133">
        <v>1047587802</v>
      </c>
      <c r="G1190" s="127" t="s">
        <v>154</v>
      </c>
      <c r="H1190" s="135" t="s">
        <v>145</v>
      </c>
      <c r="I1190" s="66" t="s">
        <v>149</v>
      </c>
      <c r="J1190" s="52">
        <v>199171712973</v>
      </c>
      <c r="K1190" s="52">
        <v>413580059924</v>
      </c>
      <c r="L1190" s="78">
        <v>625866809371</v>
      </c>
      <c r="M1190" s="78">
        <v>860682351001</v>
      </c>
      <c r="N1190" s="93">
        <v>243346005549</v>
      </c>
      <c r="O1190" s="52"/>
      <c r="P1190" s="52"/>
      <c r="Q1190" s="53"/>
    </row>
    <row r="1191" spans="2:17" s="54" customFormat="1" x14ac:dyDescent="0.25">
      <c r="B1191" s="126">
        <v>594</v>
      </c>
      <c r="C1191" s="128" t="s">
        <v>1268</v>
      </c>
      <c r="D1191" s="130" t="s">
        <v>2042</v>
      </c>
      <c r="E1191" s="132">
        <v>41088</v>
      </c>
      <c r="F1191" s="134" t="s">
        <v>2043</v>
      </c>
      <c r="G1191" s="128"/>
      <c r="H1191" s="136"/>
      <c r="I1191" s="65" t="s">
        <v>150</v>
      </c>
      <c r="J1191" s="43">
        <v>4955757440</v>
      </c>
      <c r="K1191" s="43">
        <v>11271170051</v>
      </c>
      <c r="L1191" s="77">
        <v>18181300510</v>
      </c>
      <c r="M1191" s="77">
        <v>19665074694</v>
      </c>
      <c r="N1191" s="92">
        <v>9318980521</v>
      </c>
      <c r="O1191" s="43"/>
      <c r="P1191" s="43"/>
      <c r="Q1191" s="45"/>
    </row>
    <row r="1192" spans="2:17" s="54" customFormat="1" x14ac:dyDescent="0.25">
      <c r="B1192" s="126">
        <v>595</v>
      </c>
      <c r="C1192" s="127" t="s">
        <v>1270</v>
      </c>
      <c r="D1192" s="129" t="s">
        <v>2044</v>
      </c>
      <c r="E1192" s="131">
        <v>33056</v>
      </c>
      <c r="F1192" s="133">
        <v>2808000000</v>
      </c>
      <c r="G1192" s="127" t="s">
        <v>154</v>
      </c>
      <c r="H1192" s="141" t="s">
        <v>145</v>
      </c>
      <c r="I1192" s="66" t="s">
        <v>149</v>
      </c>
      <c r="J1192" s="52">
        <v>669924359456</v>
      </c>
      <c r="K1192" s="78">
        <v>1290044976061</v>
      </c>
      <c r="L1192" s="52">
        <v>1981856889069</v>
      </c>
      <c r="M1192" s="79"/>
      <c r="N1192" s="93">
        <v>642720982730</v>
      </c>
      <c r="O1192" s="52"/>
      <c r="P1192" s="52"/>
      <c r="Q1192" s="53"/>
    </row>
    <row r="1193" spans="2:17" s="54" customFormat="1" x14ac:dyDescent="0.25">
      <c r="B1193" s="126">
        <v>595</v>
      </c>
      <c r="C1193" s="128" t="s">
        <v>1270</v>
      </c>
      <c r="D1193" s="130" t="s">
        <v>2044</v>
      </c>
      <c r="E1193" s="132">
        <v>33056</v>
      </c>
      <c r="F1193" s="134" t="s">
        <v>2045</v>
      </c>
      <c r="G1193" s="128"/>
      <c r="H1193" s="141"/>
      <c r="I1193" s="65" t="s">
        <v>150</v>
      </c>
      <c r="J1193" s="43">
        <v>12208723354</v>
      </c>
      <c r="K1193" s="77">
        <v>23270382499</v>
      </c>
      <c r="L1193" s="43">
        <v>30938774199</v>
      </c>
      <c r="M1193" s="80"/>
      <c r="N1193" s="92">
        <v>10729907791</v>
      </c>
      <c r="O1193" s="43"/>
      <c r="P1193" s="43"/>
      <c r="Q1193" s="45"/>
    </row>
    <row r="1194" spans="2:17" s="54" customFormat="1" x14ac:dyDescent="0.25">
      <c r="B1194" s="126">
        <v>596</v>
      </c>
      <c r="C1194" s="127" t="s">
        <v>1272</v>
      </c>
      <c r="D1194" s="129" t="s">
        <v>2046</v>
      </c>
      <c r="E1194" s="131" t="s">
        <v>1874</v>
      </c>
      <c r="F1194" s="133">
        <v>435000000</v>
      </c>
      <c r="G1194" s="127" t="s">
        <v>154</v>
      </c>
      <c r="H1194" s="141" t="s">
        <v>145</v>
      </c>
      <c r="I1194" s="66" t="s">
        <v>149</v>
      </c>
      <c r="J1194" s="55"/>
      <c r="K1194" s="52">
        <v>16988645619</v>
      </c>
      <c r="L1194" s="52">
        <v>26217010667</v>
      </c>
      <c r="M1194" s="79"/>
      <c r="N1194" s="94"/>
      <c r="O1194" s="52"/>
      <c r="P1194" s="52"/>
      <c r="Q1194" s="53"/>
    </row>
    <row r="1195" spans="2:17" s="54" customFormat="1" x14ac:dyDescent="0.25">
      <c r="B1195" s="126">
        <v>596</v>
      </c>
      <c r="C1195" s="128" t="s">
        <v>1272</v>
      </c>
      <c r="D1195" s="130" t="s">
        <v>2046</v>
      </c>
      <c r="E1195" s="132" t="s">
        <v>1874</v>
      </c>
      <c r="F1195" s="134" t="s">
        <v>2047</v>
      </c>
      <c r="G1195" s="128"/>
      <c r="H1195" s="141"/>
      <c r="I1195" s="65" t="s">
        <v>150</v>
      </c>
      <c r="J1195" s="55"/>
      <c r="K1195" s="8">
        <v>-206278992</v>
      </c>
      <c r="L1195" s="43">
        <v>13886781</v>
      </c>
      <c r="M1195" s="80"/>
      <c r="N1195" s="94"/>
      <c r="O1195" s="43"/>
      <c r="P1195" s="43"/>
      <c r="Q1195" s="45"/>
    </row>
    <row r="1196" spans="2:17" s="54" customFormat="1" x14ac:dyDescent="0.25">
      <c r="B1196" s="126">
        <v>597</v>
      </c>
      <c r="C1196" s="127" t="s">
        <v>1274</v>
      </c>
      <c r="D1196" s="129" t="s">
        <v>1275</v>
      </c>
      <c r="E1196" s="131">
        <v>37588</v>
      </c>
      <c r="F1196" s="133">
        <v>800000000</v>
      </c>
      <c r="G1196" s="127" t="s">
        <v>154</v>
      </c>
      <c r="H1196" s="141" t="s">
        <v>145</v>
      </c>
      <c r="I1196" s="66" t="s">
        <v>149</v>
      </c>
      <c r="J1196" s="55"/>
      <c r="K1196" s="55"/>
      <c r="L1196" s="79"/>
      <c r="M1196" s="79"/>
      <c r="N1196" s="94"/>
      <c r="O1196" s="52"/>
      <c r="P1196" s="52"/>
      <c r="Q1196" s="53"/>
    </row>
    <row r="1197" spans="2:17" s="54" customFormat="1" x14ac:dyDescent="0.25">
      <c r="B1197" s="126">
        <v>597</v>
      </c>
      <c r="C1197" s="128" t="s">
        <v>1274</v>
      </c>
      <c r="D1197" s="130" t="s">
        <v>1275</v>
      </c>
      <c r="E1197" s="132">
        <v>37588</v>
      </c>
      <c r="F1197" s="134" t="s">
        <v>2048</v>
      </c>
      <c r="G1197" s="128"/>
      <c r="H1197" s="141"/>
      <c r="I1197" s="65" t="s">
        <v>150</v>
      </c>
      <c r="J1197" s="58">
        <v>3915644751</v>
      </c>
      <c r="K1197" s="43">
        <v>8679935488</v>
      </c>
      <c r="L1197" s="77">
        <v>12841862768</v>
      </c>
      <c r="M1197" s="77">
        <v>17630766816</v>
      </c>
      <c r="N1197" s="100">
        <v>4503108679</v>
      </c>
      <c r="O1197" s="43"/>
      <c r="P1197" s="43"/>
      <c r="Q1197" s="45"/>
    </row>
    <row r="1198" spans="2:17" s="54" customFormat="1" x14ac:dyDescent="0.25">
      <c r="B1198" s="142">
        <v>598</v>
      </c>
      <c r="C1198" s="127" t="s">
        <v>1276</v>
      </c>
      <c r="D1198" s="129" t="s">
        <v>2049</v>
      </c>
      <c r="E1198" s="131">
        <v>34502</v>
      </c>
      <c r="F1198" s="133">
        <v>4500000000</v>
      </c>
      <c r="G1198" s="127" t="s">
        <v>154</v>
      </c>
      <c r="H1198" s="135" t="s">
        <v>145</v>
      </c>
      <c r="I1198" s="66" t="s">
        <v>149</v>
      </c>
      <c r="J1198" s="52">
        <v>2382723516701</v>
      </c>
      <c r="K1198" s="78">
        <v>4803515863966</v>
      </c>
      <c r="L1198" s="52">
        <v>7421896403870</v>
      </c>
      <c r="M1198" s="78">
        <v>10088118830780</v>
      </c>
      <c r="N1198" s="93">
        <v>2704480240109</v>
      </c>
      <c r="O1198" s="52"/>
      <c r="P1198" s="52"/>
      <c r="Q1198" s="53"/>
    </row>
    <row r="1199" spans="2:17" s="54" customFormat="1" x14ac:dyDescent="0.25">
      <c r="B1199" s="143">
        <v>598</v>
      </c>
      <c r="C1199" s="128" t="s">
        <v>1276</v>
      </c>
      <c r="D1199" s="130" t="s">
        <v>2049</v>
      </c>
      <c r="E1199" s="132">
        <v>34502</v>
      </c>
      <c r="F1199" s="134" t="s">
        <v>2050</v>
      </c>
      <c r="G1199" s="128"/>
      <c r="H1199" s="136"/>
      <c r="I1199" s="65" t="s">
        <v>150</v>
      </c>
      <c r="J1199" s="43">
        <v>214394332446</v>
      </c>
      <c r="K1199" s="77">
        <v>350030090553</v>
      </c>
      <c r="L1199" s="43">
        <v>435644640093</v>
      </c>
      <c r="M1199" s="77">
        <v>540378145887</v>
      </c>
      <c r="N1199" s="92">
        <v>219847403736</v>
      </c>
      <c r="O1199" s="43"/>
      <c r="P1199" s="43"/>
      <c r="Q1199" s="45"/>
    </row>
    <row r="1200" spans="2:17" s="54" customFormat="1" x14ac:dyDescent="0.25">
      <c r="B1200" s="126">
        <v>599</v>
      </c>
      <c r="C1200" s="127" t="s">
        <v>1278</v>
      </c>
      <c r="D1200" s="129" t="s">
        <v>2051</v>
      </c>
      <c r="E1200" s="131" t="s">
        <v>2052</v>
      </c>
      <c r="F1200" s="133">
        <v>1777777800</v>
      </c>
      <c r="G1200" s="127" t="s">
        <v>154</v>
      </c>
      <c r="H1200" s="135" t="s">
        <v>155</v>
      </c>
      <c r="I1200" s="66" t="s">
        <v>149</v>
      </c>
      <c r="J1200" s="52">
        <v>54992509</v>
      </c>
      <c r="K1200" s="52">
        <v>179810734</v>
      </c>
      <c r="L1200" s="52">
        <v>241393775</v>
      </c>
      <c r="M1200" s="78">
        <v>356214289</v>
      </c>
      <c r="N1200" s="93">
        <v>69594121</v>
      </c>
      <c r="O1200" s="52"/>
      <c r="P1200" s="52"/>
      <c r="Q1200" s="53"/>
    </row>
    <row r="1201" spans="2:17" s="54" customFormat="1" x14ac:dyDescent="0.25">
      <c r="B1201" s="126">
        <v>599</v>
      </c>
      <c r="C1201" s="128" t="s">
        <v>1278</v>
      </c>
      <c r="D1201" s="130" t="s">
        <v>2051</v>
      </c>
      <c r="E1201" s="132" t="s">
        <v>2052</v>
      </c>
      <c r="F1201" s="134" t="s">
        <v>2053</v>
      </c>
      <c r="G1201" s="128"/>
      <c r="H1201" s="136"/>
      <c r="I1201" s="65" t="s">
        <v>150</v>
      </c>
      <c r="J1201" s="43">
        <v>12730865</v>
      </c>
      <c r="K1201" s="8">
        <v>-563091</v>
      </c>
      <c r="L1201" s="43">
        <v>6564505</v>
      </c>
      <c r="M1201" s="77">
        <v>14429480</v>
      </c>
      <c r="N1201" s="92">
        <v>12468523</v>
      </c>
      <c r="O1201" s="43"/>
      <c r="P1201" s="43"/>
      <c r="Q1201" s="45"/>
    </row>
    <row r="1202" spans="2:17" s="54" customFormat="1" x14ac:dyDescent="0.25">
      <c r="B1202" s="126">
        <v>600</v>
      </c>
      <c r="C1202" s="137" t="s">
        <v>1280</v>
      </c>
      <c r="D1202" s="138" t="s">
        <v>2054</v>
      </c>
      <c r="E1202" s="139" t="s">
        <v>2055</v>
      </c>
      <c r="F1202" s="140">
        <v>5580000000</v>
      </c>
      <c r="G1202" s="137" t="s">
        <v>152</v>
      </c>
      <c r="H1202" s="141" t="s">
        <v>145</v>
      </c>
      <c r="I1202" s="66" t="s">
        <v>149</v>
      </c>
      <c r="J1202" s="52">
        <v>3567006</v>
      </c>
      <c r="K1202" s="52">
        <v>6894112</v>
      </c>
      <c r="L1202" s="52">
        <v>10462839</v>
      </c>
      <c r="M1202" s="78">
        <v>13403619</v>
      </c>
      <c r="N1202" s="93">
        <v>3567006</v>
      </c>
      <c r="O1202" s="52"/>
      <c r="P1202" s="52"/>
      <c r="Q1202" s="53"/>
    </row>
    <row r="1203" spans="2:17" s="54" customFormat="1" x14ac:dyDescent="0.25">
      <c r="B1203" s="126">
        <v>600</v>
      </c>
      <c r="C1203" s="137" t="s">
        <v>1280</v>
      </c>
      <c r="D1203" s="138" t="s">
        <v>2054</v>
      </c>
      <c r="E1203" s="139" t="s">
        <v>2055</v>
      </c>
      <c r="F1203" s="140" t="s">
        <v>2056</v>
      </c>
      <c r="G1203" s="137"/>
      <c r="H1203" s="141"/>
      <c r="I1203" s="65" t="s">
        <v>150</v>
      </c>
      <c r="J1203" s="43">
        <v>160516</v>
      </c>
      <c r="K1203" s="43">
        <v>280521</v>
      </c>
      <c r="L1203" s="43">
        <v>407886</v>
      </c>
      <c r="M1203" s="77">
        <v>561159</v>
      </c>
      <c r="N1203" s="92">
        <v>160516</v>
      </c>
      <c r="O1203" s="43"/>
      <c r="P1203" s="43"/>
      <c r="Q1203" s="45"/>
    </row>
    <row r="1204" spans="2:17" s="111" customFormat="1" x14ac:dyDescent="0.25">
      <c r="B1204" s="126">
        <v>601</v>
      </c>
      <c r="C1204" s="137" t="s">
        <v>1282</v>
      </c>
      <c r="D1204" s="138" t="s">
        <v>2057</v>
      </c>
      <c r="E1204" s="137">
        <v>33056</v>
      </c>
      <c r="F1204" s="140">
        <v>11553528000</v>
      </c>
      <c r="G1204" s="137" t="s">
        <v>152</v>
      </c>
      <c r="H1204" s="141" t="s">
        <v>145</v>
      </c>
      <c r="I1204" s="66" t="s">
        <v>149</v>
      </c>
      <c r="J1204" s="118">
        <v>1303139</v>
      </c>
      <c r="K1204" s="119"/>
      <c r="L1204" s="119"/>
      <c r="M1204" s="120">
        <v>5472882</v>
      </c>
      <c r="N1204" s="121">
        <v>1428392</v>
      </c>
      <c r="O1204" s="118"/>
      <c r="P1204" s="118"/>
      <c r="Q1204" s="122"/>
    </row>
    <row r="1205" spans="2:17" s="111" customFormat="1" x14ac:dyDescent="0.25">
      <c r="B1205" s="126">
        <v>601</v>
      </c>
      <c r="C1205" s="137" t="s">
        <v>1282</v>
      </c>
      <c r="D1205" s="138" t="s">
        <v>2057</v>
      </c>
      <c r="E1205" s="137">
        <v>33056</v>
      </c>
      <c r="F1205" s="140">
        <v>11553528000</v>
      </c>
      <c r="G1205" s="137"/>
      <c r="H1205" s="141"/>
      <c r="I1205" s="65" t="s">
        <v>150</v>
      </c>
      <c r="J1205" s="112">
        <v>171893</v>
      </c>
      <c r="K1205" s="117"/>
      <c r="L1205" s="117"/>
      <c r="M1205" s="113">
        <v>701607</v>
      </c>
      <c r="N1205" s="114">
        <v>304424</v>
      </c>
      <c r="O1205" s="112"/>
      <c r="P1205" s="112"/>
      <c r="Q1205" s="115"/>
    </row>
    <row r="1206" spans="2:17" s="54" customFormat="1" x14ac:dyDescent="0.25">
      <c r="B1206" s="126">
        <v>602</v>
      </c>
      <c r="C1206" s="137" t="s">
        <v>1284</v>
      </c>
      <c r="D1206" s="138" t="s">
        <v>2058</v>
      </c>
      <c r="E1206" s="139">
        <v>32818</v>
      </c>
      <c r="F1206" s="140">
        <v>383331363</v>
      </c>
      <c r="G1206" s="127" t="s">
        <v>154</v>
      </c>
      <c r="H1206" s="135" t="s">
        <v>155</v>
      </c>
      <c r="I1206" s="66" t="s">
        <v>149</v>
      </c>
      <c r="J1206" s="52">
        <v>85070317</v>
      </c>
      <c r="K1206" s="52">
        <v>174280057</v>
      </c>
      <c r="L1206" s="52">
        <v>268440475</v>
      </c>
      <c r="M1206" s="78">
        <v>350397369</v>
      </c>
      <c r="N1206" s="93">
        <v>83250808</v>
      </c>
      <c r="O1206" s="52"/>
      <c r="P1206" s="52"/>
      <c r="Q1206" s="53"/>
    </row>
    <row r="1207" spans="2:17" s="54" customFormat="1" x14ac:dyDescent="0.25">
      <c r="B1207" s="126">
        <v>602</v>
      </c>
      <c r="C1207" s="190" t="s">
        <v>1284</v>
      </c>
      <c r="D1207" s="138" t="s">
        <v>2058</v>
      </c>
      <c r="E1207" s="139">
        <v>32818</v>
      </c>
      <c r="F1207" s="140">
        <v>383331363</v>
      </c>
      <c r="G1207" s="128"/>
      <c r="H1207" s="136"/>
      <c r="I1207" s="65" t="s">
        <v>150</v>
      </c>
      <c r="J1207" s="43">
        <v>4062738</v>
      </c>
      <c r="K1207" s="43">
        <v>6001370</v>
      </c>
      <c r="L1207" s="43">
        <v>17656949</v>
      </c>
      <c r="M1207" s="77">
        <v>17280630</v>
      </c>
      <c r="N1207" s="92">
        <v>1022914</v>
      </c>
      <c r="O1207" s="43"/>
      <c r="P1207" s="43"/>
      <c r="Q1207" s="45"/>
    </row>
    <row r="1208" spans="2:17" s="54" customFormat="1" x14ac:dyDescent="0.25">
      <c r="B1208" s="126">
        <v>603</v>
      </c>
      <c r="C1208" s="127" t="s">
        <v>1286</v>
      </c>
      <c r="D1208" s="129" t="s">
        <v>1287</v>
      </c>
      <c r="E1208" s="131">
        <v>37364</v>
      </c>
      <c r="F1208" s="133">
        <v>75422200</v>
      </c>
      <c r="G1208" s="127" t="s">
        <v>154</v>
      </c>
      <c r="H1208" s="135" t="s">
        <v>145</v>
      </c>
      <c r="I1208" s="66" t="s">
        <v>149</v>
      </c>
      <c r="J1208" s="52">
        <v>33881870255</v>
      </c>
      <c r="K1208" s="52">
        <v>62423848023</v>
      </c>
      <c r="L1208" s="52">
        <v>82898145906</v>
      </c>
      <c r="M1208" s="78">
        <v>103498145907</v>
      </c>
      <c r="N1208" s="94"/>
      <c r="O1208" s="52"/>
      <c r="P1208" s="52"/>
      <c r="Q1208" s="53"/>
    </row>
    <row r="1209" spans="2:17" s="54" customFormat="1" x14ac:dyDescent="0.25">
      <c r="B1209" s="126">
        <v>603</v>
      </c>
      <c r="C1209" s="128" t="s">
        <v>1286</v>
      </c>
      <c r="D1209" s="130" t="s">
        <v>1287</v>
      </c>
      <c r="E1209" s="132">
        <v>37364</v>
      </c>
      <c r="F1209" s="134">
        <v>75422200</v>
      </c>
      <c r="G1209" s="128"/>
      <c r="H1209" s="136"/>
      <c r="I1209" s="65" t="s">
        <v>150</v>
      </c>
      <c r="J1209" s="43">
        <v>128998979</v>
      </c>
      <c r="K1209" s="43">
        <v>529900650</v>
      </c>
      <c r="L1209" s="43">
        <v>434321675</v>
      </c>
      <c r="M1209" s="77">
        <v>506523775</v>
      </c>
      <c r="N1209" s="95"/>
      <c r="O1209" s="43"/>
      <c r="P1209" s="43"/>
      <c r="Q1209" s="45"/>
    </row>
    <row r="1210" spans="2:17" s="54" customFormat="1" x14ac:dyDescent="0.25">
      <c r="B1210" s="126">
        <v>604</v>
      </c>
      <c r="C1210" s="127" t="s">
        <v>1288</v>
      </c>
      <c r="D1210" s="129" t="s">
        <v>2059</v>
      </c>
      <c r="E1210" s="131">
        <v>32938</v>
      </c>
      <c r="F1210" s="133">
        <v>2500162344</v>
      </c>
      <c r="G1210" s="127" t="s">
        <v>152</v>
      </c>
      <c r="H1210" s="135" t="s">
        <v>145</v>
      </c>
      <c r="I1210" s="66" t="s">
        <v>149</v>
      </c>
      <c r="J1210" s="52">
        <v>305280</v>
      </c>
      <c r="K1210" s="52">
        <v>630691</v>
      </c>
      <c r="L1210" s="52">
        <v>1073698</v>
      </c>
      <c r="M1210" s="78">
        <v>1951840</v>
      </c>
      <c r="N1210" s="93">
        <v>479067</v>
      </c>
      <c r="O1210" s="52"/>
      <c r="P1210" s="52"/>
      <c r="Q1210" s="53"/>
    </row>
    <row r="1211" spans="2:17" s="54" customFormat="1" x14ac:dyDescent="0.25">
      <c r="B1211" s="126">
        <v>604</v>
      </c>
      <c r="C1211" s="128" t="s">
        <v>1288</v>
      </c>
      <c r="D1211" s="130" t="s">
        <v>2059</v>
      </c>
      <c r="E1211" s="132">
        <v>32938</v>
      </c>
      <c r="F1211" s="134">
        <v>2500162344</v>
      </c>
      <c r="G1211" s="128"/>
      <c r="H1211" s="136"/>
      <c r="I1211" s="65" t="s">
        <v>150</v>
      </c>
      <c r="J1211" s="8">
        <v>-387759</v>
      </c>
      <c r="K1211" s="8">
        <v>-611673</v>
      </c>
      <c r="L1211" s="8">
        <v>-1135284</v>
      </c>
      <c r="M1211" s="74">
        <v>-1479785</v>
      </c>
      <c r="N1211" s="92">
        <v>33598</v>
      </c>
      <c r="O1211" s="43"/>
      <c r="P1211" s="43"/>
      <c r="Q1211" s="45"/>
    </row>
    <row r="1212" spans="2:17" s="54" customFormat="1" x14ac:dyDescent="0.25">
      <c r="B1212" s="126">
        <v>605</v>
      </c>
      <c r="C1212" s="191" t="s">
        <v>1290</v>
      </c>
      <c r="D1212" s="193" t="s">
        <v>2060</v>
      </c>
      <c r="E1212" s="195">
        <v>32770</v>
      </c>
      <c r="F1212" s="197">
        <v>3730135136</v>
      </c>
      <c r="G1212" s="137" t="s">
        <v>152</v>
      </c>
      <c r="H1212" s="141" t="s">
        <v>145</v>
      </c>
      <c r="I1212" s="66" t="s">
        <v>149</v>
      </c>
      <c r="J1212" s="52">
        <v>19010706</v>
      </c>
      <c r="K1212" s="52">
        <v>38944238</v>
      </c>
      <c r="L1212" s="52">
        <v>61125423</v>
      </c>
      <c r="M1212" s="78">
        <v>84624733</v>
      </c>
      <c r="N1212" s="93">
        <v>22621328</v>
      </c>
      <c r="O1212" s="52"/>
      <c r="P1212" s="52"/>
      <c r="Q1212" s="53"/>
    </row>
    <row r="1213" spans="2:17" s="54" customFormat="1" x14ac:dyDescent="0.25">
      <c r="B1213" s="126">
        <v>605</v>
      </c>
      <c r="C1213" s="192" t="s">
        <v>1290</v>
      </c>
      <c r="D1213" s="194" t="s">
        <v>2060</v>
      </c>
      <c r="E1213" s="196">
        <v>32770</v>
      </c>
      <c r="F1213" s="198">
        <v>3730135136</v>
      </c>
      <c r="G1213" s="137"/>
      <c r="H1213" s="141"/>
      <c r="I1213" s="65" t="s">
        <v>150</v>
      </c>
      <c r="J1213" s="43">
        <v>2679596</v>
      </c>
      <c r="K1213" s="43">
        <v>5744072</v>
      </c>
      <c r="L1213" s="43">
        <v>9424102</v>
      </c>
      <c r="M1213" s="77">
        <v>11498409</v>
      </c>
      <c r="N1213" s="92">
        <v>3143421</v>
      </c>
      <c r="O1213" s="43"/>
      <c r="P1213" s="43"/>
      <c r="Q1213" s="45"/>
    </row>
    <row r="1214" spans="2:17" s="54" customFormat="1" x14ac:dyDescent="0.25">
      <c r="B1214" s="126">
        <v>606</v>
      </c>
      <c r="C1214" s="127" t="s">
        <v>1292</v>
      </c>
      <c r="D1214" s="129" t="s">
        <v>2061</v>
      </c>
      <c r="E1214" s="131">
        <v>29962</v>
      </c>
      <c r="F1214" s="133">
        <v>7630000000</v>
      </c>
      <c r="G1214" s="137" t="s">
        <v>152</v>
      </c>
      <c r="H1214" s="141" t="s">
        <v>145</v>
      </c>
      <c r="I1214" s="66" t="s">
        <v>149</v>
      </c>
      <c r="J1214" s="52">
        <v>10746621</v>
      </c>
      <c r="K1214" s="52">
        <v>21183734</v>
      </c>
      <c r="L1214" s="52">
        <v>31531499</v>
      </c>
      <c r="M1214" s="78">
        <v>41802073</v>
      </c>
      <c r="N1214" s="94"/>
      <c r="O1214" s="52"/>
      <c r="P1214" s="52"/>
      <c r="Q1214" s="53"/>
    </row>
    <row r="1215" spans="2:17" s="54" customFormat="1" x14ac:dyDescent="0.25">
      <c r="B1215" s="126">
        <v>606</v>
      </c>
      <c r="C1215" s="128" t="s">
        <v>1292</v>
      </c>
      <c r="D1215" s="130" t="s">
        <v>2061</v>
      </c>
      <c r="E1215" s="132">
        <v>29962</v>
      </c>
      <c r="F1215" s="134">
        <v>7630000000</v>
      </c>
      <c r="G1215" s="137"/>
      <c r="H1215" s="141"/>
      <c r="I1215" s="65" t="s">
        <v>150</v>
      </c>
      <c r="J1215" s="52">
        <v>1839131</v>
      </c>
      <c r="K1215" s="43">
        <v>3529869</v>
      </c>
      <c r="L1215" s="43">
        <v>7303493</v>
      </c>
      <c r="M1215" s="77">
        <v>9109445</v>
      </c>
      <c r="N1215" s="94"/>
      <c r="O1215" s="43"/>
      <c r="P1215" s="43"/>
      <c r="Q1215" s="45"/>
    </row>
    <row r="1216" spans="2:17" s="54" customFormat="1" x14ac:dyDescent="0.25">
      <c r="B1216" s="126">
        <v>607</v>
      </c>
      <c r="C1216" s="127" t="s">
        <v>1294</v>
      </c>
      <c r="D1216" s="129" t="s">
        <v>2062</v>
      </c>
      <c r="E1216" s="131" t="s">
        <v>1940</v>
      </c>
      <c r="F1216" s="133">
        <v>3232122500</v>
      </c>
      <c r="G1216" s="137" t="s">
        <v>154</v>
      </c>
      <c r="H1216" s="141" t="s">
        <v>145</v>
      </c>
      <c r="I1216" s="66" t="s">
        <v>149</v>
      </c>
      <c r="J1216" s="52">
        <v>39919646686</v>
      </c>
      <c r="K1216" s="55"/>
      <c r="L1216" s="55"/>
      <c r="M1216" s="78">
        <v>332645100146</v>
      </c>
      <c r="N1216" s="93">
        <v>117886396437</v>
      </c>
      <c r="O1216" s="52"/>
      <c r="P1216" s="52"/>
      <c r="Q1216" s="53"/>
    </row>
    <row r="1217" spans="2:17" s="54" customFormat="1" x14ac:dyDescent="0.25">
      <c r="B1217" s="126">
        <v>607</v>
      </c>
      <c r="C1217" s="128" t="s">
        <v>1294</v>
      </c>
      <c r="D1217" s="130" t="s">
        <v>2062</v>
      </c>
      <c r="E1217" s="132" t="s">
        <v>1940</v>
      </c>
      <c r="F1217" s="134">
        <v>3232122500</v>
      </c>
      <c r="G1217" s="137"/>
      <c r="H1217" s="141"/>
      <c r="I1217" s="65" t="s">
        <v>150</v>
      </c>
      <c r="J1217" s="43">
        <v>16597909012</v>
      </c>
      <c r="K1217" s="44"/>
      <c r="L1217" s="44"/>
      <c r="M1217" s="77">
        <v>46221261696</v>
      </c>
      <c r="N1217" s="92">
        <v>30097680435</v>
      </c>
      <c r="O1217" s="43"/>
      <c r="P1217" s="43"/>
      <c r="Q1217" s="45"/>
    </row>
    <row r="1218" spans="2:17" s="54" customFormat="1" x14ac:dyDescent="0.25">
      <c r="B1218" s="126">
        <v>608</v>
      </c>
      <c r="C1218" s="127" t="s">
        <v>1296</v>
      </c>
      <c r="D1218" s="129" t="s">
        <v>2063</v>
      </c>
      <c r="E1218" s="131">
        <v>41463</v>
      </c>
      <c r="F1218" s="133">
        <v>9150094680</v>
      </c>
      <c r="G1218" s="137" t="s">
        <v>153</v>
      </c>
      <c r="H1218" s="141" t="s">
        <v>145</v>
      </c>
      <c r="I1218" s="66" t="s">
        <v>149</v>
      </c>
      <c r="J1218" s="116">
        <v>296794392</v>
      </c>
      <c r="K1218" s="52">
        <v>491734675</v>
      </c>
      <c r="L1218" s="52">
        <v>808985754</v>
      </c>
      <c r="M1218" s="79"/>
      <c r="N1218" s="93">
        <v>198887577</v>
      </c>
      <c r="O1218" s="52"/>
      <c r="P1218" s="52"/>
      <c r="Q1218" s="53"/>
    </row>
    <row r="1219" spans="2:17" s="54" customFormat="1" x14ac:dyDescent="0.25">
      <c r="B1219" s="126">
        <v>608</v>
      </c>
      <c r="C1219" s="128" t="s">
        <v>1296</v>
      </c>
      <c r="D1219" s="130" t="s">
        <v>2063</v>
      </c>
      <c r="E1219" s="132">
        <v>41463</v>
      </c>
      <c r="F1219" s="134">
        <v>9150094680</v>
      </c>
      <c r="G1219" s="137"/>
      <c r="H1219" s="141"/>
      <c r="I1219" s="65" t="s">
        <v>150</v>
      </c>
      <c r="J1219" s="43">
        <v>69612253</v>
      </c>
      <c r="K1219" s="43">
        <v>74230416</v>
      </c>
      <c r="L1219" s="43">
        <v>83848961</v>
      </c>
      <c r="M1219" s="80"/>
      <c r="N1219" s="92">
        <v>33915364</v>
      </c>
      <c r="O1219" s="43"/>
      <c r="P1219" s="43"/>
      <c r="Q1219" s="45"/>
    </row>
    <row r="1220" spans="2:17" s="54" customFormat="1" x14ac:dyDescent="0.25">
      <c r="B1220" s="126">
        <v>609</v>
      </c>
      <c r="C1220" s="127" t="s">
        <v>1298</v>
      </c>
      <c r="D1220" s="129" t="s">
        <v>2064</v>
      </c>
      <c r="E1220" s="131">
        <v>42275</v>
      </c>
      <c r="F1220" s="133">
        <v>1453582700</v>
      </c>
      <c r="G1220" s="137" t="s">
        <v>154</v>
      </c>
      <c r="H1220" s="141" t="s">
        <v>145</v>
      </c>
      <c r="I1220" s="66" t="s">
        <v>149</v>
      </c>
      <c r="J1220" s="52">
        <v>6835512580</v>
      </c>
      <c r="K1220" s="78">
        <v>15209252701</v>
      </c>
      <c r="L1220" s="52">
        <v>38398663782</v>
      </c>
      <c r="M1220" s="78">
        <v>50674198295</v>
      </c>
      <c r="N1220" s="93">
        <v>9770631764</v>
      </c>
      <c r="O1220" s="52"/>
      <c r="P1220" s="52"/>
      <c r="Q1220" s="53"/>
    </row>
    <row r="1221" spans="2:17" s="54" customFormat="1" x14ac:dyDescent="0.25">
      <c r="B1221" s="126">
        <v>609</v>
      </c>
      <c r="C1221" s="128" t="s">
        <v>1298</v>
      </c>
      <c r="D1221" s="130" t="s">
        <v>2064</v>
      </c>
      <c r="E1221" s="132">
        <v>42275</v>
      </c>
      <c r="F1221" s="134">
        <v>1453582700</v>
      </c>
      <c r="G1221" s="137"/>
      <c r="H1221" s="141"/>
      <c r="I1221" s="65" t="s">
        <v>150</v>
      </c>
      <c r="J1221" s="43">
        <v>4423023989</v>
      </c>
      <c r="K1221" s="77">
        <v>9015945358</v>
      </c>
      <c r="L1221" s="43">
        <v>12986962133</v>
      </c>
      <c r="M1221" s="77">
        <v>3947657923</v>
      </c>
      <c r="N1221" s="92">
        <v>2799697512</v>
      </c>
      <c r="O1221" s="43"/>
      <c r="P1221" s="43"/>
      <c r="Q1221" s="45"/>
    </row>
    <row r="1222" spans="2:17" s="54" customFormat="1" x14ac:dyDescent="0.25">
      <c r="B1222" s="126">
        <v>610</v>
      </c>
      <c r="C1222" s="137" t="s">
        <v>1300</v>
      </c>
      <c r="D1222" s="138" t="s">
        <v>2065</v>
      </c>
      <c r="E1222" s="139">
        <v>40868</v>
      </c>
      <c r="F1222" s="140">
        <v>16464270400</v>
      </c>
      <c r="G1222" s="137" t="s">
        <v>153</v>
      </c>
      <c r="H1222" s="141" t="s">
        <v>145</v>
      </c>
      <c r="I1222" s="66" t="s">
        <v>149</v>
      </c>
      <c r="J1222" s="52">
        <v>625511121</v>
      </c>
      <c r="K1222" s="52">
        <v>1371215657</v>
      </c>
      <c r="L1222" s="52">
        <v>1958059277</v>
      </c>
      <c r="M1222" s="78">
        <v>2400197838</v>
      </c>
      <c r="N1222" s="93">
        <v>522962913</v>
      </c>
      <c r="O1222" s="52"/>
      <c r="P1222" s="52"/>
      <c r="Q1222" s="53"/>
    </row>
    <row r="1223" spans="2:17" s="54" customFormat="1" x14ac:dyDescent="0.25">
      <c r="B1223" s="126">
        <v>610</v>
      </c>
      <c r="C1223" s="137" t="s">
        <v>1300</v>
      </c>
      <c r="D1223" s="138" t="s">
        <v>2065</v>
      </c>
      <c r="E1223" s="139">
        <v>40868</v>
      </c>
      <c r="F1223" s="140">
        <v>16464270400</v>
      </c>
      <c r="G1223" s="137"/>
      <c r="H1223" s="141"/>
      <c r="I1223" s="65" t="s">
        <v>150</v>
      </c>
      <c r="J1223" s="8">
        <v>-90583492</v>
      </c>
      <c r="K1223" s="8">
        <v>-182260533</v>
      </c>
      <c r="L1223" s="8">
        <v>-480088512</v>
      </c>
      <c r="M1223" s="74">
        <v>-1111687862</v>
      </c>
      <c r="N1223" s="89">
        <v>-88909729</v>
      </c>
      <c r="O1223" s="43"/>
      <c r="P1223" s="43"/>
      <c r="Q1223" s="45"/>
    </row>
    <row r="1224" spans="2:17" s="111" customFormat="1" x14ac:dyDescent="0.25">
      <c r="B1224" s="126">
        <v>611</v>
      </c>
      <c r="C1224" s="137" t="s">
        <v>1302</v>
      </c>
      <c r="D1224" s="138" t="s">
        <v>2066</v>
      </c>
      <c r="E1224" s="137" t="s">
        <v>2067</v>
      </c>
      <c r="F1224" s="140">
        <v>4155602595</v>
      </c>
      <c r="G1224" s="137" t="s">
        <v>154</v>
      </c>
      <c r="H1224" s="141" t="s">
        <v>145</v>
      </c>
      <c r="I1224" s="66" t="s">
        <v>149</v>
      </c>
      <c r="J1224" s="118">
        <v>536127410888</v>
      </c>
      <c r="K1224" s="119"/>
      <c r="L1224" s="118">
        <v>1802761806085</v>
      </c>
      <c r="M1224" s="120">
        <v>2684419276973</v>
      </c>
      <c r="N1224" s="121">
        <v>789914503723</v>
      </c>
      <c r="O1224" s="118"/>
      <c r="P1224" s="118"/>
      <c r="Q1224" s="122"/>
    </row>
    <row r="1225" spans="2:17" s="111" customFormat="1" x14ac:dyDescent="0.25">
      <c r="B1225" s="126">
        <v>611</v>
      </c>
      <c r="C1225" s="137" t="s">
        <v>1302</v>
      </c>
      <c r="D1225" s="138" t="s">
        <v>2066</v>
      </c>
      <c r="E1225" s="137" t="s">
        <v>2067</v>
      </c>
      <c r="F1225" s="140">
        <v>4155602595</v>
      </c>
      <c r="G1225" s="137"/>
      <c r="H1225" s="141"/>
      <c r="I1225" s="65" t="s">
        <v>150</v>
      </c>
      <c r="J1225" s="112">
        <v>15445910922</v>
      </c>
      <c r="K1225" s="117"/>
      <c r="L1225" s="112">
        <v>50549523734</v>
      </c>
      <c r="M1225" s="113">
        <v>105468744587</v>
      </c>
      <c r="N1225" s="114">
        <v>78361647099</v>
      </c>
      <c r="O1225" s="112"/>
      <c r="P1225" s="112"/>
      <c r="Q1225" s="115"/>
    </row>
    <row r="1226" spans="2:17" s="54" customFormat="1" x14ac:dyDescent="0.25">
      <c r="B1226" s="126">
        <v>612</v>
      </c>
      <c r="C1226" s="137" t="s">
        <v>1304</v>
      </c>
      <c r="D1226" s="138" t="s">
        <v>2068</v>
      </c>
      <c r="E1226" s="139">
        <v>39624</v>
      </c>
      <c r="F1226" s="140">
        <v>5687353997</v>
      </c>
      <c r="G1226" s="127" t="s">
        <v>153</v>
      </c>
      <c r="H1226" s="135" t="s">
        <v>145</v>
      </c>
      <c r="I1226" s="66" t="s">
        <v>149</v>
      </c>
      <c r="J1226" s="55"/>
      <c r="K1226" s="55"/>
      <c r="L1226" s="55"/>
      <c r="M1226" s="79"/>
      <c r="N1226" s="94"/>
      <c r="O1226" s="52"/>
      <c r="P1226" s="52"/>
      <c r="Q1226" s="53"/>
    </row>
    <row r="1227" spans="2:17" s="54" customFormat="1" x14ac:dyDescent="0.25">
      <c r="B1227" s="126">
        <v>612</v>
      </c>
      <c r="C1227" s="190" t="s">
        <v>1304</v>
      </c>
      <c r="D1227" s="138" t="s">
        <v>2068</v>
      </c>
      <c r="E1227" s="139">
        <v>39624</v>
      </c>
      <c r="F1227" s="140">
        <v>5687353997</v>
      </c>
      <c r="G1227" s="128"/>
      <c r="H1227" s="136"/>
      <c r="I1227" s="65" t="s">
        <v>150</v>
      </c>
      <c r="J1227" s="43">
        <v>652876</v>
      </c>
      <c r="K1227" s="8">
        <v>-6034100</v>
      </c>
      <c r="L1227" s="8">
        <v>-171269460</v>
      </c>
      <c r="M1227" s="74">
        <v>-192758906</v>
      </c>
      <c r="N1227" s="89">
        <v>-12250242</v>
      </c>
      <c r="O1227" s="43"/>
      <c r="P1227" s="43"/>
      <c r="Q1227" s="45"/>
    </row>
    <row r="1228" spans="2:17" s="54" customFormat="1" x14ac:dyDescent="0.25">
      <c r="B1228" s="126">
        <v>613</v>
      </c>
      <c r="C1228" s="127" t="s">
        <v>1306</v>
      </c>
      <c r="D1228" s="129" t="s">
        <v>2069</v>
      </c>
      <c r="E1228" s="131">
        <v>37064</v>
      </c>
      <c r="F1228" s="133">
        <v>520000000</v>
      </c>
      <c r="G1228" s="127" t="s">
        <v>154</v>
      </c>
      <c r="H1228" s="135" t="s">
        <v>145</v>
      </c>
      <c r="I1228" s="66" t="s">
        <v>149</v>
      </c>
      <c r="J1228" s="55"/>
      <c r="K1228" s="52">
        <v>176492939665</v>
      </c>
      <c r="L1228" s="52">
        <v>274797893300</v>
      </c>
      <c r="M1228" s="79"/>
      <c r="N1228" s="94"/>
      <c r="O1228" s="52"/>
      <c r="P1228" s="52"/>
      <c r="Q1228" s="53"/>
    </row>
    <row r="1229" spans="2:17" s="54" customFormat="1" x14ac:dyDescent="0.25">
      <c r="B1229" s="126">
        <v>613</v>
      </c>
      <c r="C1229" s="128" t="s">
        <v>1306</v>
      </c>
      <c r="D1229" s="130" t="s">
        <v>2069</v>
      </c>
      <c r="E1229" s="132">
        <v>37064</v>
      </c>
      <c r="F1229" s="134">
        <v>520000000</v>
      </c>
      <c r="G1229" s="128"/>
      <c r="H1229" s="136"/>
      <c r="I1229" s="65" t="s">
        <v>150</v>
      </c>
      <c r="J1229" s="44"/>
      <c r="K1229" s="43">
        <v>1992892915</v>
      </c>
      <c r="L1229" s="43">
        <v>2073162458</v>
      </c>
      <c r="M1229" s="80"/>
      <c r="N1229" s="95"/>
      <c r="O1229" s="43"/>
      <c r="P1229" s="43"/>
      <c r="Q1229" s="45"/>
    </row>
    <row r="1230" spans="2:17" s="54" customFormat="1" x14ac:dyDescent="0.25">
      <c r="B1230" s="126">
        <v>614</v>
      </c>
      <c r="C1230" s="127" t="s">
        <v>1308</v>
      </c>
      <c r="D1230" s="129" t="s">
        <v>2070</v>
      </c>
      <c r="E1230" s="131">
        <v>43069</v>
      </c>
      <c r="F1230" s="133">
        <v>9572000000</v>
      </c>
      <c r="G1230" s="127" t="s">
        <v>154</v>
      </c>
      <c r="H1230" s="135" t="s">
        <v>145</v>
      </c>
      <c r="I1230" s="66" t="s">
        <v>149</v>
      </c>
      <c r="J1230" s="52">
        <v>1190215462069</v>
      </c>
      <c r="K1230" s="52">
        <v>2403474570870</v>
      </c>
      <c r="L1230" s="52">
        <v>3868154503353</v>
      </c>
      <c r="M1230" s="78">
        <v>5822504928390</v>
      </c>
      <c r="N1230" s="93">
        <v>1031743011776</v>
      </c>
      <c r="O1230" s="52"/>
      <c r="P1230" s="52"/>
      <c r="Q1230" s="53"/>
    </row>
    <row r="1231" spans="2:17" s="54" customFormat="1" x14ac:dyDescent="0.25">
      <c r="B1231" s="126">
        <v>614</v>
      </c>
      <c r="C1231" s="128" t="s">
        <v>1308</v>
      </c>
      <c r="D1231" s="130" t="s">
        <v>2070</v>
      </c>
      <c r="E1231" s="132">
        <v>43069</v>
      </c>
      <c r="F1231" s="134">
        <v>9572000000</v>
      </c>
      <c r="G1231" s="128"/>
      <c r="H1231" s="136"/>
      <c r="I1231" s="65" t="s">
        <v>150</v>
      </c>
      <c r="J1231" s="43">
        <v>75265730566</v>
      </c>
      <c r="K1231" s="43">
        <v>179852102393</v>
      </c>
      <c r="L1231" s="43">
        <v>287500081856</v>
      </c>
      <c r="M1231" s="77">
        <v>444498792703</v>
      </c>
      <c r="N1231" s="92">
        <v>77714617683</v>
      </c>
      <c r="O1231" s="43"/>
      <c r="P1231" s="43"/>
      <c r="Q1231" s="45"/>
    </row>
    <row r="1232" spans="2:17" s="54" customFormat="1" x14ac:dyDescent="0.25">
      <c r="B1232" s="126">
        <v>615</v>
      </c>
      <c r="C1232" s="191" t="s">
        <v>1310</v>
      </c>
      <c r="D1232" s="193" t="s">
        <v>2071</v>
      </c>
      <c r="E1232" s="195" t="s">
        <v>2072</v>
      </c>
      <c r="F1232" s="197">
        <v>886411265</v>
      </c>
      <c r="G1232" s="137" t="s">
        <v>154</v>
      </c>
      <c r="H1232" s="141" t="s">
        <v>145</v>
      </c>
      <c r="I1232" s="66" t="s">
        <v>149</v>
      </c>
      <c r="J1232" s="52">
        <v>36049176922</v>
      </c>
      <c r="K1232" s="52">
        <v>75758825953</v>
      </c>
      <c r="L1232" s="52">
        <v>116584301094</v>
      </c>
      <c r="M1232" s="78">
        <v>159846792882</v>
      </c>
      <c r="N1232" s="93">
        <v>39567427085</v>
      </c>
      <c r="O1232" s="52"/>
      <c r="P1232" s="52"/>
      <c r="Q1232" s="53"/>
    </row>
    <row r="1233" spans="2:17" s="54" customFormat="1" x14ac:dyDescent="0.25">
      <c r="B1233" s="126">
        <v>615</v>
      </c>
      <c r="C1233" s="192" t="s">
        <v>1310</v>
      </c>
      <c r="D1233" s="194" t="s">
        <v>2071</v>
      </c>
      <c r="E1233" s="196" t="s">
        <v>2072</v>
      </c>
      <c r="F1233" s="198">
        <v>886411265</v>
      </c>
      <c r="G1233" s="137"/>
      <c r="H1233" s="141"/>
      <c r="I1233" s="65" t="s">
        <v>150</v>
      </c>
      <c r="J1233" s="43">
        <v>2663496039</v>
      </c>
      <c r="K1233" s="43">
        <v>7248961012</v>
      </c>
      <c r="L1233" s="43">
        <v>10739118044</v>
      </c>
      <c r="M1233" s="77">
        <v>3190724918</v>
      </c>
      <c r="N1233" s="92">
        <v>2243948403</v>
      </c>
      <c r="O1233" s="43"/>
      <c r="P1233" s="43"/>
      <c r="Q1233" s="45"/>
    </row>
    <row r="1234" spans="2:17" s="54" customFormat="1" x14ac:dyDescent="0.25">
      <c r="B1234" s="126">
        <v>616</v>
      </c>
      <c r="C1234" s="127" t="s">
        <v>1312</v>
      </c>
      <c r="D1234" s="129" t="s">
        <v>2073</v>
      </c>
      <c r="E1234" s="131" t="s">
        <v>2074</v>
      </c>
      <c r="F1234" s="133">
        <v>1268950977</v>
      </c>
      <c r="G1234" s="137" t="s">
        <v>154</v>
      </c>
      <c r="H1234" s="141" t="s">
        <v>145</v>
      </c>
      <c r="I1234" s="66" t="s">
        <v>149</v>
      </c>
      <c r="J1234" s="52">
        <v>230375599454</v>
      </c>
      <c r="K1234" s="52">
        <v>469868646482</v>
      </c>
      <c r="L1234" s="52">
        <v>699502435167</v>
      </c>
      <c r="M1234" s="78">
        <v>972305391346</v>
      </c>
      <c r="N1234" s="93">
        <v>296643671952</v>
      </c>
      <c r="O1234" s="52"/>
      <c r="P1234" s="52"/>
      <c r="Q1234" s="53"/>
    </row>
    <row r="1235" spans="2:17" s="54" customFormat="1" x14ac:dyDescent="0.25">
      <c r="B1235" s="126">
        <v>616</v>
      </c>
      <c r="C1235" s="128" t="s">
        <v>1312</v>
      </c>
      <c r="D1235" s="130" t="s">
        <v>2073</v>
      </c>
      <c r="E1235" s="132" t="s">
        <v>2074</v>
      </c>
      <c r="F1235" s="134">
        <v>1268950977</v>
      </c>
      <c r="G1235" s="137"/>
      <c r="H1235" s="141"/>
      <c r="I1235" s="65" t="s">
        <v>150</v>
      </c>
      <c r="J1235" s="46">
        <v>-4804234480</v>
      </c>
      <c r="K1235" s="8">
        <v>-4403920517</v>
      </c>
      <c r="L1235" s="8">
        <v>-12321371606</v>
      </c>
      <c r="M1235" s="74">
        <v>-21172048346</v>
      </c>
      <c r="N1235" s="106">
        <v>-7312642314</v>
      </c>
      <c r="O1235" s="43"/>
      <c r="P1235" s="43"/>
      <c r="Q1235" s="45"/>
    </row>
    <row r="1236" spans="2:17" s="54" customFormat="1" x14ac:dyDescent="0.25">
      <c r="B1236" s="126">
        <v>617</v>
      </c>
      <c r="C1236" s="127" t="s">
        <v>1314</v>
      </c>
      <c r="D1236" s="129" t="s">
        <v>2075</v>
      </c>
      <c r="E1236" s="131" t="s">
        <v>2076</v>
      </c>
      <c r="F1236" s="133">
        <v>2099873760</v>
      </c>
      <c r="G1236" s="137" t="s">
        <v>154</v>
      </c>
      <c r="H1236" s="141" t="s">
        <v>145</v>
      </c>
      <c r="I1236" s="66" t="s">
        <v>149</v>
      </c>
      <c r="J1236" s="52">
        <v>339793724448</v>
      </c>
      <c r="K1236" s="52">
        <v>679846525603</v>
      </c>
      <c r="L1236" s="52">
        <v>1044842159190</v>
      </c>
      <c r="M1236" s="78">
        <v>1405384153405</v>
      </c>
      <c r="N1236" s="93">
        <v>312934654424</v>
      </c>
      <c r="O1236" s="52"/>
      <c r="P1236" s="52"/>
      <c r="Q1236" s="53"/>
    </row>
    <row r="1237" spans="2:17" s="54" customFormat="1" x14ac:dyDescent="0.25">
      <c r="B1237" s="126">
        <v>617</v>
      </c>
      <c r="C1237" s="128" t="s">
        <v>1314</v>
      </c>
      <c r="D1237" s="130" t="s">
        <v>2075</v>
      </c>
      <c r="E1237" s="132" t="s">
        <v>2076</v>
      </c>
      <c r="F1237" s="134">
        <v>2099873760</v>
      </c>
      <c r="G1237" s="137"/>
      <c r="H1237" s="141"/>
      <c r="I1237" s="65" t="s">
        <v>150</v>
      </c>
      <c r="J1237" s="43">
        <v>10411382846</v>
      </c>
      <c r="K1237" s="43">
        <v>18511475267</v>
      </c>
      <c r="L1237" s="43">
        <v>31300199591</v>
      </c>
      <c r="M1237" s="77">
        <v>51142850919</v>
      </c>
      <c r="N1237" s="92">
        <v>5281204093</v>
      </c>
      <c r="O1237" s="43"/>
      <c r="P1237" s="43"/>
      <c r="Q1237" s="45"/>
    </row>
    <row r="1238" spans="2:17" s="54" customFormat="1" x14ac:dyDescent="0.25">
      <c r="B1238" s="126">
        <v>618</v>
      </c>
      <c r="C1238" s="127" t="s">
        <v>1316</v>
      </c>
      <c r="D1238" s="129" t="s">
        <v>2077</v>
      </c>
      <c r="E1238" s="131" t="s">
        <v>2078</v>
      </c>
      <c r="F1238" s="133">
        <v>8969951372</v>
      </c>
      <c r="G1238" s="137" t="s">
        <v>153</v>
      </c>
      <c r="H1238" s="141" t="s">
        <v>145</v>
      </c>
      <c r="I1238" s="66" t="s">
        <v>149</v>
      </c>
      <c r="J1238" s="116">
        <v>6257393922</v>
      </c>
      <c r="K1238" s="52">
        <v>12977368563</v>
      </c>
      <c r="L1238" s="52">
        <v>21003555928</v>
      </c>
      <c r="M1238" s="78">
        <v>31158193498</v>
      </c>
      <c r="N1238" s="93">
        <v>6504287304</v>
      </c>
      <c r="O1238" s="52"/>
      <c r="P1238" s="52"/>
      <c r="Q1238" s="53"/>
    </row>
    <row r="1239" spans="2:17" s="54" customFormat="1" x14ac:dyDescent="0.25">
      <c r="B1239" s="126">
        <v>618</v>
      </c>
      <c r="C1239" s="128" t="s">
        <v>1316</v>
      </c>
      <c r="D1239" s="130" t="s">
        <v>2077</v>
      </c>
      <c r="E1239" s="132" t="s">
        <v>2078</v>
      </c>
      <c r="F1239" s="134">
        <v>8969951372</v>
      </c>
      <c r="G1239" s="137"/>
      <c r="H1239" s="141"/>
      <c r="I1239" s="65" t="s">
        <v>150</v>
      </c>
      <c r="J1239" s="43">
        <v>215424134</v>
      </c>
      <c r="K1239" s="43">
        <v>632523258</v>
      </c>
      <c r="L1239" s="43">
        <v>1057160710</v>
      </c>
      <c r="M1239" s="77">
        <v>2073299864</v>
      </c>
      <c r="N1239" s="92">
        <v>341343707</v>
      </c>
      <c r="O1239" s="43"/>
      <c r="P1239" s="43"/>
      <c r="Q1239" s="45"/>
    </row>
    <row r="1240" spans="2:17" s="54" customFormat="1" x14ac:dyDescent="0.25">
      <c r="B1240" s="126">
        <v>619</v>
      </c>
      <c r="C1240" s="127" t="s">
        <v>1318</v>
      </c>
      <c r="D1240" s="129" t="s">
        <v>2079</v>
      </c>
      <c r="E1240" s="131">
        <v>40511</v>
      </c>
      <c r="F1240" s="133">
        <v>4238011640</v>
      </c>
      <c r="G1240" s="137" t="s">
        <v>154</v>
      </c>
      <c r="H1240" s="141" t="s">
        <v>155</v>
      </c>
      <c r="I1240" s="66" t="s">
        <v>149</v>
      </c>
      <c r="J1240" s="52">
        <v>16633276</v>
      </c>
      <c r="K1240" s="78">
        <v>32631601</v>
      </c>
      <c r="L1240" s="52">
        <v>50105866</v>
      </c>
      <c r="M1240" s="78">
        <v>62750826</v>
      </c>
      <c r="N1240" s="93">
        <v>12289848</v>
      </c>
      <c r="O1240" s="52"/>
      <c r="P1240" s="52"/>
      <c r="Q1240" s="53"/>
    </row>
    <row r="1241" spans="2:17" s="54" customFormat="1" x14ac:dyDescent="0.25">
      <c r="B1241" s="126">
        <v>619</v>
      </c>
      <c r="C1241" s="128" t="s">
        <v>1318</v>
      </c>
      <c r="D1241" s="130" t="s">
        <v>2079</v>
      </c>
      <c r="E1241" s="132">
        <v>40511</v>
      </c>
      <c r="F1241" s="134">
        <v>4238011640</v>
      </c>
      <c r="G1241" s="137"/>
      <c r="H1241" s="141"/>
      <c r="I1241" s="65" t="s">
        <v>150</v>
      </c>
      <c r="J1241" s="8">
        <v>-1019178</v>
      </c>
      <c r="K1241" s="74">
        <v>-4486075</v>
      </c>
      <c r="L1241" s="8">
        <v>-8610794</v>
      </c>
      <c r="M1241" s="74">
        <v>-36057180</v>
      </c>
      <c r="N1241" s="89">
        <v>-2826267</v>
      </c>
      <c r="O1241" s="43"/>
      <c r="P1241" s="43"/>
      <c r="Q1241" s="45"/>
    </row>
    <row r="1242" spans="2:17" s="54" customFormat="1" x14ac:dyDescent="0.25">
      <c r="B1242" s="126">
        <v>620</v>
      </c>
      <c r="C1242" s="137" t="s">
        <v>1320</v>
      </c>
      <c r="D1242" s="138" t="s">
        <v>2080</v>
      </c>
      <c r="E1242" s="139" t="s">
        <v>2081</v>
      </c>
      <c r="F1242" s="140">
        <v>3481481480</v>
      </c>
      <c r="G1242" s="137" t="s">
        <v>152</v>
      </c>
      <c r="H1242" s="141" t="s">
        <v>145</v>
      </c>
      <c r="I1242" s="66" t="s">
        <v>149</v>
      </c>
      <c r="J1242" s="55"/>
      <c r="K1242" s="55"/>
      <c r="L1242" s="55"/>
      <c r="M1242" s="79"/>
      <c r="N1242" s="94"/>
      <c r="O1242" s="52"/>
      <c r="P1242" s="52"/>
      <c r="Q1242" s="53"/>
    </row>
    <row r="1243" spans="2:17" s="54" customFormat="1" ht="16.5" thickBot="1" x14ac:dyDescent="0.3">
      <c r="B1243" s="126">
        <v>620</v>
      </c>
      <c r="C1243" s="137" t="s">
        <v>1320</v>
      </c>
      <c r="D1243" s="138" t="s">
        <v>2080</v>
      </c>
      <c r="E1243" s="139" t="s">
        <v>2081</v>
      </c>
      <c r="F1243" s="140">
        <v>3481481480</v>
      </c>
      <c r="G1243" s="137"/>
      <c r="H1243" s="141"/>
      <c r="I1243" s="65" t="s">
        <v>150</v>
      </c>
      <c r="J1243" s="43">
        <v>54871</v>
      </c>
      <c r="K1243" s="43">
        <v>105511</v>
      </c>
      <c r="L1243" s="44"/>
      <c r="M1243" s="123">
        <v>215183</v>
      </c>
      <c r="N1243" s="92">
        <v>43434</v>
      </c>
      <c r="O1243" s="43"/>
      <c r="P1243" s="43"/>
      <c r="Q1243" s="45"/>
    </row>
    <row r="1244" spans="2:17" s="111" customFormat="1" x14ac:dyDescent="0.25">
      <c r="B1244" s="126">
        <v>621</v>
      </c>
      <c r="C1244" s="137" t="s">
        <v>1322</v>
      </c>
      <c r="D1244" s="138" t="s">
        <v>2082</v>
      </c>
      <c r="E1244" s="137">
        <v>42907</v>
      </c>
      <c r="F1244" s="140">
        <v>6306250000</v>
      </c>
      <c r="G1244" s="137" t="s">
        <v>154</v>
      </c>
      <c r="H1244" s="141" t="s">
        <v>145</v>
      </c>
      <c r="I1244" s="66" t="s">
        <v>149</v>
      </c>
      <c r="J1244" s="118">
        <v>468531542717</v>
      </c>
      <c r="K1244" s="118">
        <v>905716663212</v>
      </c>
      <c r="L1244" s="118">
        <v>1378908285949</v>
      </c>
      <c r="M1244" s="120">
        <v>2101477235890</v>
      </c>
      <c r="N1244" s="121">
        <v>493031201217</v>
      </c>
      <c r="O1244" s="109"/>
      <c r="P1244" s="109"/>
      <c r="Q1244" s="110"/>
    </row>
    <row r="1245" spans="2:17" s="111" customFormat="1" x14ac:dyDescent="0.25">
      <c r="B1245" s="126">
        <v>621</v>
      </c>
      <c r="C1245" s="137" t="s">
        <v>1322</v>
      </c>
      <c r="D1245" s="138" t="s">
        <v>2082</v>
      </c>
      <c r="E1245" s="137">
        <v>42907</v>
      </c>
      <c r="F1245" s="140">
        <v>6306250000</v>
      </c>
      <c r="G1245" s="137"/>
      <c r="H1245" s="141"/>
      <c r="I1245" s="65" t="s">
        <v>150</v>
      </c>
      <c r="J1245" s="112">
        <v>57158622430</v>
      </c>
      <c r="K1245" s="112">
        <v>113748061747</v>
      </c>
      <c r="L1245" s="112">
        <v>181278909570</v>
      </c>
      <c r="M1245" s="113">
        <v>242010106249</v>
      </c>
      <c r="N1245" s="114">
        <v>59706078467</v>
      </c>
      <c r="O1245" s="112"/>
      <c r="P1245" s="112"/>
      <c r="Q1245" s="115"/>
    </row>
    <row r="1246" spans="2:17" s="54" customFormat="1" x14ac:dyDescent="0.25">
      <c r="B1246" s="126">
        <v>622</v>
      </c>
      <c r="C1246" s="137" t="s">
        <v>1324</v>
      </c>
      <c r="D1246" s="138" t="s">
        <v>2083</v>
      </c>
      <c r="E1246" s="139">
        <v>42633</v>
      </c>
      <c r="F1246" s="140">
        <v>26361157534</v>
      </c>
      <c r="G1246" s="127" t="s">
        <v>154</v>
      </c>
      <c r="H1246" s="135" t="s">
        <v>145</v>
      </c>
      <c r="I1246" s="66" t="s">
        <v>149</v>
      </c>
      <c r="J1246" s="52">
        <v>2296334883458</v>
      </c>
      <c r="K1246" s="52">
        <v>3846149232847</v>
      </c>
      <c r="L1246" s="52">
        <v>5438689609609</v>
      </c>
      <c r="M1246" s="78">
        <v>8000149423527</v>
      </c>
      <c r="N1246" s="93">
        <v>2200774405887</v>
      </c>
      <c r="O1246" s="52"/>
      <c r="P1246" s="52"/>
      <c r="Q1246" s="53"/>
    </row>
    <row r="1247" spans="2:17" s="54" customFormat="1" x14ac:dyDescent="0.25">
      <c r="B1247" s="126">
        <v>622</v>
      </c>
      <c r="C1247" s="190" t="s">
        <v>1324</v>
      </c>
      <c r="D1247" s="138" t="s">
        <v>2083</v>
      </c>
      <c r="E1247" s="139">
        <v>42633</v>
      </c>
      <c r="F1247" s="140">
        <v>26361157534</v>
      </c>
      <c r="G1247" s="128"/>
      <c r="H1247" s="136"/>
      <c r="I1247" s="65" t="s">
        <v>150</v>
      </c>
      <c r="J1247" s="43">
        <v>510879001491</v>
      </c>
      <c r="K1247" s="43">
        <v>690687210089</v>
      </c>
      <c r="L1247" s="43">
        <v>884852066866</v>
      </c>
      <c r="M1247" s="77">
        <v>1103472788182</v>
      </c>
      <c r="N1247" s="92">
        <v>291177429356</v>
      </c>
      <c r="O1247" s="43"/>
      <c r="P1247" s="43"/>
      <c r="Q1247" s="45"/>
    </row>
    <row r="1248" spans="2:17" s="54" customFormat="1" x14ac:dyDescent="0.25">
      <c r="B1248" s="126">
        <v>623</v>
      </c>
      <c r="C1248" s="127" t="s">
        <v>1326</v>
      </c>
      <c r="D1248" s="129" t="s">
        <v>2084</v>
      </c>
      <c r="E1248" s="131" t="s">
        <v>2085</v>
      </c>
      <c r="F1248" s="133">
        <v>13573951000</v>
      </c>
      <c r="G1248" s="127" t="s">
        <v>154</v>
      </c>
      <c r="H1248" s="135" t="s">
        <v>145</v>
      </c>
      <c r="I1248" s="66" t="s">
        <v>149</v>
      </c>
      <c r="J1248" s="52">
        <v>12396894015165</v>
      </c>
      <c r="K1248" s="52">
        <v>22899801069769</v>
      </c>
      <c r="L1248" s="52">
        <v>36232526253441</v>
      </c>
      <c r="M1248" s="78">
        <v>48788950838822</v>
      </c>
      <c r="N1248" s="93">
        <v>8682208403974</v>
      </c>
      <c r="O1248" s="52"/>
      <c r="P1248" s="52"/>
      <c r="Q1248" s="53"/>
    </row>
    <row r="1249" spans="2:17" s="54" customFormat="1" x14ac:dyDescent="0.25">
      <c r="B1249" s="126">
        <v>623</v>
      </c>
      <c r="C1249" s="128" t="s">
        <v>1326</v>
      </c>
      <c r="D1249" s="130" t="s">
        <v>2084</v>
      </c>
      <c r="E1249" s="132" t="s">
        <v>2085</v>
      </c>
      <c r="F1249" s="134">
        <v>13573951000</v>
      </c>
      <c r="G1249" s="128"/>
      <c r="H1249" s="136"/>
      <c r="I1249" s="65" t="s">
        <v>150</v>
      </c>
      <c r="J1249" s="43">
        <v>1735544583612</v>
      </c>
      <c r="K1249" s="43">
        <v>3938329998551</v>
      </c>
      <c r="L1249" s="43">
        <v>4494218200287</v>
      </c>
      <c r="M1249" s="77">
        <v>4619567705553</v>
      </c>
      <c r="N1249" s="92">
        <v>795075170643</v>
      </c>
      <c r="O1249" s="43"/>
      <c r="P1249" s="43"/>
      <c r="Q1249" s="45"/>
    </row>
    <row r="1250" spans="2:17" s="54" customFormat="1" x14ac:dyDescent="0.25">
      <c r="B1250" s="126">
        <v>624</v>
      </c>
      <c r="C1250" s="127" t="s">
        <v>1328</v>
      </c>
      <c r="D1250" s="129" t="s">
        <v>2086</v>
      </c>
      <c r="E1250" s="131">
        <v>41737</v>
      </c>
      <c r="F1250" s="133">
        <v>8715466600</v>
      </c>
      <c r="G1250" s="127" t="s">
        <v>154</v>
      </c>
      <c r="H1250" s="135" t="s">
        <v>145</v>
      </c>
      <c r="I1250" s="66" t="s">
        <v>149</v>
      </c>
      <c r="J1250" s="52">
        <v>1193309728784</v>
      </c>
      <c r="K1250" s="52">
        <v>2595745421123</v>
      </c>
      <c r="L1250" s="52">
        <v>4105532202444</v>
      </c>
      <c r="M1250" s="78">
        <v>6930628258854</v>
      </c>
      <c r="N1250" s="93">
        <v>1294004344108</v>
      </c>
      <c r="O1250" s="52"/>
      <c r="P1250" s="52"/>
      <c r="Q1250" s="53"/>
    </row>
    <row r="1251" spans="2:17" s="54" customFormat="1" x14ac:dyDescent="0.25">
      <c r="B1251" s="126">
        <v>624</v>
      </c>
      <c r="C1251" s="128" t="s">
        <v>1328</v>
      </c>
      <c r="D1251" s="130" t="s">
        <v>2086</v>
      </c>
      <c r="E1251" s="132">
        <v>41737</v>
      </c>
      <c r="F1251" s="134">
        <v>8715466600</v>
      </c>
      <c r="G1251" s="128"/>
      <c r="H1251" s="136"/>
      <c r="I1251" s="65" t="s">
        <v>150</v>
      </c>
      <c r="J1251" s="43">
        <v>57676361511</v>
      </c>
      <c r="K1251" s="43">
        <v>160262861415</v>
      </c>
      <c r="L1251" s="43">
        <v>279105302851</v>
      </c>
      <c r="M1251" s="77">
        <v>486640174453</v>
      </c>
      <c r="N1251" s="92">
        <v>70649863791</v>
      </c>
      <c r="O1251" s="43"/>
      <c r="P1251" s="43"/>
      <c r="Q1251" s="45"/>
    </row>
    <row r="1252" spans="2:17" s="54" customFormat="1" x14ac:dyDescent="0.25">
      <c r="B1252" s="126">
        <v>625</v>
      </c>
      <c r="C1252" s="191" t="s">
        <v>1330</v>
      </c>
      <c r="D1252" s="193" t="s">
        <v>2087</v>
      </c>
      <c r="E1252" s="195" t="s">
        <v>2088</v>
      </c>
      <c r="F1252" s="197">
        <v>380000020</v>
      </c>
      <c r="G1252" s="137" t="s">
        <v>154</v>
      </c>
      <c r="H1252" s="141" t="s">
        <v>145</v>
      </c>
      <c r="I1252" s="66" t="s">
        <v>149</v>
      </c>
      <c r="J1252" s="52">
        <v>2582145375</v>
      </c>
      <c r="K1252" s="55"/>
      <c r="L1252" s="55"/>
      <c r="M1252" s="78">
        <v>27409937674</v>
      </c>
      <c r="N1252" s="93">
        <v>9936429976</v>
      </c>
      <c r="O1252" s="52"/>
      <c r="P1252" s="52"/>
      <c r="Q1252" s="53"/>
    </row>
    <row r="1253" spans="2:17" s="54" customFormat="1" x14ac:dyDescent="0.25">
      <c r="B1253" s="126">
        <v>625</v>
      </c>
      <c r="C1253" s="192" t="s">
        <v>1330</v>
      </c>
      <c r="D1253" s="194" t="s">
        <v>2087</v>
      </c>
      <c r="E1253" s="196" t="s">
        <v>2088</v>
      </c>
      <c r="F1253" s="198">
        <v>380000020</v>
      </c>
      <c r="G1253" s="137"/>
      <c r="H1253" s="141"/>
      <c r="I1253" s="65" t="s">
        <v>150</v>
      </c>
      <c r="J1253" s="43">
        <v>224821946</v>
      </c>
      <c r="K1253" s="44"/>
      <c r="L1253" s="44"/>
      <c r="M1253" s="77">
        <v>2984946170</v>
      </c>
      <c r="N1253" s="92">
        <v>943434790</v>
      </c>
      <c r="O1253" s="43"/>
      <c r="P1253" s="43"/>
      <c r="Q1253" s="45"/>
    </row>
    <row r="1254" spans="2:17" s="54" customFormat="1" x14ac:dyDescent="0.25">
      <c r="B1254" s="126">
        <v>626</v>
      </c>
      <c r="C1254" s="127" t="s">
        <v>1332</v>
      </c>
      <c r="D1254" s="129" t="s">
        <v>1333</v>
      </c>
      <c r="E1254" s="131">
        <v>39512</v>
      </c>
      <c r="F1254" s="133">
        <v>668000089</v>
      </c>
      <c r="G1254" s="137" t="s">
        <v>154</v>
      </c>
      <c r="H1254" s="141" t="s">
        <v>145</v>
      </c>
      <c r="I1254" s="66" t="s">
        <v>149</v>
      </c>
      <c r="J1254" s="52">
        <v>93818776917</v>
      </c>
      <c r="K1254" s="52">
        <v>178790134552</v>
      </c>
      <c r="L1254" s="52">
        <v>298212787107</v>
      </c>
      <c r="M1254" s="79"/>
      <c r="N1254" s="93">
        <v>107151459665</v>
      </c>
      <c r="O1254" s="52"/>
      <c r="P1254" s="52"/>
      <c r="Q1254" s="53"/>
    </row>
    <row r="1255" spans="2:17" s="54" customFormat="1" x14ac:dyDescent="0.25">
      <c r="B1255" s="126">
        <v>626</v>
      </c>
      <c r="C1255" s="128" t="s">
        <v>1332</v>
      </c>
      <c r="D1255" s="130" t="s">
        <v>1333</v>
      </c>
      <c r="E1255" s="132">
        <v>39512</v>
      </c>
      <c r="F1255" s="134">
        <v>668000089</v>
      </c>
      <c r="G1255" s="137"/>
      <c r="H1255" s="141"/>
      <c r="I1255" s="65" t="s">
        <v>150</v>
      </c>
      <c r="J1255" s="52">
        <v>1040315355</v>
      </c>
      <c r="K1255" s="8">
        <v>-3613141012</v>
      </c>
      <c r="L1255" s="8">
        <v>-4834434409</v>
      </c>
      <c r="M1255" s="80"/>
      <c r="N1255" s="106">
        <v>-94343967</v>
      </c>
      <c r="O1255" s="43"/>
      <c r="P1255" s="43"/>
      <c r="Q1255" s="45"/>
    </row>
    <row r="1256" spans="2:17" s="54" customFormat="1" x14ac:dyDescent="0.25">
      <c r="B1256" s="126">
        <v>627</v>
      </c>
      <c r="C1256" s="127" t="s">
        <v>1334</v>
      </c>
      <c r="D1256" s="129" t="s">
        <v>2089</v>
      </c>
      <c r="E1256" s="131" t="s">
        <v>2090</v>
      </c>
      <c r="F1256" s="133">
        <v>1785000000</v>
      </c>
      <c r="G1256" s="137"/>
      <c r="H1256" s="141"/>
      <c r="I1256" s="66" t="s">
        <v>149</v>
      </c>
      <c r="J1256" s="55"/>
      <c r="K1256" s="55"/>
      <c r="L1256" s="55"/>
      <c r="M1256" s="79"/>
      <c r="N1256" s="94"/>
      <c r="O1256" s="52"/>
      <c r="P1256" s="52"/>
      <c r="Q1256" s="53"/>
    </row>
    <row r="1257" spans="2:17" s="54" customFormat="1" x14ac:dyDescent="0.25">
      <c r="B1257" s="126">
        <v>627</v>
      </c>
      <c r="C1257" s="128" t="s">
        <v>1334</v>
      </c>
      <c r="D1257" s="130" t="s">
        <v>2089</v>
      </c>
      <c r="E1257" s="132" t="s">
        <v>2090</v>
      </c>
      <c r="F1257" s="134">
        <v>1785000000</v>
      </c>
      <c r="G1257" s="137"/>
      <c r="H1257" s="141"/>
      <c r="I1257" s="65" t="s">
        <v>150</v>
      </c>
      <c r="J1257" s="44"/>
      <c r="K1257" s="44"/>
      <c r="L1257" s="44"/>
      <c r="M1257" s="80"/>
      <c r="N1257" s="95"/>
      <c r="O1257" s="43"/>
      <c r="P1257" s="43"/>
      <c r="Q1257" s="45"/>
    </row>
    <row r="1258" spans="2:17" s="54" customFormat="1" x14ac:dyDescent="0.25">
      <c r="B1258" s="126">
        <v>628</v>
      </c>
      <c r="C1258" s="127" t="s">
        <v>1336</v>
      </c>
      <c r="D1258" s="129" t="s">
        <v>1337</v>
      </c>
      <c r="E1258" s="131" t="s">
        <v>2091</v>
      </c>
      <c r="F1258" s="133">
        <v>856133009</v>
      </c>
      <c r="G1258" s="137" t="s">
        <v>154</v>
      </c>
      <c r="H1258" s="141" t="s">
        <v>145</v>
      </c>
      <c r="I1258" s="66" t="s">
        <v>149</v>
      </c>
      <c r="J1258" s="116">
        <v>3628457512</v>
      </c>
      <c r="K1258" s="52">
        <v>8123791092</v>
      </c>
      <c r="L1258" s="52">
        <v>14244749142</v>
      </c>
      <c r="M1258" s="78">
        <v>17662805791</v>
      </c>
      <c r="N1258" s="93">
        <v>2168416176</v>
      </c>
      <c r="O1258" s="52"/>
      <c r="P1258" s="52"/>
      <c r="Q1258" s="53"/>
    </row>
    <row r="1259" spans="2:17" s="54" customFormat="1" x14ac:dyDescent="0.25">
      <c r="B1259" s="126">
        <v>628</v>
      </c>
      <c r="C1259" s="128" t="s">
        <v>1336</v>
      </c>
      <c r="D1259" s="130" t="s">
        <v>1337</v>
      </c>
      <c r="E1259" s="132" t="s">
        <v>2091</v>
      </c>
      <c r="F1259" s="134">
        <v>856133009</v>
      </c>
      <c r="G1259" s="137"/>
      <c r="H1259" s="141"/>
      <c r="I1259" s="65" t="s">
        <v>150</v>
      </c>
      <c r="J1259" s="8">
        <v>-47361026</v>
      </c>
      <c r="K1259" s="43">
        <v>145357377</v>
      </c>
      <c r="L1259" s="8">
        <v>-182745490</v>
      </c>
      <c r="M1259" s="74">
        <v>-470555320</v>
      </c>
      <c r="N1259" s="89">
        <v>-23470748</v>
      </c>
      <c r="O1259" s="43"/>
      <c r="P1259" s="43"/>
      <c r="Q1259" s="45"/>
    </row>
    <row r="1260" spans="2:17" s="54" customFormat="1" x14ac:dyDescent="0.25">
      <c r="B1260" s="126">
        <v>629</v>
      </c>
      <c r="C1260" s="127" t="s">
        <v>1338</v>
      </c>
      <c r="D1260" s="129" t="s">
        <v>2092</v>
      </c>
      <c r="E1260" s="131" t="s">
        <v>2093</v>
      </c>
      <c r="F1260" s="133">
        <v>25250000000</v>
      </c>
      <c r="G1260" s="137" t="s">
        <v>154</v>
      </c>
      <c r="H1260" s="141" t="s">
        <v>145</v>
      </c>
      <c r="I1260" s="66" t="s">
        <v>149</v>
      </c>
      <c r="J1260" s="52">
        <v>185905239099</v>
      </c>
      <c r="K1260" s="78">
        <v>372532734593</v>
      </c>
      <c r="L1260" s="52">
        <v>521801498105</v>
      </c>
      <c r="M1260" s="78">
        <v>754552331141</v>
      </c>
      <c r="N1260" s="93">
        <v>201257711908</v>
      </c>
      <c r="O1260" s="52"/>
      <c r="P1260" s="52"/>
      <c r="Q1260" s="53"/>
    </row>
    <row r="1261" spans="2:17" s="54" customFormat="1" x14ac:dyDescent="0.25">
      <c r="B1261" s="126">
        <v>629</v>
      </c>
      <c r="C1261" s="128" t="s">
        <v>1338</v>
      </c>
      <c r="D1261" s="130" t="s">
        <v>2092</v>
      </c>
      <c r="E1261" s="132" t="s">
        <v>2093</v>
      </c>
      <c r="F1261" s="134">
        <v>25250000000</v>
      </c>
      <c r="G1261" s="137"/>
      <c r="H1261" s="141"/>
      <c r="I1261" s="65" t="s">
        <v>150</v>
      </c>
      <c r="J1261" s="43">
        <v>40768612733</v>
      </c>
      <c r="K1261" s="77">
        <v>84865601452</v>
      </c>
      <c r="L1261" s="43">
        <v>99529336850</v>
      </c>
      <c r="M1261" s="77">
        <v>110158816092</v>
      </c>
      <c r="N1261" s="92">
        <v>60336878819</v>
      </c>
      <c r="O1261" s="43"/>
      <c r="P1261" s="43"/>
      <c r="Q1261" s="45"/>
    </row>
    <row r="1262" spans="2:17" s="54" customFormat="1" x14ac:dyDescent="0.25">
      <c r="B1262" s="126">
        <v>630</v>
      </c>
      <c r="C1262" s="127" t="s">
        <v>1340</v>
      </c>
      <c r="D1262" s="129" t="s">
        <v>2094</v>
      </c>
      <c r="E1262" s="131" t="s">
        <v>2095</v>
      </c>
      <c r="F1262" s="133">
        <v>797000000</v>
      </c>
      <c r="G1262" s="137" t="s">
        <v>154</v>
      </c>
      <c r="H1262" s="141" t="s">
        <v>145</v>
      </c>
      <c r="I1262" s="66" t="s">
        <v>149</v>
      </c>
      <c r="J1262" s="52">
        <v>81854873883</v>
      </c>
      <c r="K1262" s="55"/>
      <c r="L1262" s="55"/>
      <c r="M1262" s="78">
        <v>456500893045</v>
      </c>
      <c r="N1262" s="93">
        <v>102646619681</v>
      </c>
      <c r="O1262" s="52"/>
      <c r="P1262" s="52"/>
      <c r="Q1262" s="53"/>
    </row>
    <row r="1263" spans="2:17" s="54" customFormat="1" x14ac:dyDescent="0.25">
      <c r="B1263" s="126">
        <v>630</v>
      </c>
      <c r="C1263" s="128" t="s">
        <v>1340</v>
      </c>
      <c r="D1263" s="130" t="s">
        <v>2094</v>
      </c>
      <c r="E1263" s="132" t="s">
        <v>2095</v>
      </c>
      <c r="F1263" s="134">
        <v>797000000</v>
      </c>
      <c r="G1263" s="137"/>
      <c r="H1263" s="141"/>
      <c r="I1263" s="65" t="s">
        <v>150</v>
      </c>
      <c r="J1263" s="43">
        <v>207128838</v>
      </c>
      <c r="K1263" s="44"/>
      <c r="L1263" s="44"/>
      <c r="M1263" s="123">
        <v>40663942430</v>
      </c>
      <c r="N1263" s="92">
        <v>4718980679</v>
      </c>
      <c r="O1263" s="43"/>
      <c r="P1263" s="43"/>
      <c r="Q1263" s="45"/>
    </row>
  </sheetData>
  <mergeCells count="4420">
    <mergeCell ref="B1258:B1259"/>
    <mergeCell ref="C1258:C1259"/>
    <mergeCell ref="D1258:D1259"/>
    <mergeCell ref="E1258:E1259"/>
    <mergeCell ref="F1258:F1259"/>
    <mergeCell ref="G1258:G1259"/>
    <mergeCell ref="H1258:H1259"/>
    <mergeCell ref="B1260:B1261"/>
    <mergeCell ref="C1260:C1261"/>
    <mergeCell ref="D1260:D1261"/>
    <mergeCell ref="E1260:E1261"/>
    <mergeCell ref="F1260:F1261"/>
    <mergeCell ref="G1260:G1261"/>
    <mergeCell ref="H1260:H1261"/>
    <mergeCell ref="B1262:B1263"/>
    <mergeCell ref="C1262:C1263"/>
    <mergeCell ref="D1262:D1263"/>
    <mergeCell ref="E1262:E1263"/>
    <mergeCell ref="F1262:F1263"/>
    <mergeCell ref="G1262:G1263"/>
    <mergeCell ref="H1262:H1263"/>
    <mergeCell ref="B1252:B1253"/>
    <mergeCell ref="C1252:C1253"/>
    <mergeCell ref="D1252:D1253"/>
    <mergeCell ref="E1252:E1253"/>
    <mergeCell ref="F1252:F1253"/>
    <mergeCell ref="G1252:G1253"/>
    <mergeCell ref="H1252:H1253"/>
    <mergeCell ref="B1254:B1255"/>
    <mergeCell ref="C1254:C1255"/>
    <mergeCell ref="D1254:D1255"/>
    <mergeCell ref="E1254:E1255"/>
    <mergeCell ref="F1254:F1255"/>
    <mergeCell ref="G1254:G1255"/>
    <mergeCell ref="H1254:H1255"/>
    <mergeCell ref="B1256:B1257"/>
    <mergeCell ref="C1256:C1257"/>
    <mergeCell ref="D1256:D1257"/>
    <mergeCell ref="E1256:E1257"/>
    <mergeCell ref="F1256:F1257"/>
    <mergeCell ref="G1256:G1257"/>
    <mergeCell ref="H1256:H1257"/>
    <mergeCell ref="B1246:B1247"/>
    <mergeCell ref="C1246:C1247"/>
    <mergeCell ref="D1246:D1247"/>
    <mergeCell ref="E1246:E1247"/>
    <mergeCell ref="F1246:F1247"/>
    <mergeCell ref="G1246:G1247"/>
    <mergeCell ref="H1246:H1247"/>
    <mergeCell ref="B1248:B1249"/>
    <mergeCell ref="C1248:C1249"/>
    <mergeCell ref="D1248:D1249"/>
    <mergeCell ref="E1248:E1249"/>
    <mergeCell ref="F1248:F1249"/>
    <mergeCell ref="G1248:G1249"/>
    <mergeCell ref="H1248:H1249"/>
    <mergeCell ref="B1250:B1251"/>
    <mergeCell ref="C1250:C1251"/>
    <mergeCell ref="D1250:D1251"/>
    <mergeCell ref="E1250:E1251"/>
    <mergeCell ref="F1250:F1251"/>
    <mergeCell ref="G1250:G1251"/>
    <mergeCell ref="H1250:H1251"/>
    <mergeCell ref="B1240:B1241"/>
    <mergeCell ref="C1240:C1241"/>
    <mergeCell ref="D1240:D1241"/>
    <mergeCell ref="E1240:E1241"/>
    <mergeCell ref="F1240:F1241"/>
    <mergeCell ref="G1240:G1241"/>
    <mergeCell ref="H1240:H1241"/>
    <mergeCell ref="B1242:B1243"/>
    <mergeCell ref="C1242:C1243"/>
    <mergeCell ref="D1242:D1243"/>
    <mergeCell ref="E1242:E1243"/>
    <mergeCell ref="F1242:F1243"/>
    <mergeCell ref="G1242:G1243"/>
    <mergeCell ref="H1242:H1243"/>
    <mergeCell ref="B1244:B1245"/>
    <mergeCell ref="C1244:C1245"/>
    <mergeCell ref="D1244:D1245"/>
    <mergeCell ref="E1244:E1245"/>
    <mergeCell ref="F1244:F1245"/>
    <mergeCell ref="G1244:G1245"/>
    <mergeCell ref="H1244:H1245"/>
    <mergeCell ref="B1234:B1235"/>
    <mergeCell ref="C1234:C1235"/>
    <mergeCell ref="D1234:D1235"/>
    <mergeCell ref="E1234:E1235"/>
    <mergeCell ref="F1234:F1235"/>
    <mergeCell ref="G1234:G1235"/>
    <mergeCell ref="H1234:H1235"/>
    <mergeCell ref="B1236:B1237"/>
    <mergeCell ref="C1236:C1237"/>
    <mergeCell ref="D1236:D1237"/>
    <mergeCell ref="E1236:E1237"/>
    <mergeCell ref="F1236:F1237"/>
    <mergeCell ref="G1236:G1237"/>
    <mergeCell ref="H1236:H1237"/>
    <mergeCell ref="B1238:B1239"/>
    <mergeCell ref="C1238:C1239"/>
    <mergeCell ref="D1238:D1239"/>
    <mergeCell ref="E1238:E1239"/>
    <mergeCell ref="F1238:F1239"/>
    <mergeCell ref="G1238:G1239"/>
    <mergeCell ref="H1238:H1239"/>
    <mergeCell ref="B1228:B1229"/>
    <mergeCell ref="C1228:C1229"/>
    <mergeCell ref="D1228:D1229"/>
    <mergeCell ref="E1228:E1229"/>
    <mergeCell ref="F1228:F1229"/>
    <mergeCell ref="G1228:G1229"/>
    <mergeCell ref="H1228:H1229"/>
    <mergeCell ref="B1230:B1231"/>
    <mergeCell ref="C1230:C1231"/>
    <mergeCell ref="D1230:D1231"/>
    <mergeCell ref="E1230:E1231"/>
    <mergeCell ref="F1230:F1231"/>
    <mergeCell ref="G1230:G1231"/>
    <mergeCell ref="H1230:H1231"/>
    <mergeCell ref="B1232:B1233"/>
    <mergeCell ref="C1232:C1233"/>
    <mergeCell ref="D1232:D1233"/>
    <mergeCell ref="E1232:E1233"/>
    <mergeCell ref="F1232:F1233"/>
    <mergeCell ref="G1232:G1233"/>
    <mergeCell ref="H1232:H1233"/>
    <mergeCell ref="B1222:B1223"/>
    <mergeCell ref="C1222:C1223"/>
    <mergeCell ref="D1222:D1223"/>
    <mergeCell ref="E1222:E1223"/>
    <mergeCell ref="F1222:F1223"/>
    <mergeCell ref="G1222:G1223"/>
    <mergeCell ref="H1222:H1223"/>
    <mergeCell ref="B1224:B1225"/>
    <mergeCell ref="C1224:C1225"/>
    <mergeCell ref="D1224:D1225"/>
    <mergeCell ref="E1224:E1225"/>
    <mergeCell ref="F1224:F1225"/>
    <mergeCell ref="G1224:G1225"/>
    <mergeCell ref="H1224:H1225"/>
    <mergeCell ref="B1226:B1227"/>
    <mergeCell ref="C1226:C1227"/>
    <mergeCell ref="D1226:D1227"/>
    <mergeCell ref="E1226:E1227"/>
    <mergeCell ref="F1226:F1227"/>
    <mergeCell ref="G1226:G1227"/>
    <mergeCell ref="H1226:H1227"/>
    <mergeCell ref="B1216:B1217"/>
    <mergeCell ref="C1216:C1217"/>
    <mergeCell ref="D1216:D1217"/>
    <mergeCell ref="E1216:E1217"/>
    <mergeCell ref="F1216:F1217"/>
    <mergeCell ref="G1216:G1217"/>
    <mergeCell ref="H1216:H1217"/>
    <mergeCell ref="B1218:B1219"/>
    <mergeCell ref="C1218:C1219"/>
    <mergeCell ref="D1218:D1219"/>
    <mergeCell ref="E1218:E1219"/>
    <mergeCell ref="F1218:F1219"/>
    <mergeCell ref="G1218:G1219"/>
    <mergeCell ref="H1218:H1219"/>
    <mergeCell ref="B1220:B1221"/>
    <mergeCell ref="C1220:C1221"/>
    <mergeCell ref="D1220:D1221"/>
    <mergeCell ref="E1220:E1221"/>
    <mergeCell ref="F1220:F1221"/>
    <mergeCell ref="G1220:G1221"/>
    <mergeCell ref="H1220:H1221"/>
    <mergeCell ref="B1210:B1211"/>
    <mergeCell ref="C1210:C1211"/>
    <mergeCell ref="D1210:D1211"/>
    <mergeCell ref="E1210:E1211"/>
    <mergeCell ref="F1210:F1211"/>
    <mergeCell ref="G1210:G1211"/>
    <mergeCell ref="H1210:H1211"/>
    <mergeCell ref="B1212:B1213"/>
    <mergeCell ref="C1212:C1213"/>
    <mergeCell ref="D1212:D1213"/>
    <mergeCell ref="E1212:E1213"/>
    <mergeCell ref="F1212:F1213"/>
    <mergeCell ref="G1212:G1213"/>
    <mergeCell ref="H1212:H1213"/>
    <mergeCell ref="B1214:B1215"/>
    <mergeCell ref="C1214:C1215"/>
    <mergeCell ref="D1214:D1215"/>
    <mergeCell ref="E1214:E1215"/>
    <mergeCell ref="F1214:F1215"/>
    <mergeCell ref="G1214:G1215"/>
    <mergeCell ref="H1214:H1215"/>
    <mergeCell ref="B1204:B1205"/>
    <mergeCell ref="C1204:C1205"/>
    <mergeCell ref="D1204:D1205"/>
    <mergeCell ref="E1204:E1205"/>
    <mergeCell ref="F1204:F1205"/>
    <mergeCell ref="G1204:G1205"/>
    <mergeCell ref="H1204:H1205"/>
    <mergeCell ref="B1206:B1207"/>
    <mergeCell ref="C1206:C1207"/>
    <mergeCell ref="D1206:D1207"/>
    <mergeCell ref="E1206:E1207"/>
    <mergeCell ref="F1206:F1207"/>
    <mergeCell ref="G1206:G1207"/>
    <mergeCell ref="H1206:H1207"/>
    <mergeCell ref="B1208:B1209"/>
    <mergeCell ref="C1208:C1209"/>
    <mergeCell ref="D1208:D1209"/>
    <mergeCell ref="E1208:E1209"/>
    <mergeCell ref="F1208:F1209"/>
    <mergeCell ref="G1208:G1209"/>
    <mergeCell ref="H1208:H1209"/>
    <mergeCell ref="B1100:B1101"/>
    <mergeCell ref="C1100:C1101"/>
    <mergeCell ref="D1100:D1101"/>
    <mergeCell ref="E1100:E1101"/>
    <mergeCell ref="F1100:F1101"/>
    <mergeCell ref="G1100:G1101"/>
    <mergeCell ref="H1100:H1101"/>
    <mergeCell ref="B1102:B1103"/>
    <mergeCell ref="C1102:C1103"/>
    <mergeCell ref="D1102:D1103"/>
    <mergeCell ref="E1102:E1103"/>
    <mergeCell ref="F1102:F1103"/>
    <mergeCell ref="G1102:G1103"/>
    <mergeCell ref="H1102:H1103"/>
    <mergeCell ref="B1094:B1095"/>
    <mergeCell ref="C1094:C1095"/>
    <mergeCell ref="D1094:D1095"/>
    <mergeCell ref="E1094:E1095"/>
    <mergeCell ref="F1094:F1095"/>
    <mergeCell ref="G1094:G1095"/>
    <mergeCell ref="H1094:H1095"/>
    <mergeCell ref="B1096:B1097"/>
    <mergeCell ref="C1096:C1097"/>
    <mergeCell ref="D1096:D1097"/>
    <mergeCell ref="E1096:E1097"/>
    <mergeCell ref="F1096:F1097"/>
    <mergeCell ref="G1096:G1097"/>
    <mergeCell ref="H1096:H1097"/>
    <mergeCell ref="B1098:B1099"/>
    <mergeCell ref="C1098:C1099"/>
    <mergeCell ref="D1098:D1099"/>
    <mergeCell ref="E1098:E1099"/>
    <mergeCell ref="F1098:F1099"/>
    <mergeCell ref="G1098:G1099"/>
    <mergeCell ref="H1098:H1099"/>
    <mergeCell ref="B1088:B1089"/>
    <mergeCell ref="C1088:C1089"/>
    <mergeCell ref="D1088:D1089"/>
    <mergeCell ref="E1088:E1089"/>
    <mergeCell ref="F1088:F1089"/>
    <mergeCell ref="G1088:G1089"/>
    <mergeCell ref="H1088:H1089"/>
    <mergeCell ref="B1090:B1091"/>
    <mergeCell ref="C1090:C1091"/>
    <mergeCell ref="D1090:D1091"/>
    <mergeCell ref="E1090:E1091"/>
    <mergeCell ref="F1090:F1091"/>
    <mergeCell ref="G1090:G1091"/>
    <mergeCell ref="H1090:H1091"/>
    <mergeCell ref="B1092:B1093"/>
    <mergeCell ref="C1092:C1093"/>
    <mergeCell ref="D1092:D1093"/>
    <mergeCell ref="E1092:E1093"/>
    <mergeCell ref="F1092:F1093"/>
    <mergeCell ref="G1092:G1093"/>
    <mergeCell ref="H1092:H1093"/>
    <mergeCell ref="B1082:B1083"/>
    <mergeCell ref="C1082:C1083"/>
    <mergeCell ref="D1082:D1083"/>
    <mergeCell ref="E1082:E1083"/>
    <mergeCell ref="F1082:F1083"/>
    <mergeCell ref="G1082:G1083"/>
    <mergeCell ref="H1082:H1083"/>
    <mergeCell ref="B1084:B1085"/>
    <mergeCell ref="C1084:C1085"/>
    <mergeCell ref="D1084:D1085"/>
    <mergeCell ref="E1084:E1085"/>
    <mergeCell ref="F1084:F1085"/>
    <mergeCell ref="G1084:G1085"/>
    <mergeCell ref="H1084:H1085"/>
    <mergeCell ref="B1086:B1087"/>
    <mergeCell ref="C1086:C1087"/>
    <mergeCell ref="D1086:D1087"/>
    <mergeCell ref="E1086:E1087"/>
    <mergeCell ref="F1086:F1087"/>
    <mergeCell ref="G1086:G1087"/>
    <mergeCell ref="H1086:H1087"/>
    <mergeCell ref="B1076:B1077"/>
    <mergeCell ref="C1076:C1077"/>
    <mergeCell ref="D1076:D1077"/>
    <mergeCell ref="E1076:E1077"/>
    <mergeCell ref="F1076:F1077"/>
    <mergeCell ref="G1076:G1077"/>
    <mergeCell ref="H1076:H1077"/>
    <mergeCell ref="B1078:B1079"/>
    <mergeCell ref="C1078:C1079"/>
    <mergeCell ref="D1078:D1079"/>
    <mergeCell ref="E1078:E1079"/>
    <mergeCell ref="F1078:F1079"/>
    <mergeCell ref="G1078:G1079"/>
    <mergeCell ref="H1078:H1079"/>
    <mergeCell ref="B1080:B1081"/>
    <mergeCell ref="C1080:C1081"/>
    <mergeCell ref="D1080:D1081"/>
    <mergeCell ref="E1080:E1081"/>
    <mergeCell ref="F1080:F1081"/>
    <mergeCell ref="G1080:G1081"/>
    <mergeCell ref="H1080:H1081"/>
    <mergeCell ref="B1070:B1071"/>
    <mergeCell ref="C1070:C1071"/>
    <mergeCell ref="D1070:D1071"/>
    <mergeCell ref="E1070:E1071"/>
    <mergeCell ref="F1070:F1071"/>
    <mergeCell ref="G1070:G1071"/>
    <mergeCell ref="H1070:H1071"/>
    <mergeCell ref="B1072:B1073"/>
    <mergeCell ref="C1072:C1073"/>
    <mergeCell ref="D1072:D1073"/>
    <mergeCell ref="E1072:E1073"/>
    <mergeCell ref="F1072:F1073"/>
    <mergeCell ref="G1072:G1073"/>
    <mergeCell ref="H1072:H1073"/>
    <mergeCell ref="B1074:B1075"/>
    <mergeCell ref="C1074:C1075"/>
    <mergeCell ref="D1074:D1075"/>
    <mergeCell ref="E1074:E1075"/>
    <mergeCell ref="F1074:F1075"/>
    <mergeCell ref="G1074:G1075"/>
    <mergeCell ref="H1074:H1075"/>
    <mergeCell ref="B1064:B1065"/>
    <mergeCell ref="C1064:C1065"/>
    <mergeCell ref="D1064:D1065"/>
    <mergeCell ref="E1064:E1065"/>
    <mergeCell ref="F1064:F1065"/>
    <mergeCell ref="G1064:G1065"/>
    <mergeCell ref="H1064:H1065"/>
    <mergeCell ref="B1066:B1067"/>
    <mergeCell ref="C1066:C1067"/>
    <mergeCell ref="D1066:D1067"/>
    <mergeCell ref="E1066:E1067"/>
    <mergeCell ref="F1066:F1067"/>
    <mergeCell ref="G1066:G1067"/>
    <mergeCell ref="H1066:H1067"/>
    <mergeCell ref="B1068:B1069"/>
    <mergeCell ref="C1068:C1069"/>
    <mergeCell ref="D1068:D1069"/>
    <mergeCell ref="E1068:E1069"/>
    <mergeCell ref="F1068:F1069"/>
    <mergeCell ref="G1068:G1069"/>
    <mergeCell ref="H1068:H1069"/>
    <mergeCell ref="B1058:B1059"/>
    <mergeCell ref="C1058:C1059"/>
    <mergeCell ref="D1058:D1059"/>
    <mergeCell ref="E1058:E1059"/>
    <mergeCell ref="F1058:F1059"/>
    <mergeCell ref="G1058:G1059"/>
    <mergeCell ref="H1058:H1059"/>
    <mergeCell ref="B1060:B1061"/>
    <mergeCell ref="C1060:C1061"/>
    <mergeCell ref="D1060:D1061"/>
    <mergeCell ref="E1060:E1061"/>
    <mergeCell ref="F1060:F1061"/>
    <mergeCell ref="G1060:G1061"/>
    <mergeCell ref="H1060:H1061"/>
    <mergeCell ref="B1062:B1063"/>
    <mergeCell ref="C1062:C1063"/>
    <mergeCell ref="D1062:D1063"/>
    <mergeCell ref="E1062:E1063"/>
    <mergeCell ref="F1062:F1063"/>
    <mergeCell ref="G1062:G1063"/>
    <mergeCell ref="H1062:H1063"/>
    <mergeCell ref="B1052:B1053"/>
    <mergeCell ref="C1052:C1053"/>
    <mergeCell ref="D1052:D1053"/>
    <mergeCell ref="E1052:E1053"/>
    <mergeCell ref="F1052:F1053"/>
    <mergeCell ref="G1052:G1053"/>
    <mergeCell ref="H1052:H1053"/>
    <mergeCell ref="B1054:B1055"/>
    <mergeCell ref="C1054:C1055"/>
    <mergeCell ref="D1054:D1055"/>
    <mergeCell ref="E1054:E1055"/>
    <mergeCell ref="F1054:F1055"/>
    <mergeCell ref="G1054:G1055"/>
    <mergeCell ref="H1054:H1055"/>
    <mergeCell ref="B1056:B1057"/>
    <mergeCell ref="C1056:C1057"/>
    <mergeCell ref="D1056:D1057"/>
    <mergeCell ref="E1056:E1057"/>
    <mergeCell ref="F1056:F1057"/>
    <mergeCell ref="G1056:G1057"/>
    <mergeCell ref="H1056:H1057"/>
    <mergeCell ref="B1046:B1047"/>
    <mergeCell ref="C1046:C1047"/>
    <mergeCell ref="D1046:D1047"/>
    <mergeCell ref="E1046:E1047"/>
    <mergeCell ref="F1046:F1047"/>
    <mergeCell ref="G1046:G1047"/>
    <mergeCell ref="H1046:H1047"/>
    <mergeCell ref="B1048:B1049"/>
    <mergeCell ref="C1048:C1049"/>
    <mergeCell ref="D1048:D1049"/>
    <mergeCell ref="E1048:E1049"/>
    <mergeCell ref="F1048:F1049"/>
    <mergeCell ref="G1048:G1049"/>
    <mergeCell ref="H1048:H1049"/>
    <mergeCell ref="B1050:B1051"/>
    <mergeCell ref="C1050:C1051"/>
    <mergeCell ref="D1050:D1051"/>
    <mergeCell ref="E1050:E1051"/>
    <mergeCell ref="F1050:F1051"/>
    <mergeCell ref="G1050:G1051"/>
    <mergeCell ref="H1050:H1051"/>
    <mergeCell ref="B1040:B1041"/>
    <mergeCell ref="C1040:C1041"/>
    <mergeCell ref="D1040:D1041"/>
    <mergeCell ref="E1040:E1041"/>
    <mergeCell ref="F1040:F1041"/>
    <mergeCell ref="G1040:G1041"/>
    <mergeCell ref="H1040:H1041"/>
    <mergeCell ref="B1042:B1043"/>
    <mergeCell ref="C1042:C1043"/>
    <mergeCell ref="D1042:D1043"/>
    <mergeCell ref="E1042:E1043"/>
    <mergeCell ref="F1042:F1043"/>
    <mergeCell ref="G1042:G1043"/>
    <mergeCell ref="H1042:H1043"/>
    <mergeCell ref="B1044:B1045"/>
    <mergeCell ref="C1044:C1045"/>
    <mergeCell ref="D1044:D1045"/>
    <mergeCell ref="E1044:E1045"/>
    <mergeCell ref="F1044:F1045"/>
    <mergeCell ref="G1044:G1045"/>
    <mergeCell ref="H1044:H1045"/>
    <mergeCell ref="B1034:B1035"/>
    <mergeCell ref="C1034:C1035"/>
    <mergeCell ref="D1034:D1035"/>
    <mergeCell ref="E1034:E1035"/>
    <mergeCell ref="F1034:F1035"/>
    <mergeCell ref="G1034:G1035"/>
    <mergeCell ref="H1034:H1035"/>
    <mergeCell ref="B1036:B1037"/>
    <mergeCell ref="C1036:C1037"/>
    <mergeCell ref="D1036:D1037"/>
    <mergeCell ref="E1036:E1037"/>
    <mergeCell ref="F1036:F1037"/>
    <mergeCell ref="G1036:G1037"/>
    <mergeCell ref="H1036:H1037"/>
    <mergeCell ref="B1038:B1039"/>
    <mergeCell ref="C1038:C1039"/>
    <mergeCell ref="D1038:D1039"/>
    <mergeCell ref="E1038:E1039"/>
    <mergeCell ref="F1038:F1039"/>
    <mergeCell ref="G1038:G1039"/>
    <mergeCell ref="H1038:H1039"/>
    <mergeCell ref="B1028:B1029"/>
    <mergeCell ref="C1028:C1029"/>
    <mergeCell ref="D1028:D1029"/>
    <mergeCell ref="E1028:E1029"/>
    <mergeCell ref="F1028:F1029"/>
    <mergeCell ref="G1028:G1029"/>
    <mergeCell ref="H1028:H1029"/>
    <mergeCell ref="B1030:B1031"/>
    <mergeCell ref="C1030:C1031"/>
    <mergeCell ref="D1030:D1031"/>
    <mergeCell ref="E1030:E1031"/>
    <mergeCell ref="F1030:F1031"/>
    <mergeCell ref="G1030:G1031"/>
    <mergeCell ref="H1030:H1031"/>
    <mergeCell ref="B1032:B1033"/>
    <mergeCell ref="C1032:C1033"/>
    <mergeCell ref="D1032:D1033"/>
    <mergeCell ref="E1032:E1033"/>
    <mergeCell ref="F1032:F1033"/>
    <mergeCell ref="G1032:G1033"/>
    <mergeCell ref="H1032:H1033"/>
    <mergeCell ref="B1022:B1023"/>
    <mergeCell ref="C1022:C1023"/>
    <mergeCell ref="D1022:D1023"/>
    <mergeCell ref="E1022:E1023"/>
    <mergeCell ref="F1022:F1023"/>
    <mergeCell ref="G1022:G1023"/>
    <mergeCell ref="H1022:H1023"/>
    <mergeCell ref="B1024:B1025"/>
    <mergeCell ref="C1024:C1025"/>
    <mergeCell ref="D1024:D1025"/>
    <mergeCell ref="E1024:E1025"/>
    <mergeCell ref="F1024:F1025"/>
    <mergeCell ref="G1024:G1025"/>
    <mergeCell ref="H1024:H1025"/>
    <mergeCell ref="B1026:B1027"/>
    <mergeCell ref="C1026:C1027"/>
    <mergeCell ref="D1026:D1027"/>
    <mergeCell ref="E1026:E1027"/>
    <mergeCell ref="F1026:F1027"/>
    <mergeCell ref="G1026:G1027"/>
    <mergeCell ref="H1026:H1027"/>
    <mergeCell ref="B1016:B1017"/>
    <mergeCell ref="C1016:C1017"/>
    <mergeCell ref="D1016:D1017"/>
    <mergeCell ref="E1016:E1017"/>
    <mergeCell ref="F1016:F1017"/>
    <mergeCell ref="G1016:G1017"/>
    <mergeCell ref="H1016:H1017"/>
    <mergeCell ref="B1018:B1019"/>
    <mergeCell ref="C1018:C1019"/>
    <mergeCell ref="D1018:D1019"/>
    <mergeCell ref="E1018:E1019"/>
    <mergeCell ref="F1018:F1019"/>
    <mergeCell ref="G1018:G1019"/>
    <mergeCell ref="H1018:H1019"/>
    <mergeCell ref="B1020:B1021"/>
    <mergeCell ref="C1020:C1021"/>
    <mergeCell ref="D1020:D1021"/>
    <mergeCell ref="E1020:E1021"/>
    <mergeCell ref="F1020:F1021"/>
    <mergeCell ref="G1020:G1021"/>
    <mergeCell ref="H1020:H1021"/>
    <mergeCell ref="B1010:B1011"/>
    <mergeCell ref="C1010:C1011"/>
    <mergeCell ref="D1010:D1011"/>
    <mergeCell ref="E1010:E1011"/>
    <mergeCell ref="F1010:F1011"/>
    <mergeCell ref="G1010:G1011"/>
    <mergeCell ref="H1010:H1011"/>
    <mergeCell ref="B1012:B1013"/>
    <mergeCell ref="C1012:C1013"/>
    <mergeCell ref="D1012:D1013"/>
    <mergeCell ref="E1012:E1013"/>
    <mergeCell ref="F1012:F1013"/>
    <mergeCell ref="G1012:G1013"/>
    <mergeCell ref="H1012:H1013"/>
    <mergeCell ref="B1014:B1015"/>
    <mergeCell ref="C1014:C1015"/>
    <mergeCell ref="D1014:D1015"/>
    <mergeCell ref="E1014:E1015"/>
    <mergeCell ref="F1014:F1015"/>
    <mergeCell ref="G1014:G1015"/>
    <mergeCell ref="H1014:H1015"/>
    <mergeCell ref="B1004:B1005"/>
    <mergeCell ref="C1004:C1005"/>
    <mergeCell ref="D1004:D1005"/>
    <mergeCell ref="E1004:E1005"/>
    <mergeCell ref="F1004:F1005"/>
    <mergeCell ref="G1004:G1005"/>
    <mergeCell ref="H1004:H1005"/>
    <mergeCell ref="B1006:B1007"/>
    <mergeCell ref="C1006:C1007"/>
    <mergeCell ref="D1006:D1007"/>
    <mergeCell ref="E1006:E1007"/>
    <mergeCell ref="F1006:F1007"/>
    <mergeCell ref="G1006:G1007"/>
    <mergeCell ref="H1006:H1007"/>
    <mergeCell ref="B1008:B1009"/>
    <mergeCell ref="C1008:C1009"/>
    <mergeCell ref="D1008:D1009"/>
    <mergeCell ref="E1008:E1009"/>
    <mergeCell ref="F1008:F1009"/>
    <mergeCell ref="G1008:G1009"/>
    <mergeCell ref="H1008:H1009"/>
    <mergeCell ref="B722:B723"/>
    <mergeCell ref="C722:C723"/>
    <mergeCell ref="D722:D723"/>
    <mergeCell ref="E722:E723"/>
    <mergeCell ref="F722:F723"/>
    <mergeCell ref="G722:G723"/>
    <mergeCell ref="H722:H723"/>
    <mergeCell ref="B716:B717"/>
    <mergeCell ref="C716:C717"/>
    <mergeCell ref="D716:D717"/>
    <mergeCell ref="E716:E717"/>
    <mergeCell ref="F716:F717"/>
    <mergeCell ref="G716:G717"/>
    <mergeCell ref="H716:H717"/>
    <mergeCell ref="B718:B719"/>
    <mergeCell ref="C718:C719"/>
    <mergeCell ref="D718:D719"/>
    <mergeCell ref="E718:E719"/>
    <mergeCell ref="F718:F719"/>
    <mergeCell ref="G718:G719"/>
    <mergeCell ref="H718:H719"/>
    <mergeCell ref="B720:B721"/>
    <mergeCell ref="C720:C721"/>
    <mergeCell ref="D720:D721"/>
    <mergeCell ref="E720:E721"/>
    <mergeCell ref="F720:F721"/>
    <mergeCell ref="G720:G721"/>
    <mergeCell ref="H720:H721"/>
    <mergeCell ref="B710:B711"/>
    <mergeCell ref="C710:C711"/>
    <mergeCell ref="D710:D711"/>
    <mergeCell ref="E710:E711"/>
    <mergeCell ref="F710:F711"/>
    <mergeCell ref="G710:G711"/>
    <mergeCell ref="H710:H711"/>
    <mergeCell ref="B712:B713"/>
    <mergeCell ref="C712:C713"/>
    <mergeCell ref="D712:D713"/>
    <mergeCell ref="E712:E713"/>
    <mergeCell ref="F712:F713"/>
    <mergeCell ref="G712:G713"/>
    <mergeCell ref="H712:H713"/>
    <mergeCell ref="B714:B715"/>
    <mergeCell ref="C714:C715"/>
    <mergeCell ref="D714:D715"/>
    <mergeCell ref="E714:E715"/>
    <mergeCell ref="F714:F715"/>
    <mergeCell ref="G714:G715"/>
    <mergeCell ref="H714:H715"/>
    <mergeCell ref="B704:B705"/>
    <mergeCell ref="C704:C705"/>
    <mergeCell ref="D704:D705"/>
    <mergeCell ref="E704:E705"/>
    <mergeCell ref="F704:F705"/>
    <mergeCell ref="G704:G705"/>
    <mergeCell ref="H704:H705"/>
    <mergeCell ref="B706:B707"/>
    <mergeCell ref="C706:C707"/>
    <mergeCell ref="D706:D707"/>
    <mergeCell ref="E706:E707"/>
    <mergeCell ref="F706:F707"/>
    <mergeCell ref="G706:G707"/>
    <mergeCell ref="H706:H707"/>
    <mergeCell ref="B708:B709"/>
    <mergeCell ref="C708:C709"/>
    <mergeCell ref="D708:D709"/>
    <mergeCell ref="E708:E709"/>
    <mergeCell ref="F708:F709"/>
    <mergeCell ref="G708:G709"/>
    <mergeCell ref="H708:H709"/>
    <mergeCell ref="B698:B699"/>
    <mergeCell ref="C698:C699"/>
    <mergeCell ref="D698:D699"/>
    <mergeCell ref="E698:E699"/>
    <mergeCell ref="F698:F699"/>
    <mergeCell ref="G698:G699"/>
    <mergeCell ref="H698:H699"/>
    <mergeCell ref="B700:B701"/>
    <mergeCell ref="C700:C701"/>
    <mergeCell ref="D700:D701"/>
    <mergeCell ref="E700:E701"/>
    <mergeCell ref="F700:F701"/>
    <mergeCell ref="G700:G701"/>
    <mergeCell ref="H700:H701"/>
    <mergeCell ref="B702:B703"/>
    <mergeCell ref="C702:C703"/>
    <mergeCell ref="D702:D703"/>
    <mergeCell ref="E702:E703"/>
    <mergeCell ref="F702:F703"/>
    <mergeCell ref="G702:G703"/>
    <mergeCell ref="H702:H703"/>
    <mergeCell ref="B692:B693"/>
    <mergeCell ref="C692:C693"/>
    <mergeCell ref="D692:D693"/>
    <mergeCell ref="E692:E693"/>
    <mergeCell ref="F692:F693"/>
    <mergeCell ref="G692:G693"/>
    <mergeCell ref="H692:H693"/>
    <mergeCell ref="B694:B695"/>
    <mergeCell ref="C694:C695"/>
    <mergeCell ref="D694:D695"/>
    <mergeCell ref="E694:E695"/>
    <mergeCell ref="F694:F695"/>
    <mergeCell ref="G694:G695"/>
    <mergeCell ref="H694:H695"/>
    <mergeCell ref="B696:B697"/>
    <mergeCell ref="C696:C697"/>
    <mergeCell ref="D696:D697"/>
    <mergeCell ref="E696:E697"/>
    <mergeCell ref="F696:F697"/>
    <mergeCell ref="G696:G697"/>
    <mergeCell ref="H696:H697"/>
    <mergeCell ref="B686:B687"/>
    <mergeCell ref="C686:C687"/>
    <mergeCell ref="D686:D687"/>
    <mergeCell ref="E686:E687"/>
    <mergeCell ref="F686:F687"/>
    <mergeCell ref="G686:G687"/>
    <mergeCell ref="H686:H687"/>
    <mergeCell ref="B688:B689"/>
    <mergeCell ref="C688:C689"/>
    <mergeCell ref="D688:D689"/>
    <mergeCell ref="E688:E689"/>
    <mergeCell ref="F688:F689"/>
    <mergeCell ref="G688:G689"/>
    <mergeCell ref="H688:H689"/>
    <mergeCell ref="B690:B691"/>
    <mergeCell ref="C690:C691"/>
    <mergeCell ref="D690:D691"/>
    <mergeCell ref="E690:E691"/>
    <mergeCell ref="F690:F691"/>
    <mergeCell ref="G690:G691"/>
    <mergeCell ref="H690:H691"/>
    <mergeCell ref="B680:B681"/>
    <mergeCell ref="C680:C681"/>
    <mergeCell ref="D680:D681"/>
    <mergeCell ref="E680:E681"/>
    <mergeCell ref="F680:F681"/>
    <mergeCell ref="G680:G681"/>
    <mergeCell ref="H680:H681"/>
    <mergeCell ref="B682:B683"/>
    <mergeCell ref="C682:C683"/>
    <mergeCell ref="D682:D683"/>
    <mergeCell ref="E682:E683"/>
    <mergeCell ref="F682:F683"/>
    <mergeCell ref="G682:G683"/>
    <mergeCell ref="H682:H683"/>
    <mergeCell ref="B684:B685"/>
    <mergeCell ref="C684:C685"/>
    <mergeCell ref="D684:D685"/>
    <mergeCell ref="E684:E685"/>
    <mergeCell ref="F684:F685"/>
    <mergeCell ref="G684:G685"/>
    <mergeCell ref="H684:H685"/>
    <mergeCell ref="B674:B675"/>
    <mergeCell ref="C674:C675"/>
    <mergeCell ref="D674:D675"/>
    <mergeCell ref="E674:E675"/>
    <mergeCell ref="F674:F675"/>
    <mergeCell ref="G674:G675"/>
    <mergeCell ref="H674:H675"/>
    <mergeCell ref="B676:B677"/>
    <mergeCell ref="C676:C677"/>
    <mergeCell ref="D676:D677"/>
    <mergeCell ref="E676:E677"/>
    <mergeCell ref="F676:F677"/>
    <mergeCell ref="G676:G677"/>
    <mergeCell ref="H676:H677"/>
    <mergeCell ref="B678:B679"/>
    <mergeCell ref="C678:C679"/>
    <mergeCell ref="D678:D679"/>
    <mergeCell ref="E678:E679"/>
    <mergeCell ref="F678:F679"/>
    <mergeCell ref="G678:G679"/>
    <mergeCell ref="H678:H679"/>
    <mergeCell ref="B668:B669"/>
    <mergeCell ref="C668:C669"/>
    <mergeCell ref="D668:D669"/>
    <mergeCell ref="E668:E669"/>
    <mergeCell ref="F668:F669"/>
    <mergeCell ref="G668:G669"/>
    <mergeCell ref="H668:H669"/>
    <mergeCell ref="B670:B671"/>
    <mergeCell ref="C670:C671"/>
    <mergeCell ref="D670:D671"/>
    <mergeCell ref="E670:E671"/>
    <mergeCell ref="F670:F671"/>
    <mergeCell ref="G670:G671"/>
    <mergeCell ref="H670:H671"/>
    <mergeCell ref="B672:B673"/>
    <mergeCell ref="C672:C673"/>
    <mergeCell ref="D672:D673"/>
    <mergeCell ref="E672:E673"/>
    <mergeCell ref="F672:F673"/>
    <mergeCell ref="G672:G673"/>
    <mergeCell ref="H672:H673"/>
    <mergeCell ref="B662:B663"/>
    <mergeCell ref="C662:C663"/>
    <mergeCell ref="D662:D663"/>
    <mergeCell ref="E662:E663"/>
    <mergeCell ref="F662:F663"/>
    <mergeCell ref="G662:G663"/>
    <mergeCell ref="H662:H663"/>
    <mergeCell ref="B664:B665"/>
    <mergeCell ref="C664:C665"/>
    <mergeCell ref="D664:D665"/>
    <mergeCell ref="E664:E665"/>
    <mergeCell ref="F664:F665"/>
    <mergeCell ref="G664:G665"/>
    <mergeCell ref="H664:H665"/>
    <mergeCell ref="B666:B667"/>
    <mergeCell ref="C666:C667"/>
    <mergeCell ref="D666:D667"/>
    <mergeCell ref="E666:E667"/>
    <mergeCell ref="F666:F667"/>
    <mergeCell ref="G666:G667"/>
    <mergeCell ref="H666:H667"/>
    <mergeCell ref="B656:B657"/>
    <mergeCell ref="C656:C657"/>
    <mergeCell ref="D656:D657"/>
    <mergeCell ref="E656:E657"/>
    <mergeCell ref="F656:F657"/>
    <mergeCell ref="G656:G657"/>
    <mergeCell ref="H656:H657"/>
    <mergeCell ref="B658:B659"/>
    <mergeCell ref="C658:C659"/>
    <mergeCell ref="D658:D659"/>
    <mergeCell ref="E658:E659"/>
    <mergeCell ref="F658:F659"/>
    <mergeCell ref="G658:G659"/>
    <mergeCell ref="H658:H659"/>
    <mergeCell ref="B660:B661"/>
    <mergeCell ref="C660:C661"/>
    <mergeCell ref="D660:D661"/>
    <mergeCell ref="E660:E661"/>
    <mergeCell ref="F660:F661"/>
    <mergeCell ref="G660:G661"/>
    <mergeCell ref="H660:H661"/>
    <mergeCell ref="B650:B651"/>
    <mergeCell ref="C650:C651"/>
    <mergeCell ref="D650:D651"/>
    <mergeCell ref="E650:E651"/>
    <mergeCell ref="F650:F651"/>
    <mergeCell ref="G650:G651"/>
    <mergeCell ref="H650:H651"/>
    <mergeCell ref="B652:B653"/>
    <mergeCell ref="C652:C653"/>
    <mergeCell ref="D652:D653"/>
    <mergeCell ref="E652:E653"/>
    <mergeCell ref="F652:F653"/>
    <mergeCell ref="G652:G653"/>
    <mergeCell ref="H652:H653"/>
    <mergeCell ref="B654:B655"/>
    <mergeCell ref="C654:C655"/>
    <mergeCell ref="D654:D655"/>
    <mergeCell ref="E654:E655"/>
    <mergeCell ref="F654:F655"/>
    <mergeCell ref="G654:G655"/>
    <mergeCell ref="H654:H655"/>
    <mergeCell ref="B644:B645"/>
    <mergeCell ref="C644:C645"/>
    <mergeCell ref="D644:D645"/>
    <mergeCell ref="E644:E645"/>
    <mergeCell ref="F644:F645"/>
    <mergeCell ref="G644:G645"/>
    <mergeCell ref="H644:H645"/>
    <mergeCell ref="B646:B647"/>
    <mergeCell ref="C646:C647"/>
    <mergeCell ref="D646:D647"/>
    <mergeCell ref="E646:E647"/>
    <mergeCell ref="F646:F647"/>
    <mergeCell ref="G646:G647"/>
    <mergeCell ref="H646:H647"/>
    <mergeCell ref="B648:B649"/>
    <mergeCell ref="C648:C649"/>
    <mergeCell ref="D648:D649"/>
    <mergeCell ref="E648:E649"/>
    <mergeCell ref="F648:F649"/>
    <mergeCell ref="G648:G649"/>
    <mergeCell ref="H648:H649"/>
    <mergeCell ref="B500:B501"/>
    <mergeCell ref="C500:C501"/>
    <mergeCell ref="D500:D501"/>
    <mergeCell ref="E500:E501"/>
    <mergeCell ref="F500:F501"/>
    <mergeCell ref="G500:G501"/>
    <mergeCell ref="H500:H501"/>
    <mergeCell ref="B476:B477"/>
    <mergeCell ref="C476:C477"/>
    <mergeCell ref="D476:D477"/>
    <mergeCell ref="E476:E477"/>
    <mergeCell ref="F476:F477"/>
    <mergeCell ref="G476:G477"/>
    <mergeCell ref="H476:H477"/>
    <mergeCell ref="B494:B495"/>
    <mergeCell ref="C494:C495"/>
    <mergeCell ref="D494:D495"/>
    <mergeCell ref="E494:E495"/>
    <mergeCell ref="F494:F495"/>
    <mergeCell ref="G494:G495"/>
    <mergeCell ref="H494:H495"/>
    <mergeCell ref="B496:B497"/>
    <mergeCell ref="C496:C497"/>
    <mergeCell ref="D496:D497"/>
    <mergeCell ref="E496:E497"/>
    <mergeCell ref="F496:F497"/>
    <mergeCell ref="G496:G497"/>
    <mergeCell ref="H496:H497"/>
    <mergeCell ref="B498:B499"/>
    <mergeCell ref="C498:C499"/>
    <mergeCell ref="D498:D499"/>
    <mergeCell ref="E498:E499"/>
    <mergeCell ref="F486:F487"/>
    <mergeCell ref="G486:G487"/>
    <mergeCell ref="H486:H487"/>
    <mergeCell ref="B488:B489"/>
    <mergeCell ref="C488:C489"/>
    <mergeCell ref="D488:D489"/>
    <mergeCell ref="E488:E489"/>
    <mergeCell ref="F498:F499"/>
    <mergeCell ref="G498:G499"/>
    <mergeCell ref="H498:H499"/>
    <mergeCell ref="F488:F489"/>
    <mergeCell ref="G488:G489"/>
    <mergeCell ref="H488:H489"/>
    <mergeCell ref="B490:B491"/>
    <mergeCell ref="C490:C491"/>
    <mergeCell ref="D490:D491"/>
    <mergeCell ref="E490:E491"/>
    <mergeCell ref="F490:F491"/>
    <mergeCell ref="G490:G491"/>
    <mergeCell ref="H490:H491"/>
    <mergeCell ref="B492:B493"/>
    <mergeCell ref="C492:C493"/>
    <mergeCell ref="D492:D493"/>
    <mergeCell ref="E492:E493"/>
    <mergeCell ref="F492:F493"/>
    <mergeCell ref="G492:G493"/>
    <mergeCell ref="H492:H493"/>
    <mergeCell ref="B480:B481"/>
    <mergeCell ref="C480:C481"/>
    <mergeCell ref="D480:D481"/>
    <mergeCell ref="E480:E481"/>
    <mergeCell ref="F480:F481"/>
    <mergeCell ref="G480:G481"/>
    <mergeCell ref="H480:H481"/>
    <mergeCell ref="B482:B483"/>
    <mergeCell ref="C482:C483"/>
    <mergeCell ref="D482:D483"/>
    <mergeCell ref="E482:E483"/>
    <mergeCell ref="F482:F483"/>
    <mergeCell ref="G482:G483"/>
    <mergeCell ref="H482:H483"/>
    <mergeCell ref="B502:B503"/>
    <mergeCell ref="C502:C503"/>
    <mergeCell ref="D502:D503"/>
    <mergeCell ref="E502:E503"/>
    <mergeCell ref="F502:F503"/>
    <mergeCell ref="G502:G503"/>
    <mergeCell ref="H502:H503"/>
    <mergeCell ref="B484:B485"/>
    <mergeCell ref="C484:C485"/>
    <mergeCell ref="D484:D485"/>
    <mergeCell ref="E484:E485"/>
    <mergeCell ref="F484:F485"/>
    <mergeCell ref="G484:G485"/>
    <mergeCell ref="H484:H485"/>
    <mergeCell ref="B486:B487"/>
    <mergeCell ref="C486:C487"/>
    <mergeCell ref="D486:D487"/>
    <mergeCell ref="E486:E487"/>
    <mergeCell ref="C472:C473"/>
    <mergeCell ref="D472:D473"/>
    <mergeCell ref="E472:E473"/>
    <mergeCell ref="F472:F473"/>
    <mergeCell ref="G472:G473"/>
    <mergeCell ref="H472:H473"/>
    <mergeCell ref="B474:B475"/>
    <mergeCell ref="C474:C475"/>
    <mergeCell ref="D474:D475"/>
    <mergeCell ref="E474:E475"/>
    <mergeCell ref="F474:F475"/>
    <mergeCell ref="G474:G475"/>
    <mergeCell ref="H474:H475"/>
    <mergeCell ref="B478:B479"/>
    <mergeCell ref="C478:C479"/>
    <mergeCell ref="D478:D479"/>
    <mergeCell ref="E478:E479"/>
    <mergeCell ref="F478:F479"/>
    <mergeCell ref="G478:G479"/>
    <mergeCell ref="H478:H479"/>
    <mergeCell ref="F438:F439"/>
    <mergeCell ref="G438:G439"/>
    <mergeCell ref="H438:H439"/>
    <mergeCell ref="B464:B465"/>
    <mergeCell ref="C464:C465"/>
    <mergeCell ref="D464:D465"/>
    <mergeCell ref="E464:E465"/>
    <mergeCell ref="F464:F465"/>
    <mergeCell ref="G464:G465"/>
    <mergeCell ref="H464:H465"/>
    <mergeCell ref="B466:B467"/>
    <mergeCell ref="C466:C467"/>
    <mergeCell ref="D466:D467"/>
    <mergeCell ref="E466:E467"/>
    <mergeCell ref="F466:F467"/>
    <mergeCell ref="G466:G467"/>
    <mergeCell ref="H466:H467"/>
    <mergeCell ref="B444:B445"/>
    <mergeCell ref="C444:C445"/>
    <mergeCell ref="D444:D445"/>
    <mergeCell ref="E444:E445"/>
    <mergeCell ref="F444:F445"/>
    <mergeCell ref="G444:G445"/>
    <mergeCell ref="H444:H445"/>
    <mergeCell ref="B446:B447"/>
    <mergeCell ref="C446:C447"/>
    <mergeCell ref="D446:D447"/>
    <mergeCell ref="E446:E447"/>
    <mergeCell ref="F446:F447"/>
    <mergeCell ref="G446:G447"/>
    <mergeCell ref="H446:H447"/>
    <mergeCell ref="B448:B449"/>
    <mergeCell ref="B432:B433"/>
    <mergeCell ref="C432:C433"/>
    <mergeCell ref="D432:D433"/>
    <mergeCell ref="E432:E433"/>
    <mergeCell ref="F432:F433"/>
    <mergeCell ref="G432:G433"/>
    <mergeCell ref="H432:H433"/>
    <mergeCell ref="B434:B435"/>
    <mergeCell ref="C434:C435"/>
    <mergeCell ref="D434:D435"/>
    <mergeCell ref="E434:E435"/>
    <mergeCell ref="F434:F435"/>
    <mergeCell ref="G434:G435"/>
    <mergeCell ref="H434:H435"/>
    <mergeCell ref="B440:B441"/>
    <mergeCell ref="C440:C441"/>
    <mergeCell ref="D440:D441"/>
    <mergeCell ref="E440:E441"/>
    <mergeCell ref="F440:F441"/>
    <mergeCell ref="G440:G441"/>
    <mergeCell ref="H440:H441"/>
    <mergeCell ref="B436:B437"/>
    <mergeCell ref="C436:C437"/>
    <mergeCell ref="D436:D437"/>
    <mergeCell ref="E436:E437"/>
    <mergeCell ref="F436:F437"/>
    <mergeCell ref="G436:G437"/>
    <mergeCell ref="H436:H437"/>
    <mergeCell ref="B438:B439"/>
    <mergeCell ref="C438:C439"/>
    <mergeCell ref="D438:D439"/>
    <mergeCell ref="E438:E439"/>
    <mergeCell ref="B426:B427"/>
    <mergeCell ref="C426:C427"/>
    <mergeCell ref="D426:D427"/>
    <mergeCell ref="E426:E427"/>
    <mergeCell ref="F426:F427"/>
    <mergeCell ref="G426:G427"/>
    <mergeCell ref="H426:H427"/>
    <mergeCell ref="B428:B429"/>
    <mergeCell ref="C428:C429"/>
    <mergeCell ref="D428:D429"/>
    <mergeCell ref="E428:E429"/>
    <mergeCell ref="F428:F429"/>
    <mergeCell ref="G428:G429"/>
    <mergeCell ref="H428:H429"/>
    <mergeCell ref="B430:B431"/>
    <mergeCell ref="C430:C431"/>
    <mergeCell ref="D430:D431"/>
    <mergeCell ref="E430:E431"/>
    <mergeCell ref="F430:F431"/>
    <mergeCell ref="G430:G431"/>
    <mergeCell ref="H430:H431"/>
    <mergeCell ref="B420:B421"/>
    <mergeCell ref="C420:C421"/>
    <mergeCell ref="D420:D421"/>
    <mergeCell ref="E420:E421"/>
    <mergeCell ref="F420:F421"/>
    <mergeCell ref="G420:G421"/>
    <mergeCell ref="H420:H421"/>
    <mergeCell ref="B422:B423"/>
    <mergeCell ref="C422:C423"/>
    <mergeCell ref="D422:D423"/>
    <mergeCell ref="E422:E423"/>
    <mergeCell ref="F422:F423"/>
    <mergeCell ref="G422:G423"/>
    <mergeCell ref="H422:H423"/>
    <mergeCell ref="B424:B425"/>
    <mergeCell ref="C424:C425"/>
    <mergeCell ref="D424:D425"/>
    <mergeCell ref="E424:E425"/>
    <mergeCell ref="F424:F425"/>
    <mergeCell ref="G424:G425"/>
    <mergeCell ref="H424:H425"/>
    <mergeCell ref="B414:B415"/>
    <mergeCell ref="C414:C415"/>
    <mergeCell ref="D414:D415"/>
    <mergeCell ref="E414:E415"/>
    <mergeCell ref="F414:F415"/>
    <mergeCell ref="G414:G415"/>
    <mergeCell ref="H414:H415"/>
    <mergeCell ref="B416:B417"/>
    <mergeCell ref="C416:C417"/>
    <mergeCell ref="D416:D417"/>
    <mergeCell ref="E416:E417"/>
    <mergeCell ref="F416:F417"/>
    <mergeCell ref="G416:G417"/>
    <mergeCell ref="H416:H417"/>
    <mergeCell ref="B418:B419"/>
    <mergeCell ref="C418:C419"/>
    <mergeCell ref="D418:D419"/>
    <mergeCell ref="E418:E419"/>
    <mergeCell ref="F418:F419"/>
    <mergeCell ref="G418:G419"/>
    <mergeCell ref="H418:H419"/>
    <mergeCell ref="F408:F409"/>
    <mergeCell ref="G408:G409"/>
    <mergeCell ref="H408:H409"/>
    <mergeCell ref="B410:B411"/>
    <mergeCell ref="C410:C411"/>
    <mergeCell ref="D410:D411"/>
    <mergeCell ref="E410:E411"/>
    <mergeCell ref="F410:F411"/>
    <mergeCell ref="G410:G411"/>
    <mergeCell ref="H410:H411"/>
    <mergeCell ref="B412:B413"/>
    <mergeCell ref="C412:C413"/>
    <mergeCell ref="D412:D413"/>
    <mergeCell ref="E412:E413"/>
    <mergeCell ref="F412:F413"/>
    <mergeCell ref="G412:G413"/>
    <mergeCell ref="H412:H413"/>
    <mergeCell ref="B402:B403"/>
    <mergeCell ref="C402:C403"/>
    <mergeCell ref="D402:D403"/>
    <mergeCell ref="E402:E403"/>
    <mergeCell ref="F402:F403"/>
    <mergeCell ref="G402:G403"/>
    <mergeCell ref="H402:H403"/>
    <mergeCell ref="B442:B443"/>
    <mergeCell ref="C442:C443"/>
    <mergeCell ref="D442:D443"/>
    <mergeCell ref="E442:E443"/>
    <mergeCell ref="F442:F443"/>
    <mergeCell ref="G442:G443"/>
    <mergeCell ref="H442:H443"/>
    <mergeCell ref="B404:B405"/>
    <mergeCell ref="C404:C405"/>
    <mergeCell ref="D404:D405"/>
    <mergeCell ref="E404:E405"/>
    <mergeCell ref="F404:F405"/>
    <mergeCell ref="G404:G405"/>
    <mergeCell ref="H404:H405"/>
    <mergeCell ref="B406:B407"/>
    <mergeCell ref="C406:C407"/>
    <mergeCell ref="D406:D407"/>
    <mergeCell ref="E406:E407"/>
    <mergeCell ref="F406:F407"/>
    <mergeCell ref="G406:G407"/>
    <mergeCell ref="H406:H407"/>
    <mergeCell ref="B408:B409"/>
    <mergeCell ref="C408:C409"/>
    <mergeCell ref="D408:D409"/>
    <mergeCell ref="E408:E409"/>
    <mergeCell ref="B396:B397"/>
    <mergeCell ref="C396:C397"/>
    <mergeCell ref="D396:D397"/>
    <mergeCell ref="E396:E397"/>
    <mergeCell ref="F396:F397"/>
    <mergeCell ref="G396:G397"/>
    <mergeCell ref="H396:H397"/>
    <mergeCell ref="B398:B399"/>
    <mergeCell ref="C398:C399"/>
    <mergeCell ref="D398:D399"/>
    <mergeCell ref="E398:E399"/>
    <mergeCell ref="F398:F399"/>
    <mergeCell ref="G398:G399"/>
    <mergeCell ref="H398:H399"/>
    <mergeCell ref="B400:B401"/>
    <mergeCell ref="C400:C401"/>
    <mergeCell ref="D400:D401"/>
    <mergeCell ref="E400:E401"/>
    <mergeCell ref="F400:F401"/>
    <mergeCell ref="G400:G401"/>
    <mergeCell ref="H400:H401"/>
    <mergeCell ref="B390:B391"/>
    <mergeCell ref="C390:C391"/>
    <mergeCell ref="D390:D391"/>
    <mergeCell ref="E390:E391"/>
    <mergeCell ref="F390:F391"/>
    <mergeCell ref="G390:G391"/>
    <mergeCell ref="H390:H391"/>
    <mergeCell ref="B392:B393"/>
    <mergeCell ref="C392:C393"/>
    <mergeCell ref="D392:D393"/>
    <mergeCell ref="E392:E393"/>
    <mergeCell ref="F392:F393"/>
    <mergeCell ref="G392:G393"/>
    <mergeCell ref="H392:H393"/>
    <mergeCell ref="B394:B395"/>
    <mergeCell ref="C394:C395"/>
    <mergeCell ref="D394:D395"/>
    <mergeCell ref="E394:E395"/>
    <mergeCell ref="F394:F395"/>
    <mergeCell ref="G394:G395"/>
    <mergeCell ref="H394:H395"/>
    <mergeCell ref="B382:B383"/>
    <mergeCell ref="C382:C383"/>
    <mergeCell ref="D382:D383"/>
    <mergeCell ref="E382:E383"/>
    <mergeCell ref="F382:F383"/>
    <mergeCell ref="G382:G383"/>
    <mergeCell ref="H382:H383"/>
    <mergeCell ref="B386:B387"/>
    <mergeCell ref="C386:C387"/>
    <mergeCell ref="D386:D387"/>
    <mergeCell ref="E386:E387"/>
    <mergeCell ref="F386:F387"/>
    <mergeCell ref="G386:G387"/>
    <mergeCell ref="H386:H387"/>
    <mergeCell ref="B388:B389"/>
    <mergeCell ref="C388:C389"/>
    <mergeCell ref="D388:D389"/>
    <mergeCell ref="E388:E389"/>
    <mergeCell ref="F388:F389"/>
    <mergeCell ref="G388:G389"/>
    <mergeCell ref="H388:H389"/>
    <mergeCell ref="B384:B385"/>
    <mergeCell ref="C384:C385"/>
    <mergeCell ref="D384:D385"/>
    <mergeCell ref="E384:E385"/>
    <mergeCell ref="F384:F385"/>
    <mergeCell ref="G384:G385"/>
    <mergeCell ref="H384:H385"/>
    <mergeCell ref="B376:B377"/>
    <mergeCell ref="C376:C377"/>
    <mergeCell ref="D376:D377"/>
    <mergeCell ref="E376:E377"/>
    <mergeCell ref="F376:F377"/>
    <mergeCell ref="G376:G377"/>
    <mergeCell ref="H376:H377"/>
    <mergeCell ref="B378:B379"/>
    <mergeCell ref="C378:C379"/>
    <mergeCell ref="D378:D379"/>
    <mergeCell ref="E378:E379"/>
    <mergeCell ref="F378:F379"/>
    <mergeCell ref="G378:G379"/>
    <mergeCell ref="H378:H379"/>
    <mergeCell ref="B380:B381"/>
    <mergeCell ref="C380:C381"/>
    <mergeCell ref="D380:D381"/>
    <mergeCell ref="E380:E381"/>
    <mergeCell ref="F380:F381"/>
    <mergeCell ref="G380:G381"/>
    <mergeCell ref="H380:H381"/>
    <mergeCell ref="F370:F371"/>
    <mergeCell ref="G370:G371"/>
    <mergeCell ref="H370:H371"/>
    <mergeCell ref="B372:B373"/>
    <mergeCell ref="C372:C373"/>
    <mergeCell ref="D372:D373"/>
    <mergeCell ref="E372:E373"/>
    <mergeCell ref="F372:F373"/>
    <mergeCell ref="G372:G373"/>
    <mergeCell ref="H372:H373"/>
    <mergeCell ref="B374:B375"/>
    <mergeCell ref="C374:C375"/>
    <mergeCell ref="D374:D375"/>
    <mergeCell ref="E374:E375"/>
    <mergeCell ref="F374:F375"/>
    <mergeCell ref="G374:G375"/>
    <mergeCell ref="H374:H375"/>
    <mergeCell ref="B370:B371"/>
    <mergeCell ref="C370:C371"/>
    <mergeCell ref="D370:D371"/>
    <mergeCell ref="E370:E371"/>
    <mergeCell ref="B364:B365"/>
    <mergeCell ref="C364:C365"/>
    <mergeCell ref="D364:D365"/>
    <mergeCell ref="E364:E365"/>
    <mergeCell ref="F364:F365"/>
    <mergeCell ref="G364:G365"/>
    <mergeCell ref="H364:H365"/>
    <mergeCell ref="B366:B367"/>
    <mergeCell ref="C366:C367"/>
    <mergeCell ref="D366:D367"/>
    <mergeCell ref="E366:E367"/>
    <mergeCell ref="F366:F367"/>
    <mergeCell ref="G366:G367"/>
    <mergeCell ref="H366:H367"/>
    <mergeCell ref="B368:B369"/>
    <mergeCell ref="C368:C369"/>
    <mergeCell ref="D368:D369"/>
    <mergeCell ref="E368:E369"/>
    <mergeCell ref="F368:F369"/>
    <mergeCell ref="G368:G369"/>
    <mergeCell ref="H368:H369"/>
    <mergeCell ref="B358:B359"/>
    <mergeCell ref="C358:C359"/>
    <mergeCell ref="D358:D359"/>
    <mergeCell ref="E358:E359"/>
    <mergeCell ref="F358:F359"/>
    <mergeCell ref="G358:G359"/>
    <mergeCell ref="H358:H359"/>
    <mergeCell ref="B360:B361"/>
    <mergeCell ref="C360:C361"/>
    <mergeCell ref="D360:D361"/>
    <mergeCell ref="E360:E361"/>
    <mergeCell ref="F360:F361"/>
    <mergeCell ref="G360:G361"/>
    <mergeCell ref="H360:H361"/>
    <mergeCell ref="B362:B363"/>
    <mergeCell ref="C362:C363"/>
    <mergeCell ref="D362:D363"/>
    <mergeCell ref="E362:E363"/>
    <mergeCell ref="F362:F363"/>
    <mergeCell ref="G362:G363"/>
    <mergeCell ref="H362:H363"/>
    <mergeCell ref="B352:B353"/>
    <mergeCell ref="C352:C353"/>
    <mergeCell ref="D352:D353"/>
    <mergeCell ref="E352:E353"/>
    <mergeCell ref="F352:F353"/>
    <mergeCell ref="G352:G353"/>
    <mergeCell ref="H352:H353"/>
    <mergeCell ref="B354:B355"/>
    <mergeCell ref="C354:C355"/>
    <mergeCell ref="D354:D355"/>
    <mergeCell ref="E354:E355"/>
    <mergeCell ref="F354:F355"/>
    <mergeCell ref="G354:G355"/>
    <mergeCell ref="H354:H355"/>
    <mergeCell ref="B356:B357"/>
    <mergeCell ref="C356:C357"/>
    <mergeCell ref="D356:D357"/>
    <mergeCell ref="E356:E357"/>
    <mergeCell ref="F356:F357"/>
    <mergeCell ref="G356:G357"/>
    <mergeCell ref="H356:H357"/>
    <mergeCell ref="B346:B347"/>
    <mergeCell ref="C346:C347"/>
    <mergeCell ref="D346:D347"/>
    <mergeCell ref="E346:E347"/>
    <mergeCell ref="F346:F347"/>
    <mergeCell ref="G346:G347"/>
    <mergeCell ref="H346:H347"/>
    <mergeCell ref="B348:B349"/>
    <mergeCell ref="C348:C349"/>
    <mergeCell ref="D348:D349"/>
    <mergeCell ref="E348:E349"/>
    <mergeCell ref="F348:F349"/>
    <mergeCell ref="G348:G349"/>
    <mergeCell ref="H348:H349"/>
    <mergeCell ref="B350:B351"/>
    <mergeCell ref="C350:C351"/>
    <mergeCell ref="D350:D351"/>
    <mergeCell ref="E350:E351"/>
    <mergeCell ref="F350:F351"/>
    <mergeCell ref="G350:G351"/>
    <mergeCell ref="H350:H351"/>
    <mergeCell ref="B340:B341"/>
    <mergeCell ref="C340:C341"/>
    <mergeCell ref="D340:D341"/>
    <mergeCell ref="E340:E341"/>
    <mergeCell ref="F340:F341"/>
    <mergeCell ref="G340:G341"/>
    <mergeCell ref="H340:H341"/>
    <mergeCell ref="B342:B343"/>
    <mergeCell ref="C342:C343"/>
    <mergeCell ref="D342:D343"/>
    <mergeCell ref="E342:E343"/>
    <mergeCell ref="F342:F343"/>
    <mergeCell ref="G342:G343"/>
    <mergeCell ref="H342:H343"/>
    <mergeCell ref="B344:B345"/>
    <mergeCell ref="C344:C345"/>
    <mergeCell ref="D344:D345"/>
    <mergeCell ref="E344:E345"/>
    <mergeCell ref="F344:F345"/>
    <mergeCell ref="G344:G345"/>
    <mergeCell ref="H344:H345"/>
    <mergeCell ref="B334:B335"/>
    <mergeCell ref="C334:C335"/>
    <mergeCell ref="D334:D335"/>
    <mergeCell ref="E334:E335"/>
    <mergeCell ref="F334:F335"/>
    <mergeCell ref="G334:G335"/>
    <mergeCell ref="H334:H335"/>
    <mergeCell ref="B336:B337"/>
    <mergeCell ref="C336:C337"/>
    <mergeCell ref="D336:D337"/>
    <mergeCell ref="E336:E337"/>
    <mergeCell ref="F336:F337"/>
    <mergeCell ref="G336:G337"/>
    <mergeCell ref="H336:H337"/>
    <mergeCell ref="B338:B339"/>
    <mergeCell ref="C338:C339"/>
    <mergeCell ref="D338:D339"/>
    <mergeCell ref="E338:E339"/>
    <mergeCell ref="F338:F339"/>
    <mergeCell ref="G338:G339"/>
    <mergeCell ref="H338:H339"/>
    <mergeCell ref="B328:B329"/>
    <mergeCell ref="C328:C329"/>
    <mergeCell ref="D328:D329"/>
    <mergeCell ref="E328:E329"/>
    <mergeCell ref="F328:F329"/>
    <mergeCell ref="G328:G329"/>
    <mergeCell ref="H328:H329"/>
    <mergeCell ref="B330:B331"/>
    <mergeCell ref="C330:C331"/>
    <mergeCell ref="D330:D331"/>
    <mergeCell ref="E330:E331"/>
    <mergeCell ref="F330:F331"/>
    <mergeCell ref="G330:G331"/>
    <mergeCell ref="H330:H331"/>
    <mergeCell ref="B332:B333"/>
    <mergeCell ref="C332:C333"/>
    <mergeCell ref="D332:D333"/>
    <mergeCell ref="E332:E333"/>
    <mergeCell ref="F332:F333"/>
    <mergeCell ref="G332:G333"/>
    <mergeCell ref="H332:H333"/>
    <mergeCell ref="F180:F181"/>
    <mergeCell ref="G180:G181"/>
    <mergeCell ref="H180:H181"/>
    <mergeCell ref="B324:B325"/>
    <mergeCell ref="C324:C325"/>
    <mergeCell ref="D324:D325"/>
    <mergeCell ref="E324:E325"/>
    <mergeCell ref="F324:F325"/>
    <mergeCell ref="G324:G325"/>
    <mergeCell ref="H324:H325"/>
    <mergeCell ref="B326:B327"/>
    <mergeCell ref="C326:C327"/>
    <mergeCell ref="D326:D327"/>
    <mergeCell ref="E326:E327"/>
    <mergeCell ref="F326:F327"/>
    <mergeCell ref="G326:G327"/>
    <mergeCell ref="H326:H327"/>
    <mergeCell ref="B188:B189"/>
    <mergeCell ref="C188:C189"/>
    <mergeCell ref="D188:D189"/>
    <mergeCell ref="E188:E189"/>
    <mergeCell ref="F188:F189"/>
    <mergeCell ref="G188:G189"/>
    <mergeCell ref="H188:H189"/>
    <mergeCell ref="B190:B191"/>
    <mergeCell ref="C190:C191"/>
    <mergeCell ref="D190:D191"/>
    <mergeCell ref="E190:E191"/>
    <mergeCell ref="F190:F191"/>
    <mergeCell ref="G190:G191"/>
    <mergeCell ref="H190:H191"/>
    <mergeCell ref="B184:B185"/>
    <mergeCell ref="B174:B175"/>
    <mergeCell ref="C174:C175"/>
    <mergeCell ref="D174:D175"/>
    <mergeCell ref="E174:E175"/>
    <mergeCell ref="F174:F175"/>
    <mergeCell ref="G174:G175"/>
    <mergeCell ref="H174:H175"/>
    <mergeCell ref="B176:B177"/>
    <mergeCell ref="C176:C177"/>
    <mergeCell ref="D176:D177"/>
    <mergeCell ref="E176:E177"/>
    <mergeCell ref="F176:F177"/>
    <mergeCell ref="G176:G177"/>
    <mergeCell ref="H176:H177"/>
    <mergeCell ref="B182:B183"/>
    <mergeCell ref="C182:C183"/>
    <mergeCell ref="D182:D183"/>
    <mergeCell ref="E182:E183"/>
    <mergeCell ref="F182:F183"/>
    <mergeCell ref="G182:G183"/>
    <mergeCell ref="H182:H183"/>
    <mergeCell ref="B178:B179"/>
    <mergeCell ref="C178:C179"/>
    <mergeCell ref="D178:D179"/>
    <mergeCell ref="E178:E179"/>
    <mergeCell ref="F178:F179"/>
    <mergeCell ref="G178:G179"/>
    <mergeCell ref="H178:H179"/>
    <mergeCell ref="B180:B181"/>
    <mergeCell ref="C180:C181"/>
    <mergeCell ref="D180:D181"/>
    <mergeCell ref="E180:E181"/>
    <mergeCell ref="F166:F167"/>
    <mergeCell ref="G166:G167"/>
    <mergeCell ref="H166:H167"/>
    <mergeCell ref="B170:B171"/>
    <mergeCell ref="C170:C171"/>
    <mergeCell ref="D170:D171"/>
    <mergeCell ref="E170:E171"/>
    <mergeCell ref="F170:F171"/>
    <mergeCell ref="G170:G171"/>
    <mergeCell ref="H170:H171"/>
    <mergeCell ref="B172:B173"/>
    <mergeCell ref="C172:C173"/>
    <mergeCell ref="D172:D173"/>
    <mergeCell ref="E172:E173"/>
    <mergeCell ref="F172:F173"/>
    <mergeCell ref="G172:G173"/>
    <mergeCell ref="H172:H173"/>
    <mergeCell ref="B160:B161"/>
    <mergeCell ref="C160:C161"/>
    <mergeCell ref="D160:D161"/>
    <mergeCell ref="E160:E161"/>
    <mergeCell ref="F160:F161"/>
    <mergeCell ref="G160:G161"/>
    <mergeCell ref="H160:H161"/>
    <mergeCell ref="B162:B163"/>
    <mergeCell ref="C162:C163"/>
    <mergeCell ref="D162:D163"/>
    <mergeCell ref="E162:E163"/>
    <mergeCell ref="F162:F163"/>
    <mergeCell ref="G162:G163"/>
    <mergeCell ref="H162:H163"/>
    <mergeCell ref="B168:B169"/>
    <mergeCell ref="C168:C169"/>
    <mergeCell ref="D168:D169"/>
    <mergeCell ref="E168:E169"/>
    <mergeCell ref="F168:F169"/>
    <mergeCell ref="G168:G169"/>
    <mergeCell ref="H168:H169"/>
    <mergeCell ref="B164:B165"/>
    <mergeCell ref="C164:C165"/>
    <mergeCell ref="D164:D165"/>
    <mergeCell ref="E164:E165"/>
    <mergeCell ref="F164:F165"/>
    <mergeCell ref="G164:G165"/>
    <mergeCell ref="H164:H165"/>
    <mergeCell ref="B166:B167"/>
    <mergeCell ref="C166:C167"/>
    <mergeCell ref="D166:D167"/>
    <mergeCell ref="E166:E167"/>
    <mergeCell ref="B154:B155"/>
    <mergeCell ref="C154:C155"/>
    <mergeCell ref="D154:D155"/>
    <mergeCell ref="E154:E155"/>
    <mergeCell ref="F154:F155"/>
    <mergeCell ref="G154:G155"/>
    <mergeCell ref="H154:H155"/>
    <mergeCell ref="B156:B157"/>
    <mergeCell ref="C156:C157"/>
    <mergeCell ref="D156:D157"/>
    <mergeCell ref="E156:E157"/>
    <mergeCell ref="F156:F157"/>
    <mergeCell ref="G156:G157"/>
    <mergeCell ref="H156:H157"/>
    <mergeCell ref="B158:B159"/>
    <mergeCell ref="C158:C159"/>
    <mergeCell ref="D158:D159"/>
    <mergeCell ref="E158:E159"/>
    <mergeCell ref="F158:F159"/>
    <mergeCell ref="G158:G159"/>
    <mergeCell ref="H158:H159"/>
    <mergeCell ref="B148:B149"/>
    <mergeCell ref="C148:C149"/>
    <mergeCell ref="D148:D149"/>
    <mergeCell ref="E148:E149"/>
    <mergeCell ref="F148:F149"/>
    <mergeCell ref="G148:G149"/>
    <mergeCell ref="H148:H149"/>
    <mergeCell ref="B150:B151"/>
    <mergeCell ref="C150:C151"/>
    <mergeCell ref="D150:D151"/>
    <mergeCell ref="E150:E151"/>
    <mergeCell ref="F150:F151"/>
    <mergeCell ref="G150:G151"/>
    <mergeCell ref="H150:H151"/>
    <mergeCell ref="B152:B153"/>
    <mergeCell ref="C152:C153"/>
    <mergeCell ref="D152:D153"/>
    <mergeCell ref="E152:E153"/>
    <mergeCell ref="F152:F153"/>
    <mergeCell ref="G152:G153"/>
    <mergeCell ref="H152:H153"/>
    <mergeCell ref="B142:B143"/>
    <mergeCell ref="C142:C143"/>
    <mergeCell ref="D142:D143"/>
    <mergeCell ref="E142:E143"/>
    <mergeCell ref="F142:F143"/>
    <mergeCell ref="G142:G143"/>
    <mergeCell ref="H142:H143"/>
    <mergeCell ref="B144:B145"/>
    <mergeCell ref="C144:C145"/>
    <mergeCell ref="D144:D145"/>
    <mergeCell ref="E144:E145"/>
    <mergeCell ref="F144:F145"/>
    <mergeCell ref="G144:G145"/>
    <mergeCell ref="H144:H145"/>
    <mergeCell ref="B146:B147"/>
    <mergeCell ref="C146:C147"/>
    <mergeCell ref="D146:D147"/>
    <mergeCell ref="E146:E147"/>
    <mergeCell ref="F146:F147"/>
    <mergeCell ref="G146:G147"/>
    <mergeCell ref="H146:H147"/>
    <mergeCell ref="B136:B137"/>
    <mergeCell ref="C136:C137"/>
    <mergeCell ref="D136:D137"/>
    <mergeCell ref="E136:E137"/>
    <mergeCell ref="F136:F137"/>
    <mergeCell ref="G136:G137"/>
    <mergeCell ref="H136:H137"/>
    <mergeCell ref="B138:B139"/>
    <mergeCell ref="C138:C139"/>
    <mergeCell ref="D138:D139"/>
    <mergeCell ref="E138:E139"/>
    <mergeCell ref="F138:F139"/>
    <mergeCell ref="G138:G139"/>
    <mergeCell ref="H138:H139"/>
    <mergeCell ref="B140:B141"/>
    <mergeCell ref="C140:C141"/>
    <mergeCell ref="D140:D141"/>
    <mergeCell ref="E140:E141"/>
    <mergeCell ref="F140:F141"/>
    <mergeCell ref="G140:G141"/>
    <mergeCell ref="H140:H141"/>
    <mergeCell ref="B130:B131"/>
    <mergeCell ref="C130:C131"/>
    <mergeCell ref="D130:D131"/>
    <mergeCell ref="E130:E131"/>
    <mergeCell ref="F130:F131"/>
    <mergeCell ref="G130:G131"/>
    <mergeCell ref="H130:H131"/>
    <mergeCell ref="B132:B133"/>
    <mergeCell ref="C132:C133"/>
    <mergeCell ref="D132:D133"/>
    <mergeCell ref="E132:E133"/>
    <mergeCell ref="F132:F133"/>
    <mergeCell ref="G132:G133"/>
    <mergeCell ref="H132:H133"/>
    <mergeCell ref="B134:B135"/>
    <mergeCell ref="C134:C135"/>
    <mergeCell ref="D134:D135"/>
    <mergeCell ref="E134:E135"/>
    <mergeCell ref="F134:F135"/>
    <mergeCell ref="G134:G135"/>
    <mergeCell ref="H134:H135"/>
    <mergeCell ref="B124:B125"/>
    <mergeCell ref="C124:C125"/>
    <mergeCell ref="D124:D125"/>
    <mergeCell ref="E124:E125"/>
    <mergeCell ref="F124:F125"/>
    <mergeCell ref="G124:G125"/>
    <mergeCell ref="H124:H125"/>
    <mergeCell ref="B126:B127"/>
    <mergeCell ref="C126:C127"/>
    <mergeCell ref="D126:D127"/>
    <mergeCell ref="E126:E127"/>
    <mergeCell ref="F126:F127"/>
    <mergeCell ref="G126:G127"/>
    <mergeCell ref="H126:H127"/>
    <mergeCell ref="B128:B129"/>
    <mergeCell ref="C128:C129"/>
    <mergeCell ref="D128:D129"/>
    <mergeCell ref="E128:E129"/>
    <mergeCell ref="F128:F129"/>
    <mergeCell ref="G128:G129"/>
    <mergeCell ref="H128:H129"/>
    <mergeCell ref="H116:H117"/>
    <mergeCell ref="G116:G117"/>
    <mergeCell ref="H114:H115"/>
    <mergeCell ref="G114:G115"/>
    <mergeCell ref="B122:B123"/>
    <mergeCell ref="C122:C123"/>
    <mergeCell ref="D122:D123"/>
    <mergeCell ref="E122:E123"/>
    <mergeCell ref="F122:F123"/>
    <mergeCell ref="B114:B115"/>
    <mergeCell ref="C114:C115"/>
    <mergeCell ref="D114:D115"/>
    <mergeCell ref="E114:E115"/>
    <mergeCell ref="F114:F115"/>
    <mergeCell ref="B116:B117"/>
    <mergeCell ref="C116:C117"/>
    <mergeCell ref="D116:D117"/>
    <mergeCell ref="E116:E117"/>
    <mergeCell ref="F116:F117"/>
    <mergeCell ref="F118:F119"/>
    <mergeCell ref="B120:B121"/>
    <mergeCell ref="C120:C121"/>
    <mergeCell ref="D120:D121"/>
    <mergeCell ref="E120:E121"/>
    <mergeCell ref="F120:F121"/>
    <mergeCell ref="G120:G121"/>
    <mergeCell ref="H120:H121"/>
    <mergeCell ref="C108:C109"/>
    <mergeCell ref="D108:D109"/>
    <mergeCell ref="E108:E109"/>
    <mergeCell ref="F108:F109"/>
    <mergeCell ref="C110:C111"/>
    <mergeCell ref="D110:D111"/>
    <mergeCell ref="E110:E111"/>
    <mergeCell ref="F110:F111"/>
    <mergeCell ref="B112:B113"/>
    <mergeCell ref="C112:C113"/>
    <mergeCell ref="D112:D113"/>
    <mergeCell ref="E112:E113"/>
    <mergeCell ref="F112:F113"/>
    <mergeCell ref="H112:H113"/>
    <mergeCell ref="G112:G113"/>
    <mergeCell ref="H110:H111"/>
    <mergeCell ref="G110:G111"/>
    <mergeCell ref="B110:B111"/>
    <mergeCell ref="B82:B83"/>
    <mergeCell ref="C82:C83"/>
    <mergeCell ref="D82:D83"/>
    <mergeCell ref="E82:E83"/>
    <mergeCell ref="F82:F83"/>
    <mergeCell ref="G82:G83"/>
    <mergeCell ref="H82:H83"/>
    <mergeCell ref="B78:B79"/>
    <mergeCell ref="C78:C79"/>
    <mergeCell ref="D78:D79"/>
    <mergeCell ref="E78:E79"/>
    <mergeCell ref="F78:F79"/>
    <mergeCell ref="G78:G79"/>
    <mergeCell ref="H78:H79"/>
    <mergeCell ref="B80:B81"/>
    <mergeCell ref="C80:C81"/>
    <mergeCell ref="D80:D81"/>
    <mergeCell ref="E80:E81"/>
    <mergeCell ref="F80:F81"/>
    <mergeCell ref="G80:G81"/>
    <mergeCell ref="H80:H81"/>
    <mergeCell ref="B72:B73"/>
    <mergeCell ref="C72:C73"/>
    <mergeCell ref="D72:D73"/>
    <mergeCell ref="E72:E73"/>
    <mergeCell ref="F72:F73"/>
    <mergeCell ref="G72:G73"/>
    <mergeCell ref="H72:H73"/>
    <mergeCell ref="B74:B75"/>
    <mergeCell ref="C74:C75"/>
    <mergeCell ref="D74:D75"/>
    <mergeCell ref="E74:E75"/>
    <mergeCell ref="F74:F75"/>
    <mergeCell ref="G74:G75"/>
    <mergeCell ref="H74:H75"/>
    <mergeCell ref="B76:B77"/>
    <mergeCell ref="C76:C77"/>
    <mergeCell ref="D76:D77"/>
    <mergeCell ref="E76:E77"/>
    <mergeCell ref="F76:F77"/>
    <mergeCell ref="G76:G77"/>
    <mergeCell ref="H76:H77"/>
    <mergeCell ref="B66:B67"/>
    <mergeCell ref="C66:C67"/>
    <mergeCell ref="D66:D67"/>
    <mergeCell ref="E66:E67"/>
    <mergeCell ref="F66:F67"/>
    <mergeCell ref="G66:G67"/>
    <mergeCell ref="H66:H67"/>
    <mergeCell ref="B68:B69"/>
    <mergeCell ref="C68:C69"/>
    <mergeCell ref="D68:D69"/>
    <mergeCell ref="E68:E69"/>
    <mergeCell ref="F68:F69"/>
    <mergeCell ref="G68:G69"/>
    <mergeCell ref="H68:H69"/>
    <mergeCell ref="B70:B71"/>
    <mergeCell ref="C70:C71"/>
    <mergeCell ref="D70:D71"/>
    <mergeCell ref="E70:E71"/>
    <mergeCell ref="F70:F71"/>
    <mergeCell ref="G70:G71"/>
    <mergeCell ref="H70:H7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H58:H59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2:G63"/>
    <mergeCell ref="H62:H63"/>
    <mergeCell ref="B102:B103"/>
    <mergeCell ref="C102:C103"/>
    <mergeCell ref="D102:D103"/>
    <mergeCell ref="E102:E103"/>
    <mergeCell ref="F102:F103"/>
    <mergeCell ref="G122:G123"/>
    <mergeCell ref="H122:H123"/>
    <mergeCell ref="G102:G103"/>
    <mergeCell ref="H102:H103"/>
    <mergeCell ref="B104:B105"/>
    <mergeCell ref="G118:G119"/>
    <mergeCell ref="H118:H119"/>
    <mergeCell ref="C104:C105"/>
    <mergeCell ref="D104:D105"/>
    <mergeCell ref="E104:E105"/>
    <mergeCell ref="F104:F105"/>
    <mergeCell ref="G104:G105"/>
    <mergeCell ref="H104:H105"/>
    <mergeCell ref="G108:G109"/>
    <mergeCell ref="H108:H109"/>
    <mergeCell ref="B118:B119"/>
    <mergeCell ref="C118:C119"/>
    <mergeCell ref="D118:D119"/>
    <mergeCell ref="E118:E119"/>
    <mergeCell ref="B106:B107"/>
    <mergeCell ref="C106:C107"/>
    <mergeCell ref="D106:D107"/>
    <mergeCell ref="E106:E107"/>
    <mergeCell ref="F106:F107"/>
    <mergeCell ref="G106:G107"/>
    <mergeCell ref="H106:H107"/>
    <mergeCell ref="B108:B109"/>
    <mergeCell ref="B96:B97"/>
    <mergeCell ref="C96:C97"/>
    <mergeCell ref="D96:D97"/>
    <mergeCell ref="E96:E97"/>
    <mergeCell ref="F96:F97"/>
    <mergeCell ref="G96:G97"/>
    <mergeCell ref="H96:H97"/>
    <mergeCell ref="G94:G95"/>
    <mergeCell ref="H94:H95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H98:H99"/>
    <mergeCell ref="B94:B95"/>
    <mergeCell ref="C94:C95"/>
    <mergeCell ref="D94:D95"/>
    <mergeCell ref="E94:E95"/>
    <mergeCell ref="F94:F95"/>
    <mergeCell ref="C44:C45"/>
    <mergeCell ref="D44:D45"/>
    <mergeCell ref="B92:B93"/>
    <mergeCell ref="C92:C93"/>
    <mergeCell ref="D92:D93"/>
    <mergeCell ref="E92:E93"/>
    <mergeCell ref="F92:F93"/>
    <mergeCell ref="G14:G15"/>
    <mergeCell ref="H14:H15"/>
    <mergeCell ref="E44:E45"/>
    <mergeCell ref="B52:B53"/>
    <mergeCell ref="C52:C53"/>
    <mergeCell ref="D52:D53"/>
    <mergeCell ref="E52:E53"/>
    <mergeCell ref="F52:F53"/>
    <mergeCell ref="G52:G53"/>
    <mergeCell ref="H52:H53"/>
    <mergeCell ref="F48:F49"/>
    <mergeCell ref="G48:G49"/>
    <mergeCell ref="H48:H49"/>
    <mergeCell ref="B50:B51"/>
    <mergeCell ref="C50:C51"/>
    <mergeCell ref="D50:D51"/>
    <mergeCell ref="E50:E51"/>
    <mergeCell ref="F50:F51"/>
    <mergeCell ref="F44:F45"/>
    <mergeCell ref="G44:G45"/>
    <mergeCell ref="H44:H45"/>
    <mergeCell ref="B46:B47"/>
    <mergeCell ref="C46:C47"/>
    <mergeCell ref="H54:H55"/>
    <mergeCell ref="B60:B61"/>
    <mergeCell ref="F46:F47"/>
    <mergeCell ref="G46:G47"/>
    <mergeCell ref="H46:H47"/>
    <mergeCell ref="B14:B15"/>
    <mergeCell ref="C14:C15"/>
    <mergeCell ref="D14:D15"/>
    <mergeCell ref="E14:E15"/>
    <mergeCell ref="F14:F15"/>
    <mergeCell ref="G92:G93"/>
    <mergeCell ref="H92:H93"/>
    <mergeCell ref="G50:G51"/>
    <mergeCell ref="H50:H51"/>
    <mergeCell ref="B56:B57"/>
    <mergeCell ref="C56:C57"/>
    <mergeCell ref="D56:D57"/>
    <mergeCell ref="E56:E57"/>
    <mergeCell ref="F56:F57"/>
    <mergeCell ref="G56:G57"/>
    <mergeCell ref="H56:H57"/>
    <mergeCell ref="B54:B55"/>
    <mergeCell ref="C54:C55"/>
    <mergeCell ref="D54:D55"/>
    <mergeCell ref="E54:E55"/>
    <mergeCell ref="F54:F55"/>
    <mergeCell ref="G54:G55"/>
    <mergeCell ref="E84:E85"/>
    <mergeCell ref="F84:F85"/>
    <mergeCell ref="G84:G85"/>
    <mergeCell ref="H84:H85"/>
    <mergeCell ref="B90:B91"/>
    <mergeCell ref="G90:G91"/>
    <mergeCell ref="B44:B45"/>
    <mergeCell ref="C90:C91"/>
    <mergeCell ref="D90:D91"/>
    <mergeCell ref="E90:E91"/>
    <mergeCell ref="F90:F91"/>
    <mergeCell ref="H90:H91"/>
    <mergeCell ref="B88:B89"/>
    <mergeCell ref="C88:C89"/>
    <mergeCell ref="D88:D89"/>
    <mergeCell ref="E88:E89"/>
    <mergeCell ref="F88:F89"/>
    <mergeCell ref="G88:G89"/>
    <mergeCell ref="H88:H89"/>
    <mergeCell ref="D40:D41"/>
    <mergeCell ref="E40:E41"/>
    <mergeCell ref="F40:F41"/>
    <mergeCell ref="G40:G41"/>
    <mergeCell ref="H40:H41"/>
    <mergeCell ref="D42:D43"/>
    <mergeCell ref="E42:E43"/>
    <mergeCell ref="F42:F43"/>
    <mergeCell ref="G42:G43"/>
    <mergeCell ref="H42:H43"/>
    <mergeCell ref="B48:B49"/>
    <mergeCell ref="C48:C49"/>
    <mergeCell ref="D48:D49"/>
    <mergeCell ref="E48:E49"/>
    <mergeCell ref="B86:B87"/>
    <mergeCell ref="C86:C87"/>
    <mergeCell ref="D86:D87"/>
    <mergeCell ref="E86:E87"/>
    <mergeCell ref="F86:F87"/>
    <mergeCell ref="G86:G87"/>
    <mergeCell ref="H86:H87"/>
    <mergeCell ref="B84:B85"/>
    <mergeCell ref="C84:C85"/>
    <mergeCell ref="D84:D85"/>
    <mergeCell ref="D32:D33"/>
    <mergeCell ref="E32:E33"/>
    <mergeCell ref="F32:F33"/>
    <mergeCell ref="G32:G33"/>
    <mergeCell ref="H32:H33"/>
    <mergeCell ref="D34:D35"/>
    <mergeCell ref="E34:E35"/>
    <mergeCell ref="F34:F35"/>
    <mergeCell ref="G34:G35"/>
    <mergeCell ref="H34:H35"/>
    <mergeCell ref="D36:D37"/>
    <mergeCell ref="E36:E37"/>
    <mergeCell ref="F36:F37"/>
    <mergeCell ref="G36:G37"/>
    <mergeCell ref="H36:H37"/>
    <mergeCell ref="D38:D39"/>
    <mergeCell ref="E38:E39"/>
    <mergeCell ref="F38:F39"/>
    <mergeCell ref="G38:G39"/>
    <mergeCell ref="H38:H39"/>
    <mergeCell ref="B32:B33"/>
    <mergeCell ref="B34:B35"/>
    <mergeCell ref="B36:B37"/>
    <mergeCell ref="B38:B39"/>
    <mergeCell ref="B40:B41"/>
    <mergeCell ref="B42:B43"/>
    <mergeCell ref="D46:D47"/>
    <mergeCell ref="E46:E47"/>
    <mergeCell ref="D26:D27"/>
    <mergeCell ref="E26:E27"/>
    <mergeCell ref="F26:F27"/>
    <mergeCell ref="B30:B31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D30:D31"/>
    <mergeCell ref="E30:E31"/>
    <mergeCell ref="F30:F31"/>
    <mergeCell ref="G30:G31"/>
    <mergeCell ref="H30:H31"/>
    <mergeCell ref="B24:B25"/>
    <mergeCell ref="C24:C25"/>
    <mergeCell ref="C30:C31"/>
    <mergeCell ref="C34:C35"/>
    <mergeCell ref="C38:C39"/>
    <mergeCell ref="C42:C43"/>
    <mergeCell ref="B26:B27"/>
    <mergeCell ref="C26:C27"/>
    <mergeCell ref="C32:C33"/>
    <mergeCell ref="C36:C37"/>
    <mergeCell ref="C40:C41"/>
    <mergeCell ref="G24:G25"/>
    <mergeCell ref="H24:H25"/>
    <mergeCell ref="G16:G17"/>
    <mergeCell ref="H16:H17"/>
    <mergeCell ref="B12:B13"/>
    <mergeCell ref="C12:C13"/>
    <mergeCell ref="D12:D13"/>
    <mergeCell ref="E12:E13"/>
    <mergeCell ref="F12:F13"/>
    <mergeCell ref="G12:G13"/>
    <mergeCell ref="H12:H13"/>
    <mergeCell ref="B16:B17"/>
    <mergeCell ref="C16:C17"/>
    <mergeCell ref="D16:D17"/>
    <mergeCell ref="E16:E17"/>
    <mergeCell ref="F16:F17"/>
    <mergeCell ref="G18:G19"/>
    <mergeCell ref="H18:H19"/>
    <mergeCell ref="B22:B23"/>
    <mergeCell ref="C22:C23"/>
    <mergeCell ref="D22:D23"/>
    <mergeCell ref="D24:D25"/>
    <mergeCell ref="E24:E25"/>
    <mergeCell ref="F24:F25"/>
    <mergeCell ref="N2:Q2"/>
    <mergeCell ref="B2:B3"/>
    <mergeCell ref="C2:C3"/>
    <mergeCell ref="D2:D3"/>
    <mergeCell ref="E2:E3"/>
    <mergeCell ref="F2:F3"/>
    <mergeCell ref="G2:G3"/>
    <mergeCell ref="H2:H3"/>
    <mergeCell ref="B6:B7"/>
    <mergeCell ref="C6:C7"/>
    <mergeCell ref="D6:D7"/>
    <mergeCell ref="E6:E7"/>
    <mergeCell ref="F6:F7"/>
    <mergeCell ref="G6:G7"/>
    <mergeCell ref="H6:H7"/>
    <mergeCell ref="I2:I3"/>
    <mergeCell ref="B4:B5"/>
    <mergeCell ref="C4:C5"/>
    <mergeCell ref="D4:D5"/>
    <mergeCell ref="E4:E5"/>
    <mergeCell ref="F4:F5"/>
    <mergeCell ref="G4:G5"/>
    <mergeCell ref="H4:H5"/>
    <mergeCell ref="B18:B19"/>
    <mergeCell ref="C18:C19"/>
    <mergeCell ref="D18:D19"/>
    <mergeCell ref="E18:E19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F18:F19"/>
    <mergeCell ref="G20:G21"/>
    <mergeCell ref="H20:H21"/>
    <mergeCell ref="J2:M2"/>
    <mergeCell ref="G8:G9"/>
    <mergeCell ref="H8:H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G10:G11"/>
    <mergeCell ref="H10:H11"/>
    <mergeCell ref="C184:C185"/>
    <mergeCell ref="D184:D185"/>
    <mergeCell ref="E184:E185"/>
    <mergeCell ref="F184:F185"/>
    <mergeCell ref="G184:G185"/>
    <mergeCell ref="H184:H185"/>
    <mergeCell ref="B186:B187"/>
    <mergeCell ref="C186:C187"/>
    <mergeCell ref="D186:D187"/>
    <mergeCell ref="E186:E187"/>
    <mergeCell ref="F186:F187"/>
    <mergeCell ref="G186:G187"/>
    <mergeCell ref="H186:H187"/>
    <mergeCell ref="B196:B197"/>
    <mergeCell ref="C196:C197"/>
    <mergeCell ref="D196:D197"/>
    <mergeCell ref="E196:E197"/>
    <mergeCell ref="F196:F197"/>
    <mergeCell ref="G196:G197"/>
    <mergeCell ref="H196:H197"/>
    <mergeCell ref="B198:B199"/>
    <mergeCell ref="C198:C199"/>
    <mergeCell ref="D198:D199"/>
    <mergeCell ref="E198:E199"/>
    <mergeCell ref="F198:F199"/>
    <mergeCell ref="G198:G199"/>
    <mergeCell ref="H198:H199"/>
    <mergeCell ref="B192:B193"/>
    <mergeCell ref="C192:C193"/>
    <mergeCell ref="D192:D193"/>
    <mergeCell ref="E192:E193"/>
    <mergeCell ref="F192:F193"/>
    <mergeCell ref="G192:G193"/>
    <mergeCell ref="H192:H193"/>
    <mergeCell ref="B194:B195"/>
    <mergeCell ref="C194:C195"/>
    <mergeCell ref="D194:D195"/>
    <mergeCell ref="E194:E195"/>
    <mergeCell ref="F194:F195"/>
    <mergeCell ref="G194:G195"/>
    <mergeCell ref="H194:H195"/>
    <mergeCell ref="B204:B205"/>
    <mergeCell ref="C204:C205"/>
    <mergeCell ref="D204:D205"/>
    <mergeCell ref="E204:E205"/>
    <mergeCell ref="F204:F205"/>
    <mergeCell ref="G204:G205"/>
    <mergeCell ref="H204:H205"/>
    <mergeCell ref="B206:B207"/>
    <mergeCell ref="C206:C207"/>
    <mergeCell ref="D206:D207"/>
    <mergeCell ref="E206:E207"/>
    <mergeCell ref="F206:F207"/>
    <mergeCell ref="G206:G207"/>
    <mergeCell ref="H206:H207"/>
    <mergeCell ref="B200:B201"/>
    <mergeCell ref="C200:C201"/>
    <mergeCell ref="D200:D201"/>
    <mergeCell ref="E200:E201"/>
    <mergeCell ref="F200:F201"/>
    <mergeCell ref="G200:G201"/>
    <mergeCell ref="H200:H201"/>
    <mergeCell ref="B202:B203"/>
    <mergeCell ref="C202:C203"/>
    <mergeCell ref="D202:D203"/>
    <mergeCell ref="E202:E203"/>
    <mergeCell ref="F202:F203"/>
    <mergeCell ref="G202:G203"/>
    <mergeCell ref="H202:H203"/>
    <mergeCell ref="B212:B213"/>
    <mergeCell ref="C212:C213"/>
    <mergeCell ref="D212:D213"/>
    <mergeCell ref="E212:E213"/>
    <mergeCell ref="F212:F213"/>
    <mergeCell ref="G212:G213"/>
    <mergeCell ref="H212:H213"/>
    <mergeCell ref="B214:B215"/>
    <mergeCell ref="C214:C215"/>
    <mergeCell ref="D214:D215"/>
    <mergeCell ref="E214:E215"/>
    <mergeCell ref="F214:F215"/>
    <mergeCell ref="G214:G215"/>
    <mergeCell ref="H214:H215"/>
    <mergeCell ref="B208:B209"/>
    <mergeCell ref="C208:C209"/>
    <mergeCell ref="D208:D209"/>
    <mergeCell ref="E208:E209"/>
    <mergeCell ref="F208:F209"/>
    <mergeCell ref="G208:G209"/>
    <mergeCell ref="H208:H209"/>
    <mergeCell ref="B210:B211"/>
    <mergeCell ref="C210:C211"/>
    <mergeCell ref="D210:D211"/>
    <mergeCell ref="E210:E211"/>
    <mergeCell ref="F210:F211"/>
    <mergeCell ref="G210:G211"/>
    <mergeCell ref="H210:H211"/>
    <mergeCell ref="B220:B221"/>
    <mergeCell ref="C220:C221"/>
    <mergeCell ref="D220:D221"/>
    <mergeCell ref="E220:E221"/>
    <mergeCell ref="F220:F221"/>
    <mergeCell ref="G220:G221"/>
    <mergeCell ref="H220:H221"/>
    <mergeCell ref="B222:B223"/>
    <mergeCell ref="C222:C223"/>
    <mergeCell ref="D222:D223"/>
    <mergeCell ref="E222:E223"/>
    <mergeCell ref="F222:F223"/>
    <mergeCell ref="G222:G223"/>
    <mergeCell ref="H222:H223"/>
    <mergeCell ref="B216:B217"/>
    <mergeCell ref="C216:C217"/>
    <mergeCell ref="D216:D217"/>
    <mergeCell ref="E216:E217"/>
    <mergeCell ref="F216:F217"/>
    <mergeCell ref="G216:G217"/>
    <mergeCell ref="H216:H217"/>
    <mergeCell ref="B218:B219"/>
    <mergeCell ref="C218:C219"/>
    <mergeCell ref="D218:D219"/>
    <mergeCell ref="E218:E219"/>
    <mergeCell ref="F218:F219"/>
    <mergeCell ref="G218:G219"/>
    <mergeCell ref="H218:H219"/>
    <mergeCell ref="B228:B229"/>
    <mergeCell ref="C228:C229"/>
    <mergeCell ref="D228:D229"/>
    <mergeCell ref="E228:E229"/>
    <mergeCell ref="F228:F229"/>
    <mergeCell ref="G228:G229"/>
    <mergeCell ref="H228:H229"/>
    <mergeCell ref="B230:B231"/>
    <mergeCell ref="C230:C231"/>
    <mergeCell ref="D230:D231"/>
    <mergeCell ref="E230:E231"/>
    <mergeCell ref="F230:F231"/>
    <mergeCell ref="G230:G231"/>
    <mergeCell ref="H230:H231"/>
    <mergeCell ref="B224:B225"/>
    <mergeCell ref="C224:C225"/>
    <mergeCell ref="D224:D225"/>
    <mergeCell ref="E224:E225"/>
    <mergeCell ref="F224:F225"/>
    <mergeCell ref="G224:G225"/>
    <mergeCell ref="H224:H225"/>
    <mergeCell ref="B226:B227"/>
    <mergeCell ref="C226:C227"/>
    <mergeCell ref="D226:D227"/>
    <mergeCell ref="E226:E227"/>
    <mergeCell ref="F226:F227"/>
    <mergeCell ref="G226:G227"/>
    <mergeCell ref="H226:H227"/>
    <mergeCell ref="B236:B237"/>
    <mergeCell ref="C236:C237"/>
    <mergeCell ref="D236:D237"/>
    <mergeCell ref="E236:E237"/>
    <mergeCell ref="F236:F237"/>
    <mergeCell ref="G236:G237"/>
    <mergeCell ref="H236:H237"/>
    <mergeCell ref="B238:B239"/>
    <mergeCell ref="C238:C239"/>
    <mergeCell ref="D238:D239"/>
    <mergeCell ref="E238:E239"/>
    <mergeCell ref="F238:F239"/>
    <mergeCell ref="G238:G239"/>
    <mergeCell ref="H238:H239"/>
    <mergeCell ref="B232:B233"/>
    <mergeCell ref="C232:C233"/>
    <mergeCell ref="D232:D233"/>
    <mergeCell ref="E232:E233"/>
    <mergeCell ref="F232:F233"/>
    <mergeCell ref="G232:G233"/>
    <mergeCell ref="H232:H233"/>
    <mergeCell ref="B234:B235"/>
    <mergeCell ref="C234:C235"/>
    <mergeCell ref="D234:D235"/>
    <mergeCell ref="E234:E235"/>
    <mergeCell ref="F234:F235"/>
    <mergeCell ref="G234:G235"/>
    <mergeCell ref="H234:H235"/>
    <mergeCell ref="B244:B245"/>
    <mergeCell ref="C244:C245"/>
    <mergeCell ref="D244:D245"/>
    <mergeCell ref="E244:E245"/>
    <mergeCell ref="F244:F245"/>
    <mergeCell ref="G244:G245"/>
    <mergeCell ref="H244:H245"/>
    <mergeCell ref="B246:B247"/>
    <mergeCell ref="C246:C247"/>
    <mergeCell ref="D246:D247"/>
    <mergeCell ref="E246:E247"/>
    <mergeCell ref="F246:F247"/>
    <mergeCell ref="G246:G247"/>
    <mergeCell ref="H246:H247"/>
    <mergeCell ref="B240:B241"/>
    <mergeCell ref="C240:C241"/>
    <mergeCell ref="D240:D241"/>
    <mergeCell ref="E240:E241"/>
    <mergeCell ref="F240:F241"/>
    <mergeCell ref="G240:G241"/>
    <mergeCell ref="H240:H241"/>
    <mergeCell ref="B242:B243"/>
    <mergeCell ref="C242:C243"/>
    <mergeCell ref="D242:D243"/>
    <mergeCell ref="E242:E243"/>
    <mergeCell ref="F242:F243"/>
    <mergeCell ref="G242:G243"/>
    <mergeCell ref="H242:H243"/>
    <mergeCell ref="B252:B253"/>
    <mergeCell ref="C252:C253"/>
    <mergeCell ref="D252:D253"/>
    <mergeCell ref="E252:E253"/>
    <mergeCell ref="F252:F253"/>
    <mergeCell ref="G252:G253"/>
    <mergeCell ref="H252:H253"/>
    <mergeCell ref="B254:B255"/>
    <mergeCell ref="C254:C255"/>
    <mergeCell ref="D254:D255"/>
    <mergeCell ref="E254:E255"/>
    <mergeCell ref="F254:F255"/>
    <mergeCell ref="G254:G255"/>
    <mergeCell ref="H254:H255"/>
    <mergeCell ref="B248:B249"/>
    <mergeCell ref="C248:C249"/>
    <mergeCell ref="D248:D249"/>
    <mergeCell ref="E248:E249"/>
    <mergeCell ref="F248:F249"/>
    <mergeCell ref="G248:G249"/>
    <mergeCell ref="H248:H249"/>
    <mergeCell ref="B250:B251"/>
    <mergeCell ref="C250:C251"/>
    <mergeCell ref="D250:D251"/>
    <mergeCell ref="E250:E251"/>
    <mergeCell ref="F250:F251"/>
    <mergeCell ref="G250:G251"/>
    <mergeCell ref="H250:H251"/>
    <mergeCell ref="B260:B261"/>
    <mergeCell ref="C260:C261"/>
    <mergeCell ref="D260:D261"/>
    <mergeCell ref="E260:E261"/>
    <mergeCell ref="F260:F261"/>
    <mergeCell ref="G260:G261"/>
    <mergeCell ref="H260:H261"/>
    <mergeCell ref="B262:B263"/>
    <mergeCell ref="C262:C263"/>
    <mergeCell ref="D262:D263"/>
    <mergeCell ref="E262:E263"/>
    <mergeCell ref="F262:F263"/>
    <mergeCell ref="G262:G263"/>
    <mergeCell ref="H262:H263"/>
    <mergeCell ref="B256:B257"/>
    <mergeCell ref="C256:C257"/>
    <mergeCell ref="D256:D257"/>
    <mergeCell ref="E256:E257"/>
    <mergeCell ref="F256:F257"/>
    <mergeCell ref="G256:G257"/>
    <mergeCell ref="H256:H257"/>
    <mergeCell ref="B258:B259"/>
    <mergeCell ref="C258:C259"/>
    <mergeCell ref="D258:D259"/>
    <mergeCell ref="E258:E259"/>
    <mergeCell ref="F258:F259"/>
    <mergeCell ref="G258:G259"/>
    <mergeCell ref="H258:H259"/>
    <mergeCell ref="B268:B269"/>
    <mergeCell ref="C268:C269"/>
    <mergeCell ref="D268:D269"/>
    <mergeCell ref="E268:E269"/>
    <mergeCell ref="F268:F269"/>
    <mergeCell ref="G268:G269"/>
    <mergeCell ref="H268:H269"/>
    <mergeCell ref="B270:B271"/>
    <mergeCell ref="C270:C271"/>
    <mergeCell ref="D270:D271"/>
    <mergeCell ref="E270:E271"/>
    <mergeCell ref="F270:F271"/>
    <mergeCell ref="G270:G271"/>
    <mergeCell ref="H270:H271"/>
    <mergeCell ref="B264:B265"/>
    <mergeCell ref="C264:C265"/>
    <mergeCell ref="D264:D265"/>
    <mergeCell ref="E264:E265"/>
    <mergeCell ref="F264:F265"/>
    <mergeCell ref="G264:G265"/>
    <mergeCell ref="H264:H265"/>
    <mergeCell ref="B266:B267"/>
    <mergeCell ref="C266:C267"/>
    <mergeCell ref="D266:D267"/>
    <mergeCell ref="E266:E267"/>
    <mergeCell ref="F266:F267"/>
    <mergeCell ref="G266:G267"/>
    <mergeCell ref="H266:H267"/>
    <mergeCell ref="B276:B277"/>
    <mergeCell ref="C276:C277"/>
    <mergeCell ref="D276:D277"/>
    <mergeCell ref="E276:E277"/>
    <mergeCell ref="F276:F277"/>
    <mergeCell ref="G276:G277"/>
    <mergeCell ref="H276:H277"/>
    <mergeCell ref="B278:B279"/>
    <mergeCell ref="C278:C279"/>
    <mergeCell ref="D278:D279"/>
    <mergeCell ref="E278:E279"/>
    <mergeCell ref="F278:F279"/>
    <mergeCell ref="G278:G279"/>
    <mergeCell ref="H278:H279"/>
    <mergeCell ref="B272:B273"/>
    <mergeCell ref="C272:C273"/>
    <mergeCell ref="D272:D273"/>
    <mergeCell ref="E272:E273"/>
    <mergeCell ref="F272:F273"/>
    <mergeCell ref="G272:G273"/>
    <mergeCell ref="H272:H273"/>
    <mergeCell ref="B274:B275"/>
    <mergeCell ref="C274:C275"/>
    <mergeCell ref="D274:D275"/>
    <mergeCell ref="E274:E275"/>
    <mergeCell ref="F274:F275"/>
    <mergeCell ref="G274:G275"/>
    <mergeCell ref="H274:H275"/>
    <mergeCell ref="B284:B285"/>
    <mergeCell ref="C284:C285"/>
    <mergeCell ref="D284:D285"/>
    <mergeCell ref="E284:E285"/>
    <mergeCell ref="F284:F285"/>
    <mergeCell ref="G284:G285"/>
    <mergeCell ref="H284:H285"/>
    <mergeCell ref="B286:B287"/>
    <mergeCell ref="C286:C287"/>
    <mergeCell ref="D286:D287"/>
    <mergeCell ref="E286:E287"/>
    <mergeCell ref="F286:F287"/>
    <mergeCell ref="G286:G287"/>
    <mergeCell ref="H286:H287"/>
    <mergeCell ref="B280:B281"/>
    <mergeCell ref="C280:C281"/>
    <mergeCell ref="D280:D281"/>
    <mergeCell ref="E280:E281"/>
    <mergeCell ref="F280:F281"/>
    <mergeCell ref="G280:G281"/>
    <mergeCell ref="H280:H281"/>
    <mergeCell ref="B282:B283"/>
    <mergeCell ref="C282:C283"/>
    <mergeCell ref="D282:D283"/>
    <mergeCell ref="E282:E283"/>
    <mergeCell ref="F282:F283"/>
    <mergeCell ref="G282:G283"/>
    <mergeCell ref="H282:H283"/>
    <mergeCell ref="B292:B293"/>
    <mergeCell ref="C292:C293"/>
    <mergeCell ref="D292:D293"/>
    <mergeCell ref="E292:E293"/>
    <mergeCell ref="F292:F293"/>
    <mergeCell ref="G292:G293"/>
    <mergeCell ref="H292:H293"/>
    <mergeCell ref="B294:B295"/>
    <mergeCell ref="C294:C295"/>
    <mergeCell ref="D294:D295"/>
    <mergeCell ref="E294:E295"/>
    <mergeCell ref="F294:F295"/>
    <mergeCell ref="G294:G295"/>
    <mergeCell ref="H294:H295"/>
    <mergeCell ref="B288:B289"/>
    <mergeCell ref="C288:C289"/>
    <mergeCell ref="D288:D289"/>
    <mergeCell ref="E288:E289"/>
    <mergeCell ref="F288:F289"/>
    <mergeCell ref="G288:G289"/>
    <mergeCell ref="H288:H289"/>
    <mergeCell ref="B290:B291"/>
    <mergeCell ref="C290:C291"/>
    <mergeCell ref="D290:D291"/>
    <mergeCell ref="E290:E291"/>
    <mergeCell ref="F290:F291"/>
    <mergeCell ref="G290:G291"/>
    <mergeCell ref="H290:H291"/>
    <mergeCell ref="B300:B301"/>
    <mergeCell ref="C300:C301"/>
    <mergeCell ref="D300:D301"/>
    <mergeCell ref="E300:E301"/>
    <mergeCell ref="F300:F301"/>
    <mergeCell ref="G300:G301"/>
    <mergeCell ref="H300:H301"/>
    <mergeCell ref="B302:B303"/>
    <mergeCell ref="C302:C303"/>
    <mergeCell ref="D302:D303"/>
    <mergeCell ref="E302:E303"/>
    <mergeCell ref="F302:F303"/>
    <mergeCell ref="G302:G303"/>
    <mergeCell ref="H302:H303"/>
    <mergeCell ref="B296:B297"/>
    <mergeCell ref="C296:C297"/>
    <mergeCell ref="D296:D297"/>
    <mergeCell ref="E296:E297"/>
    <mergeCell ref="F296:F297"/>
    <mergeCell ref="G296:G297"/>
    <mergeCell ref="H296:H297"/>
    <mergeCell ref="B298:B299"/>
    <mergeCell ref="C298:C299"/>
    <mergeCell ref="D298:D299"/>
    <mergeCell ref="E298:E299"/>
    <mergeCell ref="F298:F299"/>
    <mergeCell ref="G298:G299"/>
    <mergeCell ref="H298:H299"/>
    <mergeCell ref="H304:H305"/>
    <mergeCell ref="B306:B307"/>
    <mergeCell ref="C306:C307"/>
    <mergeCell ref="D306:D307"/>
    <mergeCell ref="E306:E307"/>
    <mergeCell ref="F306:F307"/>
    <mergeCell ref="G306:G307"/>
    <mergeCell ref="H306:H307"/>
    <mergeCell ref="B308:B309"/>
    <mergeCell ref="C308:C309"/>
    <mergeCell ref="D308:D309"/>
    <mergeCell ref="E308:E309"/>
    <mergeCell ref="F308:F309"/>
    <mergeCell ref="G308:G309"/>
    <mergeCell ref="H308:H309"/>
    <mergeCell ref="B304:B305"/>
    <mergeCell ref="C304:C305"/>
    <mergeCell ref="D304:D305"/>
    <mergeCell ref="E304:E305"/>
    <mergeCell ref="F304:F305"/>
    <mergeCell ref="G304:G305"/>
    <mergeCell ref="B314:B315"/>
    <mergeCell ref="C314:C315"/>
    <mergeCell ref="D314:D315"/>
    <mergeCell ref="E314:E315"/>
    <mergeCell ref="F314:F315"/>
    <mergeCell ref="G314:G315"/>
    <mergeCell ref="H314:H315"/>
    <mergeCell ref="B316:B317"/>
    <mergeCell ref="C316:C317"/>
    <mergeCell ref="D316:D317"/>
    <mergeCell ref="E316:E317"/>
    <mergeCell ref="F316:F317"/>
    <mergeCell ref="G316:G317"/>
    <mergeCell ref="H316:H317"/>
    <mergeCell ref="B310:B311"/>
    <mergeCell ref="C310:C311"/>
    <mergeCell ref="D310:D311"/>
    <mergeCell ref="E310:E311"/>
    <mergeCell ref="F310:F311"/>
    <mergeCell ref="G310:G311"/>
    <mergeCell ref="H310:H311"/>
    <mergeCell ref="B312:B313"/>
    <mergeCell ref="C312:C313"/>
    <mergeCell ref="D312:D313"/>
    <mergeCell ref="E312:E313"/>
    <mergeCell ref="F312:F313"/>
    <mergeCell ref="G312:G313"/>
    <mergeCell ref="H312:H313"/>
    <mergeCell ref="B322:B323"/>
    <mergeCell ref="C322:C323"/>
    <mergeCell ref="D322:D323"/>
    <mergeCell ref="E322:E323"/>
    <mergeCell ref="F322:F323"/>
    <mergeCell ref="G322:G323"/>
    <mergeCell ref="H322:H323"/>
    <mergeCell ref="B318:B319"/>
    <mergeCell ref="C318:C319"/>
    <mergeCell ref="D318:D319"/>
    <mergeCell ref="E318:E319"/>
    <mergeCell ref="F318:F319"/>
    <mergeCell ref="G318:G319"/>
    <mergeCell ref="H318:H319"/>
    <mergeCell ref="B320:B321"/>
    <mergeCell ref="C320:C321"/>
    <mergeCell ref="D320:D321"/>
    <mergeCell ref="E320:E321"/>
    <mergeCell ref="F320:F321"/>
    <mergeCell ref="G320:G321"/>
    <mergeCell ref="H320:H321"/>
    <mergeCell ref="C448:C449"/>
    <mergeCell ref="D448:D449"/>
    <mergeCell ref="E448:E449"/>
    <mergeCell ref="F448:F449"/>
    <mergeCell ref="G448:G449"/>
    <mergeCell ref="H448:H449"/>
    <mergeCell ref="B450:B451"/>
    <mergeCell ref="C450:C451"/>
    <mergeCell ref="D450:D451"/>
    <mergeCell ref="E450:E451"/>
    <mergeCell ref="F450:F451"/>
    <mergeCell ref="G450:G451"/>
    <mergeCell ref="H450:H451"/>
    <mergeCell ref="B452:B453"/>
    <mergeCell ref="C452:C453"/>
    <mergeCell ref="D452:D453"/>
    <mergeCell ref="E452:E453"/>
    <mergeCell ref="F452:F453"/>
    <mergeCell ref="G452:G453"/>
    <mergeCell ref="H452:H453"/>
    <mergeCell ref="B454:B455"/>
    <mergeCell ref="C454:C455"/>
    <mergeCell ref="D454:D455"/>
    <mergeCell ref="E454:E455"/>
    <mergeCell ref="F454:F455"/>
    <mergeCell ref="G454:G455"/>
    <mergeCell ref="H454:H455"/>
    <mergeCell ref="B462:B463"/>
    <mergeCell ref="C462:C463"/>
    <mergeCell ref="D462:D463"/>
    <mergeCell ref="E462:E463"/>
    <mergeCell ref="F462:F463"/>
    <mergeCell ref="G462:G463"/>
    <mergeCell ref="H462:H463"/>
    <mergeCell ref="B456:B457"/>
    <mergeCell ref="C456:C457"/>
    <mergeCell ref="D456:D457"/>
    <mergeCell ref="E456:E457"/>
    <mergeCell ref="F456:F457"/>
    <mergeCell ref="G456:G457"/>
    <mergeCell ref="H456:H457"/>
    <mergeCell ref="B458:B459"/>
    <mergeCell ref="C458:C459"/>
    <mergeCell ref="D458:D459"/>
    <mergeCell ref="E458:E459"/>
    <mergeCell ref="F458:F459"/>
    <mergeCell ref="G458:G459"/>
    <mergeCell ref="H458:H459"/>
    <mergeCell ref="B460:B461"/>
    <mergeCell ref="C460:C461"/>
    <mergeCell ref="D460:D461"/>
    <mergeCell ref="E460:E461"/>
    <mergeCell ref="F460:F461"/>
    <mergeCell ref="G460:G461"/>
    <mergeCell ref="H460:H461"/>
    <mergeCell ref="B504:B505"/>
    <mergeCell ref="C504:C505"/>
    <mergeCell ref="D504:D505"/>
    <mergeCell ref="E504:E505"/>
    <mergeCell ref="F504:F505"/>
    <mergeCell ref="G504:G505"/>
    <mergeCell ref="H504:H505"/>
    <mergeCell ref="B506:B507"/>
    <mergeCell ref="C506:C507"/>
    <mergeCell ref="D506:D507"/>
    <mergeCell ref="E506:E507"/>
    <mergeCell ref="F506:F507"/>
    <mergeCell ref="G506:G507"/>
    <mergeCell ref="H506:H507"/>
    <mergeCell ref="B468:B469"/>
    <mergeCell ref="C468:C469"/>
    <mergeCell ref="D468:D469"/>
    <mergeCell ref="E468:E469"/>
    <mergeCell ref="F468:F469"/>
    <mergeCell ref="G468:G469"/>
    <mergeCell ref="H468:H469"/>
    <mergeCell ref="B470:B471"/>
    <mergeCell ref="C470:C471"/>
    <mergeCell ref="D470:D471"/>
    <mergeCell ref="E470:E471"/>
    <mergeCell ref="F470:F471"/>
    <mergeCell ref="G470:G471"/>
    <mergeCell ref="H470:H471"/>
    <mergeCell ref="B472:B473"/>
    <mergeCell ref="B508:B509"/>
    <mergeCell ref="C508:C509"/>
    <mergeCell ref="D508:D509"/>
    <mergeCell ref="E508:E509"/>
    <mergeCell ref="F508:F509"/>
    <mergeCell ref="G508:G509"/>
    <mergeCell ref="H508:H509"/>
    <mergeCell ref="B510:B511"/>
    <mergeCell ref="C510:C511"/>
    <mergeCell ref="D510:D511"/>
    <mergeCell ref="E510:E511"/>
    <mergeCell ref="F510:F511"/>
    <mergeCell ref="G510:G511"/>
    <mergeCell ref="H510:H511"/>
    <mergeCell ref="B512:B513"/>
    <mergeCell ref="C512:C513"/>
    <mergeCell ref="D512:D513"/>
    <mergeCell ref="E512:E513"/>
    <mergeCell ref="F512:F513"/>
    <mergeCell ref="G512:G513"/>
    <mergeCell ref="H512:H513"/>
    <mergeCell ref="B514:B515"/>
    <mergeCell ref="C514:C515"/>
    <mergeCell ref="D514:D515"/>
    <mergeCell ref="E514:E515"/>
    <mergeCell ref="F514:F515"/>
    <mergeCell ref="G514:G515"/>
    <mergeCell ref="H514:H515"/>
    <mergeCell ref="B516:B517"/>
    <mergeCell ref="C516:C517"/>
    <mergeCell ref="D516:D517"/>
    <mergeCell ref="E516:E517"/>
    <mergeCell ref="F516:F517"/>
    <mergeCell ref="G516:G517"/>
    <mergeCell ref="H516:H517"/>
    <mergeCell ref="B518:B519"/>
    <mergeCell ref="C518:C519"/>
    <mergeCell ref="D518:D519"/>
    <mergeCell ref="E518:E519"/>
    <mergeCell ref="F518:F519"/>
    <mergeCell ref="G518:G519"/>
    <mergeCell ref="H518:H519"/>
    <mergeCell ref="B520:B521"/>
    <mergeCell ref="C520:C521"/>
    <mergeCell ref="D520:D521"/>
    <mergeCell ref="E520:E521"/>
    <mergeCell ref="F520:F521"/>
    <mergeCell ref="G520:G521"/>
    <mergeCell ref="H520:H521"/>
    <mergeCell ref="B522:B523"/>
    <mergeCell ref="C522:C523"/>
    <mergeCell ref="D522:D523"/>
    <mergeCell ref="E522:E523"/>
    <mergeCell ref="F522:F523"/>
    <mergeCell ref="G522:G523"/>
    <mergeCell ref="H522:H523"/>
    <mergeCell ref="B524:B525"/>
    <mergeCell ref="C524:C525"/>
    <mergeCell ref="D524:D525"/>
    <mergeCell ref="E524:E525"/>
    <mergeCell ref="F524:F525"/>
    <mergeCell ref="G524:G525"/>
    <mergeCell ref="H524:H525"/>
    <mergeCell ref="B526:B527"/>
    <mergeCell ref="C526:C527"/>
    <mergeCell ref="D526:D527"/>
    <mergeCell ref="E526:E527"/>
    <mergeCell ref="F526:F527"/>
    <mergeCell ref="G526:G527"/>
    <mergeCell ref="H526:H527"/>
    <mergeCell ref="B528:B529"/>
    <mergeCell ref="C528:C529"/>
    <mergeCell ref="D528:D529"/>
    <mergeCell ref="E528:E529"/>
    <mergeCell ref="F528:F529"/>
    <mergeCell ref="G528:G529"/>
    <mergeCell ref="H528:H529"/>
    <mergeCell ref="B530:B531"/>
    <mergeCell ref="C530:C531"/>
    <mergeCell ref="D530:D531"/>
    <mergeCell ref="E530:E531"/>
    <mergeCell ref="F530:F531"/>
    <mergeCell ref="G530:G531"/>
    <mergeCell ref="H530:H531"/>
    <mergeCell ref="B532:B533"/>
    <mergeCell ref="C532:C533"/>
    <mergeCell ref="D532:D533"/>
    <mergeCell ref="E532:E533"/>
    <mergeCell ref="F532:F533"/>
    <mergeCell ref="G532:G533"/>
    <mergeCell ref="H532:H533"/>
    <mergeCell ref="B534:B535"/>
    <mergeCell ref="C534:C535"/>
    <mergeCell ref="D534:D535"/>
    <mergeCell ref="E534:E535"/>
    <mergeCell ref="F534:F535"/>
    <mergeCell ref="G534:G535"/>
    <mergeCell ref="H534:H535"/>
    <mergeCell ref="B536:B537"/>
    <mergeCell ref="C536:C537"/>
    <mergeCell ref="D536:D537"/>
    <mergeCell ref="E536:E537"/>
    <mergeCell ref="F536:F537"/>
    <mergeCell ref="G536:G537"/>
    <mergeCell ref="H536:H537"/>
    <mergeCell ref="B538:B539"/>
    <mergeCell ref="C538:C539"/>
    <mergeCell ref="D538:D539"/>
    <mergeCell ref="E538:E539"/>
    <mergeCell ref="F538:F539"/>
    <mergeCell ref="G538:G539"/>
    <mergeCell ref="H538:H539"/>
    <mergeCell ref="B540:B541"/>
    <mergeCell ref="C540:C541"/>
    <mergeCell ref="D540:D541"/>
    <mergeCell ref="E540:E541"/>
    <mergeCell ref="F540:F541"/>
    <mergeCell ref="G540:G541"/>
    <mergeCell ref="H540:H541"/>
    <mergeCell ref="B542:B543"/>
    <mergeCell ref="C542:C543"/>
    <mergeCell ref="D542:D543"/>
    <mergeCell ref="E542:E543"/>
    <mergeCell ref="F542:F543"/>
    <mergeCell ref="G542:G543"/>
    <mergeCell ref="H542:H543"/>
    <mergeCell ref="B544:B545"/>
    <mergeCell ref="C544:C545"/>
    <mergeCell ref="D544:D545"/>
    <mergeCell ref="E544:E545"/>
    <mergeCell ref="F544:F545"/>
    <mergeCell ref="G544:G545"/>
    <mergeCell ref="H544:H545"/>
    <mergeCell ref="B546:B547"/>
    <mergeCell ref="C546:C547"/>
    <mergeCell ref="D546:D547"/>
    <mergeCell ref="E546:E547"/>
    <mergeCell ref="F546:F547"/>
    <mergeCell ref="G546:G547"/>
    <mergeCell ref="H546:H547"/>
    <mergeCell ref="B548:B549"/>
    <mergeCell ref="C548:C549"/>
    <mergeCell ref="D548:D549"/>
    <mergeCell ref="E548:E549"/>
    <mergeCell ref="F548:F549"/>
    <mergeCell ref="G548:G549"/>
    <mergeCell ref="H548:H549"/>
    <mergeCell ref="B550:B551"/>
    <mergeCell ref="C550:C551"/>
    <mergeCell ref="D550:D551"/>
    <mergeCell ref="E550:E551"/>
    <mergeCell ref="F550:F551"/>
    <mergeCell ref="G550:G551"/>
    <mergeCell ref="H550:H551"/>
    <mergeCell ref="B552:B553"/>
    <mergeCell ref="C552:C553"/>
    <mergeCell ref="D552:D553"/>
    <mergeCell ref="E552:E553"/>
    <mergeCell ref="F552:F553"/>
    <mergeCell ref="G552:G553"/>
    <mergeCell ref="H552:H553"/>
    <mergeCell ref="B554:B555"/>
    <mergeCell ref="C554:C555"/>
    <mergeCell ref="D554:D555"/>
    <mergeCell ref="E554:E555"/>
    <mergeCell ref="F554:F555"/>
    <mergeCell ref="G554:G555"/>
    <mergeCell ref="H554:H555"/>
    <mergeCell ref="B556:B557"/>
    <mergeCell ref="C556:C557"/>
    <mergeCell ref="D556:D557"/>
    <mergeCell ref="E556:E557"/>
    <mergeCell ref="F556:F557"/>
    <mergeCell ref="G556:G557"/>
    <mergeCell ref="H556:H557"/>
    <mergeCell ref="B558:B559"/>
    <mergeCell ref="C558:C559"/>
    <mergeCell ref="D558:D559"/>
    <mergeCell ref="E558:E559"/>
    <mergeCell ref="F558:F559"/>
    <mergeCell ref="G558:G559"/>
    <mergeCell ref="H558:H559"/>
    <mergeCell ref="B560:B561"/>
    <mergeCell ref="C560:C561"/>
    <mergeCell ref="D560:D561"/>
    <mergeCell ref="E560:E561"/>
    <mergeCell ref="F560:F561"/>
    <mergeCell ref="G560:G561"/>
    <mergeCell ref="H560:H561"/>
    <mergeCell ref="B562:B563"/>
    <mergeCell ref="C562:C563"/>
    <mergeCell ref="D562:D563"/>
    <mergeCell ref="E562:E563"/>
    <mergeCell ref="F562:F563"/>
    <mergeCell ref="G562:G563"/>
    <mergeCell ref="H562:H563"/>
    <mergeCell ref="B564:B565"/>
    <mergeCell ref="C564:C565"/>
    <mergeCell ref="D564:D565"/>
    <mergeCell ref="E564:E565"/>
    <mergeCell ref="F564:F565"/>
    <mergeCell ref="G564:G565"/>
    <mergeCell ref="H564:H565"/>
    <mergeCell ref="B566:B567"/>
    <mergeCell ref="C566:C567"/>
    <mergeCell ref="D566:D567"/>
    <mergeCell ref="E566:E567"/>
    <mergeCell ref="F566:F567"/>
    <mergeCell ref="G566:G567"/>
    <mergeCell ref="H566:H567"/>
    <mergeCell ref="B568:B569"/>
    <mergeCell ref="C568:C569"/>
    <mergeCell ref="D568:D569"/>
    <mergeCell ref="E568:E569"/>
    <mergeCell ref="F568:F569"/>
    <mergeCell ref="G568:G569"/>
    <mergeCell ref="H568:H569"/>
    <mergeCell ref="B570:B571"/>
    <mergeCell ref="C570:C571"/>
    <mergeCell ref="D570:D571"/>
    <mergeCell ref="E570:E571"/>
    <mergeCell ref="F570:F571"/>
    <mergeCell ref="G570:G571"/>
    <mergeCell ref="H570:H571"/>
    <mergeCell ref="B572:B573"/>
    <mergeCell ref="C572:C573"/>
    <mergeCell ref="D572:D573"/>
    <mergeCell ref="E572:E573"/>
    <mergeCell ref="F572:F573"/>
    <mergeCell ref="G572:G573"/>
    <mergeCell ref="H572:H573"/>
    <mergeCell ref="B574:B575"/>
    <mergeCell ref="C574:C575"/>
    <mergeCell ref="D574:D575"/>
    <mergeCell ref="E574:E575"/>
    <mergeCell ref="F574:F575"/>
    <mergeCell ref="G574:G575"/>
    <mergeCell ref="H574:H575"/>
    <mergeCell ref="B576:B577"/>
    <mergeCell ref="C576:C577"/>
    <mergeCell ref="D576:D577"/>
    <mergeCell ref="E576:E577"/>
    <mergeCell ref="F576:F577"/>
    <mergeCell ref="G576:G577"/>
    <mergeCell ref="H576:H577"/>
    <mergeCell ref="B578:B579"/>
    <mergeCell ref="C578:C579"/>
    <mergeCell ref="D578:D579"/>
    <mergeCell ref="E578:E579"/>
    <mergeCell ref="F578:F579"/>
    <mergeCell ref="G578:G579"/>
    <mergeCell ref="H578:H579"/>
    <mergeCell ref="B580:B581"/>
    <mergeCell ref="C580:C581"/>
    <mergeCell ref="D580:D581"/>
    <mergeCell ref="E580:E581"/>
    <mergeCell ref="F580:F581"/>
    <mergeCell ref="G580:G581"/>
    <mergeCell ref="H580:H581"/>
    <mergeCell ref="B582:B583"/>
    <mergeCell ref="C582:C583"/>
    <mergeCell ref="D582:D583"/>
    <mergeCell ref="E582:E583"/>
    <mergeCell ref="F582:F583"/>
    <mergeCell ref="G582:G583"/>
    <mergeCell ref="H582:H583"/>
    <mergeCell ref="B584:B585"/>
    <mergeCell ref="C584:C585"/>
    <mergeCell ref="D584:D585"/>
    <mergeCell ref="E584:E585"/>
    <mergeCell ref="F584:F585"/>
    <mergeCell ref="G584:G585"/>
    <mergeCell ref="H584:H585"/>
    <mergeCell ref="B586:B587"/>
    <mergeCell ref="C586:C587"/>
    <mergeCell ref="D586:D587"/>
    <mergeCell ref="E586:E587"/>
    <mergeCell ref="F586:F587"/>
    <mergeCell ref="G586:G587"/>
    <mergeCell ref="H586:H587"/>
    <mergeCell ref="B588:B589"/>
    <mergeCell ref="C588:C589"/>
    <mergeCell ref="D588:D589"/>
    <mergeCell ref="E588:E589"/>
    <mergeCell ref="F588:F589"/>
    <mergeCell ref="G588:G589"/>
    <mergeCell ref="H588:H589"/>
    <mergeCell ref="B590:B591"/>
    <mergeCell ref="C590:C591"/>
    <mergeCell ref="D590:D591"/>
    <mergeCell ref="E590:E591"/>
    <mergeCell ref="F590:F591"/>
    <mergeCell ref="G590:G591"/>
    <mergeCell ref="H590:H591"/>
    <mergeCell ref="B592:B593"/>
    <mergeCell ref="C592:C593"/>
    <mergeCell ref="D592:D593"/>
    <mergeCell ref="E592:E593"/>
    <mergeCell ref="F592:F593"/>
    <mergeCell ref="G592:G593"/>
    <mergeCell ref="H592:H593"/>
    <mergeCell ref="B594:B595"/>
    <mergeCell ref="C594:C595"/>
    <mergeCell ref="D594:D595"/>
    <mergeCell ref="E594:E595"/>
    <mergeCell ref="F594:F595"/>
    <mergeCell ref="G594:G595"/>
    <mergeCell ref="H594:H595"/>
    <mergeCell ref="B596:B597"/>
    <mergeCell ref="C596:C597"/>
    <mergeCell ref="D596:D597"/>
    <mergeCell ref="E596:E597"/>
    <mergeCell ref="F596:F597"/>
    <mergeCell ref="G596:G597"/>
    <mergeCell ref="H596:H597"/>
    <mergeCell ref="B598:B599"/>
    <mergeCell ref="C598:C599"/>
    <mergeCell ref="D598:D599"/>
    <mergeCell ref="E598:E599"/>
    <mergeCell ref="F598:F599"/>
    <mergeCell ref="G598:G599"/>
    <mergeCell ref="H598:H599"/>
    <mergeCell ref="B600:B601"/>
    <mergeCell ref="C600:C601"/>
    <mergeCell ref="D600:D601"/>
    <mergeCell ref="E600:E601"/>
    <mergeCell ref="F600:F601"/>
    <mergeCell ref="G600:G601"/>
    <mergeCell ref="H600:H601"/>
    <mergeCell ref="B602:B603"/>
    <mergeCell ref="C602:C603"/>
    <mergeCell ref="D602:D603"/>
    <mergeCell ref="E602:E603"/>
    <mergeCell ref="F602:F603"/>
    <mergeCell ref="G602:G603"/>
    <mergeCell ref="H602:H603"/>
    <mergeCell ref="B604:B605"/>
    <mergeCell ref="C604:C605"/>
    <mergeCell ref="D604:D605"/>
    <mergeCell ref="E604:E605"/>
    <mergeCell ref="F604:F605"/>
    <mergeCell ref="G604:G605"/>
    <mergeCell ref="H604:H605"/>
    <mergeCell ref="B606:B607"/>
    <mergeCell ref="C606:C607"/>
    <mergeCell ref="D606:D607"/>
    <mergeCell ref="E606:E607"/>
    <mergeCell ref="F606:F607"/>
    <mergeCell ref="G606:G607"/>
    <mergeCell ref="H606:H607"/>
    <mergeCell ref="B608:B609"/>
    <mergeCell ref="C608:C609"/>
    <mergeCell ref="D608:D609"/>
    <mergeCell ref="E608:E609"/>
    <mergeCell ref="F608:F609"/>
    <mergeCell ref="G608:G609"/>
    <mergeCell ref="H608:H609"/>
    <mergeCell ref="F610:F611"/>
    <mergeCell ref="G610:G611"/>
    <mergeCell ref="H610:H611"/>
    <mergeCell ref="B612:B613"/>
    <mergeCell ref="C612:C613"/>
    <mergeCell ref="D612:D613"/>
    <mergeCell ref="E612:E613"/>
    <mergeCell ref="F612:F613"/>
    <mergeCell ref="G612:G613"/>
    <mergeCell ref="H612:H613"/>
    <mergeCell ref="B614:B615"/>
    <mergeCell ref="C614:C615"/>
    <mergeCell ref="D614:D615"/>
    <mergeCell ref="E614:E615"/>
    <mergeCell ref="F614:F615"/>
    <mergeCell ref="G614:G615"/>
    <mergeCell ref="H614:H615"/>
    <mergeCell ref="B610:B611"/>
    <mergeCell ref="C610:C611"/>
    <mergeCell ref="D610:D611"/>
    <mergeCell ref="E610:E611"/>
    <mergeCell ref="B616:B617"/>
    <mergeCell ref="C616:C617"/>
    <mergeCell ref="D616:D617"/>
    <mergeCell ref="E616:E617"/>
    <mergeCell ref="F616:F617"/>
    <mergeCell ref="G616:G617"/>
    <mergeCell ref="H616:H617"/>
    <mergeCell ref="B618:B619"/>
    <mergeCell ref="C618:C619"/>
    <mergeCell ref="D618:D619"/>
    <mergeCell ref="E618:E619"/>
    <mergeCell ref="F618:F619"/>
    <mergeCell ref="G618:G619"/>
    <mergeCell ref="H618:H619"/>
    <mergeCell ref="B620:B621"/>
    <mergeCell ref="C620:C621"/>
    <mergeCell ref="D620:D621"/>
    <mergeCell ref="E620:E621"/>
    <mergeCell ref="F620:F621"/>
    <mergeCell ref="G620:G621"/>
    <mergeCell ref="H620:H621"/>
    <mergeCell ref="B622:B623"/>
    <mergeCell ref="C622:C623"/>
    <mergeCell ref="D622:D623"/>
    <mergeCell ref="E622:E623"/>
    <mergeCell ref="F622:F623"/>
    <mergeCell ref="G622:G623"/>
    <mergeCell ref="H622:H623"/>
    <mergeCell ref="B626:B627"/>
    <mergeCell ref="C626:C627"/>
    <mergeCell ref="D626:D627"/>
    <mergeCell ref="E626:E627"/>
    <mergeCell ref="F626:F627"/>
    <mergeCell ref="G626:G627"/>
    <mergeCell ref="H626:H627"/>
    <mergeCell ref="B628:B629"/>
    <mergeCell ref="C628:C629"/>
    <mergeCell ref="D628:D629"/>
    <mergeCell ref="E628:E629"/>
    <mergeCell ref="F628:F629"/>
    <mergeCell ref="G628:G629"/>
    <mergeCell ref="H628:H629"/>
    <mergeCell ref="B624:B625"/>
    <mergeCell ref="C624:C625"/>
    <mergeCell ref="D624:D625"/>
    <mergeCell ref="E624:E625"/>
    <mergeCell ref="F624:F625"/>
    <mergeCell ref="G624:G625"/>
    <mergeCell ref="H624:H625"/>
    <mergeCell ref="B630:B631"/>
    <mergeCell ref="C630:C631"/>
    <mergeCell ref="D630:D631"/>
    <mergeCell ref="E630:E631"/>
    <mergeCell ref="F630:F631"/>
    <mergeCell ref="G630:G631"/>
    <mergeCell ref="H630:H631"/>
    <mergeCell ref="B632:B633"/>
    <mergeCell ref="C632:C633"/>
    <mergeCell ref="D632:D633"/>
    <mergeCell ref="E632:E633"/>
    <mergeCell ref="F632:F633"/>
    <mergeCell ref="G632:G633"/>
    <mergeCell ref="H632:H633"/>
    <mergeCell ref="B634:B635"/>
    <mergeCell ref="C634:C635"/>
    <mergeCell ref="D634:D635"/>
    <mergeCell ref="E634:E635"/>
    <mergeCell ref="F634:F635"/>
    <mergeCell ref="G634:G635"/>
    <mergeCell ref="H634:H635"/>
    <mergeCell ref="B642:B643"/>
    <mergeCell ref="C642:C643"/>
    <mergeCell ref="D642:D643"/>
    <mergeCell ref="E642:E643"/>
    <mergeCell ref="F642:F643"/>
    <mergeCell ref="G642:G643"/>
    <mergeCell ref="H642:H643"/>
    <mergeCell ref="B636:B637"/>
    <mergeCell ref="C636:C637"/>
    <mergeCell ref="D636:D637"/>
    <mergeCell ref="E636:E637"/>
    <mergeCell ref="F636:F637"/>
    <mergeCell ref="G636:G637"/>
    <mergeCell ref="H636:H637"/>
    <mergeCell ref="B638:B639"/>
    <mergeCell ref="C638:C639"/>
    <mergeCell ref="D638:D639"/>
    <mergeCell ref="E638:E639"/>
    <mergeCell ref="F638:F639"/>
    <mergeCell ref="G638:G639"/>
    <mergeCell ref="H638:H639"/>
    <mergeCell ref="B640:B641"/>
    <mergeCell ref="C640:C641"/>
    <mergeCell ref="D640:D641"/>
    <mergeCell ref="E640:E641"/>
    <mergeCell ref="F640:F641"/>
    <mergeCell ref="G640:G641"/>
    <mergeCell ref="H640:H641"/>
    <mergeCell ref="B724:B725"/>
    <mergeCell ref="C724:C725"/>
    <mergeCell ref="D724:D725"/>
    <mergeCell ref="E724:E725"/>
    <mergeCell ref="F724:F725"/>
    <mergeCell ref="G724:G725"/>
    <mergeCell ref="H724:H725"/>
    <mergeCell ref="B726:B727"/>
    <mergeCell ref="C726:C727"/>
    <mergeCell ref="D726:D727"/>
    <mergeCell ref="E726:E727"/>
    <mergeCell ref="F726:F727"/>
    <mergeCell ref="G726:G727"/>
    <mergeCell ref="H726:H727"/>
    <mergeCell ref="B728:B729"/>
    <mergeCell ref="C728:C729"/>
    <mergeCell ref="D728:D729"/>
    <mergeCell ref="E728:E729"/>
    <mergeCell ref="F728:F729"/>
    <mergeCell ref="G728:G729"/>
    <mergeCell ref="H728:H729"/>
    <mergeCell ref="B730:B731"/>
    <mergeCell ref="C730:C731"/>
    <mergeCell ref="D730:D731"/>
    <mergeCell ref="E730:E731"/>
    <mergeCell ref="F730:F731"/>
    <mergeCell ref="G730:G731"/>
    <mergeCell ref="H730:H731"/>
    <mergeCell ref="B732:B733"/>
    <mergeCell ref="C732:C733"/>
    <mergeCell ref="D732:D733"/>
    <mergeCell ref="E732:E733"/>
    <mergeCell ref="F732:F733"/>
    <mergeCell ref="G732:G733"/>
    <mergeCell ref="H732:H733"/>
    <mergeCell ref="B734:B735"/>
    <mergeCell ref="C734:C735"/>
    <mergeCell ref="D734:D735"/>
    <mergeCell ref="E734:E735"/>
    <mergeCell ref="F734:F735"/>
    <mergeCell ref="G734:G735"/>
    <mergeCell ref="H734:H735"/>
    <mergeCell ref="B736:B737"/>
    <mergeCell ref="C736:C737"/>
    <mergeCell ref="D736:D737"/>
    <mergeCell ref="E736:E737"/>
    <mergeCell ref="F736:F737"/>
    <mergeCell ref="G736:G737"/>
    <mergeCell ref="H736:H737"/>
    <mergeCell ref="B738:B739"/>
    <mergeCell ref="C738:C739"/>
    <mergeCell ref="D738:D739"/>
    <mergeCell ref="E738:E739"/>
    <mergeCell ref="F738:F739"/>
    <mergeCell ref="G738:G739"/>
    <mergeCell ref="H738:H739"/>
    <mergeCell ref="B740:B741"/>
    <mergeCell ref="C740:C741"/>
    <mergeCell ref="D740:D741"/>
    <mergeCell ref="E740:E741"/>
    <mergeCell ref="F740:F741"/>
    <mergeCell ref="G740:G741"/>
    <mergeCell ref="H740:H741"/>
    <mergeCell ref="B742:B743"/>
    <mergeCell ref="C742:C743"/>
    <mergeCell ref="D742:D743"/>
    <mergeCell ref="E742:E743"/>
    <mergeCell ref="F742:F743"/>
    <mergeCell ref="G742:G743"/>
    <mergeCell ref="H742:H743"/>
    <mergeCell ref="B744:B745"/>
    <mergeCell ref="C744:C745"/>
    <mergeCell ref="D744:D745"/>
    <mergeCell ref="E744:E745"/>
    <mergeCell ref="F744:F745"/>
    <mergeCell ref="G744:G745"/>
    <mergeCell ref="H744:H745"/>
    <mergeCell ref="B746:B747"/>
    <mergeCell ref="C746:C747"/>
    <mergeCell ref="D746:D747"/>
    <mergeCell ref="E746:E747"/>
    <mergeCell ref="F746:F747"/>
    <mergeCell ref="G746:G747"/>
    <mergeCell ref="H746:H747"/>
    <mergeCell ref="B748:B749"/>
    <mergeCell ref="C748:C749"/>
    <mergeCell ref="D748:D749"/>
    <mergeCell ref="E748:E749"/>
    <mergeCell ref="F748:F749"/>
    <mergeCell ref="G748:G749"/>
    <mergeCell ref="H748:H749"/>
    <mergeCell ref="B750:B751"/>
    <mergeCell ref="C750:C751"/>
    <mergeCell ref="D750:D751"/>
    <mergeCell ref="E750:E751"/>
    <mergeCell ref="F750:F751"/>
    <mergeCell ref="G750:G751"/>
    <mergeCell ref="H750:H751"/>
    <mergeCell ref="B752:B753"/>
    <mergeCell ref="C752:C753"/>
    <mergeCell ref="D752:D753"/>
    <mergeCell ref="E752:E753"/>
    <mergeCell ref="F752:F753"/>
    <mergeCell ref="G752:G753"/>
    <mergeCell ref="H752:H753"/>
    <mergeCell ref="B754:B755"/>
    <mergeCell ref="C754:C755"/>
    <mergeCell ref="D754:D755"/>
    <mergeCell ref="E754:E755"/>
    <mergeCell ref="F754:F755"/>
    <mergeCell ref="G754:G755"/>
    <mergeCell ref="H754:H755"/>
    <mergeCell ref="B756:B757"/>
    <mergeCell ref="C756:C757"/>
    <mergeCell ref="D756:D757"/>
    <mergeCell ref="E756:E757"/>
    <mergeCell ref="F756:F757"/>
    <mergeCell ref="G756:G757"/>
    <mergeCell ref="H756:H757"/>
    <mergeCell ref="B758:B759"/>
    <mergeCell ref="C758:C759"/>
    <mergeCell ref="D758:D759"/>
    <mergeCell ref="E758:E759"/>
    <mergeCell ref="F758:F759"/>
    <mergeCell ref="G758:G759"/>
    <mergeCell ref="H758:H759"/>
    <mergeCell ref="B760:B761"/>
    <mergeCell ref="C760:C761"/>
    <mergeCell ref="D760:D761"/>
    <mergeCell ref="E760:E761"/>
    <mergeCell ref="F760:F761"/>
    <mergeCell ref="G760:G761"/>
    <mergeCell ref="H760:H761"/>
    <mergeCell ref="B762:B763"/>
    <mergeCell ref="C762:C763"/>
    <mergeCell ref="D762:D763"/>
    <mergeCell ref="E762:E763"/>
    <mergeCell ref="F762:F763"/>
    <mergeCell ref="G762:G763"/>
    <mergeCell ref="H762:H763"/>
    <mergeCell ref="B764:B765"/>
    <mergeCell ref="C764:C765"/>
    <mergeCell ref="D764:D765"/>
    <mergeCell ref="E764:E765"/>
    <mergeCell ref="F764:F765"/>
    <mergeCell ref="G764:G765"/>
    <mergeCell ref="H764:H765"/>
    <mergeCell ref="B766:B767"/>
    <mergeCell ref="C766:C767"/>
    <mergeCell ref="D766:D767"/>
    <mergeCell ref="E766:E767"/>
    <mergeCell ref="F766:F767"/>
    <mergeCell ref="G766:G767"/>
    <mergeCell ref="H766:H767"/>
    <mergeCell ref="B768:B769"/>
    <mergeCell ref="C768:C769"/>
    <mergeCell ref="D768:D769"/>
    <mergeCell ref="E768:E769"/>
    <mergeCell ref="F768:F769"/>
    <mergeCell ref="G768:G769"/>
    <mergeCell ref="H768:H769"/>
    <mergeCell ref="B770:B771"/>
    <mergeCell ref="C770:C771"/>
    <mergeCell ref="D770:D771"/>
    <mergeCell ref="E770:E771"/>
    <mergeCell ref="F770:F771"/>
    <mergeCell ref="G770:G771"/>
    <mergeCell ref="H770:H771"/>
    <mergeCell ref="B772:B773"/>
    <mergeCell ref="C772:C773"/>
    <mergeCell ref="D772:D773"/>
    <mergeCell ref="E772:E773"/>
    <mergeCell ref="F772:F773"/>
    <mergeCell ref="G772:G773"/>
    <mergeCell ref="H772:H773"/>
    <mergeCell ref="B774:B775"/>
    <mergeCell ref="C774:C775"/>
    <mergeCell ref="D774:D775"/>
    <mergeCell ref="E774:E775"/>
    <mergeCell ref="F774:F775"/>
    <mergeCell ref="G774:G775"/>
    <mergeCell ref="H774:H775"/>
    <mergeCell ref="B776:B777"/>
    <mergeCell ref="C776:C777"/>
    <mergeCell ref="D776:D777"/>
    <mergeCell ref="E776:E777"/>
    <mergeCell ref="F776:F777"/>
    <mergeCell ref="G776:G777"/>
    <mergeCell ref="H776:H777"/>
    <mergeCell ref="B778:B779"/>
    <mergeCell ref="C778:C779"/>
    <mergeCell ref="D778:D779"/>
    <mergeCell ref="E778:E779"/>
    <mergeCell ref="F778:F779"/>
    <mergeCell ref="G778:G779"/>
    <mergeCell ref="H778:H779"/>
    <mergeCell ref="B780:B781"/>
    <mergeCell ref="C780:C781"/>
    <mergeCell ref="D780:D781"/>
    <mergeCell ref="E780:E781"/>
    <mergeCell ref="F780:F781"/>
    <mergeCell ref="G780:G781"/>
    <mergeCell ref="H780:H781"/>
    <mergeCell ref="B782:B783"/>
    <mergeCell ref="C782:C783"/>
    <mergeCell ref="D782:D783"/>
    <mergeCell ref="E782:E783"/>
    <mergeCell ref="F782:F783"/>
    <mergeCell ref="G782:G783"/>
    <mergeCell ref="H782:H783"/>
    <mergeCell ref="B784:B785"/>
    <mergeCell ref="C784:C785"/>
    <mergeCell ref="D784:D785"/>
    <mergeCell ref="E784:E785"/>
    <mergeCell ref="F784:F785"/>
    <mergeCell ref="G784:G785"/>
    <mergeCell ref="H784:H785"/>
    <mergeCell ref="B786:B787"/>
    <mergeCell ref="C786:C787"/>
    <mergeCell ref="D786:D787"/>
    <mergeCell ref="E786:E787"/>
    <mergeCell ref="F786:F787"/>
    <mergeCell ref="G786:G787"/>
    <mergeCell ref="H786:H787"/>
    <mergeCell ref="B788:B789"/>
    <mergeCell ref="C788:C789"/>
    <mergeCell ref="D788:D789"/>
    <mergeCell ref="E788:E789"/>
    <mergeCell ref="F788:F789"/>
    <mergeCell ref="G788:G789"/>
    <mergeCell ref="H788:H789"/>
    <mergeCell ref="B790:B791"/>
    <mergeCell ref="C790:C791"/>
    <mergeCell ref="D790:D791"/>
    <mergeCell ref="E790:E791"/>
    <mergeCell ref="F790:F791"/>
    <mergeCell ref="G790:G791"/>
    <mergeCell ref="H790:H791"/>
    <mergeCell ref="B792:B793"/>
    <mergeCell ref="C792:C793"/>
    <mergeCell ref="D792:D793"/>
    <mergeCell ref="E792:E793"/>
    <mergeCell ref="F792:F793"/>
    <mergeCell ref="G792:G793"/>
    <mergeCell ref="H792:H793"/>
    <mergeCell ref="B794:B795"/>
    <mergeCell ref="C794:C795"/>
    <mergeCell ref="D794:D795"/>
    <mergeCell ref="E794:E795"/>
    <mergeCell ref="F794:F795"/>
    <mergeCell ref="G794:G795"/>
    <mergeCell ref="H794:H795"/>
    <mergeCell ref="B802:B803"/>
    <mergeCell ref="C802:C803"/>
    <mergeCell ref="D802:D803"/>
    <mergeCell ref="E802:E803"/>
    <mergeCell ref="F802:F803"/>
    <mergeCell ref="G802:G803"/>
    <mergeCell ref="H802:H803"/>
    <mergeCell ref="B796:B797"/>
    <mergeCell ref="C796:C797"/>
    <mergeCell ref="D796:D797"/>
    <mergeCell ref="E796:E797"/>
    <mergeCell ref="F796:F797"/>
    <mergeCell ref="G796:G797"/>
    <mergeCell ref="H796:H797"/>
    <mergeCell ref="B798:B799"/>
    <mergeCell ref="C798:C799"/>
    <mergeCell ref="D798:D799"/>
    <mergeCell ref="E798:E799"/>
    <mergeCell ref="F798:F799"/>
    <mergeCell ref="G798:G799"/>
    <mergeCell ref="H798:H799"/>
    <mergeCell ref="B800:B801"/>
    <mergeCell ref="C800:C801"/>
    <mergeCell ref="D800:D801"/>
    <mergeCell ref="E800:E801"/>
    <mergeCell ref="F800:F801"/>
    <mergeCell ref="G800:G801"/>
    <mergeCell ref="H800:H801"/>
    <mergeCell ref="B804:B805"/>
    <mergeCell ref="C804:C805"/>
    <mergeCell ref="D804:D805"/>
    <mergeCell ref="E804:E805"/>
    <mergeCell ref="F804:F805"/>
    <mergeCell ref="G804:G805"/>
    <mergeCell ref="H804:H805"/>
    <mergeCell ref="B806:B807"/>
    <mergeCell ref="C806:C807"/>
    <mergeCell ref="D806:D807"/>
    <mergeCell ref="E806:E807"/>
    <mergeCell ref="F806:F807"/>
    <mergeCell ref="G806:G807"/>
    <mergeCell ref="H806:H807"/>
    <mergeCell ref="B808:B809"/>
    <mergeCell ref="C808:C809"/>
    <mergeCell ref="D808:D809"/>
    <mergeCell ref="E808:E809"/>
    <mergeCell ref="F808:F809"/>
    <mergeCell ref="G808:G809"/>
    <mergeCell ref="H808:H809"/>
    <mergeCell ref="B810:B811"/>
    <mergeCell ref="C810:C811"/>
    <mergeCell ref="D810:D811"/>
    <mergeCell ref="E810:E811"/>
    <mergeCell ref="F810:F811"/>
    <mergeCell ref="G810:G811"/>
    <mergeCell ref="H810:H811"/>
    <mergeCell ref="B812:B813"/>
    <mergeCell ref="C812:C813"/>
    <mergeCell ref="D812:D813"/>
    <mergeCell ref="E812:E813"/>
    <mergeCell ref="F812:F813"/>
    <mergeCell ref="G812:G813"/>
    <mergeCell ref="H812:H813"/>
    <mergeCell ref="B814:B815"/>
    <mergeCell ref="C814:C815"/>
    <mergeCell ref="D814:D815"/>
    <mergeCell ref="E814:E815"/>
    <mergeCell ref="F814:F815"/>
    <mergeCell ref="G814:G815"/>
    <mergeCell ref="H814:H815"/>
    <mergeCell ref="B816:B817"/>
    <mergeCell ref="C816:C817"/>
    <mergeCell ref="D816:D817"/>
    <mergeCell ref="E816:E817"/>
    <mergeCell ref="F816:F817"/>
    <mergeCell ref="G816:G817"/>
    <mergeCell ref="H816:H817"/>
    <mergeCell ref="B818:B819"/>
    <mergeCell ref="C818:C819"/>
    <mergeCell ref="D818:D819"/>
    <mergeCell ref="E818:E819"/>
    <mergeCell ref="F818:F819"/>
    <mergeCell ref="G818:G819"/>
    <mergeCell ref="H818:H819"/>
    <mergeCell ref="B820:B821"/>
    <mergeCell ref="C820:C821"/>
    <mergeCell ref="D820:D821"/>
    <mergeCell ref="E820:E821"/>
    <mergeCell ref="F820:F821"/>
    <mergeCell ref="G820:G821"/>
    <mergeCell ref="H820:H821"/>
    <mergeCell ref="B822:B823"/>
    <mergeCell ref="C822:C823"/>
    <mergeCell ref="D822:D823"/>
    <mergeCell ref="E822:E823"/>
    <mergeCell ref="F822:F823"/>
    <mergeCell ref="G822:G823"/>
    <mergeCell ref="H822:H823"/>
    <mergeCell ref="B824:B825"/>
    <mergeCell ref="C824:C825"/>
    <mergeCell ref="D824:D825"/>
    <mergeCell ref="E824:E825"/>
    <mergeCell ref="F824:F825"/>
    <mergeCell ref="G824:G825"/>
    <mergeCell ref="H824:H825"/>
    <mergeCell ref="B826:B827"/>
    <mergeCell ref="C826:C827"/>
    <mergeCell ref="D826:D827"/>
    <mergeCell ref="E826:E827"/>
    <mergeCell ref="F826:F827"/>
    <mergeCell ref="G826:G827"/>
    <mergeCell ref="H826:H827"/>
    <mergeCell ref="B828:B829"/>
    <mergeCell ref="C828:C829"/>
    <mergeCell ref="D828:D829"/>
    <mergeCell ref="E828:E829"/>
    <mergeCell ref="F828:F829"/>
    <mergeCell ref="G828:G829"/>
    <mergeCell ref="H828:H829"/>
    <mergeCell ref="B830:B831"/>
    <mergeCell ref="C830:C831"/>
    <mergeCell ref="D830:D831"/>
    <mergeCell ref="E830:E831"/>
    <mergeCell ref="F830:F831"/>
    <mergeCell ref="G830:G831"/>
    <mergeCell ref="H830:H831"/>
    <mergeCell ref="B832:B833"/>
    <mergeCell ref="C832:C833"/>
    <mergeCell ref="D832:D833"/>
    <mergeCell ref="E832:E833"/>
    <mergeCell ref="F832:F833"/>
    <mergeCell ref="G832:G833"/>
    <mergeCell ref="H832:H833"/>
    <mergeCell ref="B834:B835"/>
    <mergeCell ref="C834:C835"/>
    <mergeCell ref="D834:D835"/>
    <mergeCell ref="E834:E835"/>
    <mergeCell ref="F834:F835"/>
    <mergeCell ref="G834:G835"/>
    <mergeCell ref="H834:H835"/>
    <mergeCell ref="B836:B837"/>
    <mergeCell ref="C836:C837"/>
    <mergeCell ref="D836:D837"/>
    <mergeCell ref="E836:E837"/>
    <mergeCell ref="F836:F837"/>
    <mergeCell ref="G836:G837"/>
    <mergeCell ref="H836:H837"/>
    <mergeCell ref="B838:B839"/>
    <mergeCell ref="C838:C839"/>
    <mergeCell ref="D838:D839"/>
    <mergeCell ref="E838:E839"/>
    <mergeCell ref="F838:F839"/>
    <mergeCell ref="G838:G839"/>
    <mergeCell ref="H838:H839"/>
    <mergeCell ref="B840:B841"/>
    <mergeCell ref="C840:C841"/>
    <mergeCell ref="D840:D841"/>
    <mergeCell ref="E840:E841"/>
    <mergeCell ref="F840:F841"/>
    <mergeCell ref="G840:G841"/>
    <mergeCell ref="H840:H841"/>
    <mergeCell ref="B842:B843"/>
    <mergeCell ref="C842:C843"/>
    <mergeCell ref="D842:D843"/>
    <mergeCell ref="E842:E843"/>
    <mergeCell ref="F842:F843"/>
    <mergeCell ref="G842:G843"/>
    <mergeCell ref="H842:H843"/>
    <mergeCell ref="B844:B845"/>
    <mergeCell ref="C844:C845"/>
    <mergeCell ref="D844:D845"/>
    <mergeCell ref="E844:E845"/>
    <mergeCell ref="F844:F845"/>
    <mergeCell ref="G844:G845"/>
    <mergeCell ref="H844:H845"/>
    <mergeCell ref="B846:B847"/>
    <mergeCell ref="C846:C847"/>
    <mergeCell ref="D846:D847"/>
    <mergeCell ref="E846:E847"/>
    <mergeCell ref="F846:F847"/>
    <mergeCell ref="G846:G847"/>
    <mergeCell ref="H846:H847"/>
    <mergeCell ref="B848:B849"/>
    <mergeCell ref="C848:C849"/>
    <mergeCell ref="D848:D849"/>
    <mergeCell ref="E848:E849"/>
    <mergeCell ref="F848:F849"/>
    <mergeCell ref="G848:G849"/>
    <mergeCell ref="H848:H849"/>
    <mergeCell ref="B850:B851"/>
    <mergeCell ref="C850:C851"/>
    <mergeCell ref="D850:D851"/>
    <mergeCell ref="E850:E851"/>
    <mergeCell ref="F850:F851"/>
    <mergeCell ref="G850:G851"/>
    <mergeCell ref="H850:H851"/>
    <mergeCell ref="F862:F863"/>
    <mergeCell ref="G862:G863"/>
    <mergeCell ref="H862:H863"/>
    <mergeCell ref="B852:B853"/>
    <mergeCell ref="C852:C853"/>
    <mergeCell ref="D852:D853"/>
    <mergeCell ref="E852:E853"/>
    <mergeCell ref="F852:F853"/>
    <mergeCell ref="G852:G853"/>
    <mergeCell ref="H852:H853"/>
    <mergeCell ref="B854:B855"/>
    <mergeCell ref="C854:C855"/>
    <mergeCell ref="D854:D855"/>
    <mergeCell ref="E854:E855"/>
    <mergeCell ref="F854:F855"/>
    <mergeCell ref="G854:G855"/>
    <mergeCell ref="H854:H855"/>
    <mergeCell ref="B856:B857"/>
    <mergeCell ref="C856:C857"/>
    <mergeCell ref="D856:D857"/>
    <mergeCell ref="E856:E857"/>
    <mergeCell ref="F856:F857"/>
    <mergeCell ref="G856:G857"/>
    <mergeCell ref="H856:H857"/>
    <mergeCell ref="B864:B865"/>
    <mergeCell ref="C864:C865"/>
    <mergeCell ref="D864:D865"/>
    <mergeCell ref="E864:E865"/>
    <mergeCell ref="F864:F865"/>
    <mergeCell ref="G864:G865"/>
    <mergeCell ref="H864:H865"/>
    <mergeCell ref="B866:B867"/>
    <mergeCell ref="C866:C867"/>
    <mergeCell ref="D866:D867"/>
    <mergeCell ref="E866:E867"/>
    <mergeCell ref="F866:F867"/>
    <mergeCell ref="G866:G867"/>
    <mergeCell ref="H866:H867"/>
    <mergeCell ref="B858:B859"/>
    <mergeCell ref="C858:C859"/>
    <mergeCell ref="D858:D859"/>
    <mergeCell ref="E858:E859"/>
    <mergeCell ref="F858:F859"/>
    <mergeCell ref="G858:G859"/>
    <mergeCell ref="H858:H859"/>
    <mergeCell ref="B860:B861"/>
    <mergeCell ref="C860:C861"/>
    <mergeCell ref="D860:D861"/>
    <mergeCell ref="E860:E861"/>
    <mergeCell ref="F860:F861"/>
    <mergeCell ref="G860:G861"/>
    <mergeCell ref="H860:H861"/>
    <mergeCell ref="B862:B863"/>
    <mergeCell ref="C862:C863"/>
    <mergeCell ref="D862:D863"/>
    <mergeCell ref="E862:E863"/>
    <mergeCell ref="B868:B869"/>
    <mergeCell ref="C868:C869"/>
    <mergeCell ref="D868:D869"/>
    <mergeCell ref="E868:E869"/>
    <mergeCell ref="F868:F869"/>
    <mergeCell ref="G868:G869"/>
    <mergeCell ref="H868:H869"/>
    <mergeCell ref="B870:B871"/>
    <mergeCell ref="C870:C871"/>
    <mergeCell ref="D870:D871"/>
    <mergeCell ref="E870:E871"/>
    <mergeCell ref="F870:F871"/>
    <mergeCell ref="G870:G871"/>
    <mergeCell ref="H870:H871"/>
    <mergeCell ref="B872:B873"/>
    <mergeCell ref="C872:C873"/>
    <mergeCell ref="D872:D873"/>
    <mergeCell ref="E872:E873"/>
    <mergeCell ref="F872:F873"/>
    <mergeCell ref="G872:G873"/>
    <mergeCell ref="H872:H873"/>
    <mergeCell ref="B874:B875"/>
    <mergeCell ref="C874:C875"/>
    <mergeCell ref="D874:D875"/>
    <mergeCell ref="E874:E875"/>
    <mergeCell ref="F874:F875"/>
    <mergeCell ref="G874:G875"/>
    <mergeCell ref="H874:H875"/>
    <mergeCell ref="B876:B877"/>
    <mergeCell ref="C876:C877"/>
    <mergeCell ref="D876:D877"/>
    <mergeCell ref="E876:E877"/>
    <mergeCell ref="F876:F877"/>
    <mergeCell ref="G876:G877"/>
    <mergeCell ref="H876:H877"/>
    <mergeCell ref="B878:B879"/>
    <mergeCell ref="C878:C879"/>
    <mergeCell ref="D878:D879"/>
    <mergeCell ref="E878:E879"/>
    <mergeCell ref="F878:F879"/>
    <mergeCell ref="G878:G879"/>
    <mergeCell ref="H878:H879"/>
    <mergeCell ref="B880:B881"/>
    <mergeCell ref="C880:C881"/>
    <mergeCell ref="D880:D881"/>
    <mergeCell ref="E880:E881"/>
    <mergeCell ref="F880:F881"/>
    <mergeCell ref="G880:G881"/>
    <mergeCell ref="H880:H881"/>
    <mergeCell ref="B882:B883"/>
    <mergeCell ref="C882:C883"/>
    <mergeCell ref="D882:D883"/>
    <mergeCell ref="E882:E883"/>
    <mergeCell ref="F882:F883"/>
    <mergeCell ref="G882:G883"/>
    <mergeCell ref="H882:H883"/>
    <mergeCell ref="B884:B885"/>
    <mergeCell ref="C884:C885"/>
    <mergeCell ref="D884:D885"/>
    <mergeCell ref="E884:E885"/>
    <mergeCell ref="F884:F885"/>
    <mergeCell ref="G884:G885"/>
    <mergeCell ref="H884:H885"/>
    <mergeCell ref="B886:B887"/>
    <mergeCell ref="C886:C887"/>
    <mergeCell ref="D886:D887"/>
    <mergeCell ref="E886:E887"/>
    <mergeCell ref="F886:F887"/>
    <mergeCell ref="G886:G887"/>
    <mergeCell ref="H886:H887"/>
    <mergeCell ref="B888:B889"/>
    <mergeCell ref="C888:C889"/>
    <mergeCell ref="D888:D889"/>
    <mergeCell ref="E888:E889"/>
    <mergeCell ref="F888:F889"/>
    <mergeCell ref="G888:G889"/>
    <mergeCell ref="H888:H889"/>
    <mergeCell ref="B890:B891"/>
    <mergeCell ref="C890:C891"/>
    <mergeCell ref="D890:D891"/>
    <mergeCell ref="E890:E891"/>
    <mergeCell ref="F890:F891"/>
    <mergeCell ref="G890:G891"/>
    <mergeCell ref="H890:H891"/>
    <mergeCell ref="B892:B893"/>
    <mergeCell ref="C892:C893"/>
    <mergeCell ref="D892:D893"/>
    <mergeCell ref="E892:E893"/>
    <mergeCell ref="F892:F893"/>
    <mergeCell ref="G892:G893"/>
    <mergeCell ref="H892:H893"/>
    <mergeCell ref="B894:B895"/>
    <mergeCell ref="C894:C895"/>
    <mergeCell ref="D894:D895"/>
    <mergeCell ref="E894:E895"/>
    <mergeCell ref="F894:F895"/>
    <mergeCell ref="G894:G895"/>
    <mergeCell ref="H894:H895"/>
    <mergeCell ref="B896:B897"/>
    <mergeCell ref="C896:C897"/>
    <mergeCell ref="D896:D897"/>
    <mergeCell ref="E896:E897"/>
    <mergeCell ref="F896:F897"/>
    <mergeCell ref="G896:G897"/>
    <mergeCell ref="H896:H897"/>
    <mergeCell ref="B898:B899"/>
    <mergeCell ref="C898:C899"/>
    <mergeCell ref="D898:D899"/>
    <mergeCell ref="E898:E899"/>
    <mergeCell ref="F898:F899"/>
    <mergeCell ref="G898:G899"/>
    <mergeCell ref="H898:H899"/>
    <mergeCell ref="B900:B901"/>
    <mergeCell ref="C900:C901"/>
    <mergeCell ref="D900:D901"/>
    <mergeCell ref="E900:E901"/>
    <mergeCell ref="F900:F901"/>
    <mergeCell ref="G900:G901"/>
    <mergeCell ref="H900:H901"/>
    <mergeCell ref="B902:B903"/>
    <mergeCell ref="C902:C903"/>
    <mergeCell ref="D902:D903"/>
    <mergeCell ref="E902:E903"/>
    <mergeCell ref="F902:F903"/>
    <mergeCell ref="G902:G903"/>
    <mergeCell ref="H902:H903"/>
    <mergeCell ref="B904:B905"/>
    <mergeCell ref="C904:C905"/>
    <mergeCell ref="D904:D905"/>
    <mergeCell ref="E904:E905"/>
    <mergeCell ref="F904:F905"/>
    <mergeCell ref="G904:G905"/>
    <mergeCell ref="H904:H905"/>
    <mergeCell ref="B906:B907"/>
    <mergeCell ref="C906:C907"/>
    <mergeCell ref="D906:D907"/>
    <mergeCell ref="E906:E907"/>
    <mergeCell ref="F906:F907"/>
    <mergeCell ref="G906:G907"/>
    <mergeCell ref="H906:H907"/>
    <mergeCell ref="B908:B909"/>
    <mergeCell ref="C908:C909"/>
    <mergeCell ref="D908:D909"/>
    <mergeCell ref="E908:E909"/>
    <mergeCell ref="F908:F909"/>
    <mergeCell ref="G908:G909"/>
    <mergeCell ref="H908:H909"/>
    <mergeCell ref="B910:B911"/>
    <mergeCell ref="C910:C911"/>
    <mergeCell ref="D910:D911"/>
    <mergeCell ref="E910:E911"/>
    <mergeCell ref="F910:F911"/>
    <mergeCell ref="G910:G911"/>
    <mergeCell ref="H910:H911"/>
    <mergeCell ref="B912:B913"/>
    <mergeCell ref="C912:C913"/>
    <mergeCell ref="D912:D913"/>
    <mergeCell ref="E912:E913"/>
    <mergeCell ref="F912:F913"/>
    <mergeCell ref="G912:G913"/>
    <mergeCell ref="H912:H913"/>
    <mergeCell ref="B914:B915"/>
    <mergeCell ref="C914:C915"/>
    <mergeCell ref="D914:D915"/>
    <mergeCell ref="E914:E915"/>
    <mergeCell ref="F914:F915"/>
    <mergeCell ref="G914:G915"/>
    <mergeCell ref="H914:H915"/>
    <mergeCell ref="B916:B917"/>
    <mergeCell ref="C916:C917"/>
    <mergeCell ref="D916:D917"/>
    <mergeCell ref="E916:E917"/>
    <mergeCell ref="F916:F917"/>
    <mergeCell ref="G916:G917"/>
    <mergeCell ref="H916:H917"/>
    <mergeCell ref="B918:B919"/>
    <mergeCell ref="C918:C919"/>
    <mergeCell ref="D918:D919"/>
    <mergeCell ref="E918:E919"/>
    <mergeCell ref="F918:F919"/>
    <mergeCell ref="G918:G919"/>
    <mergeCell ref="H918:H919"/>
    <mergeCell ref="B920:B921"/>
    <mergeCell ref="C920:C921"/>
    <mergeCell ref="D920:D921"/>
    <mergeCell ref="E920:E921"/>
    <mergeCell ref="F920:F921"/>
    <mergeCell ref="G920:G921"/>
    <mergeCell ref="H920:H921"/>
    <mergeCell ref="B922:B923"/>
    <mergeCell ref="C922:C923"/>
    <mergeCell ref="D922:D923"/>
    <mergeCell ref="E922:E923"/>
    <mergeCell ref="F922:F923"/>
    <mergeCell ref="G922:G923"/>
    <mergeCell ref="H922:H923"/>
    <mergeCell ref="B924:B925"/>
    <mergeCell ref="C924:C925"/>
    <mergeCell ref="D924:D925"/>
    <mergeCell ref="E924:E925"/>
    <mergeCell ref="F924:F925"/>
    <mergeCell ref="G924:G925"/>
    <mergeCell ref="H924:H925"/>
    <mergeCell ref="B926:B927"/>
    <mergeCell ref="C926:C927"/>
    <mergeCell ref="D926:D927"/>
    <mergeCell ref="E926:E927"/>
    <mergeCell ref="F926:F927"/>
    <mergeCell ref="G926:G927"/>
    <mergeCell ref="H926:H927"/>
    <mergeCell ref="B928:B929"/>
    <mergeCell ref="C928:C929"/>
    <mergeCell ref="D928:D929"/>
    <mergeCell ref="E928:E929"/>
    <mergeCell ref="F928:F929"/>
    <mergeCell ref="G928:G929"/>
    <mergeCell ref="H928:H929"/>
    <mergeCell ref="B930:B931"/>
    <mergeCell ref="C930:C931"/>
    <mergeCell ref="D930:D931"/>
    <mergeCell ref="E930:E931"/>
    <mergeCell ref="F930:F931"/>
    <mergeCell ref="G930:G931"/>
    <mergeCell ref="H930:H931"/>
    <mergeCell ref="B932:B933"/>
    <mergeCell ref="C932:C933"/>
    <mergeCell ref="D932:D933"/>
    <mergeCell ref="E932:E933"/>
    <mergeCell ref="F932:F933"/>
    <mergeCell ref="G932:G933"/>
    <mergeCell ref="H932:H933"/>
    <mergeCell ref="B934:B935"/>
    <mergeCell ref="C934:C935"/>
    <mergeCell ref="D934:D935"/>
    <mergeCell ref="E934:E935"/>
    <mergeCell ref="F934:F935"/>
    <mergeCell ref="G934:G935"/>
    <mergeCell ref="H934:H935"/>
    <mergeCell ref="B936:B937"/>
    <mergeCell ref="C936:C937"/>
    <mergeCell ref="D936:D937"/>
    <mergeCell ref="E936:E937"/>
    <mergeCell ref="F936:F937"/>
    <mergeCell ref="G936:G937"/>
    <mergeCell ref="H936:H937"/>
    <mergeCell ref="B938:B939"/>
    <mergeCell ref="C938:C939"/>
    <mergeCell ref="D938:D939"/>
    <mergeCell ref="E938:E939"/>
    <mergeCell ref="F938:F939"/>
    <mergeCell ref="G938:G939"/>
    <mergeCell ref="H938:H939"/>
    <mergeCell ref="B940:B941"/>
    <mergeCell ref="C940:C941"/>
    <mergeCell ref="D940:D941"/>
    <mergeCell ref="E940:E941"/>
    <mergeCell ref="F940:F941"/>
    <mergeCell ref="G940:G941"/>
    <mergeCell ref="H940:H941"/>
    <mergeCell ref="B942:B943"/>
    <mergeCell ref="C942:C943"/>
    <mergeCell ref="D942:D943"/>
    <mergeCell ref="E942:E943"/>
    <mergeCell ref="F942:F943"/>
    <mergeCell ref="G942:G943"/>
    <mergeCell ref="H942:H943"/>
    <mergeCell ref="B944:B945"/>
    <mergeCell ref="C944:C945"/>
    <mergeCell ref="D944:D945"/>
    <mergeCell ref="E944:E945"/>
    <mergeCell ref="F944:F945"/>
    <mergeCell ref="G944:G945"/>
    <mergeCell ref="H944:H945"/>
    <mergeCell ref="B946:B947"/>
    <mergeCell ref="C946:C947"/>
    <mergeCell ref="D946:D947"/>
    <mergeCell ref="E946:E947"/>
    <mergeCell ref="F946:F947"/>
    <mergeCell ref="G946:G947"/>
    <mergeCell ref="H946:H947"/>
    <mergeCell ref="B948:B949"/>
    <mergeCell ref="C948:C949"/>
    <mergeCell ref="D948:D949"/>
    <mergeCell ref="E948:E949"/>
    <mergeCell ref="F948:F949"/>
    <mergeCell ref="G948:G949"/>
    <mergeCell ref="H948:H949"/>
    <mergeCell ref="B950:B951"/>
    <mergeCell ref="C950:C951"/>
    <mergeCell ref="D950:D951"/>
    <mergeCell ref="E950:E951"/>
    <mergeCell ref="F950:F951"/>
    <mergeCell ref="G950:G951"/>
    <mergeCell ref="H950:H951"/>
    <mergeCell ref="B952:B953"/>
    <mergeCell ref="C952:C953"/>
    <mergeCell ref="D952:D953"/>
    <mergeCell ref="E952:E953"/>
    <mergeCell ref="F952:F953"/>
    <mergeCell ref="G952:G953"/>
    <mergeCell ref="H952:H953"/>
    <mergeCell ref="B954:B955"/>
    <mergeCell ref="C954:C955"/>
    <mergeCell ref="D954:D955"/>
    <mergeCell ref="E954:E955"/>
    <mergeCell ref="F954:F955"/>
    <mergeCell ref="G954:G955"/>
    <mergeCell ref="H954:H955"/>
    <mergeCell ref="B956:B957"/>
    <mergeCell ref="C956:C957"/>
    <mergeCell ref="D956:D957"/>
    <mergeCell ref="E956:E957"/>
    <mergeCell ref="F956:F957"/>
    <mergeCell ref="G956:G957"/>
    <mergeCell ref="H956:H957"/>
    <mergeCell ref="B958:B959"/>
    <mergeCell ref="C958:C959"/>
    <mergeCell ref="D958:D959"/>
    <mergeCell ref="E958:E959"/>
    <mergeCell ref="F958:F959"/>
    <mergeCell ref="G958:G959"/>
    <mergeCell ref="H958:H959"/>
    <mergeCell ref="B960:B961"/>
    <mergeCell ref="C960:C961"/>
    <mergeCell ref="D960:D961"/>
    <mergeCell ref="E960:E961"/>
    <mergeCell ref="F960:F961"/>
    <mergeCell ref="G960:G961"/>
    <mergeCell ref="H960:H961"/>
    <mergeCell ref="B962:B963"/>
    <mergeCell ref="C962:C963"/>
    <mergeCell ref="D962:D963"/>
    <mergeCell ref="E962:E963"/>
    <mergeCell ref="F962:F963"/>
    <mergeCell ref="G962:G963"/>
    <mergeCell ref="H962:H963"/>
    <mergeCell ref="B964:B965"/>
    <mergeCell ref="C964:C965"/>
    <mergeCell ref="D964:D965"/>
    <mergeCell ref="E964:E965"/>
    <mergeCell ref="F964:F965"/>
    <mergeCell ref="G964:G965"/>
    <mergeCell ref="H964:H965"/>
    <mergeCell ref="B966:B967"/>
    <mergeCell ref="C966:C967"/>
    <mergeCell ref="D966:D967"/>
    <mergeCell ref="E966:E967"/>
    <mergeCell ref="F966:F967"/>
    <mergeCell ref="G966:G967"/>
    <mergeCell ref="H966:H967"/>
    <mergeCell ref="B968:B969"/>
    <mergeCell ref="C968:C969"/>
    <mergeCell ref="D968:D969"/>
    <mergeCell ref="E968:E969"/>
    <mergeCell ref="F968:F969"/>
    <mergeCell ref="G968:G969"/>
    <mergeCell ref="H968:H969"/>
    <mergeCell ref="B970:B971"/>
    <mergeCell ref="C970:C971"/>
    <mergeCell ref="D970:D971"/>
    <mergeCell ref="E970:E971"/>
    <mergeCell ref="F970:F971"/>
    <mergeCell ref="G970:G971"/>
    <mergeCell ref="H970:H971"/>
    <mergeCell ref="B972:B973"/>
    <mergeCell ref="C972:C973"/>
    <mergeCell ref="D972:D973"/>
    <mergeCell ref="E972:E973"/>
    <mergeCell ref="F972:F973"/>
    <mergeCell ref="G972:G973"/>
    <mergeCell ref="H972:H973"/>
    <mergeCell ref="B974:B975"/>
    <mergeCell ref="C974:C975"/>
    <mergeCell ref="D974:D975"/>
    <mergeCell ref="E974:E975"/>
    <mergeCell ref="F974:F975"/>
    <mergeCell ref="G974:G975"/>
    <mergeCell ref="H974:H975"/>
    <mergeCell ref="B976:B977"/>
    <mergeCell ref="C976:C977"/>
    <mergeCell ref="D976:D977"/>
    <mergeCell ref="E976:E977"/>
    <mergeCell ref="F976:F977"/>
    <mergeCell ref="G976:G977"/>
    <mergeCell ref="H976:H977"/>
    <mergeCell ref="B978:B979"/>
    <mergeCell ref="C978:C979"/>
    <mergeCell ref="D978:D979"/>
    <mergeCell ref="E978:E979"/>
    <mergeCell ref="F978:F979"/>
    <mergeCell ref="G978:G979"/>
    <mergeCell ref="H978:H979"/>
    <mergeCell ref="B980:B981"/>
    <mergeCell ref="C980:C981"/>
    <mergeCell ref="D980:D981"/>
    <mergeCell ref="E980:E981"/>
    <mergeCell ref="F980:F981"/>
    <mergeCell ref="G980:G981"/>
    <mergeCell ref="H980:H981"/>
    <mergeCell ref="B982:B983"/>
    <mergeCell ref="C982:C983"/>
    <mergeCell ref="D982:D983"/>
    <mergeCell ref="E982:E983"/>
    <mergeCell ref="F982:F983"/>
    <mergeCell ref="G982:G983"/>
    <mergeCell ref="H982:H983"/>
    <mergeCell ref="B984:B985"/>
    <mergeCell ref="C984:C985"/>
    <mergeCell ref="D984:D985"/>
    <mergeCell ref="E984:E985"/>
    <mergeCell ref="F984:F985"/>
    <mergeCell ref="G984:G985"/>
    <mergeCell ref="H984:H985"/>
    <mergeCell ref="B986:B987"/>
    <mergeCell ref="C986:C987"/>
    <mergeCell ref="D986:D987"/>
    <mergeCell ref="E986:E987"/>
    <mergeCell ref="F986:F987"/>
    <mergeCell ref="G986:G987"/>
    <mergeCell ref="H986:H987"/>
    <mergeCell ref="F998:F999"/>
    <mergeCell ref="G998:G999"/>
    <mergeCell ref="H998:H999"/>
    <mergeCell ref="B988:B989"/>
    <mergeCell ref="C988:C989"/>
    <mergeCell ref="D988:D989"/>
    <mergeCell ref="E988:E989"/>
    <mergeCell ref="F988:F989"/>
    <mergeCell ref="G988:G989"/>
    <mergeCell ref="H988:H989"/>
    <mergeCell ref="B990:B991"/>
    <mergeCell ref="C990:C991"/>
    <mergeCell ref="D990:D991"/>
    <mergeCell ref="E990:E991"/>
    <mergeCell ref="F990:F991"/>
    <mergeCell ref="G990:G991"/>
    <mergeCell ref="H990:H991"/>
    <mergeCell ref="B992:B993"/>
    <mergeCell ref="C992:C993"/>
    <mergeCell ref="D992:D993"/>
    <mergeCell ref="E992:E993"/>
    <mergeCell ref="F992:F993"/>
    <mergeCell ref="G992:G993"/>
    <mergeCell ref="H992:H993"/>
    <mergeCell ref="B1000:B1001"/>
    <mergeCell ref="C1000:C1001"/>
    <mergeCell ref="D1000:D1001"/>
    <mergeCell ref="E1000:E1001"/>
    <mergeCell ref="F1000:F1001"/>
    <mergeCell ref="G1000:G1001"/>
    <mergeCell ref="H1000:H1001"/>
    <mergeCell ref="B1002:B1003"/>
    <mergeCell ref="C1002:C1003"/>
    <mergeCell ref="D1002:D1003"/>
    <mergeCell ref="E1002:E1003"/>
    <mergeCell ref="F1002:F1003"/>
    <mergeCell ref="G1002:G1003"/>
    <mergeCell ref="H1002:H1003"/>
    <mergeCell ref="B994:B995"/>
    <mergeCell ref="C994:C995"/>
    <mergeCell ref="D994:D995"/>
    <mergeCell ref="E994:E995"/>
    <mergeCell ref="F994:F995"/>
    <mergeCell ref="G994:G995"/>
    <mergeCell ref="H994:H995"/>
    <mergeCell ref="B996:B997"/>
    <mergeCell ref="C996:C997"/>
    <mergeCell ref="D996:D997"/>
    <mergeCell ref="E996:E997"/>
    <mergeCell ref="F996:F997"/>
    <mergeCell ref="G996:G997"/>
    <mergeCell ref="H996:H997"/>
    <mergeCell ref="B998:B999"/>
    <mergeCell ref="C998:C999"/>
    <mergeCell ref="D998:D999"/>
    <mergeCell ref="E998:E999"/>
    <mergeCell ref="B1104:B1105"/>
    <mergeCell ref="C1104:C1105"/>
    <mergeCell ref="D1104:D1105"/>
    <mergeCell ref="E1104:E1105"/>
    <mergeCell ref="F1104:F1105"/>
    <mergeCell ref="G1104:G1105"/>
    <mergeCell ref="H1104:H1105"/>
    <mergeCell ref="B1106:B1107"/>
    <mergeCell ref="C1106:C1107"/>
    <mergeCell ref="D1106:D1107"/>
    <mergeCell ref="E1106:E1107"/>
    <mergeCell ref="F1106:F1107"/>
    <mergeCell ref="G1106:G1107"/>
    <mergeCell ref="H1106:H1107"/>
    <mergeCell ref="B1108:B1109"/>
    <mergeCell ref="C1108:C1109"/>
    <mergeCell ref="D1108:D1109"/>
    <mergeCell ref="E1108:E1109"/>
    <mergeCell ref="F1108:F1109"/>
    <mergeCell ref="G1108:G1109"/>
    <mergeCell ref="H1108:H1109"/>
    <mergeCell ref="B1110:B1111"/>
    <mergeCell ref="C1110:C1111"/>
    <mergeCell ref="D1110:D1111"/>
    <mergeCell ref="E1110:E1111"/>
    <mergeCell ref="F1110:F1111"/>
    <mergeCell ref="G1110:G1111"/>
    <mergeCell ref="H1110:H1111"/>
    <mergeCell ref="B1112:B1113"/>
    <mergeCell ref="C1112:C1113"/>
    <mergeCell ref="D1112:D1113"/>
    <mergeCell ref="E1112:E1113"/>
    <mergeCell ref="F1112:F1113"/>
    <mergeCell ref="G1112:G1113"/>
    <mergeCell ref="H1112:H1113"/>
    <mergeCell ref="B1114:B1115"/>
    <mergeCell ref="C1114:C1115"/>
    <mergeCell ref="D1114:D1115"/>
    <mergeCell ref="E1114:E1115"/>
    <mergeCell ref="F1114:F1115"/>
    <mergeCell ref="G1114:G1115"/>
    <mergeCell ref="H1114:H1115"/>
    <mergeCell ref="B1116:B1117"/>
    <mergeCell ref="C1116:C1117"/>
    <mergeCell ref="D1116:D1117"/>
    <mergeCell ref="E1116:E1117"/>
    <mergeCell ref="F1116:F1117"/>
    <mergeCell ref="G1116:G1117"/>
    <mergeCell ref="H1116:H1117"/>
    <mergeCell ref="B1118:B1119"/>
    <mergeCell ref="C1118:C1119"/>
    <mergeCell ref="D1118:D1119"/>
    <mergeCell ref="E1118:E1119"/>
    <mergeCell ref="F1118:F1119"/>
    <mergeCell ref="G1118:G1119"/>
    <mergeCell ref="H1118:H1119"/>
    <mergeCell ref="B1120:B1121"/>
    <mergeCell ref="C1120:C1121"/>
    <mergeCell ref="D1120:D1121"/>
    <mergeCell ref="E1120:E1121"/>
    <mergeCell ref="F1120:F1121"/>
    <mergeCell ref="G1120:G1121"/>
    <mergeCell ref="H1120:H1121"/>
    <mergeCell ref="B1122:B1123"/>
    <mergeCell ref="C1122:C1123"/>
    <mergeCell ref="D1122:D1123"/>
    <mergeCell ref="E1122:E1123"/>
    <mergeCell ref="F1122:F1123"/>
    <mergeCell ref="G1122:G1123"/>
    <mergeCell ref="H1122:H1123"/>
    <mergeCell ref="B1124:B1125"/>
    <mergeCell ref="C1124:C1125"/>
    <mergeCell ref="D1124:D1125"/>
    <mergeCell ref="E1124:E1125"/>
    <mergeCell ref="F1124:F1125"/>
    <mergeCell ref="G1124:G1125"/>
    <mergeCell ref="H1124:H1125"/>
    <mergeCell ref="B1126:B1127"/>
    <mergeCell ref="C1126:C1127"/>
    <mergeCell ref="D1126:D1127"/>
    <mergeCell ref="E1126:E1127"/>
    <mergeCell ref="F1126:F1127"/>
    <mergeCell ref="G1126:G1127"/>
    <mergeCell ref="H1126:H1127"/>
    <mergeCell ref="B1128:B1129"/>
    <mergeCell ref="C1128:C1129"/>
    <mergeCell ref="D1128:D1129"/>
    <mergeCell ref="E1128:E1129"/>
    <mergeCell ref="F1128:F1129"/>
    <mergeCell ref="G1128:G1129"/>
    <mergeCell ref="H1128:H1129"/>
    <mergeCell ref="B1130:B1131"/>
    <mergeCell ref="C1130:C1131"/>
    <mergeCell ref="D1130:D1131"/>
    <mergeCell ref="E1130:E1131"/>
    <mergeCell ref="F1130:F1131"/>
    <mergeCell ref="G1130:G1131"/>
    <mergeCell ref="H1130:H1131"/>
    <mergeCell ref="B1132:B1133"/>
    <mergeCell ref="C1132:C1133"/>
    <mergeCell ref="D1132:D1133"/>
    <mergeCell ref="E1132:E1133"/>
    <mergeCell ref="F1132:F1133"/>
    <mergeCell ref="G1132:G1133"/>
    <mergeCell ref="H1132:H1133"/>
    <mergeCell ref="B1134:B1135"/>
    <mergeCell ref="C1134:C1135"/>
    <mergeCell ref="D1134:D1135"/>
    <mergeCell ref="E1134:E1135"/>
    <mergeCell ref="F1134:F1135"/>
    <mergeCell ref="G1134:G1135"/>
    <mergeCell ref="H1134:H1135"/>
    <mergeCell ref="B1136:B1137"/>
    <mergeCell ref="C1136:C1137"/>
    <mergeCell ref="D1136:D1137"/>
    <mergeCell ref="E1136:E1137"/>
    <mergeCell ref="F1136:F1137"/>
    <mergeCell ref="G1136:G1137"/>
    <mergeCell ref="H1136:H1137"/>
    <mergeCell ref="B1138:B1139"/>
    <mergeCell ref="C1138:C1139"/>
    <mergeCell ref="D1138:D1139"/>
    <mergeCell ref="E1138:E1139"/>
    <mergeCell ref="F1138:F1139"/>
    <mergeCell ref="G1138:G1139"/>
    <mergeCell ref="H1138:H1139"/>
    <mergeCell ref="B1140:B1141"/>
    <mergeCell ref="C1140:C1141"/>
    <mergeCell ref="D1140:D1141"/>
    <mergeCell ref="E1140:E1141"/>
    <mergeCell ref="F1140:F1141"/>
    <mergeCell ref="G1140:G1141"/>
    <mergeCell ref="H1140:H1141"/>
    <mergeCell ref="B1142:B1143"/>
    <mergeCell ref="C1142:C1143"/>
    <mergeCell ref="D1142:D1143"/>
    <mergeCell ref="E1142:E1143"/>
    <mergeCell ref="F1142:F1143"/>
    <mergeCell ref="G1142:G1143"/>
    <mergeCell ref="H1142:H1143"/>
    <mergeCell ref="B1144:B1145"/>
    <mergeCell ref="C1144:C1145"/>
    <mergeCell ref="D1144:D1145"/>
    <mergeCell ref="E1144:E1145"/>
    <mergeCell ref="F1144:F1145"/>
    <mergeCell ref="G1144:G1145"/>
    <mergeCell ref="H1144:H1145"/>
    <mergeCell ref="B1146:B1147"/>
    <mergeCell ref="C1146:C1147"/>
    <mergeCell ref="D1146:D1147"/>
    <mergeCell ref="E1146:E1147"/>
    <mergeCell ref="F1146:F1147"/>
    <mergeCell ref="G1146:G1147"/>
    <mergeCell ref="H1146:H1147"/>
    <mergeCell ref="B1148:B1149"/>
    <mergeCell ref="C1148:C1149"/>
    <mergeCell ref="D1148:D1149"/>
    <mergeCell ref="E1148:E1149"/>
    <mergeCell ref="F1148:F1149"/>
    <mergeCell ref="G1148:G1149"/>
    <mergeCell ref="H1148:H1149"/>
    <mergeCell ref="B1150:B1151"/>
    <mergeCell ref="C1150:C1151"/>
    <mergeCell ref="D1150:D1151"/>
    <mergeCell ref="E1150:E1151"/>
    <mergeCell ref="F1150:F1151"/>
    <mergeCell ref="G1150:G1151"/>
    <mergeCell ref="H1150:H1151"/>
    <mergeCell ref="B1152:B1153"/>
    <mergeCell ref="C1152:C1153"/>
    <mergeCell ref="D1152:D1153"/>
    <mergeCell ref="E1152:E1153"/>
    <mergeCell ref="F1152:F1153"/>
    <mergeCell ref="G1152:G1153"/>
    <mergeCell ref="H1152:H1153"/>
    <mergeCell ref="B1154:B1155"/>
    <mergeCell ref="C1154:C1155"/>
    <mergeCell ref="D1154:D1155"/>
    <mergeCell ref="E1154:E1155"/>
    <mergeCell ref="F1154:F1155"/>
    <mergeCell ref="G1154:G1155"/>
    <mergeCell ref="H1154:H1155"/>
    <mergeCell ref="B1156:B1157"/>
    <mergeCell ref="C1156:C1157"/>
    <mergeCell ref="D1156:D1157"/>
    <mergeCell ref="E1156:E1157"/>
    <mergeCell ref="F1156:F1157"/>
    <mergeCell ref="G1156:G1157"/>
    <mergeCell ref="H1156:H1157"/>
    <mergeCell ref="B1158:B1159"/>
    <mergeCell ref="C1158:C1159"/>
    <mergeCell ref="D1158:D1159"/>
    <mergeCell ref="E1158:E1159"/>
    <mergeCell ref="F1158:F1159"/>
    <mergeCell ref="G1158:G1159"/>
    <mergeCell ref="H1158:H1159"/>
    <mergeCell ref="B1160:B1161"/>
    <mergeCell ref="C1160:C1161"/>
    <mergeCell ref="D1160:D1161"/>
    <mergeCell ref="E1160:E1161"/>
    <mergeCell ref="F1160:F1161"/>
    <mergeCell ref="G1160:G1161"/>
    <mergeCell ref="H1160:H1161"/>
    <mergeCell ref="B1162:B1163"/>
    <mergeCell ref="C1162:C1163"/>
    <mergeCell ref="D1162:D1163"/>
    <mergeCell ref="E1162:E1163"/>
    <mergeCell ref="F1162:F1163"/>
    <mergeCell ref="G1162:G1163"/>
    <mergeCell ref="H1162:H1163"/>
    <mergeCell ref="B1164:B1165"/>
    <mergeCell ref="C1164:C1165"/>
    <mergeCell ref="D1164:D1165"/>
    <mergeCell ref="E1164:E1165"/>
    <mergeCell ref="F1164:F1165"/>
    <mergeCell ref="G1164:G1165"/>
    <mergeCell ref="H1164:H1165"/>
    <mergeCell ref="B1166:B1167"/>
    <mergeCell ref="C1166:C1167"/>
    <mergeCell ref="D1166:D1167"/>
    <mergeCell ref="E1166:E1167"/>
    <mergeCell ref="F1166:F1167"/>
    <mergeCell ref="G1166:G1167"/>
    <mergeCell ref="H1166:H1167"/>
    <mergeCell ref="B1168:B1169"/>
    <mergeCell ref="C1168:C1169"/>
    <mergeCell ref="D1168:D1169"/>
    <mergeCell ref="E1168:E1169"/>
    <mergeCell ref="F1168:F1169"/>
    <mergeCell ref="G1168:G1169"/>
    <mergeCell ref="H1168:H1169"/>
    <mergeCell ref="B1170:B1171"/>
    <mergeCell ref="C1170:C1171"/>
    <mergeCell ref="D1170:D1171"/>
    <mergeCell ref="E1170:E1171"/>
    <mergeCell ref="F1170:F1171"/>
    <mergeCell ref="G1170:G1171"/>
    <mergeCell ref="H1170:H1171"/>
    <mergeCell ref="B1172:B1173"/>
    <mergeCell ref="C1172:C1173"/>
    <mergeCell ref="D1172:D1173"/>
    <mergeCell ref="E1172:E1173"/>
    <mergeCell ref="F1172:F1173"/>
    <mergeCell ref="G1172:G1173"/>
    <mergeCell ref="H1172:H1173"/>
    <mergeCell ref="B1174:B1175"/>
    <mergeCell ref="C1174:C1175"/>
    <mergeCell ref="D1174:D1175"/>
    <mergeCell ref="E1174:E1175"/>
    <mergeCell ref="F1174:F1175"/>
    <mergeCell ref="G1174:G1175"/>
    <mergeCell ref="H1174:H1175"/>
    <mergeCell ref="B1176:B1177"/>
    <mergeCell ref="C1176:C1177"/>
    <mergeCell ref="D1176:D1177"/>
    <mergeCell ref="E1176:E1177"/>
    <mergeCell ref="F1176:F1177"/>
    <mergeCell ref="G1176:G1177"/>
    <mergeCell ref="H1176:H1177"/>
    <mergeCell ref="B1178:B1179"/>
    <mergeCell ref="C1178:C1179"/>
    <mergeCell ref="D1178:D1179"/>
    <mergeCell ref="E1178:E1179"/>
    <mergeCell ref="F1178:F1179"/>
    <mergeCell ref="G1178:G1179"/>
    <mergeCell ref="H1178:H1179"/>
    <mergeCell ref="B1180:B1181"/>
    <mergeCell ref="C1180:C1181"/>
    <mergeCell ref="D1180:D1181"/>
    <mergeCell ref="E1180:E1181"/>
    <mergeCell ref="F1180:F1181"/>
    <mergeCell ref="G1180:G1181"/>
    <mergeCell ref="H1180:H1181"/>
    <mergeCell ref="B1182:B1183"/>
    <mergeCell ref="C1182:C1183"/>
    <mergeCell ref="D1182:D1183"/>
    <mergeCell ref="E1182:E1183"/>
    <mergeCell ref="F1182:F1183"/>
    <mergeCell ref="G1182:G1183"/>
    <mergeCell ref="H1182:H1183"/>
    <mergeCell ref="B1184:B1185"/>
    <mergeCell ref="C1184:C1185"/>
    <mergeCell ref="D1184:D1185"/>
    <mergeCell ref="E1184:E1185"/>
    <mergeCell ref="F1184:F1185"/>
    <mergeCell ref="G1184:G1185"/>
    <mergeCell ref="H1184:H1185"/>
    <mergeCell ref="B1186:B1187"/>
    <mergeCell ref="C1186:C1187"/>
    <mergeCell ref="D1186:D1187"/>
    <mergeCell ref="E1186:E1187"/>
    <mergeCell ref="F1186:F1187"/>
    <mergeCell ref="G1186:G1187"/>
    <mergeCell ref="H1186:H1187"/>
    <mergeCell ref="F1198:F1199"/>
    <mergeCell ref="G1198:G1199"/>
    <mergeCell ref="H1198:H1199"/>
    <mergeCell ref="B1188:B1189"/>
    <mergeCell ref="C1188:C1189"/>
    <mergeCell ref="D1188:D1189"/>
    <mergeCell ref="E1188:E1189"/>
    <mergeCell ref="F1188:F1189"/>
    <mergeCell ref="G1188:G1189"/>
    <mergeCell ref="H1188:H1189"/>
    <mergeCell ref="B1190:B1191"/>
    <mergeCell ref="C1190:C1191"/>
    <mergeCell ref="D1190:D1191"/>
    <mergeCell ref="E1190:E1191"/>
    <mergeCell ref="F1190:F1191"/>
    <mergeCell ref="G1190:G1191"/>
    <mergeCell ref="H1190:H1191"/>
    <mergeCell ref="B1192:B1193"/>
    <mergeCell ref="C1192:C1193"/>
    <mergeCell ref="D1192:D1193"/>
    <mergeCell ref="E1192:E1193"/>
    <mergeCell ref="F1192:F1193"/>
    <mergeCell ref="G1192:G1193"/>
    <mergeCell ref="H1192:H1193"/>
    <mergeCell ref="B1200:B1201"/>
    <mergeCell ref="C1200:C1201"/>
    <mergeCell ref="D1200:D1201"/>
    <mergeCell ref="E1200:E1201"/>
    <mergeCell ref="F1200:F1201"/>
    <mergeCell ref="G1200:G1201"/>
    <mergeCell ref="H1200:H1201"/>
    <mergeCell ref="B1202:B1203"/>
    <mergeCell ref="C1202:C1203"/>
    <mergeCell ref="D1202:D1203"/>
    <mergeCell ref="E1202:E1203"/>
    <mergeCell ref="F1202:F1203"/>
    <mergeCell ref="G1202:G1203"/>
    <mergeCell ref="H1202:H1203"/>
    <mergeCell ref="B1194:B1195"/>
    <mergeCell ref="C1194:C1195"/>
    <mergeCell ref="D1194:D1195"/>
    <mergeCell ref="E1194:E1195"/>
    <mergeCell ref="F1194:F1195"/>
    <mergeCell ref="G1194:G1195"/>
    <mergeCell ref="H1194:H1195"/>
    <mergeCell ref="B1196:B1197"/>
    <mergeCell ref="C1196:C1197"/>
    <mergeCell ref="D1196:D1197"/>
    <mergeCell ref="E1196:E1197"/>
    <mergeCell ref="F1196:F1197"/>
    <mergeCell ref="G1196:G1197"/>
    <mergeCell ref="H1196:H1197"/>
    <mergeCell ref="B1198:B1199"/>
    <mergeCell ref="C1198:C1199"/>
    <mergeCell ref="D1198:D1199"/>
    <mergeCell ref="E1198:E11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ER631"/>
  <sheetViews>
    <sheetView tabSelected="1" workbookViewId="0">
      <pane xSplit="2" ySplit="2" topLeftCell="C583" activePane="bottomRight" state="frozen"/>
      <selection pane="topRight" activeCell="C1" sqref="C1"/>
      <selection pane="bottomLeft" activeCell="A3" sqref="A3"/>
      <selection pane="bottomRight" activeCell="D629" sqref="D629"/>
    </sheetView>
  </sheetViews>
  <sheetFormatPr defaultColWidth="10.28515625" defaultRowHeight="15.75" x14ac:dyDescent="0.25"/>
  <cols>
    <col min="1" max="1" width="8" style="37" customWidth="1"/>
    <col min="2" max="2" width="38.5703125" style="30" customWidth="1"/>
    <col min="3" max="3" width="48" style="30" bestFit="1" customWidth="1"/>
    <col min="4" max="4" width="38.42578125" style="30" bestFit="1" customWidth="1"/>
    <col min="5" max="5" width="25.140625" style="39" bestFit="1" customWidth="1"/>
    <col min="6" max="6" width="23.7109375" style="23" bestFit="1" customWidth="1"/>
    <col min="7" max="7" width="10.28515625" style="40"/>
    <col min="8" max="8" width="11.140625" style="41" bestFit="1" customWidth="1"/>
    <col min="9" max="9" width="23" style="23" customWidth="1"/>
    <col min="10" max="10" width="13.5703125" style="42" customWidth="1"/>
    <col min="11" max="11" width="18.42578125" style="23" bestFit="1" customWidth="1"/>
    <col min="12" max="16384" width="10.28515625" style="23"/>
  </cols>
  <sheetData>
    <row r="1" spans="1:10" s="1" customFormat="1" ht="15" customHeight="1" x14ac:dyDescent="0.25">
      <c r="A1" s="199" t="s">
        <v>203</v>
      </c>
      <c r="B1" s="199" t="s">
        <v>204</v>
      </c>
      <c r="C1" s="201" t="s">
        <v>205</v>
      </c>
    </row>
    <row r="2" spans="1:10" s="1" customFormat="1" ht="15" customHeight="1" x14ac:dyDescent="0.25">
      <c r="A2" s="200"/>
      <c r="B2" s="200"/>
      <c r="C2" s="202"/>
    </row>
    <row r="3" spans="1:10" s="21" customFormat="1" x14ac:dyDescent="0.25">
      <c r="A3" s="19" t="s">
        <v>0</v>
      </c>
      <c r="B3" s="19" t="s">
        <v>206</v>
      </c>
      <c r="C3" s="19" t="s">
        <v>207</v>
      </c>
      <c r="D3" s="20"/>
    </row>
    <row r="4" spans="1:10" s="21" customFormat="1" x14ac:dyDescent="0.25">
      <c r="A4" s="19" t="s">
        <v>3</v>
      </c>
      <c r="B4" s="19" t="s">
        <v>208</v>
      </c>
      <c r="C4" s="19" t="s">
        <v>209</v>
      </c>
      <c r="D4" s="20"/>
    </row>
    <row r="5" spans="1:10" ht="15" customHeight="1" x14ac:dyDescent="0.25">
      <c r="A5" s="22" t="s">
        <v>5</v>
      </c>
      <c r="B5" s="22" t="s">
        <v>6</v>
      </c>
      <c r="C5" s="22" t="s">
        <v>210</v>
      </c>
      <c r="D5" s="23"/>
      <c r="E5" s="23"/>
      <c r="G5" s="23"/>
      <c r="H5" s="23"/>
      <c r="J5" s="23"/>
    </row>
    <row r="6" spans="1:10" ht="15" customHeight="1" x14ac:dyDescent="0.25">
      <c r="A6" s="22" t="s">
        <v>7</v>
      </c>
      <c r="B6" s="22" t="s">
        <v>8</v>
      </c>
      <c r="C6" s="22" t="s">
        <v>209</v>
      </c>
      <c r="D6" s="23"/>
      <c r="E6" s="23"/>
      <c r="G6" s="23"/>
      <c r="H6" s="23"/>
      <c r="J6" s="23"/>
    </row>
    <row r="7" spans="1:10" s="21" customFormat="1" x14ac:dyDescent="0.25">
      <c r="A7" s="19" t="s">
        <v>10</v>
      </c>
      <c r="B7" s="24" t="s">
        <v>211</v>
      </c>
      <c r="C7" s="19" t="s">
        <v>209</v>
      </c>
    </row>
    <row r="8" spans="1:10" ht="15" customHeight="1" x14ac:dyDescent="0.25">
      <c r="A8" s="22" t="s">
        <v>12</v>
      </c>
      <c r="B8" s="22" t="s">
        <v>13</v>
      </c>
      <c r="C8" s="22" t="s">
        <v>212</v>
      </c>
      <c r="D8" s="23"/>
      <c r="E8" s="23"/>
      <c r="G8" s="23"/>
      <c r="H8" s="23"/>
      <c r="J8" s="23"/>
    </row>
    <row r="9" spans="1:10" ht="15" customHeight="1" x14ac:dyDescent="0.25">
      <c r="A9" s="22" t="s">
        <v>14</v>
      </c>
      <c r="B9" s="22" t="s">
        <v>15</v>
      </c>
      <c r="C9" s="22" t="s">
        <v>213</v>
      </c>
      <c r="D9" s="23"/>
      <c r="E9" s="23"/>
      <c r="G9" s="23"/>
      <c r="H9" s="23"/>
      <c r="J9" s="23"/>
    </row>
    <row r="10" spans="1:10" s="21" customFormat="1" x14ac:dyDescent="0.25">
      <c r="A10" s="19" t="s">
        <v>16</v>
      </c>
      <c r="B10" s="24" t="s">
        <v>214</v>
      </c>
      <c r="C10" s="19" t="s">
        <v>212</v>
      </c>
      <c r="D10" s="25"/>
    </row>
    <row r="11" spans="1:10" ht="15" customHeight="1" x14ac:dyDescent="0.25">
      <c r="A11" s="22" t="s">
        <v>18</v>
      </c>
      <c r="B11" s="22" t="s">
        <v>19</v>
      </c>
      <c r="C11" s="22" t="s">
        <v>210</v>
      </c>
      <c r="D11" s="23"/>
      <c r="E11" s="23"/>
      <c r="G11" s="23"/>
      <c r="H11" s="23"/>
      <c r="J11" s="23"/>
    </row>
    <row r="12" spans="1:10" ht="15" customHeight="1" x14ac:dyDescent="0.25">
      <c r="A12" s="22" t="s">
        <v>20</v>
      </c>
      <c r="B12" s="22" t="s">
        <v>21</v>
      </c>
      <c r="C12" s="22" t="s">
        <v>215</v>
      </c>
      <c r="D12" s="23"/>
      <c r="E12" s="23"/>
      <c r="G12" s="23"/>
      <c r="H12" s="23"/>
      <c r="J12" s="23"/>
    </row>
    <row r="13" spans="1:10" s="21" customFormat="1" x14ac:dyDescent="0.25">
      <c r="A13" s="19" t="s">
        <v>23</v>
      </c>
      <c r="B13" s="24" t="s">
        <v>216</v>
      </c>
      <c r="C13" s="19" t="s">
        <v>217</v>
      </c>
    </row>
    <row r="14" spans="1:10" ht="15" customHeight="1" x14ac:dyDescent="0.25">
      <c r="A14" s="22" t="s">
        <v>25</v>
      </c>
      <c r="B14" s="22" t="s">
        <v>26</v>
      </c>
      <c r="C14" s="22" t="s">
        <v>218</v>
      </c>
      <c r="D14" s="23"/>
      <c r="E14" s="23"/>
      <c r="G14" s="23"/>
      <c r="H14" s="23"/>
      <c r="J14" s="23"/>
    </row>
    <row r="15" spans="1:10" s="21" customFormat="1" x14ac:dyDescent="0.25">
      <c r="A15" s="19" t="s">
        <v>27</v>
      </c>
      <c r="B15" s="24" t="s">
        <v>219</v>
      </c>
      <c r="C15" s="19" t="s">
        <v>210</v>
      </c>
    </row>
    <row r="16" spans="1:10" ht="15" customHeight="1" x14ac:dyDescent="0.25">
      <c r="A16" s="22" t="s">
        <v>30</v>
      </c>
      <c r="B16" s="22" t="s">
        <v>31</v>
      </c>
      <c r="C16" s="22" t="s">
        <v>210</v>
      </c>
      <c r="D16" s="23"/>
      <c r="E16" s="23"/>
      <c r="G16" s="23"/>
      <c r="H16" s="23"/>
      <c r="J16" s="23"/>
    </row>
    <row r="17" spans="1:10" ht="15" customHeight="1" x14ac:dyDescent="0.25">
      <c r="A17" s="22" t="s">
        <v>33</v>
      </c>
      <c r="B17" s="22" t="s">
        <v>34</v>
      </c>
      <c r="C17" s="22" t="s">
        <v>210</v>
      </c>
      <c r="D17" s="23"/>
      <c r="E17" s="23"/>
      <c r="G17" s="23"/>
      <c r="H17" s="23"/>
      <c r="J17" s="23"/>
    </row>
    <row r="18" spans="1:10" ht="15" customHeight="1" x14ac:dyDescent="0.25">
      <c r="A18" s="22" t="s">
        <v>35</v>
      </c>
      <c r="B18" s="22" t="s">
        <v>220</v>
      </c>
      <c r="C18" s="22" t="s">
        <v>209</v>
      </c>
      <c r="D18" s="23"/>
      <c r="E18" s="23"/>
      <c r="G18" s="23"/>
      <c r="H18" s="23"/>
      <c r="J18" s="23"/>
    </row>
    <row r="19" spans="1:10" ht="15" customHeight="1" x14ac:dyDescent="0.25">
      <c r="A19" s="22" t="s">
        <v>37</v>
      </c>
      <c r="B19" s="22" t="s">
        <v>221</v>
      </c>
      <c r="C19" s="22" t="s">
        <v>213</v>
      </c>
      <c r="D19" s="23"/>
      <c r="E19" s="23"/>
      <c r="G19" s="23"/>
      <c r="H19" s="23"/>
      <c r="J19" s="23"/>
    </row>
    <row r="20" spans="1:10" ht="15" customHeight="1" x14ac:dyDescent="0.25">
      <c r="A20" s="22" t="s">
        <v>39</v>
      </c>
      <c r="B20" s="22" t="s">
        <v>222</v>
      </c>
      <c r="C20" s="22" t="s">
        <v>209</v>
      </c>
      <c r="D20" s="23"/>
      <c r="E20" s="23"/>
      <c r="G20" s="23"/>
      <c r="H20" s="23"/>
      <c r="J20" s="23"/>
    </row>
    <row r="21" spans="1:10" ht="15" customHeight="1" x14ac:dyDescent="0.25">
      <c r="A21" s="22" t="s">
        <v>41</v>
      </c>
      <c r="B21" s="22" t="s">
        <v>42</v>
      </c>
      <c r="C21" s="22" t="s">
        <v>215</v>
      </c>
      <c r="D21" s="23"/>
      <c r="E21" s="23"/>
      <c r="G21" s="23"/>
      <c r="H21" s="23"/>
      <c r="J21" s="23"/>
    </row>
    <row r="22" spans="1:10" s="21" customFormat="1" x14ac:dyDescent="0.25">
      <c r="A22" s="19" t="s">
        <v>44</v>
      </c>
      <c r="B22" s="24" t="s">
        <v>223</v>
      </c>
      <c r="C22" s="19" t="s">
        <v>209</v>
      </c>
    </row>
    <row r="23" spans="1:10" ht="15" customHeight="1" x14ac:dyDescent="0.25">
      <c r="A23" s="22" t="s">
        <v>157</v>
      </c>
      <c r="B23" s="22" t="s">
        <v>171</v>
      </c>
      <c r="C23" s="22" t="s">
        <v>209</v>
      </c>
      <c r="D23" s="23"/>
      <c r="E23" s="23"/>
      <c r="G23" s="23"/>
      <c r="H23" s="23"/>
      <c r="J23" s="23"/>
    </row>
    <row r="24" spans="1:10" ht="15" customHeight="1" x14ac:dyDescent="0.25">
      <c r="A24" s="22" t="s">
        <v>158</v>
      </c>
      <c r="B24" s="22" t="s">
        <v>172</v>
      </c>
      <c r="C24" s="22" t="s">
        <v>215</v>
      </c>
      <c r="D24" s="23"/>
      <c r="E24" s="23"/>
      <c r="G24" s="23"/>
      <c r="H24" s="23"/>
      <c r="J24" s="23"/>
    </row>
    <row r="25" spans="1:10" ht="15" customHeight="1" x14ac:dyDescent="0.25">
      <c r="A25" s="22" t="s">
        <v>159</v>
      </c>
      <c r="B25" s="22" t="s">
        <v>160</v>
      </c>
      <c r="C25" s="22" t="s">
        <v>215</v>
      </c>
      <c r="D25" s="23"/>
      <c r="E25" s="23"/>
      <c r="G25" s="23"/>
      <c r="H25" s="23"/>
      <c r="J25" s="23"/>
    </row>
    <row r="26" spans="1:10" ht="15" customHeight="1" x14ac:dyDescent="0.25">
      <c r="A26" s="22" t="s">
        <v>161</v>
      </c>
      <c r="B26" s="22" t="s">
        <v>173</v>
      </c>
      <c r="C26" s="22" t="s">
        <v>215</v>
      </c>
      <c r="D26" s="23"/>
      <c r="E26" s="23"/>
      <c r="G26" s="23"/>
      <c r="H26" s="23"/>
      <c r="J26" s="23"/>
    </row>
    <row r="27" spans="1:10" ht="15" customHeight="1" x14ac:dyDescent="0.25">
      <c r="A27" s="22" t="s">
        <v>162</v>
      </c>
      <c r="B27" s="22" t="s">
        <v>174</v>
      </c>
      <c r="C27" s="22" t="s">
        <v>213</v>
      </c>
      <c r="D27" s="23"/>
      <c r="E27" s="23"/>
      <c r="G27" s="23"/>
      <c r="H27" s="23"/>
      <c r="J27" s="23"/>
    </row>
    <row r="28" spans="1:10" ht="15" customHeight="1" x14ac:dyDescent="0.25">
      <c r="A28" s="22" t="s">
        <v>163</v>
      </c>
      <c r="B28" s="22" t="s">
        <v>175</v>
      </c>
      <c r="C28" s="22" t="s">
        <v>210</v>
      </c>
      <c r="D28" s="23"/>
      <c r="E28" s="23"/>
      <c r="G28" s="23"/>
      <c r="H28" s="23"/>
      <c r="J28" s="23"/>
    </row>
    <row r="29" spans="1:10" ht="15" customHeight="1" x14ac:dyDescent="0.25">
      <c r="A29" s="22" t="s">
        <v>165</v>
      </c>
      <c r="B29" s="22" t="s">
        <v>176</v>
      </c>
      <c r="C29" s="22" t="s">
        <v>215</v>
      </c>
      <c r="D29" s="23"/>
      <c r="E29" s="23"/>
      <c r="G29" s="23"/>
      <c r="H29" s="23"/>
      <c r="J29" s="23"/>
    </row>
    <row r="30" spans="1:10" ht="15" customHeight="1" x14ac:dyDescent="0.25">
      <c r="A30" s="22" t="s">
        <v>166</v>
      </c>
      <c r="B30" s="22" t="s">
        <v>224</v>
      </c>
      <c r="C30" s="22" t="s">
        <v>225</v>
      </c>
      <c r="D30" s="23"/>
      <c r="E30" s="23"/>
      <c r="G30" s="23"/>
      <c r="H30" s="23"/>
      <c r="J30" s="23"/>
    </row>
    <row r="31" spans="1:10" ht="15" customHeight="1" x14ac:dyDescent="0.25">
      <c r="A31" s="22" t="s">
        <v>168</v>
      </c>
      <c r="B31" s="22" t="s">
        <v>226</v>
      </c>
      <c r="C31" s="22" t="s">
        <v>209</v>
      </c>
      <c r="D31" s="23"/>
      <c r="E31" s="23"/>
      <c r="G31" s="23"/>
      <c r="H31" s="23"/>
      <c r="J31" s="23"/>
    </row>
    <row r="32" spans="1:10" ht="15" customHeight="1" x14ac:dyDescent="0.25">
      <c r="A32" s="22" t="s">
        <v>169</v>
      </c>
      <c r="B32" s="22" t="s">
        <v>179</v>
      </c>
      <c r="C32" s="22" t="s">
        <v>207</v>
      </c>
      <c r="D32" s="23"/>
      <c r="E32" s="23"/>
      <c r="G32" s="23"/>
      <c r="H32" s="23"/>
      <c r="J32" s="23"/>
    </row>
    <row r="33" spans="1:10" ht="15" customHeight="1" x14ac:dyDescent="0.25">
      <c r="A33" s="22" t="s">
        <v>181</v>
      </c>
      <c r="B33" s="22" t="s">
        <v>182</v>
      </c>
      <c r="C33" s="22" t="s">
        <v>207</v>
      </c>
      <c r="D33" s="23"/>
      <c r="E33" s="23"/>
      <c r="G33" s="23"/>
      <c r="H33" s="23"/>
      <c r="J33" s="23"/>
    </row>
    <row r="34" spans="1:10" s="21" customFormat="1" x14ac:dyDescent="0.25">
      <c r="A34" s="19" t="s">
        <v>184</v>
      </c>
      <c r="B34" s="24" t="s">
        <v>227</v>
      </c>
      <c r="C34" s="19" t="s">
        <v>217</v>
      </c>
    </row>
    <row r="35" spans="1:10" s="21" customFormat="1" x14ac:dyDescent="0.25">
      <c r="A35" s="19" t="s">
        <v>186</v>
      </c>
      <c r="B35" s="24" t="s">
        <v>228</v>
      </c>
      <c r="C35" s="19" t="s">
        <v>217</v>
      </c>
    </row>
    <row r="36" spans="1:10" ht="15" customHeight="1" x14ac:dyDescent="0.25">
      <c r="A36" s="22" t="s">
        <v>188</v>
      </c>
      <c r="B36" s="22" t="s">
        <v>189</v>
      </c>
      <c r="C36" s="22" t="s">
        <v>210</v>
      </c>
      <c r="D36" s="23"/>
      <c r="E36" s="23"/>
      <c r="G36" s="23"/>
      <c r="H36" s="23"/>
      <c r="J36" s="23"/>
    </row>
    <row r="37" spans="1:10" ht="15" customHeight="1" x14ac:dyDescent="0.25">
      <c r="A37" s="22" t="s">
        <v>191</v>
      </c>
      <c r="B37" s="22" t="s">
        <v>192</v>
      </c>
      <c r="C37" s="22" t="s">
        <v>209</v>
      </c>
      <c r="D37" s="23"/>
      <c r="E37" s="23"/>
      <c r="G37" s="23"/>
      <c r="H37" s="23"/>
      <c r="J37" s="23"/>
    </row>
    <row r="38" spans="1:10" ht="15" customHeight="1" x14ac:dyDescent="0.25">
      <c r="A38" s="22" t="s">
        <v>194</v>
      </c>
      <c r="B38" s="22" t="s">
        <v>195</v>
      </c>
      <c r="C38" s="22" t="s">
        <v>215</v>
      </c>
      <c r="D38" s="23"/>
      <c r="E38" s="23"/>
      <c r="G38" s="23"/>
      <c r="H38" s="23"/>
      <c r="J38" s="23"/>
    </row>
    <row r="39" spans="1:10" ht="15" customHeight="1" x14ac:dyDescent="0.25">
      <c r="A39" s="22" t="s">
        <v>197</v>
      </c>
      <c r="B39" s="22" t="s">
        <v>198</v>
      </c>
      <c r="C39" s="22" t="s">
        <v>212</v>
      </c>
      <c r="D39" s="23"/>
      <c r="E39" s="23"/>
      <c r="G39" s="23"/>
      <c r="H39" s="23"/>
      <c r="J39" s="23"/>
    </row>
    <row r="40" spans="1:10" ht="15" customHeight="1" x14ac:dyDescent="0.25">
      <c r="A40" s="22" t="s">
        <v>199</v>
      </c>
      <c r="B40" s="22" t="s">
        <v>229</v>
      </c>
      <c r="C40" s="22" t="s">
        <v>230</v>
      </c>
      <c r="D40" s="23"/>
      <c r="E40" s="23"/>
      <c r="G40" s="23"/>
      <c r="H40" s="23"/>
      <c r="J40" s="23"/>
    </row>
    <row r="41" spans="1:10" ht="15" customHeight="1" x14ac:dyDescent="0.25">
      <c r="A41" s="22" t="s">
        <v>47</v>
      </c>
      <c r="B41" s="22" t="s">
        <v>48</v>
      </c>
      <c r="C41" s="22" t="s">
        <v>225</v>
      </c>
      <c r="D41" s="23"/>
      <c r="E41" s="23"/>
      <c r="G41" s="23"/>
      <c r="H41" s="23"/>
      <c r="J41" s="23"/>
    </row>
    <row r="42" spans="1:10" ht="15" customHeight="1" x14ac:dyDescent="0.25">
      <c r="A42" s="22" t="s">
        <v>49</v>
      </c>
      <c r="B42" s="22" t="s">
        <v>50</v>
      </c>
      <c r="C42" s="22" t="s">
        <v>217</v>
      </c>
      <c r="D42" s="23"/>
      <c r="E42" s="23"/>
      <c r="G42" s="23"/>
      <c r="H42" s="23"/>
      <c r="J42" s="23"/>
    </row>
    <row r="43" spans="1:10" ht="15" customHeight="1" x14ac:dyDescent="0.25">
      <c r="A43" s="22" t="s">
        <v>51</v>
      </c>
      <c r="B43" s="22" t="s">
        <v>52</v>
      </c>
      <c r="C43" s="22" t="s">
        <v>212</v>
      </c>
      <c r="D43" s="23"/>
      <c r="E43" s="23"/>
      <c r="G43" s="23"/>
      <c r="H43" s="23"/>
      <c r="J43" s="23"/>
    </row>
    <row r="44" spans="1:10" ht="15" customHeight="1" x14ac:dyDescent="0.25">
      <c r="A44" s="22" t="s">
        <v>53</v>
      </c>
      <c r="B44" s="22" t="s">
        <v>54</v>
      </c>
      <c r="C44" s="22" t="s">
        <v>215</v>
      </c>
      <c r="D44" s="23"/>
      <c r="E44" s="23"/>
      <c r="G44" s="23"/>
      <c r="H44" s="23"/>
      <c r="J44" s="23"/>
    </row>
    <row r="45" spans="1:10" ht="15" customHeight="1" x14ac:dyDescent="0.25">
      <c r="A45" s="22" t="s">
        <v>55</v>
      </c>
      <c r="B45" s="22" t="s">
        <v>56</v>
      </c>
      <c r="C45" s="22" t="s">
        <v>209</v>
      </c>
      <c r="D45" s="23"/>
      <c r="E45" s="23"/>
      <c r="G45" s="23"/>
      <c r="H45" s="23"/>
      <c r="J45" s="23"/>
    </row>
    <row r="46" spans="1:10" ht="15" customHeight="1" x14ac:dyDescent="0.25">
      <c r="A46" s="22" t="s">
        <v>57</v>
      </c>
      <c r="B46" s="22" t="s">
        <v>231</v>
      </c>
      <c r="C46" s="22" t="s">
        <v>217</v>
      </c>
      <c r="D46" s="23"/>
      <c r="E46" s="23"/>
      <c r="G46" s="23"/>
      <c r="H46" s="23"/>
      <c r="J46" s="23"/>
    </row>
    <row r="47" spans="1:10" ht="15" customHeight="1" x14ac:dyDescent="0.25">
      <c r="A47" s="22" t="s">
        <v>59</v>
      </c>
      <c r="B47" s="22" t="s">
        <v>232</v>
      </c>
      <c r="C47" s="22" t="s">
        <v>210</v>
      </c>
      <c r="D47" s="23"/>
      <c r="E47" s="23"/>
      <c r="G47" s="23"/>
      <c r="H47" s="23"/>
      <c r="J47" s="23"/>
    </row>
    <row r="48" spans="1:10" ht="15" customHeight="1" x14ac:dyDescent="0.25">
      <c r="A48" s="22" t="s">
        <v>61</v>
      </c>
      <c r="B48" s="22" t="s">
        <v>62</v>
      </c>
      <c r="C48" s="22" t="s">
        <v>210</v>
      </c>
      <c r="D48" s="23"/>
      <c r="E48" s="23"/>
      <c r="G48" s="23"/>
      <c r="H48" s="23"/>
      <c r="J48" s="23"/>
    </row>
    <row r="49" spans="1:10 16369:16369" ht="15" customHeight="1" x14ac:dyDescent="0.25">
      <c r="A49" s="22" t="s">
        <v>63</v>
      </c>
      <c r="B49" s="22" t="s">
        <v>64</v>
      </c>
      <c r="C49" s="22" t="s">
        <v>210</v>
      </c>
      <c r="D49" s="23"/>
      <c r="E49" s="23"/>
      <c r="G49" s="23"/>
      <c r="H49" s="23"/>
      <c r="J49" s="23"/>
    </row>
    <row r="50" spans="1:10 16369:16369" ht="15" customHeight="1" x14ac:dyDescent="0.25">
      <c r="A50" s="22" t="s">
        <v>66</v>
      </c>
      <c r="B50" s="22" t="s">
        <v>67</v>
      </c>
      <c r="C50" s="22" t="s">
        <v>209</v>
      </c>
      <c r="D50" s="23"/>
      <c r="E50" s="23"/>
      <c r="G50" s="23"/>
      <c r="H50" s="23"/>
      <c r="J50" s="23"/>
    </row>
    <row r="51" spans="1:10 16369:16369" s="21" customFormat="1" x14ac:dyDescent="0.25">
      <c r="A51" s="19" t="s">
        <v>68</v>
      </c>
      <c r="B51" s="24" t="s">
        <v>233</v>
      </c>
      <c r="C51" s="19" t="s">
        <v>234</v>
      </c>
      <c r="XEO51" s="26"/>
    </row>
    <row r="52" spans="1:10 16369:16369" ht="15" customHeight="1" x14ac:dyDescent="0.25">
      <c r="A52" s="22" t="s">
        <v>70</v>
      </c>
      <c r="B52" s="22" t="s">
        <v>71</v>
      </c>
      <c r="C52" s="22" t="s">
        <v>210</v>
      </c>
      <c r="D52" s="23"/>
      <c r="E52" s="23"/>
      <c r="G52" s="23"/>
      <c r="H52" s="23"/>
      <c r="J52" s="23"/>
    </row>
    <row r="53" spans="1:10 16369:16369" ht="15" customHeight="1" x14ac:dyDescent="0.25">
      <c r="A53" s="22" t="s">
        <v>73</v>
      </c>
      <c r="B53" s="22" t="s">
        <v>74</v>
      </c>
      <c r="C53" s="22" t="s">
        <v>210</v>
      </c>
      <c r="D53" s="23"/>
      <c r="E53" s="23"/>
      <c r="G53" s="23"/>
      <c r="H53" s="23"/>
      <c r="J53" s="23"/>
    </row>
    <row r="54" spans="1:10 16369:16369" s="21" customFormat="1" x14ac:dyDescent="0.25">
      <c r="A54" s="19" t="s">
        <v>75</v>
      </c>
      <c r="B54" s="24" t="s">
        <v>235</v>
      </c>
      <c r="C54" s="19" t="s">
        <v>212</v>
      </c>
    </row>
    <row r="55" spans="1:10 16369:16369" ht="15" customHeight="1" x14ac:dyDescent="0.25">
      <c r="A55" s="22" t="s">
        <v>78</v>
      </c>
      <c r="B55" s="22" t="s">
        <v>79</v>
      </c>
      <c r="C55" s="22" t="s">
        <v>210</v>
      </c>
      <c r="D55" s="23"/>
      <c r="E55" s="23"/>
      <c r="G55" s="23"/>
      <c r="H55" s="23"/>
      <c r="J55" s="23"/>
    </row>
    <row r="56" spans="1:10 16369:16369" ht="15" customHeight="1" x14ac:dyDescent="0.25">
      <c r="A56" s="22" t="s">
        <v>80</v>
      </c>
      <c r="B56" s="22" t="s">
        <v>81</v>
      </c>
      <c r="C56" s="22" t="s">
        <v>230</v>
      </c>
      <c r="D56" s="23"/>
      <c r="E56" s="23"/>
      <c r="G56" s="23"/>
      <c r="H56" s="23"/>
      <c r="J56" s="23"/>
    </row>
    <row r="57" spans="1:10 16369:16369" ht="15" customHeight="1" x14ac:dyDescent="0.25">
      <c r="A57" s="22" t="s">
        <v>82</v>
      </c>
      <c r="B57" s="22" t="s">
        <v>83</v>
      </c>
      <c r="C57" s="22" t="s">
        <v>209</v>
      </c>
      <c r="D57" s="23"/>
      <c r="E57" s="23"/>
      <c r="G57" s="23"/>
      <c r="H57" s="23"/>
      <c r="J57" s="23"/>
    </row>
    <row r="58" spans="1:10 16369:16369" ht="15" customHeight="1" x14ac:dyDescent="0.25">
      <c r="A58" s="22" t="s">
        <v>84</v>
      </c>
      <c r="B58" s="22" t="s">
        <v>236</v>
      </c>
      <c r="C58" s="22" t="s">
        <v>217</v>
      </c>
      <c r="D58" s="23"/>
      <c r="E58" s="23"/>
      <c r="G58" s="23"/>
      <c r="H58" s="23"/>
      <c r="J58" s="23"/>
    </row>
    <row r="59" spans="1:10 16369:16369" ht="15" customHeight="1" x14ac:dyDescent="0.25">
      <c r="A59" s="22" t="s">
        <v>86</v>
      </c>
      <c r="B59" s="22" t="s">
        <v>87</v>
      </c>
      <c r="C59" s="22" t="s">
        <v>225</v>
      </c>
      <c r="D59" s="23"/>
      <c r="E59" s="23"/>
      <c r="G59" s="23"/>
      <c r="H59" s="23"/>
      <c r="J59" s="23"/>
    </row>
    <row r="60" spans="1:10 16369:16369" ht="15" customHeight="1" x14ac:dyDescent="0.25">
      <c r="A60" s="22" t="s">
        <v>88</v>
      </c>
      <c r="B60" s="22" t="s">
        <v>89</v>
      </c>
      <c r="C60" s="22" t="s">
        <v>210</v>
      </c>
      <c r="D60" s="23"/>
      <c r="E60" s="23"/>
      <c r="G60" s="23"/>
      <c r="H60" s="23"/>
      <c r="J60" s="23"/>
    </row>
    <row r="61" spans="1:10 16369:16369" ht="15" customHeight="1" x14ac:dyDescent="0.25">
      <c r="A61" s="22" t="s">
        <v>90</v>
      </c>
      <c r="B61" s="22" t="s">
        <v>91</v>
      </c>
      <c r="C61" s="22" t="s">
        <v>210</v>
      </c>
      <c r="D61" s="23"/>
      <c r="E61" s="23"/>
      <c r="G61" s="23"/>
      <c r="H61" s="23"/>
      <c r="J61" s="23"/>
    </row>
    <row r="62" spans="1:10 16369:16369" ht="15" customHeight="1" x14ac:dyDescent="0.25">
      <c r="A62" s="22" t="s">
        <v>93</v>
      </c>
      <c r="B62" s="22" t="s">
        <v>94</v>
      </c>
      <c r="C62" s="22" t="s">
        <v>225</v>
      </c>
      <c r="D62" s="23"/>
      <c r="E62" s="23"/>
      <c r="G62" s="23"/>
      <c r="H62" s="23"/>
      <c r="J62" s="23"/>
    </row>
    <row r="63" spans="1:10 16369:16369" ht="15" customHeight="1" x14ac:dyDescent="0.25">
      <c r="A63" s="22" t="s">
        <v>96</v>
      </c>
      <c r="B63" s="22" t="s">
        <v>237</v>
      </c>
      <c r="C63" s="22" t="s">
        <v>230</v>
      </c>
      <c r="D63" s="23"/>
      <c r="E63" s="23"/>
      <c r="G63" s="23"/>
      <c r="H63" s="23"/>
      <c r="J63" s="23"/>
    </row>
    <row r="64" spans="1:10 16369:16369" ht="15" customHeight="1" x14ac:dyDescent="0.25">
      <c r="A64" s="22" t="s">
        <v>97</v>
      </c>
      <c r="B64" s="22" t="s">
        <v>238</v>
      </c>
      <c r="C64" s="22" t="s">
        <v>212</v>
      </c>
      <c r="D64" s="23"/>
      <c r="E64" s="23"/>
      <c r="G64" s="23"/>
      <c r="H64" s="23"/>
      <c r="J64" s="23"/>
    </row>
    <row r="65" spans="1:10 16370:16372" ht="15" customHeight="1" x14ac:dyDescent="0.25">
      <c r="A65" s="22" t="s">
        <v>98</v>
      </c>
      <c r="B65" s="22" t="s">
        <v>239</v>
      </c>
      <c r="C65" s="22" t="s">
        <v>225</v>
      </c>
      <c r="D65" s="23"/>
      <c r="E65" s="23"/>
      <c r="G65" s="23"/>
      <c r="H65" s="23"/>
      <c r="J65" s="23"/>
    </row>
    <row r="66" spans="1:10 16370:16372" s="28" customFormat="1" ht="15" customHeight="1" x14ac:dyDescent="0.25">
      <c r="A66" s="27" t="s">
        <v>99</v>
      </c>
      <c r="B66" s="19" t="s">
        <v>100</v>
      </c>
      <c r="C66" s="22" t="s">
        <v>209</v>
      </c>
    </row>
    <row r="67" spans="1:10 16370:16372" s="21" customFormat="1" x14ac:dyDescent="0.25">
      <c r="A67" s="19" t="s">
        <v>101</v>
      </c>
      <c r="B67" s="24" t="s">
        <v>240</v>
      </c>
      <c r="C67" s="19" t="s">
        <v>210</v>
      </c>
      <c r="XEP67" s="25"/>
    </row>
    <row r="68" spans="1:10 16370:16372" s="28" customFormat="1" ht="15" customHeight="1" x14ac:dyDescent="0.25">
      <c r="A68" s="27" t="s">
        <v>102</v>
      </c>
      <c r="B68" s="19" t="s">
        <v>241</v>
      </c>
      <c r="C68" s="22" t="s">
        <v>210</v>
      </c>
    </row>
    <row r="69" spans="1:10 16370:16372" s="21" customFormat="1" x14ac:dyDescent="0.25">
      <c r="A69" s="19" t="s">
        <v>103</v>
      </c>
      <c r="B69" s="24" t="s">
        <v>242</v>
      </c>
      <c r="C69" s="19" t="s">
        <v>210</v>
      </c>
    </row>
    <row r="70" spans="1:10 16370:16372" s="28" customFormat="1" ht="15" customHeight="1" x14ac:dyDescent="0.25">
      <c r="A70" s="27" t="s">
        <v>104</v>
      </c>
      <c r="B70" s="19" t="s">
        <v>243</v>
      </c>
      <c r="C70" s="22" t="s">
        <v>210</v>
      </c>
    </row>
    <row r="71" spans="1:10 16370:16372" s="28" customFormat="1" ht="15" customHeight="1" x14ac:dyDescent="0.25">
      <c r="A71" s="27" t="s">
        <v>105</v>
      </c>
      <c r="B71" s="19" t="s">
        <v>244</v>
      </c>
      <c r="C71" s="19" t="s">
        <v>210</v>
      </c>
    </row>
    <row r="72" spans="1:10 16370:16372" s="21" customFormat="1" x14ac:dyDescent="0.25">
      <c r="A72" s="19" t="s">
        <v>106</v>
      </c>
      <c r="B72" s="24" t="s">
        <v>245</v>
      </c>
      <c r="C72" s="19" t="s">
        <v>210</v>
      </c>
      <c r="XER72" s="25"/>
    </row>
    <row r="73" spans="1:10 16370:16372" s="21" customFormat="1" x14ac:dyDescent="0.25">
      <c r="A73" s="19" t="s">
        <v>107</v>
      </c>
      <c r="B73" s="24" t="s">
        <v>246</v>
      </c>
      <c r="C73" s="19" t="s">
        <v>210</v>
      </c>
    </row>
    <row r="74" spans="1:10 16370:16372" s="28" customFormat="1" ht="15" customHeight="1" x14ac:dyDescent="0.25">
      <c r="A74" s="27" t="s">
        <v>108</v>
      </c>
      <c r="B74" s="29" t="s">
        <v>247</v>
      </c>
      <c r="C74" s="29" t="s">
        <v>230</v>
      </c>
    </row>
    <row r="75" spans="1:10 16370:16372" s="21" customFormat="1" x14ac:dyDescent="0.25">
      <c r="A75" s="19" t="s">
        <v>109</v>
      </c>
      <c r="B75" s="24" t="s">
        <v>248</v>
      </c>
      <c r="C75" s="19" t="s">
        <v>210</v>
      </c>
      <c r="XER75" s="25"/>
    </row>
    <row r="76" spans="1:10 16370:16372" s="28" customFormat="1" ht="15" customHeight="1" x14ac:dyDescent="0.25">
      <c r="A76" s="27" t="s">
        <v>110</v>
      </c>
      <c r="B76" s="29" t="s">
        <v>249</v>
      </c>
      <c r="C76" s="29" t="s">
        <v>210</v>
      </c>
    </row>
    <row r="77" spans="1:10 16370:16372" s="28" customFormat="1" ht="15" customHeight="1" x14ac:dyDescent="0.25">
      <c r="A77" s="27" t="s">
        <v>111</v>
      </c>
      <c r="B77" s="29" t="s">
        <v>250</v>
      </c>
      <c r="C77" s="29" t="s">
        <v>210</v>
      </c>
    </row>
    <row r="78" spans="1:10 16370:16372" s="28" customFormat="1" ht="15" customHeight="1" x14ac:dyDescent="0.25">
      <c r="A78" s="27" t="s">
        <v>112</v>
      </c>
      <c r="B78" s="29" t="s">
        <v>251</v>
      </c>
      <c r="C78" s="29" t="s">
        <v>210</v>
      </c>
    </row>
    <row r="79" spans="1:10 16370:16372" s="28" customFormat="1" ht="15" customHeight="1" x14ac:dyDescent="0.25">
      <c r="A79" s="27" t="s">
        <v>113</v>
      </c>
      <c r="B79" s="29" t="s">
        <v>252</v>
      </c>
      <c r="C79" s="29" t="s">
        <v>212</v>
      </c>
    </row>
    <row r="80" spans="1:10 16370:16372" s="21" customFormat="1" x14ac:dyDescent="0.25">
      <c r="A80" s="19" t="s">
        <v>114</v>
      </c>
      <c r="B80" s="24" t="s">
        <v>253</v>
      </c>
      <c r="C80" s="19" t="s">
        <v>210</v>
      </c>
    </row>
    <row r="81" spans="1:3 16369:16369" s="21" customFormat="1" x14ac:dyDescent="0.25">
      <c r="A81" s="19" t="s">
        <v>115</v>
      </c>
      <c r="B81" s="24" t="s">
        <v>254</v>
      </c>
      <c r="C81" s="19" t="s">
        <v>207</v>
      </c>
    </row>
    <row r="82" spans="1:3 16369:16369" s="28" customFormat="1" ht="15" customHeight="1" x14ac:dyDescent="0.25">
      <c r="A82" s="27" t="s">
        <v>116</v>
      </c>
      <c r="B82" s="22" t="s">
        <v>255</v>
      </c>
      <c r="C82" s="22" t="s">
        <v>210</v>
      </c>
    </row>
    <row r="83" spans="1:3 16369:16369" s="28" customFormat="1" ht="15" customHeight="1" x14ac:dyDescent="0.25">
      <c r="A83" s="27" t="s">
        <v>117</v>
      </c>
      <c r="B83" s="22" t="s">
        <v>256</v>
      </c>
      <c r="C83" s="22" t="s">
        <v>225</v>
      </c>
    </row>
    <row r="84" spans="1:3 16369:16369" s="21" customFormat="1" x14ac:dyDescent="0.25">
      <c r="A84" s="19" t="s">
        <v>118</v>
      </c>
      <c r="B84" s="24" t="s">
        <v>257</v>
      </c>
      <c r="C84" s="19" t="s">
        <v>210</v>
      </c>
      <c r="XEO84" s="25"/>
    </row>
    <row r="85" spans="1:3 16369:16369" s="28" customFormat="1" ht="15" customHeight="1" x14ac:dyDescent="0.25">
      <c r="A85" s="27" t="s">
        <v>119</v>
      </c>
      <c r="B85" s="22" t="s">
        <v>258</v>
      </c>
      <c r="C85" s="22" t="s">
        <v>210</v>
      </c>
    </row>
    <row r="86" spans="1:3 16369:16369" s="28" customFormat="1" ht="15" customHeight="1" x14ac:dyDescent="0.25">
      <c r="A86" s="27" t="s">
        <v>120</v>
      </c>
      <c r="B86" s="22" t="s">
        <v>259</v>
      </c>
      <c r="C86" s="22" t="s">
        <v>210</v>
      </c>
    </row>
    <row r="87" spans="1:3 16369:16369" s="28" customFormat="1" ht="15" customHeight="1" x14ac:dyDescent="0.25">
      <c r="A87" s="27" t="s">
        <v>121</v>
      </c>
      <c r="B87" s="29" t="s">
        <v>260</v>
      </c>
      <c r="C87" s="29" t="s">
        <v>209</v>
      </c>
    </row>
    <row r="88" spans="1:3 16369:16369" s="28" customFormat="1" ht="15" customHeight="1" x14ac:dyDescent="0.25">
      <c r="A88" s="27" t="s">
        <v>122</v>
      </c>
      <c r="B88" s="29" t="s">
        <v>261</v>
      </c>
      <c r="C88" s="29" t="s">
        <v>212</v>
      </c>
    </row>
    <row r="89" spans="1:3 16369:16369" s="28" customFormat="1" ht="15" customHeight="1" x14ac:dyDescent="0.25">
      <c r="A89" s="27" t="s">
        <v>123</v>
      </c>
      <c r="B89" s="22" t="s">
        <v>262</v>
      </c>
      <c r="C89" s="22" t="s">
        <v>225</v>
      </c>
    </row>
    <row r="90" spans="1:3 16369:16369" s="28" customFormat="1" ht="15" customHeight="1" x14ac:dyDescent="0.25">
      <c r="A90" s="27" t="s">
        <v>124</v>
      </c>
      <c r="B90" s="29" t="s">
        <v>263</v>
      </c>
      <c r="C90" s="29" t="s">
        <v>210</v>
      </c>
    </row>
    <row r="91" spans="1:3 16369:16369" s="28" customFormat="1" ht="15" customHeight="1" x14ac:dyDescent="0.25">
      <c r="A91" s="27" t="s">
        <v>125</v>
      </c>
      <c r="B91" s="29" t="s">
        <v>264</v>
      </c>
      <c r="C91" s="29" t="s">
        <v>217</v>
      </c>
    </row>
    <row r="92" spans="1:3 16369:16369" s="28" customFormat="1" ht="15" customHeight="1" x14ac:dyDescent="0.25">
      <c r="A92" s="27" t="s">
        <v>126</v>
      </c>
      <c r="B92" s="22" t="s">
        <v>265</v>
      </c>
      <c r="C92" s="22" t="s">
        <v>212</v>
      </c>
    </row>
    <row r="93" spans="1:3 16369:16369" s="28" customFormat="1" ht="15" customHeight="1" x14ac:dyDescent="0.25">
      <c r="A93" s="27" t="s">
        <v>127</v>
      </c>
      <c r="B93" s="29" t="s">
        <v>266</v>
      </c>
      <c r="C93" s="29" t="s">
        <v>230</v>
      </c>
    </row>
    <row r="94" spans="1:3 16369:16369" s="28" customFormat="1" ht="15" customHeight="1" x14ac:dyDescent="0.25">
      <c r="A94" s="27" t="s">
        <v>128</v>
      </c>
      <c r="B94" s="22" t="s">
        <v>267</v>
      </c>
      <c r="C94" s="22" t="s">
        <v>207</v>
      </c>
    </row>
    <row r="95" spans="1:3 16369:16369" s="21" customFormat="1" x14ac:dyDescent="0.25">
      <c r="A95" s="19" t="s">
        <v>129</v>
      </c>
      <c r="B95" s="24" t="s">
        <v>268</v>
      </c>
      <c r="C95" s="19" t="s">
        <v>210</v>
      </c>
    </row>
    <row r="96" spans="1:3 16369:16369" s="21" customFormat="1" x14ac:dyDescent="0.25">
      <c r="A96" s="19" t="s">
        <v>130</v>
      </c>
      <c r="B96" s="24" t="s">
        <v>269</v>
      </c>
      <c r="C96" s="19" t="s">
        <v>210</v>
      </c>
    </row>
    <row r="97" spans="1:3" s="28" customFormat="1" ht="15" customHeight="1" x14ac:dyDescent="0.25">
      <c r="A97" s="27" t="s">
        <v>131</v>
      </c>
      <c r="B97" s="29" t="s">
        <v>132</v>
      </c>
      <c r="C97" s="29" t="s">
        <v>212</v>
      </c>
    </row>
    <row r="98" spans="1:3" s="21" customFormat="1" x14ac:dyDescent="0.25">
      <c r="A98" s="19" t="s">
        <v>133</v>
      </c>
      <c r="B98" s="24" t="s">
        <v>270</v>
      </c>
      <c r="C98" s="19" t="s">
        <v>212</v>
      </c>
    </row>
    <row r="99" spans="1:3" s="28" customFormat="1" ht="15" customHeight="1" x14ac:dyDescent="0.25">
      <c r="A99" s="27" t="s">
        <v>134</v>
      </c>
      <c r="B99" s="29" t="s">
        <v>271</v>
      </c>
      <c r="C99" s="29" t="s">
        <v>210</v>
      </c>
    </row>
    <row r="100" spans="1:3" s="28" customFormat="1" ht="15" customHeight="1" x14ac:dyDescent="0.25">
      <c r="A100" s="27" t="s">
        <v>135</v>
      </c>
      <c r="B100" s="29" t="s">
        <v>136</v>
      </c>
      <c r="C100" s="29" t="s">
        <v>230</v>
      </c>
    </row>
    <row r="101" spans="1:3" s="28" customFormat="1" ht="15" customHeight="1" x14ac:dyDescent="0.25">
      <c r="A101" s="27" t="s">
        <v>137</v>
      </c>
      <c r="B101" s="29" t="s">
        <v>272</v>
      </c>
      <c r="C101" s="29" t="s">
        <v>209</v>
      </c>
    </row>
    <row r="102" spans="1:3" s="28" customFormat="1" ht="15" customHeight="1" x14ac:dyDescent="0.25">
      <c r="A102" s="27" t="s">
        <v>138</v>
      </c>
      <c r="B102" s="29" t="s">
        <v>273</v>
      </c>
      <c r="C102" s="29" t="s">
        <v>210</v>
      </c>
    </row>
    <row r="103" spans="1:3" s="21" customFormat="1" x14ac:dyDescent="0.25">
      <c r="A103" s="19" t="s">
        <v>274</v>
      </c>
      <c r="B103" s="24" t="s">
        <v>275</v>
      </c>
      <c r="C103" s="19" t="s">
        <v>210</v>
      </c>
    </row>
    <row r="104" spans="1:3" s="30" customFormat="1" ht="15" customHeight="1" x14ac:dyDescent="0.25">
      <c r="A104" s="22" t="s">
        <v>276</v>
      </c>
      <c r="B104" s="22" t="s">
        <v>277</v>
      </c>
      <c r="C104" s="22" t="s">
        <v>209</v>
      </c>
    </row>
    <row r="105" spans="1:3" s="21" customFormat="1" x14ac:dyDescent="0.25">
      <c r="A105" s="19" t="s">
        <v>278</v>
      </c>
      <c r="B105" s="24" t="s">
        <v>279</v>
      </c>
      <c r="C105" s="19" t="s">
        <v>209</v>
      </c>
    </row>
    <row r="106" spans="1:3" s="30" customFormat="1" ht="15" customHeight="1" x14ac:dyDescent="0.25">
      <c r="A106" s="22" t="s">
        <v>280</v>
      </c>
      <c r="B106" s="29" t="s">
        <v>281</v>
      </c>
      <c r="C106" s="29" t="s">
        <v>210</v>
      </c>
    </row>
    <row r="107" spans="1:3" s="30" customFormat="1" ht="15" customHeight="1" x14ac:dyDescent="0.25">
      <c r="A107" s="22" t="s">
        <v>282</v>
      </c>
      <c r="B107" s="22" t="s">
        <v>283</v>
      </c>
      <c r="C107" s="22" t="s">
        <v>209</v>
      </c>
    </row>
    <row r="108" spans="1:3" s="21" customFormat="1" x14ac:dyDescent="0.25">
      <c r="A108" s="19" t="s">
        <v>284</v>
      </c>
      <c r="B108" s="24" t="s">
        <v>285</v>
      </c>
      <c r="C108" s="19" t="s">
        <v>210</v>
      </c>
    </row>
    <row r="109" spans="1:3" s="30" customFormat="1" ht="15" customHeight="1" x14ac:dyDescent="0.25">
      <c r="A109" s="22" t="s">
        <v>286</v>
      </c>
      <c r="B109" s="29" t="s">
        <v>287</v>
      </c>
      <c r="C109" s="29" t="s">
        <v>210</v>
      </c>
    </row>
    <row r="110" spans="1:3" s="21" customFormat="1" x14ac:dyDescent="0.25">
      <c r="A110" s="19" t="s">
        <v>288</v>
      </c>
      <c r="B110" s="24" t="s">
        <v>289</v>
      </c>
      <c r="C110" s="19" t="s">
        <v>210</v>
      </c>
    </row>
    <row r="111" spans="1:3" s="30" customFormat="1" x14ac:dyDescent="0.25">
      <c r="A111" s="22" t="s">
        <v>290</v>
      </c>
      <c r="B111" s="22" t="s">
        <v>291</v>
      </c>
      <c r="C111" s="22" t="s">
        <v>209</v>
      </c>
    </row>
    <row r="112" spans="1:3" s="30" customFormat="1" x14ac:dyDescent="0.25">
      <c r="A112" s="22" t="s">
        <v>292</v>
      </c>
      <c r="B112" s="29" t="s">
        <v>293</v>
      </c>
      <c r="C112" s="29" t="s">
        <v>225</v>
      </c>
    </row>
    <row r="113" spans="1:3" s="30" customFormat="1" x14ac:dyDescent="0.25">
      <c r="A113" s="22" t="s">
        <v>294</v>
      </c>
      <c r="B113" s="29" t="s">
        <v>295</v>
      </c>
      <c r="C113" s="29" t="s">
        <v>217</v>
      </c>
    </row>
    <row r="114" spans="1:3" s="30" customFormat="1" x14ac:dyDescent="0.25">
      <c r="A114" s="22" t="s">
        <v>296</v>
      </c>
      <c r="B114" s="29" t="s">
        <v>297</v>
      </c>
      <c r="C114" s="29" t="s">
        <v>217</v>
      </c>
    </row>
    <row r="115" spans="1:3" s="30" customFormat="1" x14ac:dyDescent="0.25">
      <c r="A115" s="22" t="s">
        <v>298</v>
      </c>
      <c r="B115" s="29" t="s">
        <v>299</v>
      </c>
      <c r="C115" s="29" t="s">
        <v>210</v>
      </c>
    </row>
    <row r="116" spans="1:3" s="30" customFormat="1" x14ac:dyDescent="0.25">
      <c r="A116" s="22" t="s">
        <v>300</v>
      </c>
      <c r="B116" s="29" t="s">
        <v>301</v>
      </c>
      <c r="C116" s="29" t="s">
        <v>210</v>
      </c>
    </row>
    <row r="117" spans="1:3" s="30" customFormat="1" x14ac:dyDescent="0.25">
      <c r="A117" s="22" t="s">
        <v>302</v>
      </c>
      <c r="B117" s="29" t="s">
        <v>303</v>
      </c>
      <c r="C117" s="29" t="s">
        <v>230</v>
      </c>
    </row>
    <row r="118" spans="1:3" s="30" customFormat="1" x14ac:dyDescent="0.25">
      <c r="A118" s="22" t="s">
        <v>304</v>
      </c>
      <c r="B118" s="29" t="s">
        <v>305</v>
      </c>
      <c r="C118" s="29" t="s">
        <v>225</v>
      </c>
    </row>
    <row r="119" spans="1:3" s="30" customFormat="1" x14ac:dyDescent="0.25">
      <c r="A119" s="22" t="s">
        <v>306</v>
      </c>
      <c r="B119" s="29" t="s">
        <v>307</v>
      </c>
      <c r="C119" s="29" t="s">
        <v>210</v>
      </c>
    </row>
    <row r="120" spans="1:3" s="30" customFormat="1" x14ac:dyDescent="0.25">
      <c r="A120" s="22" t="s">
        <v>308</v>
      </c>
      <c r="B120" s="22" t="s">
        <v>309</v>
      </c>
      <c r="C120" s="22" t="s">
        <v>209</v>
      </c>
    </row>
    <row r="121" spans="1:3" s="30" customFormat="1" x14ac:dyDescent="0.25">
      <c r="A121" s="22" t="s">
        <v>310</v>
      </c>
      <c r="B121" s="29" t="s">
        <v>311</v>
      </c>
      <c r="C121" s="29" t="s">
        <v>215</v>
      </c>
    </row>
    <row r="122" spans="1:3" s="21" customFormat="1" x14ac:dyDescent="0.25">
      <c r="A122" s="19" t="s">
        <v>312</v>
      </c>
      <c r="B122" s="24" t="s">
        <v>313</v>
      </c>
      <c r="C122" s="19" t="s">
        <v>314</v>
      </c>
    </row>
    <row r="123" spans="1:3" s="21" customFormat="1" x14ac:dyDescent="0.25">
      <c r="A123" s="19" t="s">
        <v>315</v>
      </c>
      <c r="B123" s="24" t="s">
        <v>316</v>
      </c>
      <c r="C123" s="19" t="s">
        <v>212</v>
      </c>
    </row>
    <row r="124" spans="1:3" s="30" customFormat="1" x14ac:dyDescent="0.25">
      <c r="A124" s="22" t="s">
        <v>317</v>
      </c>
      <c r="B124" s="22" t="s">
        <v>318</v>
      </c>
      <c r="C124" s="22" t="s">
        <v>210</v>
      </c>
    </row>
    <row r="125" spans="1:3" s="30" customFormat="1" x14ac:dyDescent="0.25">
      <c r="A125" s="22" t="s">
        <v>319</v>
      </c>
      <c r="B125" s="29" t="s">
        <v>320</v>
      </c>
      <c r="C125" s="29" t="s">
        <v>217</v>
      </c>
    </row>
    <row r="126" spans="1:3" s="30" customFormat="1" x14ac:dyDescent="0.25">
      <c r="A126" s="22" t="s">
        <v>321</v>
      </c>
      <c r="B126" s="29" t="s">
        <v>322</v>
      </c>
      <c r="C126" s="29" t="s">
        <v>210</v>
      </c>
    </row>
    <row r="127" spans="1:3" s="28" customFormat="1" x14ac:dyDescent="0.25">
      <c r="A127" s="22" t="s">
        <v>323</v>
      </c>
      <c r="B127" s="22" t="s">
        <v>324</v>
      </c>
      <c r="C127" s="22" t="s">
        <v>213</v>
      </c>
    </row>
    <row r="128" spans="1:3" s="28" customFormat="1" x14ac:dyDescent="0.25">
      <c r="A128" s="22" t="s">
        <v>325</v>
      </c>
      <c r="B128" s="22" t="s">
        <v>326</v>
      </c>
      <c r="C128" s="22" t="s">
        <v>230</v>
      </c>
    </row>
    <row r="129" spans="1:3" s="28" customFormat="1" x14ac:dyDescent="0.25">
      <c r="A129" s="22" t="s">
        <v>327</v>
      </c>
      <c r="B129" s="29" t="s">
        <v>328</v>
      </c>
      <c r="C129" s="29" t="s">
        <v>215</v>
      </c>
    </row>
    <row r="130" spans="1:3" s="21" customFormat="1" x14ac:dyDescent="0.25">
      <c r="A130" s="19" t="s">
        <v>329</v>
      </c>
      <c r="B130" s="24" t="s">
        <v>330</v>
      </c>
      <c r="C130" s="19" t="s">
        <v>210</v>
      </c>
    </row>
    <row r="131" spans="1:3" s="28" customFormat="1" x14ac:dyDescent="0.25">
      <c r="A131" s="22" t="s">
        <v>331</v>
      </c>
      <c r="B131" s="22" t="s">
        <v>332</v>
      </c>
      <c r="C131" s="22" t="s">
        <v>210</v>
      </c>
    </row>
    <row r="132" spans="1:3" s="28" customFormat="1" x14ac:dyDescent="0.25">
      <c r="A132" s="22" t="s">
        <v>333</v>
      </c>
      <c r="B132" s="22" t="s">
        <v>334</v>
      </c>
      <c r="C132" s="22" t="s">
        <v>213</v>
      </c>
    </row>
    <row r="133" spans="1:3" s="28" customFormat="1" ht="63" x14ac:dyDescent="0.25">
      <c r="A133" s="27" t="s">
        <v>335</v>
      </c>
      <c r="B133" s="31" t="s">
        <v>336</v>
      </c>
      <c r="C133" s="32" t="s">
        <v>230</v>
      </c>
    </row>
    <row r="134" spans="1:3" s="28" customFormat="1" ht="63" x14ac:dyDescent="0.25">
      <c r="A134" s="27" t="s">
        <v>337</v>
      </c>
      <c r="B134" s="27" t="s">
        <v>338</v>
      </c>
      <c r="C134" s="32" t="s">
        <v>230</v>
      </c>
    </row>
    <row r="135" spans="1:3" s="21" customFormat="1" x14ac:dyDescent="0.25">
      <c r="A135" s="19" t="s">
        <v>339</v>
      </c>
      <c r="B135" s="24" t="s">
        <v>340</v>
      </c>
      <c r="C135" s="19" t="s">
        <v>217</v>
      </c>
    </row>
    <row r="136" spans="1:3" s="28" customFormat="1" ht="47.25" x14ac:dyDescent="0.25">
      <c r="A136" s="27" t="s">
        <v>341</v>
      </c>
      <c r="B136" s="31" t="s">
        <v>342</v>
      </c>
      <c r="C136" s="32" t="s">
        <v>209</v>
      </c>
    </row>
    <row r="137" spans="1:3" s="28" customFormat="1" ht="63" x14ac:dyDescent="0.25">
      <c r="A137" s="27" t="s">
        <v>343</v>
      </c>
      <c r="B137" s="31" t="s">
        <v>344</v>
      </c>
      <c r="C137" s="32" t="s">
        <v>210</v>
      </c>
    </row>
    <row r="138" spans="1:3" s="28" customFormat="1" ht="47.25" x14ac:dyDescent="0.25">
      <c r="A138" s="27" t="s">
        <v>345</v>
      </c>
      <c r="B138" s="31" t="s">
        <v>346</v>
      </c>
      <c r="C138" s="32" t="s">
        <v>207</v>
      </c>
    </row>
    <row r="139" spans="1:3" s="28" customFormat="1" ht="47.25" x14ac:dyDescent="0.25">
      <c r="A139" s="27" t="s">
        <v>347</v>
      </c>
      <c r="B139" s="27" t="s">
        <v>348</v>
      </c>
      <c r="C139" s="32" t="s">
        <v>217</v>
      </c>
    </row>
    <row r="140" spans="1:3" s="28" customFormat="1" ht="78.75" x14ac:dyDescent="0.25">
      <c r="A140" s="27" t="s">
        <v>349</v>
      </c>
      <c r="B140" s="27" t="s">
        <v>350</v>
      </c>
      <c r="C140" s="32" t="s">
        <v>351</v>
      </c>
    </row>
    <row r="141" spans="1:3" s="28" customFormat="1" ht="94.5" x14ac:dyDescent="0.25">
      <c r="A141" s="27" t="s">
        <v>352</v>
      </c>
      <c r="B141" s="27" t="s">
        <v>353</v>
      </c>
      <c r="C141" s="32" t="s">
        <v>213</v>
      </c>
    </row>
    <row r="142" spans="1:3" s="28" customFormat="1" ht="63" x14ac:dyDescent="0.25">
      <c r="A142" s="27" t="s">
        <v>354</v>
      </c>
      <c r="B142" s="27" t="s">
        <v>355</v>
      </c>
      <c r="C142" s="32" t="s">
        <v>230</v>
      </c>
    </row>
    <row r="143" spans="1:3" s="28" customFormat="1" ht="63" x14ac:dyDescent="0.25">
      <c r="A143" s="27" t="s">
        <v>356</v>
      </c>
      <c r="B143" s="27" t="s">
        <v>357</v>
      </c>
      <c r="C143" s="32" t="s">
        <v>210</v>
      </c>
    </row>
    <row r="144" spans="1:3" s="28" customFormat="1" ht="63" x14ac:dyDescent="0.25">
      <c r="A144" s="27" t="s">
        <v>358</v>
      </c>
      <c r="B144" s="27" t="s">
        <v>359</v>
      </c>
      <c r="C144" s="32" t="s">
        <v>230</v>
      </c>
    </row>
    <row r="145" spans="1:3" s="28" customFormat="1" ht="126" x14ac:dyDescent="0.25">
      <c r="A145" s="27" t="s">
        <v>352</v>
      </c>
      <c r="B145" s="31" t="s">
        <v>360</v>
      </c>
      <c r="C145" s="32" t="s">
        <v>209</v>
      </c>
    </row>
    <row r="146" spans="1:3" s="28" customFormat="1" ht="78.75" x14ac:dyDescent="0.25">
      <c r="A146" s="27" t="s">
        <v>361</v>
      </c>
      <c r="B146" s="31" t="s">
        <v>362</v>
      </c>
      <c r="C146" s="32" t="s">
        <v>213</v>
      </c>
    </row>
    <row r="147" spans="1:3" s="28" customFormat="1" ht="110.25" x14ac:dyDescent="0.25">
      <c r="A147" s="27" t="s">
        <v>363</v>
      </c>
      <c r="B147" s="31" t="s">
        <v>364</v>
      </c>
      <c r="C147" s="32" t="s">
        <v>209</v>
      </c>
    </row>
    <row r="148" spans="1:3" s="28" customFormat="1" ht="63" x14ac:dyDescent="0.25">
      <c r="A148" s="27" t="s">
        <v>365</v>
      </c>
      <c r="B148" s="27" t="s">
        <v>366</v>
      </c>
      <c r="C148" s="32" t="s">
        <v>210</v>
      </c>
    </row>
    <row r="149" spans="1:3" s="28" customFormat="1" ht="63" x14ac:dyDescent="0.25">
      <c r="A149" s="27" t="s">
        <v>367</v>
      </c>
      <c r="B149" s="31" t="s">
        <v>368</v>
      </c>
      <c r="C149" s="32" t="s">
        <v>213</v>
      </c>
    </row>
    <row r="150" spans="1:3" s="28" customFormat="1" ht="63" x14ac:dyDescent="0.25">
      <c r="A150" s="27" t="s">
        <v>369</v>
      </c>
      <c r="B150" s="31" t="s">
        <v>370</v>
      </c>
      <c r="C150" s="32" t="s">
        <v>217</v>
      </c>
    </row>
    <row r="151" spans="1:3" s="28" customFormat="1" ht="63" x14ac:dyDescent="0.25">
      <c r="A151" s="27" t="s">
        <v>371</v>
      </c>
      <c r="B151" s="31" t="s">
        <v>372</v>
      </c>
      <c r="C151" s="32" t="s">
        <v>212</v>
      </c>
    </row>
    <row r="152" spans="1:3" s="28" customFormat="1" ht="47.25" x14ac:dyDescent="0.25">
      <c r="A152" s="27" t="s">
        <v>373</v>
      </c>
      <c r="B152" s="31" t="s">
        <v>374</v>
      </c>
      <c r="C152" s="32" t="s">
        <v>217</v>
      </c>
    </row>
    <row r="153" spans="1:3" s="28" customFormat="1" ht="31.5" x14ac:dyDescent="0.25">
      <c r="A153" s="27" t="s">
        <v>375</v>
      </c>
      <c r="B153" s="31" t="s">
        <v>376</v>
      </c>
      <c r="C153" s="32" t="s">
        <v>209</v>
      </c>
    </row>
    <row r="154" spans="1:3" s="21" customFormat="1" x14ac:dyDescent="0.25">
      <c r="A154" s="19" t="s">
        <v>377</v>
      </c>
      <c r="B154" s="24" t="s">
        <v>378</v>
      </c>
      <c r="C154" s="19" t="s">
        <v>213</v>
      </c>
    </row>
    <row r="155" spans="1:3" s="28" customFormat="1" ht="47.25" x14ac:dyDescent="0.25">
      <c r="A155" s="27" t="s">
        <v>379</v>
      </c>
      <c r="B155" s="31" t="s">
        <v>380</v>
      </c>
      <c r="C155" s="19" t="s">
        <v>209</v>
      </c>
    </row>
    <row r="156" spans="1:3" s="28" customFormat="1" ht="78.75" x14ac:dyDescent="0.25">
      <c r="A156" s="27" t="s">
        <v>381</v>
      </c>
      <c r="B156" s="31" t="s">
        <v>382</v>
      </c>
      <c r="C156" s="19" t="s">
        <v>230</v>
      </c>
    </row>
    <row r="157" spans="1:3" s="28" customFormat="1" x14ac:dyDescent="0.25">
      <c r="A157" s="22" t="s">
        <v>383</v>
      </c>
      <c r="B157" s="22" t="s">
        <v>384</v>
      </c>
      <c r="C157" s="22" t="s">
        <v>230</v>
      </c>
    </row>
    <row r="158" spans="1:3" s="28" customFormat="1" x14ac:dyDescent="0.25">
      <c r="A158" s="22" t="s">
        <v>385</v>
      </c>
      <c r="B158" s="29" t="s">
        <v>386</v>
      </c>
      <c r="C158" s="29" t="s">
        <v>209</v>
      </c>
    </row>
    <row r="159" spans="1:3" s="28" customFormat="1" x14ac:dyDescent="0.25">
      <c r="A159" s="22" t="s">
        <v>387</v>
      </c>
      <c r="B159" s="29" t="s">
        <v>388</v>
      </c>
      <c r="C159" s="29" t="s">
        <v>389</v>
      </c>
    </row>
    <row r="160" spans="1:3" s="28" customFormat="1" x14ac:dyDescent="0.25">
      <c r="A160" s="22" t="s">
        <v>390</v>
      </c>
      <c r="B160" s="29" t="s">
        <v>391</v>
      </c>
      <c r="C160" s="29" t="s">
        <v>213</v>
      </c>
    </row>
    <row r="161" spans="1:3" s="28" customFormat="1" x14ac:dyDescent="0.25">
      <c r="A161" s="22" t="s">
        <v>392</v>
      </c>
      <c r="B161" s="29" t="s">
        <v>393</v>
      </c>
      <c r="C161" s="29" t="s">
        <v>212</v>
      </c>
    </row>
    <row r="162" spans="1:3" s="21" customFormat="1" x14ac:dyDescent="0.25">
      <c r="A162" s="19" t="s">
        <v>394</v>
      </c>
      <c r="B162" s="24" t="s">
        <v>395</v>
      </c>
      <c r="C162" s="19" t="s">
        <v>314</v>
      </c>
    </row>
    <row r="163" spans="1:3" s="21" customFormat="1" x14ac:dyDescent="0.25">
      <c r="A163" s="19" t="s">
        <v>396</v>
      </c>
      <c r="B163" s="24" t="s">
        <v>397</v>
      </c>
      <c r="C163" s="19"/>
    </row>
    <row r="164" spans="1:3" s="28" customFormat="1" x14ac:dyDescent="0.25">
      <c r="A164" s="22" t="s">
        <v>398</v>
      </c>
      <c r="B164" s="29" t="s">
        <v>399</v>
      </c>
      <c r="C164" s="29" t="s">
        <v>351</v>
      </c>
    </row>
    <row r="165" spans="1:3" s="28" customFormat="1" x14ac:dyDescent="0.25">
      <c r="A165" s="22" t="s">
        <v>400</v>
      </c>
      <c r="B165" s="22" t="s">
        <v>401</v>
      </c>
      <c r="C165" s="22" t="s">
        <v>209</v>
      </c>
    </row>
    <row r="166" spans="1:3" s="28" customFormat="1" x14ac:dyDescent="0.25">
      <c r="A166" s="22" t="s">
        <v>402</v>
      </c>
      <c r="B166" s="22" t="s">
        <v>403</v>
      </c>
      <c r="C166" s="22" t="s">
        <v>212</v>
      </c>
    </row>
    <row r="167" spans="1:3" s="28" customFormat="1" x14ac:dyDescent="0.25">
      <c r="A167" s="22" t="s">
        <v>404</v>
      </c>
      <c r="B167" s="29" t="s">
        <v>405</v>
      </c>
      <c r="C167" s="29" t="s">
        <v>406</v>
      </c>
    </row>
    <row r="168" spans="1:3" s="21" customFormat="1" x14ac:dyDescent="0.25">
      <c r="A168" s="33" t="s">
        <v>407</v>
      </c>
      <c r="B168" s="34" t="s">
        <v>408</v>
      </c>
      <c r="C168" s="33" t="s">
        <v>212</v>
      </c>
    </row>
    <row r="169" spans="1:3" s="28" customFormat="1" x14ac:dyDescent="0.25">
      <c r="A169" s="22" t="s">
        <v>409</v>
      </c>
      <c r="B169" s="29" t="s">
        <v>410</v>
      </c>
      <c r="C169" s="29" t="s">
        <v>217</v>
      </c>
    </row>
    <row r="170" spans="1:3" s="28" customFormat="1" x14ac:dyDescent="0.25">
      <c r="A170" s="22" t="s">
        <v>411</v>
      </c>
      <c r="B170" s="22" t="s">
        <v>412</v>
      </c>
      <c r="C170" s="22" t="s">
        <v>212</v>
      </c>
    </row>
    <row r="171" spans="1:3" s="28" customFormat="1" x14ac:dyDescent="0.25">
      <c r="A171" s="22" t="s">
        <v>413</v>
      </c>
      <c r="B171" s="29" t="s">
        <v>414</v>
      </c>
      <c r="C171" s="29" t="s">
        <v>209</v>
      </c>
    </row>
    <row r="172" spans="1:3" s="28" customFormat="1" x14ac:dyDescent="0.25">
      <c r="A172" s="22" t="s">
        <v>415</v>
      </c>
      <c r="B172" s="29" t="s">
        <v>416</v>
      </c>
      <c r="C172" s="29" t="s">
        <v>230</v>
      </c>
    </row>
    <row r="173" spans="1:3" s="28" customFormat="1" x14ac:dyDescent="0.25">
      <c r="A173" s="22" t="s">
        <v>417</v>
      </c>
      <c r="B173" s="29" t="s">
        <v>418</v>
      </c>
      <c r="C173" s="29" t="s">
        <v>210</v>
      </c>
    </row>
    <row r="174" spans="1:3" s="28" customFormat="1" x14ac:dyDescent="0.25">
      <c r="A174" s="22" t="s">
        <v>419</v>
      </c>
      <c r="B174" s="29" t="s">
        <v>420</v>
      </c>
      <c r="C174" s="29" t="s">
        <v>217</v>
      </c>
    </row>
    <row r="175" spans="1:3" s="28" customFormat="1" x14ac:dyDescent="0.25">
      <c r="A175" s="22" t="s">
        <v>421</v>
      </c>
      <c r="B175" s="29" t="s">
        <v>422</v>
      </c>
      <c r="C175" s="29" t="s">
        <v>209</v>
      </c>
    </row>
    <row r="176" spans="1:3" s="28" customFormat="1" x14ac:dyDescent="0.25">
      <c r="A176" s="22" t="s">
        <v>423</v>
      </c>
      <c r="B176" s="22" t="s">
        <v>424</v>
      </c>
      <c r="C176" s="22" t="s">
        <v>212</v>
      </c>
    </row>
    <row r="177" spans="1:3" s="28" customFormat="1" x14ac:dyDescent="0.25">
      <c r="A177" s="22" t="s">
        <v>425</v>
      </c>
      <c r="B177" s="29" t="s">
        <v>426</v>
      </c>
      <c r="C177" s="29" t="s">
        <v>209</v>
      </c>
    </row>
    <row r="178" spans="1:3" s="28" customFormat="1" x14ac:dyDescent="0.25">
      <c r="A178" s="22" t="s">
        <v>427</v>
      </c>
      <c r="B178" s="29" t="s">
        <v>428</v>
      </c>
      <c r="C178" s="29" t="s">
        <v>212</v>
      </c>
    </row>
    <row r="179" spans="1:3" s="28" customFormat="1" x14ac:dyDescent="0.25">
      <c r="A179" s="22" t="s">
        <v>429</v>
      </c>
      <c r="B179" s="29" t="s">
        <v>430</v>
      </c>
      <c r="C179" s="29"/>
    </row>
    <row r="180" spans="1:3" s="28" customFormat="1" x14ac:dyDescent="0.25">
      <c r="A180" s="22" t="s">
        <v>431</v>
      </c>
      <c r="B180" s="29" t="s">
        <v>432</v>
      </c>
      <c r="C180" s="29" t="s">
        <v>217</v>
      </c>
    </row>
    <row r="181" spans="1:3" s="28" customFormat="1" x14ac:dyDescent="0.25">
      <c r="A181" s="22" t="s">
        <v>433</v>
      </c>
      <c r="B181" s="29" t="s">
        <v>434</v>
      </c>
      <c r="C181" s="29" t="s">
        <v>213</v>
      </c>
    </row>
    <row r="182" spans="1:3" s="21" customFormat="1" x14ac:dyDescent="0.25">
      <c r="A182" s="33" t="s">
        <v>435</v>
      </c>
      <c r="B182" s="34" t="s">
        <v>436</v>
      </c>
      <c r="C182" s="33" t="s">
        <v>212</v>
      </c>
    </row>
    <row r="183" spans="1:3" s="28" customFormat="1" x14ac:dyDescent="0.25">
      <c r="A183" s="22" t="s">
        <v>437</v>
      </c>
      <c r="B183" s="29" t="s">
        <v>438</v>
      </c>
      <c r="C183" s="29" t="s">
        <v>210</v>
      </c>
    </row>
    <row r="184" spans="1:3" s="28" customFormat="1" x14ac:dyDescent="0.25">
      <c r="A184" s="22" t="s">
        <v>439</v>
      </c>
      <c r="B184" s="22" t="s">
        <v>440</v>
      </c>
      <c r="C184" s="22" t="s">
        <v>209</v>
      </c>
    </row>
    <row r="185" spans="1:3" s="21" customFormat="1" x14ac:dyDescent="0.25">
      <c r="A185" s="33" t="s">
        <v>441</v>
      </c>
      <c r="B185" s="34" t="s">
        <v>442</v>
      </c>
      <c r="C185" s="33" t="s">
        <v>217</v>
      </c>
    </row>
    <row r="186" spans="1:3" s="28" customFormat="1" x14ac:dyDescent="0.25">
      <c r="A186" s="22" t="s">
        <v>443</v>
      </c>
      <c r="B186" s="22" t="s">
        <v>444</v>
      </c>
      <c r="C186" s="22" t="s">
        <v>215</v>
      </c>
    </row>
    <row r="187" spans="1:3" s="28" customFormat="1" x14ac:dyDescent="0.25">
      <c r="A187" s="22" t="s">
        <v>445</v>
      </c>
      <c r="B187" s="22" t="s">
        <v>446</v>
      </c>
      <c r="C187" s="22" t="s">
        <v>209</v>
      </c>
    </row>
    <row r="188" spans="1:3" s="28" customFormat="1" x14ac:dyDescent="0.25">
      <c r="A188" s="22" t="s">
        <v>447</v>
      </c>
      <c r="B188" s="29" t="s">
        <v>448</v>
      </c>
      <c r="C188" s="29" t="s">
        <v>207</v>
      </c>
    </row>
    <row r="189" spans="1:3" s="28" customFormat="1" x14ac:dyDescent="0.25">
      <c r="A189" s="22" t="s">
        <v>449</v>
      </c>
      <c r="B189" s="29" t="s">
        <v>450</v>
      </c>
      <c r="C189" s="29" t="s">
        <v>207</v>
      </c>
    </row>
    <row r="190" spans="1:3" s="28" customFormat="1" x14ac:dyDescent="0.25">
      <c r="A190" s="22" t="s">
        <v>451</v>
      </c>
      <c r="B190" s="22" t="s">
        <v>452</v>
      </c>
      <c r="C190" s="22" t="s">
        <v>217</v>
      </c>
    </row>
    <row r="191" spans="1:3" s="28" customFormat="1" x14ac:dyDescent="0.25">
      <c r="A191" s="22" t="s">
        <v>453</v>
      </c>
      <c r="B191" s="22" t="s">
        <v>454</v>
      </c>
      <c r="C191" s="22" t="s">
        <v>213</v>
      </c>
    </row>
    <row r="192" spans="1:3" s="28" customFormat="1" x14ac:dyDescent="0.25">
      <c r="A192" s="22" t="s">
        <v>455</v>
      </c>
      <c r="B192" s="29" t="s">
        <v>456</v>
      </c>
      <c r="C192" s="29" t="s">
        <v>212</v>
      </c>
    </row>
    <row r="193" spans="1:3" s="28" customFormat="1" x14ac:dyDescent="0.25">
      <c r="A193" s="22" t="s">
        <v>457</v>
      </c>
      <c r="B193" s="29" t="s">
        <v>458</v>
      </c>
      <c r="C193" s="35" t="s">
        <v>213</v>
      </c>
    </row>
    <row r="194" spans="1:3" s="28" customFormat="1" x14ac:dyDescent="0.25">
      <c r="A194" s="22" t="s">
        <v>459</v>
      </c>
      <c r="B194" s="22" t="s">
        <v>460</v>
      </c>
      <c r="C194" s="35" t="s">
        <v>209</v>
      </c>
    </row>
    <row r="195" spans="1:3" s="28" customFormat="1" x14ac:dyDescent="0.25">
      <c r="A195" s="22" t="s">
        <v>461</v>
      </c>
      <c r="B195" s="29" t="s">
        <v>462</v>
      </c>
      <c r="C195" s="35" t="s">
        <v>209</v>
      </c>
    </row>
    <row r="196" spans="1:3" s="28" customFormat="1" x14ac:dyDescent="0.25">
      <c r="A196" s="22" t="s">
        <v>463</v>
      </c>
      <c r="B196" s="29" t="s">
        <v>464</v>
      </c>
      <c r="C196" s="35" t="s">
        <v>209</v>
      </c>
    </row>
    <row r="197" spans="1:3" s="28" customFormat="1" x14ac:dyDescent="0.25">
      <c r="A197" s="22" t="s">
        <v>465</v>
      </c>
      <c r="B197" s="22" t="s">
        <v>466</v>
      </c>
      <c r="C197" s="32" t="s">
        <v>406</v>
      </c>
    </row>
    <row r="198" spans="1:3" s="21" customFormat="1" x14ac:dyDescent="0.25">
      <c r="A198" s="33" t="s">
        <v>467</v>
      </c>
      <c r="B198" s="34" t="s">
        <v>468</v>
      </c>
      <c r="C198" s="33" t="s">
        <v>217</v>
      </c>
    </row>
    <row r="199" spans="1:3" s="21" customFormat="1" x14ac:dyDescent="0.25">
      <c r="A199" s="33" t="s">
        <v>469</v>
      </c>
      <c r="B199" s="34" t="s">
        <v>470</v>
      </c>
      <c r="C199" s="33" t="s">
        <v>212</v>
      </c>
    </row>
    <row r="200" spans="1:3" s="28" customFormat="1" x14ac:dyDescent="0.25">
      <c r="A200" s="22" t="s">
        <v>471</v>
      </c>
      <c r="B200" s="29" t="s">
        <v>472</v>
      </c>
      <c r="C200" s="35" t="s">
        <v>212</v>
      </c>
    </row>
    <row r="201" spans="1:3" s="28" customFormat="1" x14ac:dyDescent="0.25">
      <c r="A201" s="22" t="s">
        <v>473</v>
      </c>
      <c r="B201" s="29" t="s">
        <v>474</v>
      </c>
      <c r="C201" s="35" t="s">
        <v>209</v>
      </c>
    </row>
    <row r="202" spans="1:3" s="28" customFormat="1" x14ac:dyDescent="0.25">
      <c r="A202" s="22" t="s">
        <v>475</v>
      </c>
      <c r="B202" s="29" t="s">
        <v>476</v>
      </c>
      <c r="C202" s="35" t="s">
        <v>217</v>
      </c>
    </row>
    <row r="203" spans="1:3" s="28" customFormat="1" x14ac:dyDescent="0.25">
      <c r="A203" s="22" t="s">
        <v>477</v>
      </c>
      <c r="B203" s="22" t="s">
        <v>478</v>
      </c>
      <c r="C203" s="35" t="s">
        <v>209</v>
      </c>
    </row>
    <row r="204" spans="1:3" s="21" customFormat="1" x14ac:dyDescent="0.25">
      <c r="A204" s="33" t="s">
        <v>479</v>
      </c>
      <c r="B204" s="34" t="s">
        <v>480</v>
      </c>
      <c r="C204" s="33" t="s">
        <v>209</v>
      </c>
    </row>
    <row r="205" spans="1:3" s="28" customFormat="1" x14ac:dyDescent="0.25">
      <c r="A205" s="22" t="s">
        <v>481</v>
      </c>
      <c r="B205" s="22" t="s">
        <v>482</v>
      </c>
      <c r="C205" s="32" t="s">
        <v>389</v>
      </c>
    </row>
    <row r="206" spans="1:3" s="21" customFormat="1" x14ac:dyDescent="0.25">
      <c r="A206" s="33" t="s">
        <v>483</v>
      </c>
      <c r="B206" s="34" t="s">
        <v>484</v>
      </c>
      <c r="C206" s="33" t="s">
        <v>217</v>
      </c>
    </row>
    <row r="207" spans="1:3" s="28" customFormat="1" x14ac:dyDescent="0.25">
      <c r="A207" s="22" t="s">
        <v>485</v>
      </c>
      <c r="B207" s="22" t="s">
        <v>486</v>
      </c>
      <c r="C207" s="32" t="s">
        <v>389</v>
      </c>
    </row>
    <row r="208" spans="1:3" s="28" customFormat="1" x14ac:dyDescent="0.25">
      <c r="A208" s="22" t="s">
        <v>487</v>
      </c>
      <c r="B208" s="22" t="s">
        <v>488</v>
      </c>
      <c r="C208" s="32" t="s">
        <v>215</v>
      </c>
    </row>
    <row r="209" spans="1:3" s="21" customFormat="1" x14ac:dyDescent="0.25">
      <c r="A209" s="33" t="s">
        <v>489</v>
      </c>
      <c r="B209" s="34" t="s">
        <v>490</v>
      </c>
      <c r="C209" s="33" t="s">
        <v>491</v>
      </c>
    </row>
    <row r="210" spans="1:3" s="28" customFormat="1" x14ac:dyDescent="0.25">
      <c r="A210" s="22" t="s">
        <v>492</v>
      </c>
      <c r="B210" s="22" t="s">
        <v>493</v>
      </c>
      <c r="C210" s="35" t="s">
        <v>209</v>
      </c>
    </row>
    <row r="211" spans="1:3" s="21" customFormat="1" x14ac:dyDescent="0.25">
      <c r="A211" s="33" t="s">
        <v>494</v>
      </c>
      <c r="B211" s="34" t="s">
        <v>495</v>
      </c>
      <c r="C211" s="33" t="s">
        <v>314</v>
      </c>
    </row>
    <row r="212" spans="1:3" s="28" customFormat="1" x14ac:dyDescent="0.25">
      <c r="A212" s="22" t="s">
        <v>496</v>
      </c>
      <c r="B212" s="22" t="s">
        <v>497</v>
      </c>
      <c r="C212" s="35" t="s">
        <v>209</v>
      </c>
    </row>
    <row r="213" spans="1:3" s="28" customFormat="1" ht="78.75" x14ac:dyDescent="0.25">
      <c r="A213" s="35" t="s">
        <v>498</v>
      </c>
      <c r="B213" s="35" t="s">
        <v>499</v>
      </c>
      <c r="C213" s="32" t="s">
        <v>210</v>
      </c>
    </row>
    <row r="214" spans="1:3" s="28" customFormat="1" ht="63" x14ac:dyDescent="0.25">
      <c r="A214" s="35" t="s">
        <v>500</v>
      </c>
      <c r="B214" s="35" t="s">
        <v>501</v>
      </c>
      <c r="C214" s="32" t="s">
        <v>217</v>
      </c>
    </row>
    <row r="215" spans="1:3" s="28" customFormat="1" ht="31.5" x14ac:dyDescent="0.25">
      <c r="A215" s="35" t="s">
        <v>502</v>
      </c>
      <c r="B215" s="35" t="s">
        <v>503</v>
      </c>
      <c r="C215" s="32" t="s">
        <v>209</v>
      </c>
    </row>
    <row r="216" spans="1:3" s="28" customFormat="1" ht="63" x14ac:dyDescent="0.25">
      <c r="A216" s="35" t="s">
        <v>504</v>
      </c>
      <c r="B216" s="35" t="s">
        <v>505</v>
      </c>
      <c r="C216" s="32" t="s">
        <v>212</v>
      </c>
    </row>
    <row r="217" spans="1:3" s="28" customFormat="1" ht="63" x14ac:dyDescent="0.25">
      <c r="A217" s="35" t="s">
        <v>506</v>
      </c>
      <c r="B217" s="35" t="s">
        <v>507</v>
      </c>
      <c r="C217" s="32" t="s">
        <v>213</v>
      </c>
    </row>
    <row r="218" spans="1:3" s="28" customFormat="1" ht="47.25" x14ac:dyDescent="0.25">
      <c r="A218" s="35" t="s">
        <v>508</v>
      </c>
      <c r="B218" s="35" t="s">
        <v>509</v>
      </c>
      <c r="C218" s="32" t="s">
        <v>209</v>
      </c>
    </row>
    <row r="219" spans="1:3" s="28" customFormat="1" ht="63" x14ac:dyDescent="0.25">
      <c r="A219" s="35" t="s">
        <v>510</v>
      </c>
      <c r="B219" s="35" t="s">
        <v>511</v>
      </c>
      <c r="C219" s="32" t="s">
        <v>212</v>
      </c>
    </row>
    <row r="220" spans="1:3" s="28" customFormat="1" ht="47.25" x14ac:dyDescent="0.25">
      <c r="A220" s="35" t="s">
        <v>512</v>
      </c>
      <c r="B220" s="35" t="s">
        <v>513</v>
      </c>
      <c r="C220" s="32" t="s">
        <v>406</v>
      </c>
    </row>
    <row r="221" spans="1:3" s="28" customFormat="1" ht="47.25" x14ac:dyDescent="0.25">
      <c r="A221" s="35" t="s">
        <v>514</v>
      </c>
      <c r="B221" s="35" t="s">
        <v>515</v>
      </c>
      <c r="C221" s="32" t="s">
        <v>230</v>
      </c>
    </row>
    <row r="222" spans="1:3" s="28" customFormat="1" ht="47.25" x14ac:dyDescent="0.25">
      <c r="A222" s="35" t="s">
        <v>516</v>
      </c>
      <c r="B222" s="35" t="s">
        <v>517</v>
      </c>
      <c r="C222" s="32" t="s">
        <v>212</v>
      </c>
    </row>
    <row r="223" spans="1:3" s="28" customFormat="1" ht="47.25" x14ac:dyDescent="0.25">
      <c r="A223" s="35" t="s">
        <v>518</v>
      </c>
      <c r="B223" s="35" t="s">
        <v>519</v>
      </c>
      <c r="C223" s="32" t="s">
        <v>406</v>
      </c>
    </row>
    <row r="224" spans="1:3" s="28" customFormat="1" ht="47.25" x14ac:dyDescent="0.25">
      <c r="A224" s="35" t="s">
        <v>520</v>
      </c>
      <c r="B224" s="35" t="s">
        <v>521</v>
      </c>
      <c r="C224" s="32" t="s">
        <v>389</v>
      </c>
    </row>
    <row r="225" spans="1:3" s="28" customFormat="1" ht="47.25" x14ac:dyDescent="0.25">
      <c r="A225" s="35" t="s">
        <v>522</v>
      </c>
      <c r="B225" s="35" t="s">
        <v>523</v>
      </c>
      <c r="C225" s="32" t="s">
        <v>209</v>
      </c>
    </row>
    <row r="226" spans="1:3" s="28" customFormat="1" ht="63" x14ac:dyDescent="0.25">
      <c r="A226" s="35" t="s">
        <v>524</v>
      </c>
      <c r="B226" s="35" t="s">
        <v>525</v>
      </c>
      <c r="C226" s="32" t="s">
        <v>217</v>
      </c>
    </row>
    <row r="227" spans="1:3" s="21" customFormat="1" x14ac:dyDescent="0.25">
      <c r="A227" s="33" t="s">
        <v>526</v>
      </c>
      <c r="B227" s="34" t="s">
        <v>527</v>
      </c>
      <c r="C227" s="33" t="s">
        <v>213</v>
      </c>
    </row>
    <row r="228" spans="1:3" s="28" customFormat="1" ht="78.75" x14ac:dyDescent="0.25">
      <c r="A228" s="35" t="s">
        <v>528</v>
      </c>
      <c r="B228" s="35" t="s">
        <v>529</v>
      </c>
      <c r="C228" s="32" t="s">
        <v>230</v>
      </c>
    </row>
    <row r="229" spans="1:3" s="28" customFormat="1" ht="63" x14ac:dyDescent="0.25">
      <c r="A229" s="35" t="s">
        <v>530</v>
      </c>
      <c r="B229" s="35" t="s">
        <v>531</v>
      </c>
      <c r="C229" s="32" t="s">
        <v>230</v>
      </c>
    </row>
    <row r="230" spans="1:3" s="21" customFormat="1" x14ac:dyDescent="0.25">
      <c r="A230" s="33" t="s">
        <v>532</v>
      </c>
      <c r="B230" s="34" t="s">
        <v>533</v>
      </c>
      <c r="C230" s="33" t="s">
        <v>234</v>
      </c>
    </row>
    <row r="231" spans="1:3" s="21" customFormat="1" x14ac:dyDescent="0.25">
      <c r="A231" s="33" t="s">
        <v>534</v>
      </c>
      <c r="B231" s="34" t="s">
        <v>535</v>
      </c>
      <c r="C231" s="33" t="s">
        <v>209</v>
      </c>
    </row>
    <row r="232" spans="1:3" s="21" customFormat="1" x14ac:dyDescent="0.25">
      <c r="A232" s="33" t="s">
        <v>536</v>
      </c>
      <c r="B232" s="34" t="s">
        <v>537</v>
      </c>
      <c r="C232" s="33" t="s">
        <v>209</v>
      </c>
    </row>
    <row r="233" spans="1:3" s="28" customFormat="1" ht="16.5" customHeight="1" x14ac:dyDescent="0.25">
      <c r="A233" s="35" t="s">
        <v>538</v>
      </c>
      <c r="B233" s="35" t="s">
        <v>539</v>
      </c>
      <c r="C233" s="32" t="s">
        <v>389</v>
      </c>
    </row>
    <row r="234" spans="1:3" s="28" customFormat="1" ht="16.5" customHeight="1" x14ac:dyDescent="0.25">
      <c r="A234" s="35" t="s">
        <v>540</v>
      </c>
      <c r="B234" s="35" t="s">
        <v>541</v>
      </c>
      <c r="C234" s="32" t="s">
        <v>212</v>
      </c>
    </row>
    <row r="235" spans="1:3" s="28" customFormat="1" ht="16.5" customHeight="1" x14ac:dyDescent="0.25">
      <c r="A235" s="35" t="s">
        <v>542</v>
      </c>
      <c r="B235" s="35" t="s">
        <v>543</v>
      </c>
      <c r="C235" s="32"/>
    </row>
    <row r="236" spans="1:3" s="28" customFormat="1" ht="16.5" customHeight="1" x14ac:dyDescent="0.25">
      <c r="A236" s="35" t="s">
        <v>544</v>
      </c>
      <c r="B236" s="35" t="s">
        <v>545</v>
      </c>
      <c r="C236" s="32"/>
    </row>
    <row r="237" spans="1:3" s="28" customFormat="1" ht="16.5" customHeight="1" x14ac:dyDescent="0.25">
      <c r="A237" s="35" t="s">
        <v>546</v>
      </c>
      <c r="B237" s="35" t="s">
        <v>547</v>
      </c>
      <c r="C237" s="32" t="s">
        <v>213</v>
      </c>
    </row>
    <row r="238" spans="1:3" s="28" customFormat="1" ht="47.25" x14ac:dyDescent="0.25">
      <c r="A238" s="35" t="s">
        <v>548</v>
      </c>
      <c r="B238" s="35" t="s">
        <v>549</v>
      </c>
      <c r="C238" s="32" t="s">
        <v>212</v>
      </c>
    </row>
    <row r="239" spans="1:3" s="28" customFormat="1" ht="47.25" x14ac:dyDescent="0.25">
      <c r="A239" s="35" t="s">
        <v>550</v>
      </c>
      <c r="B239" s="35" t="s">
        <v>551</v>
      </c>
      <c r="C239" s="32" t="s">
        <v>209</v>
      </c>
    </row>
    <row r="240" spans="1:3" s="28" customFormat="1" ht="78.75" x14ac:dyDescent="0.25">
      <c r="A240" s="35" t="s">
        <v>552</v>
      </c>
      <c r="B240" s="35" t="s">
        <v>553</v>
      </c>
      <c r="C240" s="32" t="s">
        <v>210</v>
      </c>
    </row>
    <row r="241" spans="1:3" s="28" customFormat="1" ht="63" x14ac:dyDescent="0.25">
      <c r="A241" s="35" t="s">
        <v>554</v>
      </c>
      <c r="B241" s="35" t="s">
        <v>555</v>
      </c>
      <c r="C241" s="32" t="s">
        <v>217</v>
      </c>
    </row>
    <row r="242" spans="1:3" s="28" customFormat="1" ht="78.75" x14ac:dyDescent="0.25">
      <c r="A242" s="35" t="s">
        <v>556</v>
      </c>
      <c r="B242" s="35" t="s">
        <v>557</v>
      </c>
      <c r="C242" s="32" t="s">
        <v>212</v>
      </c>
    </row>
    <row r="243" spans="1:3" s="28" customFormat="1" x14ac:dyDescent="0.25">
      <c r="A243" s="22" t="s">
        <v>558</v>
      </c>
      <c r="B243" s="22" t="s">
        <v>559</v>
      </c>
      <c r="C243" s="22" t="s">
        <v>207</v>
      </c>
    </row>
    <row r="244" spans="1:3" s="28" customFormat="1" x14ac:dyDescent="0.25">
      <c r="A244" s="22" t="s">
        <v>560</v>
      </c>
      <c r="B244" s="29" t="s">
        <v>561</v>
      </c>
      <c r="C244" s="29" t="s">
        <v>210</v>
      </c>
    </row>
    <row r="245" spans="1:3" s="28" customFormat="1" x14ac:dyDescent="0.25">
      <c r="A245" s="22" t="s">
        <v>562</v>
      </c>
      <c r="B245" s="22" t="s">
        <v>563</v>
      </c>
      <c r="C245" s="22" t="s">
        <v>210</v>
      </c>
    </row>
    <row r="246" spans="1:3" s="28" customFormat="1" x14ac:dyDescent="0.25">
      <c r="A246" s="22" t="s">
        <v>564</v>
      </c>
      <c r="B246" s="29" t="s">
        <v>565</v>
      </c>
      <c r="C246" s="29" t="s">
        <v>389</v>
      </c>
    </row>
    <row r="247" spans="1:3" s="28" customFormat="1" x14ac:dyDescent="0.25">
      <c r="A247" s="22" t="s">
        <v>566</v>
      </c>
      <c r="B247" s="22" t="s">
        <v>567</v>
      </c>
      <c r="C247" s="22" t="s">
        <v>209</v>
      </c>
    </row>
    <row r="248" spans="1:3" s="28" customFormat="1" x14ac:dyDescent="0.25">
      <c r="A248" s="22" t="s">
        <v>568</v>
      </c>
      <c r="B248" s="22" t="s">
        <v>569</v>
      </c>
      <c r="C248" s="22" t="s">
        <v>570</v>
      </c>
    </row>
    <row r="249" spans="1:3" s="28" customFormat="1" x14ac:dyDescent="0.25">
      <c r="A249" s="22" t="s">
        <v>571</v>
      </c>
      <c r="B249" s="22" t="s">
        <v>572</v>
      </c>
      <c r="C249" s="22" t="s">
        <v>209</v>
      </c>
    </row>
    <row r="250" spans="1:3" s="28" customFormat="1" x14ac:dyDescent="0.25">
      <c r="A250" s="22" t="s">
        <v>573</v>
      </c>
      <c r="B250" s="22" t="s">
        <v>574</v>
      </c>
      <c r="C250" s="22" t="s">
        <v>209</v>
      </c>
    </row>
    <row r="251" spans="1:3" s="28" customFormat="1" x14ac:dyDescent="0.25">
      <c r="A251" s="22" t="s">
        <v>575</v>
      </c>
      <c r="B251" s="22" t="s">
        <v>576</v>
      </c>
      <c r="C251" s="22" t="s">
        <v>570</v>
      </c>
    </row>
    <row r="252" spans="1:3" s="28" customFormat="1" x14ac:dyDescent="0.25">
      <c r="A252" s="22" t="s">
        <v>577</v>
      </c>
      <c r="B252" s="22" t="s">
        <v>578</v>
      </c>
      <c r="C252" s="22" t="s">
        <v>209</v>
      </c>
    </row>
    <row r="253" spans="1:3" s="21" customFormat="1" x14ac:dyDescent="0.25">
      <c r="A253" s="19" t="s">
        <v>579</v>
      </c>
      <c r="B253" s="24" t="s">
        <v>580</v>
      </c>
      <c r="C253" s="19" t="s">
        <v>213</v>
      </c>
    </row>
    <row r="254" spans="1:3" s="21" customFormat="1" x14ac:dyDescent="0.25">
      <c r="A254" s="19" t="s">
        <v>581</v>
      </c>
      <c r="B254" s="24" t="s">
        <v>582</v>
      </c>
      <c r="C254" s="19" t="s">
        <v>213</v>
      </c>
    </row>
    <row r="255" spans="1:3" s="21" customFormat="1" x14ac:dyDescent="0.25">
      <c r="A255" s="19" t="s">
        <v>583</v>
      </c>
      <c r="B255" s="24" t="s">
        <v>584</v>
      </c>
      <c r="C255" s="19" t="s">
        <v>209</v>
      </c>
    </row>
    <row r="256" spans="1:3" s="21" customFormat="1" x14ac:dyDescent="0.25">
      <c r="A256" s="19" t="s">
        <v>585</v>
      </c>
      <c r="B256" s="24" t="s">
        <v>586</v>
      </c>
      <c r="C256" s="19" t="s">
        <v>209</v>
      </c>
    </row>
    <row r="257" spans="1:3" s="21" customFormat="1" x14ac:dyDescent="0.25">
      <c r="A257" s="19" t="s">
        <v>587</v>
      </c>
      <c r="B257" s="24" t="s">
        <v>588</v>
      </c>
      <c r="C257" s="19"/>
    </row>
    <row r="258" spans="1:3" s="28" customFormat="1" x14ac:dyDescent="0.25">
      <c r="A258" s="22" t="s">
        <v>589</v>
      </c>
      <c r="B258" s="29" t="s">
        <v>590</v>
      </c>
      <c r="C258" s="29" t="s">
        <v>213</v>
      </c>
    </row>
    <row r="259" spans="1:3" s="21" customFormat="1" x14ac:dyDescent="0.25">
      <c r="A259" s="19" t="s">
        <v>591</v>
      </c>
      <c r="B259" s="24" t="s">
        <v>592</v>
      </c>
      <c r="C259" s="19" t="s">
        <v>217</v>
      </c>
    </row>
    <row r="260" spans="1:3" s="28" customFormat="1" x14ac:dyDescent="0.25">
      <c r="A260" s="22" t="s">
        <v>593</v>
      </c>
      <c r="B260" s="29" t="s">
        <v>594</v>
      </c>
      <c r="C260" s="29" t="s">
        <v>230</v>
      </c>
    </row>
    <row r="261" spans="1:3" s="28" customFormat="1" x14ac:dyDescent="0.25">
      <c r="A261" s="22" t="s">
        <v>595</v>
      </c>
      <c r="B261" s="22" t="s">
        <v>596</v>
      </c>
      <c r="C261" s="22" t="s">
        <v>210</v>
      </c>
    </row>
    <row r="262" spans="1:3" s="28" customFormat="1" x14ac:dyDescent="0.25">
      <c r="A262" s="22" t="s">
        <v>597</v>
      </c>
      <c r="B262" s="22" t="s">
        <v>598</v>
      </c>
      <c r="C262" s="22" t="s">
        <v>230</v>
      </c>
    </row>
    <row r="263" spans="1:3" s="21" customFormat="1" x14ac:dyDescent="0.25">
      <c r="A263" s="19" t="s">
        <v>599</v>
      </c>
      <c r="B263" s="24" t="s">
        <v>600</v>
      </c>
      <c r="C263" s="19" t="s">
        <v>213</v>
      </c>
    </row>
    <row r="264" spans="1:3" s="28" customFormat="1" x14ac:dyDescent="0.25">
      <c r="A264" s="22" t="s">
        <v>601</v>
      </c>
      <c r="B264" s="29" t="s">
        <v>602</v>
      </c>
      <c r="C264" s="29" t="s">
        <v>209</v>
      </c>
    </row>
    <row r="265" spans="1:3" s="28" customFormat="1" x14ac:dyDescent="0.25">
      <c r="A265" s="22" t="s">
        <v>603</v>
      </c>
      <c r="B265" s="22" t="s">
        <v>604</v>
      </c>
      <c r="C265" s="22" t="s">
        <v>212</v>
      </c>
    </row>
    <row r="266" spans="1:3" s="28" customFormat="1" x14ac:dyDescent="0.25">
      <c r="A266" s="22" t="s">
        <v>605</v>
      </c>
      <c r="B266" s="29" t="s">
        <v>606</v>
      </c>
      <c r="C266" s="29" t="s">
        <v>406</v>
      </c>
    </row>
    <row r="267" spans="1:3" s="28" customFormat="1" x14ac:dyDescent="0.25">
      <c r="A267" s="22" t="s">
        <v>607</v>
      </c>
      <c r="B267" s="22" t="s">
        <v>608</v>
      </c>
      <c r="C267" s="22" t="s">
        <v>213</v>
      </c>
    </row>
    <row r="268" spans="1:3" s="28" customFormat="1" x14ac:dyDescent="0.25">
      <c r="A268" s="22" t="s">
        <v>609</v>
      </c>
      <c r="B268" s="29" t="s">
        <v>610</v>
      </c>
      <c r="C268" s="29" t="s">
        <v>406</v>
      </c>
    </row>
    <row r="269" spans="1:3" s="28" customFormat="1" x14ac:dyDescent="0.25">
      <c r="A269" s="22" t="s">
        <v>611</v>
      </c>
      <c r="B269" s="29" t="s">
        <v>612</v>
      </c>
      <c r="C269" s="19" t="s">
        <v>234</v>
      </c>
    </row>
    <row r="270" spans="1:3" s="21" customFormat="1" x14ac:dyDescent="0.25">
      <c r="A270" s="19" t="s">
        <v>613</v>
      </c>
      <c r="B270" s="24" t="s">
        <v>614</v>
      </c>
      <c r="C270" s="19" t="s">
        <v>234</v>
      </c>
    </row>
    <row r="271" spans="1:3" s="28" customFormat="1" x14ac:dyDescent="0.25">
      <c r="A271" s="22" t="s">
        <v>615</v>
      </c>
      <c r="B271" s="22" t="s">
        <v>616</v>
      </c>
      <c r="C271" s="22" t="s">
        <v>210</v>
      </c>
    </row>
    <row r="272" spans="1:3" s="28" customFormat="1" x14ac:dyDescent="0.25">
      <c r="A272" s="22" t="s">
        <v>617</v>
      </c>
      <c r="B272" s="22" t="s">
        <v>618</v>
      </c>
      <c r="C272" s="22" t="s">
        <v>406</v>
      </c>
    </row>
    <row r="273" spans="1:3" s="28" customFormat="1" x14ac:dyDescent="0.25">
      <c r="A273" s="22" t="s">
        <v>619</v>
      </c>
      <c r="B273" s="22" t="s">
        <v>620</v>
      </c>
      <c r="C273" s="22" t="s">
        <v>213</v>
      </c>
    </row>
    <row r="274" spans="1:3" s="28" customFormat="1" x14ac:dyDescent="0.25">
      <c r="A274" s="22" t="s">
        <v>621</v>
      </c>
      <c r="B274" s="22" t="s">
        <v>622</v>
      </c>
      <c r="C274" s="22" t="s">
        <v>406</v>
      </c>
    </row>
    <row r="275" spans="1:3" s="28" customFormat="1" x14ac:dyDescent="0.25">
      <c r="A275" s="22" t="s">
        <v>623</v>
      </c>
      <c r="B275" s="22" t="s">
        <v>624</v>
      </c>
      <c r="C275" s="22" t="s">
        <v>406</v>
      </c>
    </row>
    <row r="276" spans="1:3" s="28" customFormat="1" x14ac:dyDescent="0.25">
      <c r="A276" s="22" t="s">
        <v>625</v>
      </c>
      <c r="B276" s="29" t="s">
        <v>626</v>
      </c>
      <c r="C276" s="22" t="s">
        <v>406</v>
      </c>
    </row>
    <row r="277" spans="1:3" s="21" customFormat="1" x14ac:dyDescent="0.25">
      <c r="A277" s="19" t="s">
        <v>627</v>
      </c>
      <c r="B277" s="24" t="s">
        <v>628</v>
      </c>
      <c r="C277" s="19" t="s">
        <v>217</v>
      </c>
    </row>
    <row r="278" spans="1:3" s="21" customFormat="1" x14ac:dyDescent="0.25">
      <c r="A278" s="19" t="s">
        <v>629</v>
      </c>
      <c r="B278" s="24" t="s">
        <v>630</v>
      </c>
      <c r="C278" s="19" t="s">
        <v>213</v>
      </c>
    </row>
    <row r="279" spans="1:3" s="28" customFormat="1" x14ac:dyDescent="0.25">
      <c r="A279" s="22" t="s">
        <v>631</v>
      </c>
      <c r="B279" s="22" t="s">
        <v>632</v>
      </c>
      <c r="C279" s="22" t="s">
        <v>389</v>
      </c>
    </row>
    <row r="280" spans="1:3" s="28" customFormat="1" x14ac:dyDescent="0.25">
      <c r="A280" s="22" t="s">
        <v>633</v>
      </c>
      <c r="B280" s="22" t="s">
        <v>634</v>
      </c>
      <c r="C280" s="22" t="s">
        <v>389</v>
      </c>
    </row>
    <row r="281" spans="1:3" s="28" customFormat="1" x14ac:dyDescent="0.25">
      <c r="A281" s="22" t="s">
        <v>635</v>
      </c>
      <c r="B281" s="22" t="s">
        <v>636</v>
      </c>
      <c r="C281" s="22" t="s">
        <v>230</v>
      </c>
    </row>
    <row r="282" spans="1:3" s="21" customFormat="1" x14ac:dyDescent="0.25">
      <c r="A282" s="19" t="s">
        <v>637</v>
      </c>
      <c r="B282" s="24" t="s">
        <v>638</v>
      </c>
      <c r="C282" s="19" t="s">
        <v>491</v>
      </c>
    </row>
    <row r="283" spans="1:3" s="21" customFormat="1" x14ac:dyDescent="0.25">
      <c r="A283" s="19" t="s">
        <v>639</v>
      </c>
      <c r="B283" s="24" t="s">
        <v>640</v>
      </c>
      <c r="C283" s="19" t="s">
        <v>314</v>
      </c>
    </row>
    <row r="284" spans="1:3" s="28" customFormat="1" x14ac:dyDescent="0.25">
      <c r="A284" s="22" t="s">
        <v>641</v>
      </c>
      <c r="B284" s="22" t="s">
        <v>642</v>
      </c>
      <c r="C284" s="22" t="s">
        <v>210</v>
      </c>
    </row>
    <row r="285" spans="1:3" s="28" customFormat="1" x14ac:dyDescent="0.25">
      <c r="A285" s="22" t="s">
        <v>643</v>
      </c>
      <c r="B285" s="22" t="s">
        <v>644</v>
      </c>
      <c r="C285" s="22" t="s">
        <v>209</v>
      </c>
    </row>
    <row r="286" spans="1:3" s="28" customFormat="1" x14ac:dyDescent="0.25">
      <c r="A286" s="22" t="s">
        <v>645</v>
      </c>
      <c r="B286" s="29" t="s">
        <v>646</v>
      </c>
      <c r="C286" s="29" t="s">
        <v>209</v>
      </c>
    </row>
    <row r="287" spans="1:3" s="28" customFormat="1" x14ac:dyDescent="0.25">
      <c r="A287" s="22" t="s">
        <v>647</v>
      </c>
      <c r="B287" s="29" t="s">
        <v>648</v>
      </c>
      <c r="C287" s="29" t="s">
        <v>406</v>
      </c>
    </row>
    <row r="288" spans="1:3" s="28" customFormat="1" x14ac:dyDescent="0.25">
      <c r="A288" s="22" t="s">
        <v>649</v>
      </c>
      <c r="B288" s="22" t="s">
        <v>650</v>
      </c>
      <c r="C288" s="22" t="s">
        <v>209</v>
      </c>
    </row>
    <row r="289" spans="1:10" s="28" customFormat="1" x14ac:dyDescent="0.25">
      <c r="A289" s="22" t="s">
        <v>651</v>
      </c>
      <c r="B289" s="22" t="s">
        <v>652</v>
      </c>
      <c r="C289" s="22" t="s">
        <v>209</v>
      </c>
    </row>
    <row r="290" spans="1:10" s="21" customFormat="1" x14ac:dyDescent="0.25">
      <c r="A290" s="19" t="s">
        <v>653</v>
      </c>
      <c r="B290" s="24" t="s">
        <v>654</v>
      </c>
      <c r="C290" s="19" t="s">
        <v>314</v>
      </c>
    </row>
    <row r="291" spans="1:10" s="28" customFormat="1" x14ac:dyDescent="0.25">
      <c r="A291" s="22" t="s">
        <v>655</v>
      </c>
      <c r="B291" s="29" t="s">
        <v>656</v>
      </c>
      <c r="C291" s="29" t="s">
        <v>230</v>
      </c>
    </row>
    <row r="292" spans="1:10" s="28" customFormat="1" x14ac:dyDescent="0.25">
      <c r="A292" s="22" t="s">
        <v>657</v>
      </c>
      <c r="B292" s="22" t="s">
        <v>658</v>
      </c>
      <c r="C292" s="22" t="s">
        <v>230</v>
      </c>
    </row>
    <row r="293" spans="1:10" s="28" customFormat="1" x14ac:dyDescent="0.25">
      <c r="A293" s="22" t="s">
        <v>659</v>
      </c>
      <c r="B293" s="29" t="s">
        <v>660</v>
      </c>
      <c r="C293" s="29" t="s">
        <v>406</v>
      </c>
    </row>
    <row r="294" spans="1:10" s="21" customFormat="1" x14ac:dyDescent="0.25">
      <c r="A294" s="19" t="s">
        <v>661</v>
      </c>
      <c r="B294" s="24" t="s">
        <v>662</v>
      </c>
      <c r="C294" s="19" t="s">
        <v>491</v>
      </c>
    </row>
    <row r="295" spans="1:10" s="28" customFormat="1" x14ac:dyDescent="0.25">
      <c r="A295" s="22" t="s">
        <v>663</v>
      </c>
      <c r="B295" s="29" t="s">
        <v>664</v>
      </c>
      <c r="C295" s="29" t="s">
        <v>406</v>
      </c>
    </row>
    <row r="296" spans="1:10" s="28" customFormat="1" x14ac:dyDescent="0.25">
      <c r="A296" s="22" t="s">
        <v>665</v>
      </c>
      <c r="B296" s="22" t="s">
        <v>666</v>
      </c>
      <c r="C296" s="22" t="s">
        <v>209</v>
      </c>
    </row>
    <row r="297" spans="1:10" s="21" customFormat="1" x14ac:dyDescent="0.25">
      <c r="A297" s="19" t="s">
        <v>667</v>
      </c>
      <c r="B297" s="24" t="s">
        <v>668</v>
      </c>
      <c r="C297" s="19" t="s">
        <v>217</v>
      </c>
    </row>
    <row r="298" spans="1:10" s="28" customFormat="1" x14ac:dyDescent="0.25">
      <c r="A298" s="22" t="s">
        <v>669</v>
      </c>
      <c r="B298" s="29" t="s">
        <v>670</v>
      </c>
      <c r="C298" s="29" t="s">
        <v>209</v>
      </c>
    </row>
    <row r="299" spans="1:10" s="28" customFormat="1" x14ac:dyDescent="0.25">
      <c r="A299" s="22" t="s">
        <v>671</v>
      </c>
      <c r="B299" s="22" t="s">
        <v>672</v>
      </c>
      <c r="C299" s="22" t="s">
        <v>207</v>
      </c>
    </row>
    <row r="300" spans="1:10" s="28" customFormat="1" x14ac:dyDescent="0.25">
      <c r="A300" s="22" t="s">
        <v>673</v>
      </c>
      <c r="B300" s="29" t="s">
        <v>674</v>
      </c>
      <c r="C300" s="29" t="s">
        <v>230</v>
      </c>
    </row>
    <row r="301" spans="1:10" s="28" customFormat="1" x14ac:dyDescent="0.25">
      <c r="A301" s="22" t="s">
        <v>675</v>
      </c>
      <c r="B301" s="29" t="s">
        <v>676</v>
      </c>
      <c r="C301" s="29" t="s">
        <v>389</v>
      </c>
    </row>
    <row r="302" spans="1:10" s="28" customFormat="1" x14ac:dyDescent="0.25">
      <c r="A302" s="22" t="s">
        <v>677</v>
      </c>
      <c r="B302" s="29" t="s">
        <v>678</v>
      </c>
      <c r="C302" s="29" t="s">
        <v>209</v>
      </c>
    </row>
    <row r="303" spans="1:10" s="28" customFormat="1" x14ac:dyDescent="0.25">
      <c r="A303" s="19" t="s">
        <v>679</v>
      </c>
      <c r="B303" s="19" t="s">
        <v>680</v>
      </c>
      <c r="C303" s="19" t="s">
        <v>209</v>
      </c>
    </row>
    <row r="304" spans="1:10" x14ac:dyDescent="0.25">
      <c r="A304" s="22" t="s">
        <v>681</v>
      </c>
      <c r="B304" s="22" t="s">
        <v>682</v>
      </c>
      <c r="C304" s="22" t="s">
        <v>212</v>
      </c>
      <c r="D304" s="23"/>
      <c r="E304" s="23"/>
      <c r="G304" s="23"/>
      <c r="H304" s="23"/>
      <c r="J304" s="23"/>
    </row>
    <row r="305" spans="1:10" x14ac:dyDescent="0.25">
      <c r="A305" s="22" t="s">
        <v>683</v>
      </c>
      <c r="B305" s="22" t="s">
        <v>684</v>
      </c>
      <c r="C305" s="22" t="s">
        <v>215</v>
      </c>
      <c r="D305" s="23"/>
      <c r="E305" s="23"/>
      <c r="G305" s="23"/>
      <c r="H305" s="23"/>
      <c r="J305" s="23"/>
    </row>
    <row r="306" spans="1:10" x14ac:dyDescent="0.25">
      <c r="A306" s="22" t="s">
        <v>685</v>
      </c>
      <c r="B306" s="22" t="s">
        <v>686</v>
      </c>
      <c r="C306" s="22" t="s">
        <v>210</v>
      </c>
      <c r="D306" s="23"/>
      <c r="E306" s="23"/>
      <c r="G306" s="23"/>
      <c r="H306" s="23"/>
      <c r="J306" s="23"/>
    </row>
    <row r="307" spans="1:10" s="21" customFormat="1" x14ac:dyDescent="0.25">
      <c r="A307" s="19" t="s">
        <v>687</v>
      </c>
      <c r="B307" s="24" t="s">
        <v>688</v>
      </c>
      <c r="C307" s="19" t="s">
        <v>314</v>
      </c>
    </row>
    <row r="308" spans="1:10" x14ac:dyDescent="0.25">
      <c r="A308" s="22" t="s">
        <v>689</v>
      </c>
      <c r="B308" s="29" t="s">
        <v>690</v>
      </c>
      <c r="C308" s="29" t="s">
        <v>212</v>
      </c>
      <c r="D308" s="23"/>
      <c r="E308" s="23"/>
      <c r="G308" s="23"/>
      <c r="H308" s="23"/>
      <c r="J308" s="23"/>
    </row>
    <row r="309" spans="1:10" x14ac:dyDescent="0.25">
      <c r="A309" s="22" t="s">
        <v>691</v>
      </c>
      <c r="B309" s="29" t="s">
        <v>692</v>
      </c>
      <c r="C309" s="29" t="s">
        <v>225</v>
      </c>
      <c r="D309" s="23"/>
      <c r="E309" s="23"/>
      <c r="G309" s="23"/>
      <c r="H309" s="23"/>
      <c r="J309" s="23"/>
    </row>
    <row r="310" spans="1:10" s="21" customFormat="1" x14ac:dyDescent="0.25">
      <c r="A310" s="19" t="s">
        <v>693</v>
      </c>
      <c r="B310" s="24" t="s">
        <v>694</v>
      </c>
      <c r="C310" s="19" t="s">
        <v>491</v>
      </c>
    </row>
    <row r="311" spans="1:10" x14ac:dyDescent="0.25">
      <c r="A311" s="22" t="s">
        <v>695</v>
      </c>
      <c r="B311" s="29" t="s">
        <v>696</v>
      </c>
      <c r="C311" s="29" t="s">
        <v>209</v>
      </c>
      <c r="D311" s="23"/>
      <c r="E311" s="23"/>
      <c r="G311" s="23"/>
      <c r="H311" s="23"/>
      <c r="J311" s="23"/>
    </row>
    <row r="312" spans="1:10" x14ac:dyDescent="0.25">
      <c r="A312" s="22" t="s">
        <v>697</v>
      </c>
      <c r="B312" s="29" t="s">
        <v>698</v>
      </c>
      <c r="C312" s="29" t="s">
        <v>209</v>
      </c>
      <c r="D312" s="23"/>
      <c r="E312" s="23"/>
      <c r="G312" s="23"/>
      <c r="H312" s="23"/>
      <c r="J312" s="23"/>
    </row>
    <row r="313" spans="1:10" x14ac:dyDescent="0.25">
      <c r="A313" s="22" t="s">
        <v>699</v>
      </c>
      <c r="B313" s="29" t="s">
        <v>700</v>
      </c>
      <c r="C313" s="29" t="s">
        <v>213</v>
      </c>
      <c r="D313" s="23"/>
      <c r="E313" s="23"/>
      <c r="G313" s="23"/>
      <c r="H313" s="23"/>
      <c r="J313" s="23"/>
    </row>
    <row r="314" spans="1:10" x14ac:dyDescent="0.25">
      <c r="A314" s="22" t="s">
        <v>701</v>
      </c>
      <c r="B314" s="22" t="s">
        <v>702</v>
      </c>
      <c r="C314" s="22" t="s">
        <v>703</v>
      </c>
      <c r="D314" s="23"/>
      <c r="E314" s="23"/>
      <c r="G314" s="23"/>
      <c r="H314" s="23"/>
      <c r="J314" s="23"/>
    </row>
    <row r="315" spans="1:10" x14ac:dyDescent="0.25">
      <c r="A315" s="22" t="s">
        <v>704</v>
      </c>
      <c r="B315" s="22" t="s">
        <v>705</v>
      </c>
      <c r="C315" s="29" t="s">
        <v>225</v>
      </c>
      <c r="D315" s="23"/>
      <c r="E315" s="23"/>
      <c r="G315" s="23"/>
      <c r="H315" s="23"/>
      <c r="J315" s="23"/>
    </row>
    <row r="316" spans="1:10" x14ac:dyDescent="0.25">
      <c r="A316" s="22" t="s">
        <v>706</v>
      </c>
      <c r="B316" s="29" t="s">
        <v>707</v>
      </c>
      <c r="C316" s="29" t="s">
        <v>225</v>
      </c>
      <c r="D316" s="23"/>
      <c r="E316" s="23"/>
      <c r="G316" s="23"/>
      <c r="H316" s="23"/>
      <c r="J316" s="23"/>
    </row>
    <row r="317" spans="1:10" x14ac:dyDescent="0.25">
      <c r="A317" s="22" t="s">
        <v>708</v>
      </c>
      <c r="B317" s="29" t="s">
        <v>709</v>
      </c>
      <c r="C317" s="29" t="s">
        <v>209</v>
      </c>
      <c r="D317" s="23"/>
      <c r="E317" s="23"/>
      <c r="G317" s="23"/>
      <c r="H317" s="23"/>
      <c r="J317" s="23"/>
    </row>
    <row r="318" spans="1:10" x14ac:dyDescent="0.25">
      <c r="A318" s="22" t="s">
        <v>710</v>
      </c>
      <c r="B318" s="29" t="s">
        <v>711</v>
      </c>
      <c r="C318" s="29" t="s">
        <v>215</v>
      </c>
      <c r="D318" s="36"/>
      <c r="E318" s="23"/>
      <c r="G318" s="23"/>
      <c r="H318" s="23"/>
      <c r="J318" s="23"/>
    </row>
    <row r="319" spans="1:10" x14ac:dyDescent="0.25">
      <c r="A319" s="22" t="s">
        <v>712</v>
      </c>
      <c r="B319" s="29" t="s">
        <v>713</v>
      </c>
      <c r="C319" s="29" t="s">
        <v>215</v>
      </c>
      <c r="D319" s="23"/>
      <c r="E319" s="23"/>
      <c r="G319" s="23"/>
      <c r="H319" s="23"/>
      <c r="J319" s="23"/>
    </row>
    <row r="320" spans="1:10" x14ac:dyDescent="0.25">
      <c r="A320" s="22" t="s">
        <v>714</v>
      </c>
      <c r="B320" s="22" t="s">
        <v>715</v>
      </c>
      <c r="C320" s="22" t="s">
        <v>215</v>
      </c>
      <c r="D320" s="23"/>
      <c r="E320" s="23"/>
      <c r="G320" s="23"/>
      <c r="H320" s="23"/>
      <c r="J320" s="23"/>
    </row>
    <row r="321" spans="1:10" x14ac:dyDescent="0.25">
      <c r="A321" s="22" t="s">
        <v>716</v>
      </c>
      <c r="B321" s="22" t="s">
        <v>717</v>
      </c>
      <c r="C321" s="22" t="s">
        <v>213</v>
      </c>
      <c r="D321" s="23"/>
      <c r="E321" s="23"/>
      <c r="G321" s="23"/>
      <c r="H321" s="23"/>
      <c r="J321" s="23"/>
    </row>
    <row r="322" spans="1:10" x14ac:dyDescent="0.25">
      <c r="A322" s="22" t="s">
        <v>718</v>
      </c>
      <c r="B322" s="29" t="s">
        <v>719</v>
      </c>
      <c r="C322" s="29" t="s">
        <v>212</v>
      </c>
      <c r="D322" s="23"/>
      <c r="E322" s="23"/>
      <c r="G322" s="23"/>
      <c r="H322" s="23"/>
      <c r="J322" s="23"/>
    </row>
    <row r="323" spans="1:10" x14ac:dyDescent="0.25">
      <c r="A323" s="22" t="s">
        <v>720</v>
      </c>
      <c r="B323" s="22" t="s">
        <v>721</v>
      </c>
      <c r="C323" s="22" t="s">
        <v>213</v>
      </c>
      <c r="D323" s="23"/>
      <c r="E323" s="23"/>
      <c r="G323" s="23"/>
      <c r="H323" s="23"/>
      <c r="J323" s="23"/>
    </row>
    <row r="324" spans="1:10" x14ac:dyDescent="0.25">
      <c r="A324" s="22" t="s">
        <v>722</v>
      </c>
      <c r="B324" s="22" t="s">
        <v>723</v>
      </c>
      <c r="C324" s="22" t="s">
        <v>209</v>
      </c>
      <c r="D324" s="23"/>
      <c r="E324" s="23"/>
      <c r="G324" s="23"/>
      <c r="H324" s="23"/>
      <c r="J324" s="23"/>
    </row>
    <row r="325" spans="1:10" x14ac:dyDescent="0.25">
      <c r="A325" s="22" t="s">
        <v>724</v>
      </c>
      <c r="B325" s="29" t="s">
        <v>725</v>
      </c>
      <c r="C325" s="29" t="s">
        <v>217</v>
      </c>
      <c r="D325" s="23"/>
      <c r="E325" s="23"/>
      <c r="G325" s="23"/>
      <c r="H325" s="23"/>
      <c r="J325" s="23"/>
    </row>
    <row r="326" spans="1:10" s="21" customFormat="1" x14ac:dyDescent="0.25">
      <c r="A326" s="19" t="s">
        <v>726</v>
      </c>
      <c r="B326" s="24" t="s">
        <v>727</v>
      </c>
      <c r="C326" s="19" t="s">
        <v>213</v>
      </c>
    </row>
    <row r="327" spans="1:10" x14ac:dyDescent="0.25">
      <c r="A327" s="22" t="s">
        <v>728</v>
      </c>
      <c r="B327" s="29" t="s">
        <v>729</v>
      </c>
      <c r="C327" s="29" t="s">
        <v>215</v>
      </c>
      <c r="D327" s="23"/>
      <c r="E327" s="23"/>
      <c r="G327" s="23"/>
      <c r="H327" s="23"/>
      <c r="J327" s="23"/>
    </row>
    <row r="328" spans="1:10" x14ac:dyDescent="0.25">
      <c r="A328" s="22" t="s">
        <v>730</v>
      </c>
      <c r="B328" s="29" t="s">
        <v>731</v>
      </c>
      <c r="C328" s="29" t="s">
        <v>209</v>
      </c>
      <c r="D328" s="23"/>
      <c r="E328" s="23"/>
      <c r="G328" s="23"/>
      <c r="H328" s="23"/>
      <c r="J328" s="23"/>
    </row>
    <row r="329" spans="1:10" x14ac:dyDescent="0.25">
      <c r="A329" s="22" t="s">
        <v>732</v>
      </c>
      <c r="B329" s="29" t="s">
        <v>733</v>
      </c>
      <c r="C329" s="29" t="s">
        <v>209</v>
      </c>
      <c r="D329" s="23"/>
      <c r="E329" s="23"/>
      <c r="G329" s="23"/>
      <c r="H329" s="23"/>
      <c r="J329" s="23"/>
    </row>
    <row r="330" spans="1:10" x14ac:dyDescent="0.25">
      <c r="A330" s="22" t="s">
        <v>734</v>
      </c>
      <c r="B330" s="22" t="s">
        <v>735</v>
      </c>
      <c r="C330" s="22" t="s">
        <v>209</v>
      </c>
      <c r="D330" s="23"/>
      <c r="E330" s="23"/>
      <c r="G330" s="23"/>
      <c r="H330" s="23"/>
      <c r="J330" s="23"/>
    </row>
    <row r="331" spans="1:10" x14ac:dyDescent="0.25">
      <c r="A331" s="22" t="s">
        <v>736</v>
      </c>
      <c r="B331" s="22" t="s">
        <v>737</v>
      </c>
      <c r="C331" s="22" t="s">
        <v>703</v>
      </c>
      <c r="D331" s="23"/>
      <c r="E331" s="23"/>
      <c r="G331" s="23"/>
      <c r="H331" s="23"/>
      <c r="J331" s="23"/>
    </row>
    <row r="332" spans="1:10" x14ac:dyDescent="0.25">
      <c r="A332" s="22" t="s">
        <v>738</v>
      </c>
      <c r="B332" s="29" t="s">
        <v>739</v>
      </c>
      <c r="C332" s="29" t="s">
        <v>740</v>
      </c>
      <c r="D332" s="23"/>
      <c r="E332" s="23"/>
      <c r="G332" s="23"/>
      <c r="H332" s="23"/>
      <c r="J332" s="23"/>
    </row>
    <row r="333" spans="1:10" x14ac:dyDescent="0.25">
      <c r="A333" s="22" t="s">
        <v>741</v>
      </c>
      <c r="B333" s="22" t="s">
        <v>742</v>
      </c>
      <c r="C333" s="22" t="s">
        <v>213</v>
      </c>
      <c r="D333" s="23"/>
      <c r="E333" s="23"/>
      <c r="G333" s="23"/>
      <c r="H333" s="23"/>
      <c r="J333" s="23"/>
    </row>
    <row r="334" spans="1:10" x14ac:dyDescent="0.25">
      <c r="A334" s="22" t="s">
        <v>743</v>
      </c>
      <c r="B334" s="29" t="s">
        <v>744</v>
      </c>
      <c r="C334" s="29" t="s">
        <v>209</v>
      </c>
      <c r="D334" s="23"/>
      <c r="E334" s="23"/>
      <c r="G334" s="23"/>
      <c r="H334" s="23"/>
      <c r="J334" s="23"/>
    </row>
    <row r="335" spans="1:10" x14ac:dyDescent="0.25">
      <c r="A335" s="22" t="s">
        <v>745</v>
      </c>
      <c r="B335" s="29" t="s">
        <v>746</v>
      </c>
      <c r="C335" s="29" t="s">
        <v>225</v>
      </c>
      <c r="D335" s="23"/>
      <c r="E335" s="23"/>
      <c r="G335" s="23"/>
      <c r="H335" s="23"/>
      <c r="J335" s="23"/>
    </row>
    <row r="336" spans="1:10" x14ac:dyDescent="0.25">
      <c r="A336" s="22" t="s">
        <v>747</v>
      </c>
      <c r="B336" s="29" t="s">
        <v>748</v>
      </c>
      <c r="C336" s="29" t="s">
        <v>215</v>
      </c>
      <c r="D336" s="23"/>
      <c r="E336" s="23"/>
      <c r="G336" s="23"/>
      <c r="H336" s="23"/>
      <c r="J336" s="23"/>
    </row>
    <row r="337" spans="1:10" x14ac:dyDescent="0.25">
      <c r="A337" s="22" t="s">
        <v>749</v>
      </c>
      <c r="B337" s="29" t="s">
        <v>750</v>
      </c>
      <c r="C337" s="29" t="s">
        <v>210</v>
      </c>
      <c r="D337" s="23"/>
      <c r="E337" s="23"/>
      <c r="G337" s="23"/>
      <c r="H337" s="23"/>
      <c r="J337" s="23"/>
    </row>
    <row r="338" spans="1:10" x14ac:dyDescent="0.25">
      <c r="A338" s="22" t="s">
        <v>751</v>
      </c>
      <c r="B338" s="22" t="s">
        <v>752</v>
      </c>
      <c r="C338" s="22" t="s">
        <v>212</v>
      </c>
      <c r="D338" s="23"/>
      <c r="E338" s="23"/>
      <c r="G338" s="23"/>
      <c r="H338" s="23"/>
      <c r="J338" s="23"/>
    </row>
    <row r="339" spans="1:10" x14ac:dyDescent="0.25">
      <c r="A339" s="22" t="s">
        <v>753</v>
      </c>
      <c r="B339" s="29" t="s">
        <v>754</v>
      </c>
      <c r="C339" s="29" t="s">
        <v>703</v>
      </c>
      <c r="D339" s="23"/>
      <c r="E339" s="23"/>
      <c r="G339" s="23"/>
      <c r="H339" s="23"/>
      <c r="J339" s="23"/>
    </row>
    <row r="340" spans="1:10" x14ac:dyDescent="0.25">
      <c r="A340" s="22" t="s">
        <v>755</v>
      </c>
      <c r="B340" s="29" t="s">
        <v>756</v>
      </c>
      <c r="C340" s="29" t="s">
        <v>212</v>
      </c>
      <c r="D340" s="23"/>
      <c r="E340" s="23"/>
      <c r="G340" s="23"/>
      <c r="H340" s="23"/>
      <c r="J340" s="23"/>
    </row>
    <row r="341" spans="1:10" x14ac:dyDescent="0.25">
      <c r="A341" s="22" t="s">
        <v>757</v>
      </c>
      <c r="B341" s="29" t="s">
        <v>758</v>
      </c>
      <c r="C341" s="29" t="s">
        <v>703</v>
      </c>
      <c r="D341" s="23"/>
      <c r="E341" s="23"/>
      <c r="G341" s="23"/>
      <c r="H341" s="23"/>
      <c r="J341" s="23"/>
    </row>
    <row r="342" spans="1:10" x14ac:dyDescent="0.25">
      <c r="A342" s="22" t="s">
        <v>759</v>
      </c>
      <c r="B342" s="22" t="s">
        <v>760</v>
      </c>
      <c r="C342" s="22" t="s">
        <v>703</v>
      </c>
      <c r="D342" s="23"/>
      <c r="E342" s="23"/>
      <c r="G342" s="23"/>
      <c r="H342" s="23"/>
      <c r="J342" s="23"/>
    </row>
    <row r="343" spans="1:10" x14ac:dyDescent="0.25">
      <c r="A343" s="22" t="s">
        <v>761</v>
      </c>
      <c r="B343" s="29" t="s">
        <v>762</v>
      </c>
      <c r="C343" s="29" t="s">
        <v>209</v>
      </c>
      <c r="D343" s="23"/>
      <c r="E343" s="23"/>
      <c r="G343" s="23"/>
      <c r="H343" s="23"/>
      <c r="J343" s="23"/>
    </row>
    <row r="344" spans="1:10" x14ac:dyDescent="0.25">
      <c r="A344" s="22" t="s">
        <v>763</v>
      </c>
      <c r="B344" s="22" t="s">
        <v>764</v>
      </c>
      <c r="C344" s="22" t="s">
        <v>215</v>
      </c>
      <c r="D344" s="23"/>
      <c r="E344" s="23"/>
      <c r="G344" s="23"/>
      <c r="H344" s="23"/>
      <c r="J344" s="23"/>
    </row>
    <row r="345" spans="1:10" x14ac:dyDescent="0.25">
      <c r="A345" s="22" t="s">
        <v>765</v>
      </c>
      <c r="B345" s="22" t="s">
        <v>766</v>
      </c>
      <c r="C345" s="22" t="s">
        <v>209</v>
      </c>
      <c r="D345" s="23"/>
      <c r="E345" s="23"/>
      <c r="G345" s="23"/>
      <c r="H345" s="23"/>
      <c r="J345" s="23"/>
    </row>
    <row r="346" spans="1:10" x14ac:dyDescent="0.25">
      <c r="A346" s="22" t="s">
        <v>767</v>
      </c>
      <c r="B346" s="22" t="s">
        <v>768</v>
      </c>
      <c r="C346" s="22" t="s">
        <v>213</v>
      </c>
      <c r="D346" s="23"/>
      <c r="E346" s="23"/>
      <c r="G346" s="23"/>
      <c r="H346" s="23"/>
      <c r="J346" s="23"/>
    </row>
    <row r="347" spans="1:10" x14ac:dyDescent="0.25">
      <c r="A347" s="22" t="s">
        <v>769</v>
      </c>
      <c r="B347" s="29" t="s">
        <v>770</v>
      </c>
      <c r="C347" s="29" t="s">
        <v>215</v>
      </c>
      <c r="D347" s="23"/>
      <c r="E347" s="23"/>
      <c r="G347" s="23"/>
      <c r="H347" s="23"/>
      <c r="J347" s="23"/>
    </row>
    <row r="348" spans="1:10" x14ac:dyDescent="0.25">
      <c r="A348" s="22" t="s">
        <v>771</v>
      </c>
      <c r="B348" s="29" t="s">
        <v>772</v>
      </c>
      <c r="C348" s="29" t="s">
        <v>212</v>
      </c>
      <c r="D348" s="23"/>
      <c r="E348" s="23"/>
      <c r="G348" s="23"/>
      <c r="H348" s="23"/>
      <c r="J348" s="23"/>
    </row>
    <row r="349" spans="1:10" x14ac:dyDescent="0.25">
      <c r="A349" s="22" t="s">
        <v>773</v>
      </c>
      <c r="B349" s="29" t="s">
        <v>774</v>
      </c>
      <c r="C349" s="29" t="s">
        <v>210</v>
      </c>
      <c r="D349" s="23"/>
      <c r="E349" s="23"/>
      <c r="G349" s="23"/>
      <c r="H349" s="23"/>
      <c r="J349" s="23"/>
    </row>
    <row r="350" spans="1:10" x14ac:dyDescent="0.25">
      <c r="A350" s="22" t="s">
        <v>775</v>
      </c>
      <c r="B350" s="29" t="s">
        <v>776</v>
      </c>
      <c r="C350" s="29" t="s">
        <v>225</v>
      </c>
      <c r="D350" s="23"/>
      <c r="E350" s="23"/>
      <c r="G350" s="23"/>
      <c r="H350" s="23"/>
      <c r="J350" s="23"/>
    </row>
    <row r="351" spans="1:10" s="21" customFormat="1" x14ac:dyDescent="0.25">
      <c r="A351" s="19" t="s">
        <v>777</v>
      </c>
      <c r="B351" s="24" t="s">
        <v>778</v>
      </c>
      <c r="C351" s="19" t="s">
        <v>212</v>
      </c>
    </row>
    <row r="352" spans="1:10" x14ac:dyDescent="0.25">
      <c r="A352" s="22" t="s">
        <v>779</v>
      </c>
      <c r="B352" s="22" t="s">
        <v>780</v>
      </c>
      <c r="C352" s="22" t="s">
        <v>209</v>
      </c>
      <c r="D352" s="23"/>
      <c r="E352" s="23"/>
      <c r="G352" s="23"/>
      <c r="H352" s="23"/>
      <c r="J352" s="23"/>
    </row>
    <row r="353" spans="1:10" s="21" customFormat="1" x14ac:dyDescent="0.25">
      <c r="A353" s="19" t="s">
        <v>781</v>
      </c>
      <c r="B353" s="24" t="s">
        <v>782</v>
      </c>
      <c r="C353" s="19" t="s">
        <v>209</v>
      </c>
    </row>
    <row r="354" spans="1:10" x14ac:dyDescent="0.25">
      <c r="A354" s="22" t="s">
        <v>783</v>
      </c>
      <c r="B354" s="29" t="s">
        <v>784</v>
      </c>
      <c r="C354" s="29" t="s">
        <v>210</v>
      </c>
      <c r="D354" s="23"/>
      <c r="E354" s="23"/>
      <c r="G354" s="23"/>
      <c r="H354" s="23"/>
      <c r="J354" s="23"/>
    </row>
    <row r="355" spans="1:10" x14ac:dyDescent="0.25">
      <c r="A355" s="22" t="s">
        <v>785</v>
      </c>
      <c r="B355" s="29" t="s">
        <v>786</v>
      </c>
      <c r="C355" s="29" t="s">
        <v>703</v>
      </c>
      <c r="D355" s="23"/>
      <c r="E355" s="23"/>
      <c r="G355" s="23"/>
      <c r="H355" s="23"/>
      <c r="J355" s="23"/>
    </row>
    <row r="356" spans="1:10" s="21" customFormat="1" x14ac:dyDescent="0.25">
      <c r="A356" s="19" t="s">
        <v>787</v>
      </c>
      <c r="B356" s="24" t="s">
        <v>788</v>
      </c>
      <c r="C356" s="19" t="s">
        <v>207</v>
      </c>
    </row>
    <row r="357" spans="1:10" x14ac:dyDescent="0.25">
      <c r="A357" s="22" t="s">
        <v>789</v>
      </c>
      <c r="B357" s="29" t="s">
        <v>790</v>
      </c>
      <c r="C357" s="29" t="s">
        <v>209</v>
      </c>
      <c r="D357" s="23"/>
      <c r="E357" s="23"/>
      <c r="G357" s="23"/>
      <c r="H357" s="23"/>
      <c r="J357" s="23"/>
    </row>
    <row r="358" spans="1:10" x14ac:dyDescent="0.25">
      <c r="A358" s="22" t="s">
        <v>791</v>
      </c>
      <c r="B358" s="29" t="s">
        <v>792</v>
      </c>
      <c r="C358" s="29" t="s">
        <v>209</v>
      </c>
      <c r="D358" s="23"/>
      <c r="E358" s="23"/>
      <c r="G358" s="23"/>
      <c r="H358" s="23"/>
      <c r="J358" s="23"/>
    </row>
    <row r="359" spans="1:10" x14ac:dyDescent="0.25">
      <c r="A359" s="22" t="s">
        <v>793</v>
      </c>
      <c r="B359" s="29" t="s">
        <v>794</v>
      </c>
      <c r="C359" s="29" t="s">
        <v>209</v>
      </c>
      <c r="D359" s="23"/>
      <c r="E359" s="23"/>
      <c r="G359" s="23"/>
      <c r="H359" s="23"/>
      <c r="J359" s="23"/>
    </row>
    <row r="360" spans="1:10" x14ac:dyDescent="0.25">
      <c r="A360" s="22" t="s">
        <v>795</v>
      </c>
      <c r="B360" s="29" t="s">
        <v>796</v>
      </c>
      <c r="C360" s="29" t="s">
        <v>207</v>
      </c>
      <c r="D360" s="23"/>
      <c r="E360" s="23"/>
      <c r="G360" s="23"/>
      <c r="H360" s="23"/>
      <c r="J360" s="23"/>
    </row>
    <row r="361" spans="1:10" s="21" customFormat="1" x14ac:dyDescent="0.25">
      <c r="A361" s="19" t="s">
        <v>797</v>
      </c>
      <c r="B361" s="24" t="s">
        <v>798</v>
      </c>
      <c r="C361" s="19" t="s">
        <v>799</v>
      </c>
      <c r="D361" s="21" t="s">
        <v>800</v>
      </c>
    </row>
    <row r="362" spans="1:10" x14ac:dyDescent="0.25">
      <c r="A362" s="22" t="s">
        <v>801</v>
      </c>
      <c r="B362" s="29" t="s">
        <v>802</v>
      </c>
      <c r="C362" s="29" t="s">
        <v>209</v>
      </c>
      <c r="D362" s="23"/>
      <c r="E362" s="23"/>
      <c r="G362" s="23"/>
      <c r="H362" s="23"/>
      <c r="J362" s="23"/>
    </row>
    <row r="363" spans="1:10" x14ac:dyDescent="0.25">
      <c r="A363" s="22" t="s">
        <v>803</v>
      </c>
      <c r="B363" s="29" t="s">
        <v>804</v>
      </c>
      <c r="C363" s="29" t="s">
        <v>209</v>
      </c>
      <c r="D363" s="23"/>
      <c r="E363" s="23"/>
      <c r="G363" s="23"/>
      <c r="H363" s="23"/>
      <c r="J363" s="23"/>
    </row>
    <row r="364" spans="1:10" x14ac:dyDescent="0.25">
      <c r="A364" s="22" t="s">
        <v>805</v>
      </c>
      <c r="B364" s="29" t="s">
        <v>806</v>
      </c>
      <c r="C364" s="29" t="s">
        <v>209</v>
      </c>
      <c r="D364" s="23"/>
      <c r="E364" s="23"/>
      <c r="G364" s="23"/>
      <c r="H364" s="23"/>
      <c r="J364" s="23"/>
    </row>
    <row r="365" spans="1:10" s="21" customFormat="1" x14ac:dyDescent="0.25">
      <c r="A365" s="19" t="s">
        <v>807</v>
      </c>
      <c r="B365" s="24" t="s">
        <v>808</v>
      </c>
      <c r="C365" s="19" t="s">
        <v>209</v>
      </c>
    </row>
    <row r="366" spans="1:10" x14ac:dyDescent="0.25">
      <c r="A366" s="22" t="s">
        <v>809</v>
      </c>
      <c r="B366" s="29" t="s">
        <v>810</v>
      </c>
      <c r="C366" s="29" t="s">
        <v>209</v>
      </c>
      <c r="D366" s="23"/>
      <c r="E366" s="23"/>
      <c r="G366" s="23"/>
      <c r="H366" s="23"/>
      <c r="J366" s="23"/>
    </row>
    <row r="367" spans="1:10" x14ac:dyDescent="0.25">
      <c r="A367" s="22" t="s">
        <v>811</v>
      </c>
      <c r="B367" s="29" t="s">
        <v>812</v>
      </c>
      <c r="C367" s="29" t="s">
        <v>215</v>
      </c>
      <c r="D367" s="23"/>
      <c r="E367" s="23"/>
      <c r="G367" s="23"/>
      <c r="H367" s="23"/>
      <c r="J367" s="23"/>
    </row>
    <row r="368" spans="1:10" x14ac:dyDescent="0.25">
      <c r="A368" s="22" t="s">
        <v>813</v>
      </c>
      <c r="B368" s="29" t="s">
        <v>814</v>
      </c>
      <c r="C368" s="29" t="s">
        <v>225</v>
      </c>
      <c r="D368" s="23"/>
      <c r="E368" s="23"/>
      <c r="G368" s="23"/>
      <c r="H368" s="23"/>
      <c r="J368" s="23"/>
    </row>
    <row r="369" spans="1:10" x14ac:dyDescent="0.25">
      <c r="A369" s="22" t="s">
        <v>815</v>
      </c>
      <c r="B369" s="22" t="s">
        <v>816</v>
      </c>
      <c r="C369" s="22" t="s">
        <v>210</v>
      </c>
      <c r="D369" s="23"/>
      <c r="E369" s="23"/>
      <c r="G369" s="23"/>
      <c r="H369" s="23"/>
      <c r="J369" s="23"/>
    </row>
    <row r="370" spans="1:10" x14ac:dyDescent="0.25">
      <c r="A370" s="22" t="s">
        <v>817</v>
      </c>
      <c r="B370" s="29" t="s">
        <v>818</v>
      </c>
      <c r="C370" s="29" t="s">
        <v>217</v>
      </c>
      <c r="D370" s="23"/>
      <c r="E370" s="23"/>
      <c r="G370" s="23"/>
      <c r="H370" s="23"/>
      <c r="J370" s="23"/>
    </row>
    <row r="371" spans="1:10" x14ac:dyDescent="0.25">
      <c r="A371" s="22" t="s">
        <v>819</v>
      </c>
      <c r="B371" s="29" t="s">
        <v>820</v>
      </c>
      <c r="C371" s="29" t="s">
        <v>703</v>
      </c>
      <c r="D371" s="23"/>
      <c r="E371" s="23"/>
      <c r="G371" s="23"/>
      <c r="H371" s="23"/>
      <c r="J371" s="23"/>
    </row>
    <row r="372" spans="1:10" x14ac:dyDescent="0.25">
      <c r="A372" s="22" t="s">
        <v>821</v>
      </c>
      <c r="B372" s="29" t="s">
        <v>822</v>
      </c>
      <c r="C372" s="29" t="s">
        <v>213</v>
      </c>
      <c r="D372" s="23"/>
      <c r="E372" s="23"/>
      <c r="G372" s="23"/>
      <c r="H372" s="23"/>
      <c r="J372" s="23"/>
    </row>
    <row r="373" spans="1:10" x14ac:dyDescent="0.25">
      <c r="A373" s="22" t="s">
        <v>823</v>
      </c>
      <c r="B373" s="29" t="s">
        <v>824</v>
      </c>
      <c r="C373" s="29" t="s">
        <v>209</v>
      </c>
      <c r="D373" s="23"/>
      <c r="E373" s="23"/>
      <c r="G373" s="23"/>
      <c r="H373" s="23"/>
      <c r="J373" s="23"/>
    </row>
    <row r="374" spans="1:10" x14ac:dyDescent="0.25">
      <c r="A374" s="22" t="s">
        <v>825</v>
      </c>
      <c r="B374" s="29" t="s">
        <v>826</v>
      </c>
      <c r="C374" s="29" t="s">
        <v>210</v>
      </c>
      <c r="D374" s="23"/>
      <c r="E374" s="23"/>
      <c r="G374" s="23"/>
      <c r="H374" s="23"/>
      <c r="J374" s="23"/>
    </row>
    <row r="375" spans="1:10" x14ac:dyDescent="0.25">
      <c r="A375" s="22" t="s">
        <v>827</v>
      </c>
      <c r="B375" s="29" t="s">
        <v>828</v>
      </c>
      <c r="C375" s="29" t="s">
        <v>209</v>
      </c>
      <c r="D375" s="23"/>
      <c r="E375" s="23"/>
      <c r="G375" s="23"/>
      <c r="H375" s="23"/>
      <c r="J375" s="23"/>
    </row>
    <row r="376" spans="1:10" x14ac:dyDescent="0.25">
      <c r="A376" s="22" t="s">
        <v>829</v>
      </c>
      <c r="B376" s="29" t="s">
        <v>830</v>
      </c>
      <c r="C376" s="29" t="s">
        <v>217</v>
      </c>
      <c r="D376" s="23"/>
      <c r="E376" s="23"/>
      <c r="G376" s="23"/>
      <c r="H376" s="23"/>
      <c r="J376" s="23"/>
    </row>
    <row r="377" spans="1:10" x14ac:dyDescent="0.25">
      <c r="A377" s="22" t="s">
        <v>831</v>
      </c>
      <c r="B377" s="29" t="s">
        <v>832</v>
      </c>
      <c r="C377" s="29" t="s">
        <v>351</v>
      </c>
      <c r="D377" s="23"/>
      <c r="E377" s="23"/>
      <c r="G377" s="23"/>
      <c r="H377" s="23"/>
      <c r="J377" s="23"/>
    </row>
    <row r="378" spans="1:10" x14ac:dyDescent="0.25">
      <c r="A378" s="22" t="s">
        <v>833</v>
      </c>
      <c r="B378" s="29" t="s">
        <v>834</v>
      </c>
      <c r="C378" s="29" t="s">
        <v>212</v>
      </c>
      <c r="D378" s="23"/>
      <c r="E378" s="23"/>
      <c r="G378" s="23"/>
      <c r="H378" s="23"/>
      <c r="J378" s="23"/>
    </row>
    <row r="379" spans="1:10" x14ac:dyDescent="0.25">
      <c r="A379" s="22" t="s">
        <v>835</v>
      </c>
      <c r="B379" s="29" t="s">
        <v>836</v>
      </c>
      <c r="C379" s="29" t="s">
        <v>209</v>
      </c>
      <c r="D379" s="23"/>
      <c r="E379" s="23"/>
      <c r="G379" s="23"/>
      <c r="H379" s="23"/>
      <c r="J379" s="23"/>
    </row>
    <row r="380" spans="1:10" x14ac:dyDescent="0.25">
      <c r="A380" s="22" t="s">
        <v>837</v>
      </c>
      <c r="B380" s="29" t="s">
        <v>838</v>
      </c>
      <c r="C380" s="29" t="s">
        <v>217</v>
      </c>
      <c r="D380" s="23"/>
      <c r="E380" s="23"/>
      <c r="G380" s="23"/>
      <c r="H380" s="23"/>
      <c r="J380" s="23"/>
    </row>
    <row r="381" spans="1:10" x14ac:dyDescent="0.25">
      <c r="A381" s="22" t="s">
        <v>839</v>
      </c>
      <c r="B381" s="29" t="s">
        <v>840</v>
      </c>
      <c r="C381" s="29" t="s">
        <v>210</v>
      </c>
      <c r="D381" s="23"/>
      <c r="E381" s="23"/>
      <c r="G381" s="23"/>
      <c r="H381" s="23"/>
      <c r="J381" s="23"/>
    </row>
    <row r="382" spans="1:10" x14ac:dyDescent="0.25">
      <c r="A382" s="22" t="s">
        <v>841</v>
      </c>
      <c r="B382" s="29" t="s">
        <v>842</v>
      </c>
      <c r="C382" s="29" t="s">
        <v>213</v>
      </c>
      <c r="D382" s="23"/>
      <c r="E382" s="23"/>
      <c r="G382" s="23"/>
      <c r="H382" s="23"/>
      <c r="J382" s="23"/>
    </row>
    <row r="383" spans="1:10" x14ac:dyDescent="0.25">
      <c r="A383" s="22" t="s">
        <v>843</v>
      </c>
      <c r="B383" s="29" t="s">
        <v>844</v>
      </c>
      <c r="C383" s="29" t="s">
        <v>703</v>
      </c>
      <c r="D383" s="23"/>
      <c r="E383" s="23"/>
      <c r="G383" s="23"/>
      <c r="H383" s="23"/>
      <c r="J383" s="23"/>
    </row>
    <row r="384" spans="1:10" x14ac:dyDescent="0.25">
      <c r="A384" s="22" t="s">
        <v>845</v>
      </c>
      <c r="B384" s="29" t="s">
        <v>846</v>
      </c>
      <c r="C384" s="29" t="s">
        <v>210</v>
      </c>
      <c r="D384" s="23"/>
      <c r="E384" s="23"/>
      <c r="G384" s="23"/>
      <c r="H384" s="23"/>
      <c r="J384" s="23"/>
    </row>
    <row r="385" spans="1:10" x14ac:dyDescent="0.25">
      <c r="A385" s="22" t="s">
        <v>847</v>
      </c>
      <c r="B385" s="22" t="s">
        <v>848</v>
      </c>
      <c r="C385" s="22" t="s">
        <v>209</v>
      </c>
      <c r="D385" s="23"/>
      <c r="E385" s="23"/>
      <c r="G385" s="23"/>
      <c r="H385" s="23"/>
      <c r="J385" s="23"/>
    </row>
    <row r="386" spans="1:10" x14ac:dyDescent="0.25">
      <c r="A386" s="22" t="s">
        <v>849</v>
      </c>
      <c r="B386" s="29" t="s">
        <v>850</v>
      </c>
      <c r="C386" s="29" t="s">
        <v>207</v>
      </c>
      <c r="D386" s="23"/>
      <c r="E386" s="23"/>
      <c r="G386" s="23"/>
      <c r="H386" s="23"/>
      <c r="J386" s="23"/>
    </row>
    <row r="387" spans="1:10" x14ac:dyDescent="0.25">
      <c r="A387" s="22" t="s">
        <v>851</v>
      </c>
      <c r="B387" s="29" t="s">
        <v>852</v>
      </c>
      <c r="C387" s="29" t="s">
        <v>207</v>
      </c>
      <c r="D387" s="23"/>
      <c r="E387" s="23"/>
      <c r="G387" s="23"/>
      <c r="H387" s="23"/>
      <c r="J387" s="23"/>
    </row>
    <row r="388" spans="1:10" x14ac:dyDescent="0.25">
      <c r="A388" s="22" t="s">
        <v>853</v>
      </c>
      <c r="B388" s="29" t="s">
        <v>854</v>
      </c>
      <c r="C388" s="29" t="s">
        <v>209</v>
      </c>
      <c r="D388" s="23"/>
      <c r="E388" s="23"/>
      <c r="G388" s="23"/>
      <c r="H388" s="23"/>
      <c r="J388" s="23"/>
    </row>
    <row r="389" spans="1:10" x14ac:dyDescent="0.25">
      <c r="A389" s="22" t="s">
        <v>855</v>
      </c>
      <c r="B389" s="29" t="s">
        <v>856</v>
      </c>
      <c r="C389" s="29" t="s">
        <v>209</v>
      </c>
      <c r="D389" s="23"/>
      <c r="E389" s="23"/>
      <c r="G389" s="23"/>
      <c r="H389" s="23"/>
      <c r="J389" s="23"/>
    </row>
    <row r="390" spans="1:10" s="21" customFormat="1" x14ac:dyDescent="0.25">
      <c r="A390" s="19" t="s">
        <v>857</v>
      </c>
      <c r="B390" s="24" t="s">
        <v>858</v>
      </c>
      <c r="C390" s="19" t="s">
        <v>209</v>
      </c>
    </row>
    <row r="391" spans="1:10" x14ac:dyDescent="0.25">
      <c r="A391" s="22" t="s">
        <v>859</v>
      </c>
      <c r="B391" s="29" t="s">
        <v>860</v>
      </c>
      <c r="C391" s="29" t="s">
        <v>209</v>
      </c>
      <c r="D391" s="23"/>
      <c r="E391" s="23"/>
      <c r="G391" s="23"/>
      <c r="H391" s="23"/>
      <c r="J391" s="23"/>
    </row>
    <row r="392" spans="1:10" x14ac:dyDescent="0.25">
      <c r="A392" s="22" t="s">
        <v>861</v>
      </c>
      <c r="B392" s="29" t="s">
        <v>862</v>
      </c>
      <c r="C392" s="29" t="s">
        <v>703</v>
      </c>
      <c r="D392" s="23"/>
      <c r="E392" s="23"/>
      <c r="G392" s="23"/>
      <c r="H392" s="23"/>
      <c r="J392" s="23"/>
    </row>
    <row r="393" spans="1:10" x14ac:dyDescent="0.25">
      <c r="A393" s="22" t="s">
        <v>863</v>
      </c>
      <c r="B393" s="29" t="s">
        <v>864</v>
      </c>
      <c r="C393" s="29" t="s">
        <v>217</v>
      </c>
      <c r="D393" s="23"/>
      <c r="E393" s="23"/>
      <c r="G393" s="23"/>
      <c r="H393" s="23"/>
      <c r="J393" s="23"/>
    </row>
    <row r="394" spans="1:10" x14ac:dyDescent="0.25">
      <c r="A394" s="22" t="s">
        <v>865</v>
      </c>
      <c r="B394" s="22" t="s">
        <v>866</v>
      </c>
      <c r="C394" s="22" t="s">
        <v>209</v>
      </c>
      <c r="D394" s="23"/>
      <c r="E394" s="23"/>
      <c r="G394" s="23"/>
      <c r="H394" s="23"/>
      <c r="J394" s="23"/>
    </row>
    <row r="395" spans="1:10" x14ac:dyDescent="0.25">
      <c r="A395" s="22" t="s">
        <v>867</v>
      </c>
      <c r="B395" s="29" t="s">
        <v>868</v>
      </c>
      <c r="C395" s="29" t="s">
        <v>212</v>
      </c>
      <c r="D395" s="23"/>
      <c r="E395" s="23"/>
      <c r="G395" s="23"/>
      <c r="H395" s="23"/>
      <c r="J395" s="23"/>
    </row>
    <row r="396" spans="1:10" x14ac:dyDescent="0.25">
      <c r="A396" s="22" t="s">
        <v>869</v>
      </c>
      <c r="B396" s="29" t="s">
        <v>870</v>
      </c>
      <c r="C396" s="29" t="s">
        <v>213</v>
      </c>
      <c r="D396" s="23"/>
      <c r="E396" s="23"/>
      <c r="G396" s="23"/>
      <c r="H396" s="23"/>
      <c r="J396" s="23"/>
    </row>
    <row r="397" spans="1:10" x14ac:dyDescent="0.25">
      <c r="A397" s="22" t="s">
        <v>871</v>
      </c>
      <c r="B397" s="29" t="s">
        <v>872</v>
      </c>
      <c r="C397" s="29" t="s">
        <v>215</v>
      </c>
      <c r="D397" s="23"/>
      <c r="E397" s="23"/>
      <c r="G397" s="23"/>
      <c r="H397" s="23"/>
      <c r="J397" s="23"/>
    </row>
    <row r="398" spans="1:10" x14ac:dyDescent="0.25">
      <c r="A398" s="22" t="s">
        <v>873</v>
      </c>
      <c r="B398" s="29" t="s">
        <v>874</v>
      </c>
      <c r="C398" s="29" t="s">
        <v>209</v>
      </c>
      <c r="D398" s="23"/>
      <c r="E398" s="23"/>
      <c r="G398" s="23"/>
      <c r="H398" s="23"/>
      <c r="J398" s="23"/>
    </row>
    <row r="399" spans="1:10" x14ac:dyDescent="0.25">
      <c r="A399" s="22" t="s">
        <v>875</v>
      </c>
      <c r="B399" s="29" t="s">
        <v>876</v>
      </c>
      <c r="C399" s="29" t="s">
        <v>209</v>
      </c>
      <c r="D399" s="23"/>
      <c r="E399" s="23"/>
      <c r="G399" s="23"/>
      <c r="H399" s="23"/>
      <c r="J399" s="23"/>
    </row>
    <row r="400" spans="1:10" x14ac:dyDescent="0.25">
      <c r="A400" s="22" t="s">
        <v>877</v>
      </c>
      <c r="B400" s="29" t="s">
        <v>878</v>
      </c>
      <c r="C400" s="29" t="s">
        <v>212</v>
      </c>
      <c r="D400" s="23"/>
      <c r="E400" s="23"/>
      <c r="G400" s="23"/>
      <c r="H400" s="23"/>
      <c r="J400" s="23"/>
    </row>
    <row r="401" spans="1:10" s="21" customFormat="1" x14ac:dyDescent="0.25">
      <c r="A401" s="19" t="s">
        <v>879</v>
      </c>
      <c r="B401" s="24" t="s">
        <v>880</v>
      </c>
      <c r="C401" s="19" t="s">
        <v>209</v>
      </c>
    </row>
    <row r="402" spans="1:10" x14ac:dyDescent="0.25">
      <c r="A402" s="22" t="s">
        <v>881</v>
      </c>
      <c r="B402" s="22" t="s">
        <v>882</v>
      </c>
      <c r="C402" s="22" t="s">
        <v>351</v>
      </c>
      <c r="D402" s="23"/>
      <c r="E402" s="23"/>
      <c r="G402" s="23"/>
      <c r="H402" s="23"/>
      <c r="J402" s="23"/>
    </row>
    <row r="403" spans="1:10" x14ac:dyDescent="0.25">
      <c r="A403" s="22" t="s">
        <v>883</v>
      </c>
      <c r="B403" s="22" t="s">
        <v>884</v>
      </c>
      <c r="C403" s="22" t="s">
        <v>209</v>
      </c>
      <c r="D403" s="23"/>
      <c r="E403" s="23"/>
      <c r="G403" s="23"/>
      <c r="H403" s="23"/>
      <c r="J403" s="23"/>
    </row>
    <row r="404" spans="1:10" x14ac:dyDescent="0.25">
      <c r="A404" s="22" t="s">
        <v>885</v>
      </c>
      <c r="B404" s="29" t="s">
        <v>886</v>
      </c>
      <c r="C404" s="29" t="s">
        <v>703</v>
      </c>
      <c r="D404" s="23"/>
      <c r="E404" s="23"/>
      <c r="G404" s="23"/>
      <c r="H404" s="23"/>
      <c r="J404" s="23"/>
    </row>
    <row r="405" spans="1:10" x14ac:dyDescent="0.25">
      <c r="A405" s="22" t="s">
        <v>887</v>
      </c>
      <c r="B405" s="22" t="s">
        <v>888</v>
      </c>
      <c r="C405" s="22" t="s">
        <v>209</v>
      </c>
      <c r="D405" s="23"/>
      <c r="E405" s="23"/>
      <c r="G405" s="23"/>
      <c r="H405" s="23"/>
      <c r="J405" s="23"/>
    </row>
    <row r="406" spans="1:10" x14ac:dyDescent="0.25">
      <c r="A406" s="22" t="s">
        <v>889</v>
      </c>
      <c r="B406" s="22" t="s">
        <v>890</v>
      </c>
      <c r="C406" s="22" t="s">
        <v>212</v>
      </c>
      <c r="D406" s="23"/>
      <c r="E406" s="23"/>
      <c r="G406" s="23"/>
      <c r="H406" s="23"/>
      <c r="J406" s="23"/>
    </row>
    <row r="407" spans="1:10" x14ac:dyDescent="0.25">
      <c r="A407" s="22" t="s">
        <v>891</v>
      </c>
      <c r="B407" s="29" t="s">
        <v>892</v>
      </c>
      <c r="C407" s="29" t="s">
        <v>213</v>
      </c>
      <c r="D407" s="23"/>
      <c r="E407" s="23"/>
      <c r="G407" s="23"/>
      <c r="H407" s="23"/>
      <c r="J407" s="23"/>
    </row>
    <row r="408" spans="1:10" x14ac:dyDescent="0.25">
      <c r="A408" s="22" t="s">
        <v>893</v>
      </c>
      <c r="B408" s="29" t="s">
        <v>894</v>
      </c>
      <c r="C408" s="29" t="s">
        <v>210</v>
      </c>
      <c r="D408" s="23"/>
      <c r="E408" s="23"/>
      <c r="G408" s="23"/>
      <c r="H408" s="23"/>
      <c r="J408" s="23"/>
    </row>
    <row r="409" spans="1:10" x14ac:dyDescent="0.25">
      <c r="A409" s="22" t="s">
        <v>895</v>
      </c>
      <c r="B409" s="29" t="s">
        <v>896</v>
      </c>
      <c r="C409" s="29" t="s">
        <v>209</v>
      </c>
      <c r="D409" s="23"/>
      <c r="E409" s="23"/>
      <c r="G409" s="23"/>
      <c r="H409" s="23"/>
      <c r="J409" s="23"/>
    </row>
    <row r="410" spans="1:10" x14ac:dyDescent="0.25">
      <c r="A410" s="22" t="s">
        <v>897</v>
      </c>
      <c r="B410" s="29" t="s">
        <v>898</v>
      </c>
      <c r="C410" s="29" t="s">
        <v>209</v>
      </c>
      <c r="D410" s="23"/>
      <c r="E410" s="23"/>
      <c r="G410" s="23"/>
      <c r="H410" s="23"/>
      <c r="J410" s="23"/>
    </row>
    <row r="411" spans="1:10" x14ac:dyDescent="0.25">
      <c r="A411" s="22" t="s">
        <v>899</v>
      </c>
      <c r="B411" s="29" t="s">
        <v>900</v>
      </c>
      <c r="C411" s="29" t="s">
        <v>209</v>
      </c>
      <c r="D411" s="23"/>
      <c r="E411" s="23"/>
      <c r="G411" s="23"/>
      <c r="H411" s="23"/>
      <c r="J411" s="23"/>
    </row>
    <row r="412" spans="1:10" x14ac:dyDescent="0.25">
      <c r="A412" s="22" t="s">
        <v>901</v>
      </c>
      <c r="B412" s="29" t="s">
        <v>902</v>
      </c>
      <c r="C412" s="29" t="s">
        <v>212</v>
      </c>
      <c r="D412" s="23"/>
      <c r="E412" s="23"/>
      <c r="G412" s="23"/>
      <c r="H412" s="23"/>
      <c r="J412" s="23"/>
    </row>
    <row r="413" spans="1:10" x14ac:dyDescent="0.25">
      <c r="A413" s="22" t="s">
        <v>903</v>
      </c>
      <c r="B413" s="29" t="s">
        <v>904</v>
      </c>
      <c r="C413" s="29" t="s">
        <v>212</v>
      </c>
      <c r="D413" s="23"/>
      <c r="E413" s="23"/>
      <c r="G413" s="23"/>
      <c r="H413" s="23"/>
      <c r="J413" s="23"/>
    </row>
    <row r="414" spans="1:10" x14ac:dyDescent="0.25">
      <c r="A414" s="22" t="s">
        <v>905</v>
      </c>
      <c r="B414" s="29" t="s">
        <v>906</v>
      </c>
      <c r="C414" s="29"/>
      <c r="D414" s="23"/>
      <c r="E414" s="23"/>
      <c r="G414" s="23"/>
      <c r="H414" s="23"/>
      <c r="J414" s="23"/>
    </row>
    <row r="415" spans="1:10" x14ac:dyDescent="0.25">
      <c r="A415" s="22" t="s">
        <v>907</v>
      </c>
      <c r="B415" s="29" t="s">
        <v>908</v>
      </c>
      <c r="C415" s="29" t="s">
        <v>212</v>
      </c>
      <c r="D415" s="23"/>
      <c r="E415" s="23"/>
      <c r="G415" s="23"/>
      <c r="H415" s="23"/>
      <c r="J415" s="23"/>
    </row>
    <row r="416" spans="1:10" x14ac:dyDescent="0.25">
      <c r="A416" s="22" t="s">
        <v>909</v>
      </c>
      <c r="B416" s="29" t="s">
        <v>910</v>
      </c>
      <c r="C416" s="29" t="s">
        <v>212</v>
      </c>
      <c r="D416" s="23"/>
      <c r="E416" s="23"/>
      <c r="G416" s="23"/>
      <c r="H416" s="23"/>
      <c r="J416" s="23"/>
    </row>
    <row r="417" spans="1:10" x14ac:dyDescent="0.25">
      <c r="A417" s="22" t="s">
        <v>911</v>
      </c>
      <c r="B417" s="22" t="s">
        <v>912</v>
      </c>
      <c r="C417" s="22" t="s">
        <v>210</v>
      </c>
      <c r="D417" s="23"/>
      <c r="E417" s="23"/>
      <c r="G417" s="23"/>
      <c r="H417" s="23"/>
      <c r="J417" s="23"/>
    </row>
    <row r="418" spans="1:10" x14ac:dyDescent="0.25">
      <c r="A418" s="22" t="s">
        <v>913</v>
      </c>
      <c r="B418" s="29" t="s">
        <v>914</v>
      </c>
      <c r="C418" s="29" t="s">
        <v>217</v>
      </c>
      <c r="D418" s="23"/>
      <c r="E418" s="23"/>
      <c r="G418" s="23"/>
      <c r="H418" s="23"/>
      <c r="J418" s="23"/>
    </row>
    <row r="419" spans="1:10" s="21" customFormat="1" x14ac:dyDescent="0.25">
      <c r="A419" s="19" t="s">
        <v>915</v>
      </c>
      <c r="B419" s="24" t="s">
        <v>916</v>
      </c>
      <c r="C419" s="19" t="s">
        <v>213</v>
      </c>
    </row>
    <row r="420" spans="1:10" x14ac:dyDescent="0.25">
      <c r="A420" s="22" t="s">
        <v>917</v>
      </c>
      <c r="B420" s="22" t="s">
        <v>918</v>
      </c>
      <c r="C420" s="22" t="s">
        <v>212</v>
      </c>
      <c r="D420" s="23"/>
      <c r="E420" s="23"/>
      <c r="G420" s="23"/>
      <c r="H420" s="23"/>
      <c r="J420" s="23"/>
    </row>
    <row r="421" spans="1:10" x14ac:dyDescent="0.25">
      <c r="A421" s="22" t="s">
        <v>919</v>
      </c>
      <c r="B421" s="22" t="s">
        <v>920</v>
      </c>
      <c r="C421" s="22" t="s">
        <v>225</v>
      </c>
      <c r="D421" s="23"/>
      <c r="E421" s="23"/>
      <c r="G421" s="23"/>
      <c r="H421" s="23"/>
      <c r="J421" s="23"/>
    </row>
    <row r="422" spans="1:10" x14ac:dyDescent="0.25">
      <c r="A422" s="22" t="s">
        <v>921</v>
      </c>
      <c r="B422" s="22" t="s">
        <v>922</v>
      </c>
      <c r="C422" s="22" t="s">
        <v>210</v>
      </c>
      <c r="D422" s="23"/>
      <c r="E422" s="23"/>
      <c r="G422" s="23"/>
      <c r="H422" s="23"/>
      <c r="J422" s="23"/>
    </row>
    <row r="423" spans="1:10" x14ac:dyDescent="0.25">
      <c r="A423" s="22" t="s">
        <v>923</v>
      </c>
      <c r="B423" s="22" t="s">
        <v>924</v>
      </c>
      <c r="C423" s="22" t="s">
        <v>209</v>
      </c>
      <c r="D423" s="23"/>
      <c r="E423" s="23"/>
      <c r="G423" s="23"/>
      <c r="H423" s="23"/>
      <c r="J423" s="23"/>
    </row>
    <row r="424" spans="1:10" x14ac:dyDescent="0.25">
      <c r="A424" s="22" t="s">
        <v>925</v>
      </c>
      <c r="B424" s="29" t="s">
        <v>926</v>
      </c>
      <c r="C424" s="29" t="s">
        <v>209</v>
      </c>
      <c r="D424" s="23"/>
      <c r="E424" s="23"/>
      <c r="G424" s="23"/>
      <c r="H424" s="23"/>
      <c r="J424" s="23"/>
    </row>
    <row r="425" spans="1:10" x14ac:dyDescent="0.25">
      <c r="A425" s="22" t="s">
        <v>927</v>
      </c>
      <c r="B425" s="22" t="s">
        <v>928</v>
      </c>
      <c r="C425" s="22" t="s">
        <v>570</v>
      </c>
      <c r="D425" s="23"/>
      <c r="E425" s="23"/>
      <c r="G425" s="23"/>
      <c r="H425" s="23"/>
      <c r="J425" s="23"/>
    </row>
    <row r="426" spans="1:10" x14ac:dyDescent="0.25">
      <c r="A426" s="22" t="s">
        <v>929</v>
      </c>
      <c r="B426" s="29" t="s">
        <v>930</v>
      </c>
      <c r="C426" s="29" t="s">
        <v>209</v>
      </c>
      <c r="D426" s="23"/>
      <c r="E426" s="23"/>
      <c r="G426" s="23"/>
      <c r="H426" s="23"/>
      <c r="J426" s="23"/>
    </row>
    <row r="427" spans="1:10" x14ac:dyDescent="0.25">
      <c r="A427" s="22" t="s">
        <v>931</v>
      </c>
      <c r="B427" s="22" t="s">
        <v>932</v>
      </c>
      <c r="C427" s="22" t="s">
        <v>209</v>
      </c>
      <c r="D427" s="23"/>
      <c r="E427" s="23"/>
      <c r="G427" s="23"/>
      <c r="H427" s="23"/>
      <c r="J427" s="23"/>
    </row>
    <row r="428" spans="1:10" x14ac:dyDescent="0.25">
      <c r="A428" s="22" t="s">
        <v>933</v>
      </c>
      <c r="B428" s="22" t="s">
        <v>934</v>
      </c>
      <c r="C428" s="22" t="s">
        <v>215</v>
      </c>
      <c r="D428" s="23"/>
      <c r="E428" s="23"/>
      <c r="G428" s="23"/>
      <c r="H428" s="23"/>
      <c r="J428" s="23"/>
    </row>
    <row r="429" spans="1:10" s="37" customFormat="1" x14ac:dyDescent="0.25">
      <c r="A429" s="22" t="s">
        <v>935</v>
      </c>
      <c r="B429" s="29" t="s">
        <v>936</v>
      </c>
      <c r="C429" s="29" t="s">
        <v>225</v>
      </c>
      <c r="D429" s="23"/>
    </row>
    <row r="430" spans="1:10" s="37" customFormat="1" x14ac:dyDescent="0.25">
      <c r="A430" s="22" t="s">
        <v>937</v>
      </c>
      <c r="B430" s="29" t="s">
        <v>938</v>
      </c>
      <c r="C430" s="29" t="s">
        <v>212</v>
      </c>
      <c r="D430" s="23"/>
    </row>
    <row r="431" spans="1:10" x14ac:dyDescent="0.25">
      <c r="A431" s="22" t="s">
        <v>939</v>
      </c>
      <c r="B431" s="22" t="s">
        <v>940</v>
      </c>
      <c r="C431" s="22" t="s">
        <v>210</v>
      </c>
      <c r="D431" s="23"/>
      <c r="E431" s="23"/>
      <c r="G431" s="23"/>
      <c r="H431" s="23"/>
      <c r="J431" s="23"/>
    </row>
    <row r="432" spans="1:10" x14ac:dyDescent="0.25">
      <c r="A432" s="22" t="s">
        <v>941</v>
      </c>
      <c r="B432" s="22" t="s">
        <v>942</v>
      </c>
      <c r="C432" s="22" t="s">
        <v>210</v>
      </c>
      <c r="D432" s="23"/>
      <c r="E432" s="23"/>
      <c r="G432" s="23"/>
      <c r="H432" s="23"/>
      <c r="J432" s="23"/>
    </row>
    <row r="433" spans="1:10" s="37" customFormat="1" x14ac:dyDescent="0.25">
      <c r="A433" s="22" t="s">
        <v>943</v>
      </c>
      <c r="B433" s="29" t="s">
        <v>944</v>
      </c>
      <c r="C433" s="29" t="s">
        <v>212</v>
      </c>
      <c r="D433" s="23"/>
    </row>
    <row r="434" spans="1:10" x14ac:dyDescent="0.25">
      <c r="A434" s="22" t="s">
        <v>945</v>
      </c>
      <c r="B434" s="29" t="s">
        <v>946</v>
      </c>
      <c r="C434" s="29" t="s">
        <v>209</v>
      </c>
      <c r="D434" s="23"/>
      <c r="E434" s="23"/>
      <c r="G434" s="23"/>
      <c r="H434" s="23"/>
      <c r="J434" s="23"/>
    </row>
    <row r="435" spans="1:10" x14ac:dyDescent="0.25">
      <c r="A435" s="22" t="s">
        <v>947</v>
      </c>
      <c r="B435" s="29" t="s">
        <v>948</v>
      </c>
      <c r="C435" s="29" t="s">
        <v>570</v>
      </c>
      <c r="D435" s="23"/>
      <c r="E435" s="23"/>
      <c r="G435" s="23"/>
      <c r="H435" s="23"/>
      <c r="J435" s="23"/>
    </row>
    <row r="436" spans="1:10" x14ac:dyDescent="0.25">
      <c r="A436" s="22" t="s">
        <v>949</v>
      </c>
      <c r="B436" s="29" t="s">
        <v>950</v>
      </c>
      <c r="C436" s="29" t="s">
        <v>209</v>
      </c>
      <c r="D436" s="23"/>
      <c r="E436" s="23"/>
      <c r="G436" s="23"/>
      <c r="H436" s="23"/>
      <c r="J436" s="23"/>
    </row>
    <row r="437" spans="1:10" x14ac:dyDescent="0.25">
      <c r="A437" s="22" t="s">
        <v>951</v>
      </c>
      <c r="B437" s="29" t="s">
        <v>952</v>
      </c>
      <c r="C437" s="29" t="s">
        <v>209</v>
      </c>
      <c r="D437" s="23"/>
      <c r="E437" s="23"/>
      <c r="G437" s="23"/>
      <c r="H437" s="23"/>
      <c r="J437" s="23"/>
    </row>
    <row r="438" spans="1:10" x14ac:dyDescent="0.25">
      <c r="A438" s="22" t="s">
        <v>953</v>
      </c>
      <c r="B438" s="22" t="s">
        <v>954</v>
      </c>
      <c r="C438" s="22" t="s">
        <v>212</v>
      </c>
      <c r="D438" s="23"/>
      <c r="E438" s="23"/>
      <c r="G438" s="23"/>
      <c r="H438" s="23"/>
      <c r="J438" s="23"/>
    </row>
    <row r="439" spans="1:10" x14ac:dyDescent="0.25">
      <c r="A439" s="22" t="s">
        <v>955</v>
      </c>
      <c r="B439" s="29" t="s">
        <v>956</v>
      </c>
      <c r="C439" s="29" t="s">
        <v>210</v>
      </c>
      <c r="D439" s="23"/>
      <c r="E439" s="23"/>
      <c r="G439" s="23"/>
      <c r="H439" s="23"/>
      <c r="J439" s="23"/>
    </row>
    <row r="440" spans="1:10" x14ac:dyDescent="0.25">
      <c r="A440" s="22" t="s">
        <v>957</v>
      </c>
      <c r="B440" s="22" t="s">
        <v>958</v>
      </c>
      <c r="C440" s="22" t="s">
        <v>207</v>
      </c>
      <c r="D440" s="23"/>
      <c r="E440" s="23"/>
      <c r="G440" s="23"/>
      <c r="H440" s="23"/>
      <c r="J440" s="23"/>
    </row>
    <row r="441" spans="1:10" x14ac:dyDescent="0.25">
      <c r="A441" s="22" t="s">
        <v>959</v>
      </c>
      <c r="B441" s="29" t="s">
        <v>960</v>
      </c>
      <c r="C441" s="29" t="s">
        <v>213</v>
      </c>
      <c r="D441" s="23"/>
      <c r="E441" s="23"/>
      <c r="G441" s="23"/>
      <c r="H441" s="23"/>
      <c r="J441" s="23"/>
    </row>
    <row r="442" spans="1:10" x14ac:dyDescent="0.25">
      <c r="A442" s="22" t="s">
        <v>961</v>
      </c>
      <c r="B442" s="29" t="s">
        <v>962</v>
      </c>
      <c r="C442" s="29" t="s">
        <v>209</v>
      </c>
      <c r="D442" s="23"/>
      <c r="E442" s="23"/>
      <c r="G442" s="23"/>
      <c r="H442" s="23"/>
      <c r="J442" s="23"/>
    </row>
    <row r="443" spans="1:10" x14ac:dyDescent="0.25">
      <c r="A443" s="22" t="s">
        <v>963</v>
      </c>
      <c r="B443" s="22" t="s">
        <v>964</v>
      </c>
      <c r="C443" s="22" t="s">
        <v>210</v>
      </c>
      <c r="D443" s="23"/>
      <c r="E443" s="23"/>
      <c r="G443" s="23"/>
      <c r="H443" s="23"/>
      <c r="J443" s="23"/>
    </row>
    <row r="444" spans="1:10" x14ac:dyDescent="0.25">
      <c r="A444" s="22" t="s">
        <v>965</v>
      </c>
      <c r="B444" s="22" t="s">
        <v>966</v>
      </c>
      <c r="C444" s="22" t="s">
        <v>215</v>
      </c>
      <c r="D444" s="23"/>
      <c r="E444" s="23"/>
      <c r="G444" s="23"/>
      <c r="H444" s="23"/>
      <c r="J444" s="23"/>
    </row>
    <row r="445" spans="1:10" s="21" customFormat="1" x14ac:dyDescent="0.25">
      <c r="A445" s="19" t="s">
        <v>967</v>
      </c>
      <c r="B445" s="24" t="s">
        <v>968</v>
      </c>
      <c r="C445" s="19" t="s">
        <v>234</v>
      </c>
    </row>
    <row r="446" spans="1:10" x14ac:dyDescent="0.25">
      <c r="A446" s="22" t="s">
        <v>969</v>
      </c>
      <c r="B446" s="29" t="s">
        <v>970</v>
      </c>
      <c r="C446" s="29" t="s">
        <v>212</v>
      </c>
      <c r="D446" s="23"/>
      <c r="E446" s="23"/>
      <c r="G446" s="23"/>
      <c r="H446" s="23"/>
      <c r="J446" s="23"/>
    </row>
    <row r="447" spans="1:10" x14ac:dyDescent="0.25">
      <c r="A447" s="22" t="s">
        <v>971</v>
      </c>
      <c r="B447" s="22" t="s">
        <v>972</v>
      </c>
      <c r="C447" s="22" t="s">
        <v>213</v>
      </c>
      <c r="D447" s="23"/>
      <c r="E447" s="23"/>
      <c r="G447" s="23"/>
      <c r="H447" s="23"/>
      <c r="J447" s="23"/>
    </row>
    <row r="448" spans="1:10" x14ac:dyDescent="0.25">
      <c r="A448" s="22" t="s">
        <v>973</v>
      </c>
      <c r="B448" s="29" t="s">
        <v>974</v>
      </c>
      <c r="C448" s="29" t="s">
        <v>209</v>
      </c>
      <c r="D448" s="23"/>
      <c r="E448" s="23"/>
      <c r="G448" s="23"/>
      <c r="H448" s="23"/>
      <c r="J448" s="23"/>
    </row>
    <row r="449" spans="1:10" x14ac:dyDescent="0.25">
      <c r="A449" s="22" t="s">
        <v>975</v>
      </c>
      <c r="B449" s="29" t="s">
        <v>976</v>
      </c>
      <c r="C449" s="29" t="s">
        <v>210</v>
      </c>
      <c r="D449" s="23"/>
      <c r="E449" s="23"/>
      <c r="G449" s="23"/>
      <c r="H449" s="23"/>
      <c r="J449" s="23"/>
    </row>
    <row r="450" spans="1:10" x14ac:dyDescent="0.25">
      <c r="A450" s="22" t="s">
        <v>977</v>
      </c>
      <c r="B450" s="22" t="s">
        <v>978</v>
      </c>
      <c r="C450" s="22" t="s">
        <v>213</v>
      </c>
      <c r="D450" s="23"/>
      <c r="E450" s="23"/>
      <c r="G450" s="23"/>
      <c r="H450" s="23"/>
      <c r="J450" s="23"/>
    </row>
    <row r="451" spans="1:10" s="21" customFormat="1" x14ac:dyDescent="0.25">
      <c r="A451" s="19" t="s">
        <v>979</v>
      </c>
      <c r="B451" s="24" t="s">
        <v>980</v>
      </c>
      <c r="C451" s="19" t="s">
        <v>491</v>
      </c>
    </row>
    <row r="452" spans="1:10" x14ac:dyDescent="0.25">
      <c r="A452" s="22" t="s">
        <v>981</v>
      </c>
      <c r="B452" s="29" t="s">
        <v>982</v>
      </c>
      <c r="C452" s="29" t="s">
        <v>209</v>
      </c>
      <c r="D452" s="23"/>
      <c r="E452" s="23"/>
      <c r="G452" s="23"/>
      <c r="H452" s="23"/>
      <c r="J452" s="23"/>
    </row>
    <row r="453" spans="1:10" x14ac:dyDescent="0.25">
      <c r="A453" s="22" t="s">
        <v>983</v>
      </c>
      <c r="B453" s="29" t="s">
        <v>984</v>
      </c>
      <c r="C453" s="29" t="s">
        <v>215</v>
      </c>
      <c r="D453" s="23"/>
      <c r="E453" s="23"/>
      <c r="G453" s="23"/>
      <c r="H453" s="23"/>
      <c r="J453" s="23"/>
    </row>
    <row r="454" spans="1:10" x14ac:dyDescent="0.25">
      <c r="A454" s="22" t="s">
        <v>985</v>
      </c>
      <c r="B454" s="29" t="s">
        <v>986</v>
      </c>
      <c r="C454" s="29" t="s">
        <v>209</v>
      </c>
      <c r="D454" s="23"/>
      <c r="E454" s="23"/>
      <c r="G454" s="23"/>
      <c r="H454" s="23"/>
      <c r="J454" s="23"/>
    </row>
    <row r="455" spans="1:10" x14ac:dyDescent="0.25">
      <c r="A455" s="22" t="s">
        <v>987</v>
      </c>
      <c r="B455" s="29" t="s">
        <v>988</v>
      </c>
      <c r="C455" s="29" t="s">
        <v>217</v>
      </c>
      <c r="D455" s="23"/>
      <c r="E455" s="23"/>
      <c r="G455" s="23"/>
      <c r="H455" s="23"/>
      <c r="J455" s="23"/>
    </row>
    <row r="456" spans="1:10" x14ac:dyDescent="0.25">
      <c r="A456" s="22" t="s">
        <v>989</v>
      </c>
      <c r="B456" s="29" t="s">
        <v>990</v>
      </c>
      <c r="C456" s="29" t="s">
        <v>209</v>
      </c>
      <c r="D456" s="23"/>
      <c r="E456" s="23"/>
      <c r="G456" s="23"/>
      <c r="H456" s="23"/>
      <c r="J456" s="23"/>
    </row>
    <row r="457" spans="1:10" x14ac:dyDescent="0.25">
      <c r="A457" s="22" t="s">
        <v>991</v>
      </c>
      <c r="B457" s="29" t="s">
        <v>992</v>
      </c>
      <c r="C457" s="29" t="s">
        <v>212</v>
      </c>
      <c r="D457" s="23"/>
      <c r="E457" s="23"/>
      <c r="G457" s="23"/>
      <c r="H457" s="23"/>
      <c r="J457" s="23"/>
    </row>
    <row r="458" spans="1:10" x14ac:dyDescent="0.25">
      <c r="A458" s="22" t="s">
        <v>993</v>
      </c>
      <c r="B458" s="29" t="s">
        <v>994</v>
      </c>
      <c r="C458" s="29" t="s">
        <v>210</v>
      </c>
      <c r="D458" s="23"/>
      <c r="E458" s="23"/>
      <c r="G458" s="23"/>
      <c r="H458" s="23"/>
      <c r="J458" s="23"/>
    </row>
    <row r="459" spans="1:10" x14ac:dyDescent="0.25">
      <c r="A459" s="22" t="s">
        <v>995</v>
      </c>
      <c r="B459" s="22" t="s">
        <v>996</v>
      </c>
      <c r="C459" s="22" t="s">
        <v>210</v>
      </c>
      <c r="D459" s="23"/>
      <c r="E459" s="23"/>
      <c r="G459" s="23"/>
      <c r="H459" s="23"/>
      <c r="J459" s="23"/>
    </row>
    <row r="460" spans="1:10" x14ac:dyDescent="0.25">
      <c r="A460" s="22" t="s">
        <v>997</v>
      </c>
      <c r="B460" s="29" t="s">
        <v>998</v>
      </c>
      <c r="C460" s="29" t="s">
        <v>210</v>
      </c>
      <c r="D460" s="23"/>
      <c r="E460" s="23"/>
      <c r="G460" s="23"/>
      <c r="H460" s="23"/>
      <c r="J460" s="23"/>
    </row>
    <row r="461" spans="1:10" x14ac:dyDescent="0.25">
      <c r="A461" s="22" t="s">
        <v>999</v>
      </c>
      <c r="B461" s="29" t="s">
        <v>1000</v>
      </c>
      <c r="C461" s="29" t="s">
        <v>210</v>
      </c>
      <c r="D461" s="23"/>
      <c r="E461" s="23"/>
      <c r="G461" s="23"/>
      <c r="H461" s="23"/>
      <c r="J461" s="23"/>
    </row>
    <row r="462" spans="1:10" x14ac:dyDescent="0.25">
      <c r="A462" s="22" t="s">
        <v>1001</v>
      </c>
      <c r="B462" s="22" t="s">
        <v>1002</v>
      </c>
      <c r="C462" s="22" t="s">
        <v>209</v>
      </c>
      <c r="D462" s="23"/>
      <c r="E462" s="23"/>
      <c r="G462" s="23"/>
      <c r="H462" s="23"/>
      <c r="J462" s="23"/>
    </row>
    <row r="463" spans="1:10" x14ac:dyDescent="0.25">
      <c r="A463" s="22" t="s">
        <v>1003</v>
      </c>
      <c r="B463" s="29" t="s">
        <v>1004</v>
      </c>
      <c r="C463" s="29" t="s">
        <v>210</v>
      </c>
      <c r="D463" s="23"/>
      <c r="E463" s="23"/>
      <c r="G463" s="23"/>
      <c r="H463" s="23"/>
      <c r="J463" s="23"/>
    </row>
    <row r="464" spans="1:10" x14ac:dyDescent="0.25">
      <c r="A464" s="22" t="s">
        <v>1005</v>
      </c>
      <c r="B464" s="29" t="s">
        <v>1006</v>
      </c>
      <c r="C464" s="29" t="s">
        <v>212</v>
      </c>
      <c r="D464" s="23"/>
      <c r="E464" s="23"/>
      <c r="G464" s="23"/>
      <c r="H464" s="23"/>
      <c r="J464" s="23"/>
    </row>
    <row r="465" spans="1:10" x14ac:dyDescent="0.25">
      <c r="A465" s="22" t="s">
        <v>1007</v>
      </c>
      <c r="B465" s="29" t="s">
        <v>1008</v>
      </c>
      <c r="C465" s="29" t="s">
        <v>209</v>
      </c>
      <c r="D465" s="23"/>
      <c r="E465" s="23"/>
      <c r="G465" s="23"/>
      <c r="H465" s="23"/>
      <c r="J465" s="23"/>
    </row>
    <row r="466" spans="1:10" x14ac:dyDescent="0.25">
      <c r="A466" s="22" t="s">
        <v>1009</v>
      </c>
      <c r="B466" s="29" t="s">
        <v>1010</v>
      </c>
      <c r="C466" s="29" t="s">
        <v>225</v>
      </c>
      <c r="D466" s="23"/>
      <c r="E466" s="23"/>
      <c r="G466" s="23"/>
      <c r="H466" s="23"/>
      <c r="J466" s="23"/>
    </row>
    <row r="467" spans="1:10" x14ac:dyDescent="0.25">
      <c r="A467" s="22" t="s">
        <v>1011</v>
      </c>
      <c r="B467" s="22" t="s">
        <v>1012</v>
      </c>
      <c r="C467" s="22" t="s">
        <v>209</v>
      </c>
      <c r="D467" s="23"/>
      <c r="E467" s="23"/>
      <c r="G467" s="23"/>
      <c r="H467" s="23"/>
      <c r="J467" s="23"/>
    </row>
    <row r="468" spans="1:10" x14ac:dyDescent="0.25">
      <c r="A468" s="22" t="s">
        <v>1013</v>
      </c>
      <c r="B468" s="29" t="s">
        <v>1014</v>
      </c>
      <c r="C468" s="29" t="s">
        <v>570</v>
      </c>
      <c r="D468" s="23"/>
      <c r="E468" s="23"/>
      <c r="G468" s="23"/>
      <c r="H468" s="23"/>
      <c r="J468" s="23"/>
    </row>
    <row r="469" spans="1:10" x14ac:dyDescent="0.25">
      <c r="A469" s="22" t="s">
        <v>1015</v>
      </c>
      <c r="B469" s="29" t="s">
        <v>1016</v>
      </c>
      <c r="C469" s="29"/>
      <c r="D469" s="23"/>
      <c r="E469" s="23"/>
      <c r="G469" s="23"/>
      <c r="H469" s="23"/>
      <c r="J469" s="23"/>
    </row>
    <row r="470" spans="1:10" x14ac:dyDescent="0.25">
      <c r="A470" s="22" t="s">
        <v>1017</v>
      </c>
      <c r="B470" s="29" t="s">
        <v>1018</v>
      </c>
      <c r="C470" s="29" t="s">
        <v>570</v>
      </c>
      <c r="D470" s="23"/>
      <c r="E470" s="23"/>
      <c r="G470" s="23"/>
      <c r="H470" s="23"/>
      <c r="J470" s="23"/>
    </row>
    <row r="471" spans="1:10" x14ac:dyDescent="0.25">
      <c r="A471" s="22" t="s">
        <v>1019</v>
      </c>
      <c r="B471" s="29" t="s">
        <v>1020</v>
      </c>
      <c r="C471" s="29" t="s">
        <v>570</v>
      </c>
      <c r="D471" s="23"/>
      <c r="E471" s="23"/>
      <c r="G471" s="23"/>
      <c r="H471" s="23"/>
      <c r="J471" s="23"/>
    </row>
    <row r="472" spans="1:10" s="21" customFormat="1" x14ac:dyDescent="0.25">
      <c r="A472" s="19" t="s">
        <v>1021</v>
      </c>
      <c r="B472" s="24" t="s">
        <v>1022</v>
      </c>
      <c r="C472" s="19" t="s">
        <v>212</v>
      </c>
    </row>
    <row r="473" spans="1:10" x14ac:dyDescent="0.25">
      <c r="A473" s="22" t="s">
        <v>1023</v>
      </c>
      <c r="B473" s="29" t="s">
        <v>1024</v>
      </c>
      <c r="C473" s="29" t="s">
        <v>225</v>
      </c>
      <c r="D473" s="23"/>
      <c r="E473" s="23"/>
      <c r="G473" s="23"/>
      <c r="H473" s="23"/>
      <c r="J473" s="23"/>
    </row>
    <row r="474" spans="1:10" x14ac:dyDescent="0.25">
      <c r="A474" s="22" t="s">
        <v>1025</v>
      </c>
      <c r="B474" s="22" t="s">
        <v>1026</v>
      </c>
      <c r="C474" s="22" t="s">
        <v>209</v>
      </c>
      <c r="D474" s="23"/>
      <c r="E474" s="23"/>
      <c r="G474" s="23"/>
      <c r="H474" s="23"/>
      <c r="J474" s="23"/>
    </row>
    <row r="475" spans="1:10" x14ac:dyDescent="0.25">
      <c r="A475" s="22" t="s">
        <v>1027</v>
      </c>
      <c r="B475" s="22" t="s">
        <v>1028</v>
      </c>
      <c r="C475" s="22" t="s">
        <v>209</v>
      </c>
      <c r="D475" s="23"/>
      <c r="E475" s="23"/>
      <c r="G475" s="23"/>
      <c r="H475" s="23"/>
      <c r="J475" s="23"/>
    </row>
    <row r="476" spans="1:10" x14ac:dyDescent="0.25">
      <c r="A476" s="22" t="s">
        <v>1029</v>
      </c>
      <c r="B476" s="29" t="s">
        <v>1030</v>
      </c>
      <c r="C476" s="29" t="s">
        <v>217</v>
      </c>
      <c r="D476" s="23"/>
      <c r="E476" s="23"/>
      <c r="G476" s="23"/>
      <c r="H476" s="23"/>
      <c r="J476" s="23"/>
    </row>
    <row r="477" spans="1:10" x14ac:dyDescent="0.25">
      <c r="A477" s="22" t="s">
        <v>1031</v>
      </c>
      <c r="B477" s="22" t="s">
        <v>1032</v>
      </c>
      <c r="C477" s="22" t="s">
        <v>213</v>
      </c>
      <c r="D477" s="23"/>
      <c r="E477" s="23"/>
      <c r="G477" s="23"/>
      <c r="H477" s="23"/>
      <c r="J477" s="23"/>
    </row>
    <row r="478" spans="1:10" x14ac:dyDescent="0.25">
      <c r="A478" s="22" t="s">
        <v>1033</v>
      </c>
      <c r="B478" s="29" t="s">
        <v>1034</v>
      </c>
      <c r="C478" s="29" t="s">
        <v>209</v>
      </c>
      <c r="D478" s="23"/>
      <c r="E478" s="23"/>
      <c r="G478" s="23"/>
      <c r="H478" s="23"/>
      <c r="J478" s="23"/>
    </row>
    <row r="479" spans="1:10" x14ac:dyDescent="0.25">
      <c r="A479" s="22" t="s">
        <v>1035</v>
      </c>
      <c r="B479" s="22" t="s">
        <v>1036</v>
      </c>
      <c r="C479" s="22" t="s">
        <v>570</v>
      </c>
      <c r="D479" s="23"/>
      <c r="E479" s="23"/>
      <c r="G479" s="23"/>
      <c r="H479" s="23"/>
      <c r="J479" s="23"/>
    </row>
    <row r="480" spans="1:10" s="21" customFormat="1" x14ac:dyDescent="0.25">
      <c r="A480" s="19" t="s">
        <v>1037</v>
      </c>
      <c r="B480" s="24" t="s">
        <v>1038</v>
      </c>
      <c r="C480" s="19" t="s">
        <v>217</v>
      </c>
    </row>
    <row r="481" spans="1:10" x14ac:dyDescent="0.25">
      <c r="A481" s="22" t="s">
        <v>1039</v>
      </c>
      <c r="B481" s="29" t="s">
        <v>1040</v>
      </c>
      <c r="C481" s="29" t="s">
        <v>570</v>
      </c>
      <c r="D481" s="23"/>
      <c r="E481" s="23"/>
      <c r="G481" s="23"/>
      <c r="H481" s="23"/>
      <c r="J481" s="23"/>
    </row>
    <row r="482" spans="1:10" x14ac:dyDescent="0.25">
      <c r="A482" s="22" t="s">
        <v>1041</v>
      </c>
      <c r="B482" s="29" t="s">
        <v>1042</v>
      </c>
      <c r="C482" s="29" t="s">
        <v>212</v>
      </c>
      <c r="D482" s="23"/>
      <c r="E482" s="23"/>
      <c r="G482" s="23"/>
      <c r="H482" s="23"/>
      <c r="J482" s="23"/>
    </row>
    <row r="483" spans="1:10" x14ac:dyDescent="0.25">
      <c r="A483" s="22" t="s">
        <v>1043</v>
      </c>
      <c r="B483" s="22" t="s">
        <v>1044</v>
      </c>
      <c r="C483" s="22" t="s">
        <v>217</v>
      </c>
      <c r="D483" s="23"/>
      <c r="E483" s="23"/>
      <c r="G483" s="23"/>
      <c r="H483" s="23"/>
      <c r="J483" s="23"/>
    </row>
    <row r="484" spans="1:10" x14ac:dyDescent="0.25">
      <c r="A484" s="22" t="s">
        <v>1045</v>
      </c>
      <c r="B484" s="29" t="s">
        <v>1046</v>
      </c>
      <c r="C484" s="29" t="s">
        <v>225</v>
      </c>
      <c r="D484" s="23"/>
      <c r="E484" s="23"/>
      <c r="G484" s="23"/>
      <c r="H484" s="23"/>
      <c r="J484" s="23"/>
    </row>
    <row r="485" spans="1:10" x14ac:dyDescent="0.25">
      <c r="A485" s="22" t="s">
        <v>1047</v>
      </c>
      <c r="B485" s="22" t="s">
        <v>1048</v>
      </c>
      <c r="C485" s="22" t="s">
        <v>209</v>
      </c>
      <c r="D485" s="23"/>
      <c r="E485" s="23"/>
      <c r="G485" s="23"/>
      <c r="H485" s="23"/>
      <c r="J485" s="23"/>
    </row>
    <row r="486" spans="1:10" x14ac:dyDescent="0.25">
      <c r="A486" s="22" t="s">
        <v>1049</v>
      </c>
      <c r="B486" s="29" t="s">
        <v>1050</v>
      </c>
      <c r="C486" s="29" t="s">
        <v>209</v>
      </c>
      <c r="D486" s="23"/>
      <c r="E486" s="23"/>
      <c r="G486" s="23"/>
      <c r="H486" s="23"/>
      <c r="J486" s="23"/>
    </row>
    <row r="487" spans="1:10" s="21" customFormat="1" x14ac:dyDescent="0.25">
      <c r="A487" s="19" t="s">
        <v>1051</v>
      </c>
      <c r="B487" s="24" t="s">
        <v>1052</v>
      </c>
      <c r="C487" s="19" t="s">
        <v>212</v>
      </c>
    </row>
    <row r="488" spans="1:10" x14ac:dyDescent="0.25">
      <c r="A488" s="22" t="s">
        <v>1053</v>
      </c>
      <c r="B488" s="22" t="s">
        <v>1054</v>
      </c>
      <c r="C488" s="22" t="s">
        <v>213</v>
      </c>
      <c r="D488" s="23"/>
      <c r="E488" s="23"/>
      <c r="G488" s="23"/>
      <c r="H488" s="23"/>
      <c r="J488" s="23"/>
    </row>
    <row r="489" spans="1:10" x14ac:dyDescent="0.25">
      <c r="A489" s="22" t="s">
        <v>1055</v>
      </c>
      <c r="B489" s="22" t="s">
        <v>1056</v>
      </c>
      <c r="C489" s="22" t="s">
        <v>209</v>
      </c>
      <c r="D489" s="23"/>
      <c r="E489" s="23"/>
      <c r="G489" s="23"/>
      <c r="H489" s="23"/>
      <c r="J489" s="23"/>
    </row>
    <row r="490" spans="1:10" x14ac:dyDescent="0.25">
      <c r="A490" s="22" t="s">
        <v>1057</v>
      </c>
      <c r="B490" s="29" t="s">
        <v>1058</v>
      </c>
      <c r="C490" s="29" t="s">
        <v>570</v>
      </c>
      <c r="D490" s="23"/>
      <c r="E490" s="23"/>
      <c r="G490" s="23"/>
      <c r="H490" s="23"/>
      <c r="J490" s="23"/>
    </row>
    <row r="491" spans="1:10" s="21" customFormat="1" x14ac:dyDescent="0.25">
      <c r="A491" s="19" t="s">
        <v>1059</v>
      </c>
      <c r="B491" s="24" t="s">
        <v>1060</v>
      </c>
      <c r="C491" s="19" t="s">
        <v>209</v>
      </c>
    </row>
    <row r="492" spans="1:10" x14ac:dyDescent="0.25">
      <c r="A492" s="22" t="s">
        <v>1061</v>
      </c>
      <c r="B492" s="29" t="s">
        <v>1062</v>
      </c>
      <c r="C492" s="29" t="s">
        <v>209</v>
      </c>
      <c r="D492" s="23"/>
      <c r="E492" s="23"/>
      <c r="G492" s="23"/>
      <c r="H492" s="23"/>
      <c r="J492" s="23"/>
    </row>
    <row r="493" spans="1:10" x14ac:dyDescent="0.25">
      <c r="A493" s="22" t="s">
        <v>1063</v>
      </c>
      <c r="B493" s="22" t="s">
        <v>1064</v>
      </c>
      <c r="C493" s="22" t="s">
        <v>212</v>
      </c>
      <c r="D493" s="23"/>
      <c r="E493" s="23"/>
      <c r="G493" s="23"/>
      <c r="H493" s="23"/>
      <c r="J493" s="23"/>
    </row>
    <row r="494" spans="1:10" x14ac:dyDescent="0.25">
      <c r="A494" s="22" t="s">
        <v>1065</v>
      </c>
      <c r="B494" s="22" t="s">
        <v>1066</v>
      </c>
      <c r="C494" s="22" t="s">
        <v>212</v>
      </c>
      <c r="D494" s="23"/>
      <c r="E494" s="23"/>
      <c r="G494" s="23"/>
      <c r="H494" s="23"/>
      <c r="J494" s="23"/>
    </row>
    <row r="495" spans="1:10" x14ac:dyDescent="0.25">
      <c r="A495" s="22" t="s">
        <v>1067</v>
      </c>
      <c r="B495" s="29" t="s">
        <v>1068</v>
      </c>
      <c r="C495" s="29" t="s">
        <v>210</v>
      </c>
      <c r="D495" s="23"/>
      <c r="E495" s="23"/>
      <c r="G495" s="23"/>
      <c r="H495" s="23"/>
      <c r="J495" s="23"/>
    </row>
    <row r="496" spans="1:10" x14ac:dyDescent="0.25">
      <c r="A496" s="22" t="s">
        <v>1069</v>
      </c>
      <c r="B496" s="29" t="s">
        <v>1070</v>
      </c>
      <c r="C496" s="29" t="s">
        <v>225</v>
      </c>
      <c r="D496" s="23"/>
      <c r="E496" s="23"/>
      <c r="G496" s="23"/>
      <c r="H496" s="23"/>
      <c r="J496" s="23"/>
    </row>
    <row r="497" spans="1:10" x14ac:dyDescent="0.25">
      <c r="A497" s="22" t="s">
        <v>1071</v>
      </c>
      <c r="B497" s="29" t="s">
        <v>1072</v>
      </c>
      <c r="C497" s="29" t="s">
        <v>570</v>
      </c>
      <c r="D497" s="23"/>
      <c r="E497" s="23"/>
      <c r="G497" s="23"/>
      <c r="H497" s="23"/>
      <c r="J497" s="23"/>
    </row>
    <row r="498" spans="1:10" x14ac:dyDescent="0.25">
      <c r="A498" s="22" t="s">
        <v>1073</v>
      </c>
      <c r="B498" s="29" t="s">
        <v>1074</v>
      </c>
      <c r="C498" s="29" t="s">
        <v>209</v>
      </c>
      <c r="D498" s="23"/>
      <c r="E498" s="23"/>
      <c r="G498" s="23"/>
      <c r="H498" s="23"/>
      <c r="J498" s="23"/>
    </row>
    <row r="499" spans="1:10" x14ac:dyDescent="0.25">
      <c r="A499" s="22" t="s">
        <v>1075</v>
      </c>
      <c r="B499" s="29" t="s">
        <v>1076</v>
      </c>
      <c r="C499" s="29" t="s">
        <v>212</v>
      </c>
      <c r="D499" s="23"/>
      <c r="E499" s="23"/>
      <c r="G499" s="23"/>
      <c r="H499" s="23"/>
      <c r="J499" s="23"/>
    </row>
    <row r="500" spans="1:10" x14ac:dyDescent="0.25">
      <c r="A500" s="22" t="s">
        <v>1077</v>
      </c>
      <c r="B500" s="29" t="s">
        <v>1078</v>
      </c>
      <c r="C500" s="29" t="s">
        <v>213</v>
      </c>
      <c r="D500" s="23"/>
      <c r="E500" s="23"/>
      <c r="G500" s="23"/>
      <c r="H500" s="23"/>
      <c r="J500" s="23"/>
    </row>
    <row r="501" spans="1:10" x14ac:dyDescent="0.25">
      <c r="A501" s="22" t="s">
        <v>1079</v>
      </c>
      <c r="B501" s="22" t="s">
        <v>1080</v>
      </c>
      <c r="C501" s="22" t="s">
        <v>212</v>
      </c>
      <c r="D501" s="23"/>
      <c r="E501" s="23"/>
      <c r="G501" s="23"/>
      <c r="H501" s="23"/>
      <c r="J501" s="23"/>
    </row>
    <row r="502" spans="1:10" x14ac:dyDescent="0.25">
      <c r="A502" s="22" t="s">
        <v>1081</v>
      </c>
      <c r="B502" s="29" t="s">
        <v>1082</v>
      </c>
      <c r="C502" s="29" t="s">
        <v>213</v>
      </c>
      <c r="D502" s="23"/>
      <c r="E502" s="23"/>
      <c r="G502" s="23"/>
      <c r="H502" s="23"/>
      <c r="J502" s="23"/>
    </row>
    <row r="503" spans="1:10" x14ac:dyDescent="0.25">
      <c r="A503" s="22" t="s">
        <v>1083</v>
      </c>
      <c r="B503" s="29" t="s">
        <v>1084</v>
      </c>
      <c r="C503" s="29" t="s">
        <v>217</v>
      </c>
      <c r="D503" s="23"/>
      <c r="E503" s="23"/>
      <c r="G503" s="23"/>
      <c r="H503" s="23"/>
      <c r="J503" s="23"/>
    </row>
    <row r="504" spans="1:10" x14ac:dyDescent="0.25">
      <c r="A504" s="22" t="s">
        <v>1085</v>
      </c>
      <c r="B504" s="22" t="s">
        <v>1086</v>
      </c>
      <c r="C504" s="22" t="s">
        <v>570</v>
      </c>
      <c r="D504" s="23"/>
      <c r="E504" s="23"/>
      <c r="G504" s="23"/>
      <c r="H504" s="23"/>
      <c r="J504" s="23"/>
    </row>
    <row r="505" spans="1:10" x14ac:dyDescent="0.25">
      <c r="A505" s="22" t="s">
        <v>1087</v>
      </c>
      <c r="B505" s="29" t="s">
        <v>1088</v>
      </c>
      <c r="C505" s="29" t="s">
        <v>209</v>
      </c>
      <c r="D505" s="23"/>
      <c r="E505" s="23"/>
      <c r="G505" s="23"/>
      <c r="H505" s="23"/>
      <c r="J505" s="23"/>
    </row>
    <row r="506" spans="1:10" x14ac:dyDescent="0.25">
      <c r="A506" s="22" t="s">
        <v>1089</v>
      </c>
      <c r="B506" s="22" t="s">
        <v>1090</v>
      </c>
      <c r="C506" s="22" t="s">
        <v>570</v>
      </c>
      <c r="D506" s="23"/>
      <c r="E506" s="23"/>
      <c r="G506" s="23"/>
      <c r="H506" s="23"/>
      <c r="J506" s="23"/>
    </row>
    <row r="507" spans="1:10" x14ac:dyDescent="0.25">
      <c r="A507" s="22" t="s">
        <v>1091</v>
      </c>
      <c r="B507" s="29" t="s">
        <v>1092</v>
      </c>
      <c r="C507" s="29" t="s">
        <v>212</v>
      </c>
      <c r="D507" s="23"/>
      <c r="E507" s="23"/>
      <c r="G507" s="23"/>
      <c r="H507" s="23"/>
      <c r="J507" s="23"/>
    </row>
    <row r="508" spans="1:10" x14ac:dyDescent="0.25">
      <c r="A508" s="22" t="s">
        <v>1093</v>
      </c>
      <c r="B508" s="22" t="s">
        <v>1094</v>
      </c>
      <c r="C508" s="22" t="s">
        <v>212</v>
      </c>
      <c r="D508" s="23"/>
      <c r="E508" s="23"/>
      <c r="G508" s="23"/>
      <c r="H508" s="23"/>
      <c r="J508" s="23"/>
    </row>
    <row r="509" spans="1:10" x14ac:dyDescent="0.25">
      <c r="A509" s="22" t="s">
        <v>1095</v>
      </c>
      <c r="B509" s="29" t="s">
        <v>1096</v>
      </c>
      <c r="C509" s="29" t="s">
        <v>225</v>
      </c>
      <c r="D509" s="23"/>
      <c r="E509" s="23"/>
      <c r="G509" s="23"/>
      <c r="H509" s="23"/>
      <c r="J509" s="23"/>
    </row>
    <row r="510" spans="1:10" s="21" customFormat="1" x14ac:dyDescent="0.25">
      <c r="A510" s="19" t="s">
        <v>1097</v>
      </c>
      <c r="B510" s="24" t="s">
        <v>1098</v>
      </c>
      <c r="C510" s="19" t="s">
        <v>209</v>
      </c>
    </row>
    <row r="511" spans="1:10" x14ac:dyDescent="0.25">
      <c r="A511" s="22" t="s">
        <v>1099</v>
      </c>
      <c r="B511" s="29" t="s">
        <v>1100</v>
      </c>
      <c r="C511" s="29" t="s">
        <v>213</v>
      </c>
      <c r="D511" s="23"/>
      <c r="E511" s="23"/>
      <c r="G511" s="23"/>
      <c r="H511" s="23"/>
      <c r="J511" s="23"/>
    </row>
    <row r="512" spans="1:10" x14ac:dyDescent="0.25">
      <c r="A512" s="22" t="s">
        <v>1101</v>
      </c>
      <c r="B512" s="29" t="s">
        <v>1102</v>
      </c>
      <c r="C512" s="29" t="s">
        <v>570</v>
      </c>
      <c r="D512" s="23"/>
      <c r="E512" s="23"/>
      <c r="G512" s="23"/>
      <c r="H512" s="23"/>
      <c r="J512" s="23"/>
    </row>
    <row r="513" spans="1:10" x14ac:dyDescent="0.25">
      <c r="A513" s="22" t="s">
        <v>1103</v>
      </c>
      <c r="B513" s="22" t="s">
        <v>1104</v>
      </c>
      <c r="C513" s="22" t="s">
        <v>209</v>
      </c>
      <c r="D513" s="23"/>
      <c r="E513" s="23"/>
      <c r="G513" s="23"/>
      <c r="H513" s="23"/>
      <c r="J513" s="23"/>
    </row>
    <row r="514" spans="1:10" x14ac:dyDescent="0.25">
      <c r="A514" s="22" t="s">
        <v>1105</v>
      </c>
      <c r="B514" s="22" t="s">
        <v>1106</v>
      </c>
      <c r="C514" s="22" t="s">
        <v>210</v>
      </c>
      <c r="D514" s="23"/>
      <c r="E514" s="23"/>
      <c r="G514" s="23"/>
      <c r="H514" s="23"/>
      <c r="J514" s="23"/>
    </row>
    <row r="515" spans="1:10" x14ac:dyDescent="0.25">
      <c r="A515" s="22" t="s">
        <v>1107</v>
      </c>
      <c r="B515" s="29" t="s">
        <v>1108</v>
      </c>
      <c r="C515" s="29" t="s">
        <v>207</v>
      </c>
      <c r="D515" s="23"/>
      <c r="E515" s="23"/>
      <c r="G515" s="23"/>
      <c r="H515" s="23"/>
      <c r="J515" s="23"/>
    </row>
    <row r="516" spans="1:10" x14ac:dyDescent="0.25">
      <c r="A516" s="22" t="s">
        <v>1109</v>
      </c>
      <c r="B516" s="22" t="s">
        <v>1110</v>
      </c>
      <c r="C516" s="22" t="s">
        <v>209</v>
      </c>
      <c r="D516" s="23"/>
      <c r="E516" s="23"/>
      <c r="G516" s="23"/>
      <c r="H516" s="23"/>
      <c r="J516" s="23"/>
    </row>
    <row r="517" spans="1:10" x14ac:dyDescent="0.25">
      <c r="A517" s="22" t="s">
        <v>1111</v>
      </c>
      <c r="B517" s="29" t="s">
        <v>1112</v>
      </c>
      <c r="C517" s="29" t="s">
        <v>570</v>
      </c>
      <c r="D517" s="23"/>
      <c r="E517" s="23"/>
      <c r="G517" s="23"/>
      <c r="H517" s="23"/>
      <c r="J517" s="23"/>
    </row>
    <row r="518" spans="1:10" x14ac:dyDescent="0.25">
      <c r="A518" s="22" t="s">
        <v>1113</v>
      </c>
      <c r="B518" s="22" t="s">
        <v>1114</v>
      </c>
      <c r="C518" s="22" t="s">
        <v>209</v>
      </c>
      <c r="D518" s="23"/>
      <c r="E518" s="23"/>
      <c r="G518" s="23"/>
      <c r="H518" s="23"/>
      <c r="J518" s="23"/>
    </row>
    <row r="519" spans="1:10" s="21" customFormat="1" x14ac:dyDescent="0.25">
      <c r="A519" s="19" t="s">
        <v>1115</v>
      </c>
      <c r="B519" s="24" t="s">
        <v>1116</v>
      </c>
      <c r="C519" s="19" t="s">
        <v>213</v>
      </c>
    </row>
    <row r="520" spans="1:10" s="21" customFormat="1" x14ac:dyDescent="0.25">
      <c r="A520" s="19" t="s">
        <v>1117</v>
      </c>
      <c r="B520" s="24" t="s">
        <v>1118</v>
      </c>
      <c r="C520" s="19" t="s">
        <v>209</v>
      </c>
    </row>
    <row r="521" spans="1:10" x14ac:dyDescent="0.25">
      <c r="A521" s="22" t="s">
        <v>1119</v>
      </c>
      <c r="B521" s="29" t="s">
        <v>1120</v>
      </c>
      <c r="C521" s="29" t="s">
        <v>209</v>
      </c>
      <c r="D521" s="23"/>
      <c r="E521" s="23"/>
      <c r="G521" s="23"/>
      <c r="H521" s="23"/>
      <c r="J521" s="23"/>
    </row>
    <row r="522" spans="1:10" ht="63" x14ac:dyDescent="0.25">
      <c r="A522" s="19" t="s">
        <v>1121</v>
      </c>
      <c r="B522" s="38" t="s">
        <v>1122</v>
      </c>
      <c r="C522" s="19" t="s">
        <v>207</v>
      </c>
      <c r="D522" s="23"/>
      <c r="E522" s="23"/>
      <c r="G522" s="23"/>
      <c r="H522" s="23"/>
      <c r="J522" s="23"/>
    </row>
    <row r="523" spans="1:10" ht="47.25" x14ac:dyDescent="0.25">
      <c r="A523" s="19" t="s">
        <v>1123</v>
      </c>
      <c r="B523" s="38" t="s">
        <v>1124</v>
      </c>
      <c r="C523" s="19" t="s">
        <v>215</v>
      </c>
      <c r="D523" s="23"/>
      <c r="E523" s="23"/>
      <c r="G523" s="23"/>
      <c r="H523" s="23"/>
      <c r="J523" s="23"/>
    </row>
    <row r="524" spans="1:10" ht="31.5" x14ac:dyDescent="0.25">
      <c r="A524" s="19" t="s">
        <v>1125</v>
      </c>
      <c r="B524" s="38" t="s">
        <v>1126</v>
      </c>
      <c r="C524" s="19" t="s">
        <v>213</v>
      </c>
      <c r="D524" s="23"/>
      <c r="E524" s="23"/>
      <c r="G524" s="23"/>
      <c r="H524" s="23"/>
      <c r="J524" s="23"/>
    </row>
    <row r="525" spans="1:10" x14ac:dyDescent="0.25">
      <c r="A525" s="22" t="s">
        <v>1127</v>
      </c>
      <c r="B525" s="29" t="s">
        <v>1128</v>
      </c>
      <c r="C525" s="29" t="s">
        <v>213</v>
      </c>
      <c r="D525" s="23"/>
      <c r="E525" s="23"/>
      <c r="G525" s="23"/>
      <c r="H525" s="23"/>
      <c r="J525" s="23"/>
    </row>
    <row r="526" spans="1:10" x14ac:dyDescent="0.25">
      <c r="A526" s="22" t="s">
        <v>1129</v>
      </c>
      <c r="B526" s="22" t="s">
        <v>1130</v>
      </c>
      <c r="C526" s="22" t="s">
        <v>212</v>
      </c>
      <c r="D526" s="23"/>
      <c r="E526" s="23"/>
      <c r="G526" s="23"/>
      <c r="H526" s="23"/>
      <c r="J526" s="23"/>
    </row>
    <row r="527" spans="1:10" x14ac:dyDescent="0.25">
      <c r="A527" s="22" t="s">
        <v>1131</v>
      </c>
      <c r="B527" s="29" t="s">
        <v>1132</v>
      </c>
      <c r="C527" s="29" t="s">
        <v>209</v>
      </c>
      <c r="D527" s="23"/>
      <c r="E527" s="23"/>
      <c r="G527" s="23"/>
      <c r="H527" s="23"/>
      <c r="J527" s="23"/>
    </row>
    <row r="528" spans="1:10" x14ac:dyDescent="0.25">
      <c r="A528" s="22" t="s">
        <v>1133</v>
      </c>
      <c r="B528" s="29" t="s">
        <v>1134</v>
      </c>
      <c r="C528" s="29" t="s">
        <v>207</v>
      </c>
      <c r="D528" s="23"/>
      <c r="E528" s="23"/>
      <c r="G528" s="23"/>
      <c r="H528" s="23"/>
      <c r="J528" s="23"/>
    </row>
    <row r="529" spans="1:10" x14ac:dyDescent="0.25">
      <c r="A529" s="22" t="s">
        <v>1135</v>
      </c>
      <c r="B529" s="29" t="s">
        <v>1136</v>
      </c>
      <c r="C529" s="29" t="s">
        <v>215</v>
      </c>
      <c r="D529" s="23"/>
      <c r="E529" s="23"/>
      <c r="G529" s="23"/>
      <c r="H529" s="23"/>
      <c r="J529" s="23"/>
    </row>
    <row r="530" spans="1:10" x14ac:dyDescent="0.25">
      <c r="A530" s="22" t="s">
        <v>1137</v>
      </c>
      <c r="B530" s="22" t="s">
        <v>1138</v>
      </c>
      <c r="C530" s="22" t="s">
        <v>215</v>
      </c>
      <c r="D530" s="23"/>
      <c r="E530" s="23"/>
      <c r="G530" s="23"/>
      <c r="H530" s="23"/>
      <c r="J530" s="23"/>
    </row>
    <row r="531" spans="1:10" x14ac:dyDescent="0.25">
      <c r="A531" s="22" t="s">
        <v>1139</v>
      </c>
      <c r="B531" s="22" t="s">
        <v>1140</v>
      </c>
      <c r="C531" s="22" t="s">
        <v>212</v>
      </c>
      <c r="D531" s="23"/>
      <c r="E531" s="23"/>
      <c r="G531" s="23"/>
      <c r="H531" s="23"/>
      <c r="J531" s="23"/>
    </row>
    <row r="532" spans="1:10" x14ac:dyDescent="0.25">
      <c r="A532" s="22" t="s">
        <v>1141</v>
      </c>
      <c r="B532" s="22" t="s">
        <v>1142</v>
      </c>
      <c r="C532" s="22" t="s">
        <v>1143</v>
      </c>
      <c r="D532" s="23"/>
      <c r="E532" s="23"/>
      <c r="G532" s="23"/>
      <c r="H532" s="23"/>
      <c r="J532" s="23"/>
    </row>
    <row r="533" spans="1:10" x14ac:dyDescent="0.25">
      <c r="A533" s="22" t="s">
        <v>1144</v>
      </c>
      <c r="B533" s="29" t="s">
        <v>1145</v>
      </c>
      <c r="C533" s="29" t="s">
        <v>215</v>
      </c>
      <c r="D533" s="23"/>
      <c r="E533" s="23"/>
      <c r="G533" s="23"/>
      <c r="H533" s="23"/>
      <c r="J533" s="23"/>
    </row>
    <row r="534" spans="1:10" x14ac:dyDescent="0.25">
      <c r="A534" s="22" t="s">
        <v>1146</v>
      </c>
      <c r="B534" s="29" t="s">
        <v>1147</v>
      </c>
      <c r="C534" s="29" t="s">
        <v>210</v>
      </c>
      <c r="D534" s="23"/>
      <c r="E534" s="23"/>
      <c r="G534" s="23"/>
      <c r="H534" s="23"/>
      <c r="J534" s="23"/>
    </row>
    <row r="535" spans="1:10" x14ac:dyDescent="0.25">
      <c r="A535" s="22" t="s">
        <v>1148</v>
      </c>
      <c r="B535" s="22" t="s">
        <v>1149</v>
      </c>
      <c r="C535" s="22" t="s">
        <v>217</v>
      </c>
      <c r="D535" s="23"/>
      <c r="E535" s="23"/>
      <c r="G535" s="23"/>
      <c r="H535" s="23"/>
      <c r="J535" s="23"/>
    </row>
    <row r="536" spans="1:10" x14ac:dyDescent="0.25">
      <c r="A536" s="22" t="s">
        <v>1150</v>
      </c>
      <c r="B536" s="22" t="s">
        <v>1151</v>
      </c>
      <c r="C536" s="22" t="s">
        <v>212</v>
      </c>
      <c r="D536" s="23"/>
      <c r="E536" s="23"/>
      <c r="G536" s="23"/>
      <c r="H536" s="23"/>
      <c r="J536" s="23"/>
    </row>
    <row r="537" spans="1:10" x14ac:dyDescent="0.25">
      <c r="A537" s="22" t="s">
        <v>1152</v>
      </c>
      <c r="B537" s="22" t="s">
        <v>1153</v>
      </c>
      <c r="C537" s="22" t="s">
        <v>225</v>
      </c>
      <c r="D537" s="23"/>
      <c r="E537" s="23"/>
      <c r="G537" s="23"/>
      <c r="H537" s="23"/>
      <c r="J537" s="23"/>
    </row>
    <row r="538" spans="1:10" x14ac:dyDescent="0.25">
      <c r="A538" s="22" t="s">
        <v>1154</v>
      </c>
      <c r="B538" s="29" t="s">
        <v>1155</v>
      </c>
      <c r="C538" s="29" t="s">
        <v>225</v>
      </c>
      <c r="D538" s="23"/>
      <c r="E538" s="23"/>
      <c r="G538" s="23"/>
      <c r="H538" s="23"/>
      <c r="J538" s="23"/>
    </row>
    <row r="539" spans="1:10" x14ac:dyDescent="0.25">
      <c r="A539" s="22" t="s">
        <v>1156</v>
      </c>
      <c r="B539" s="22" t="s">
        <v>1157</v>
      </c>
      <c r="C539" s="22" t="s">
        <v>570</v>
      </c>
      <c r="D539" s="23"/>
      <c r="E539" s="23"/>
      <c r="G539" s="23"/>
      <c r="H539" s="23"/>
      <c r="J539" s="23"/>
    </row>
    <row r="540" spans="1:10" x14ac:dyDescent="0.25">
      <c r="A540" s="22" t="s">
        <v>1158</v>
      </c>
      <c r="B540" s="29" t="s">
        <v>1159</v>
      </c>
      <c r="C540" s="29" t="s">
        <v>209</v>
      </c>
      <c r="D540" s="23"/>
      <c r="E540" s="23"/>
      <c r="G540" s="23"/>
      <c r="H540" s="23"/>
      <c r="J540" s="23"/>
    </row>
    <row r="541" spans="1:10" x14ac:dyDescent="0.25">
      <c r="A541" s="22" t="s">
        <v>1160</v>
      </c>
      <c r="B541" s="29" t="s">
        <v>1161</v>
      </c>
      <c r="C541" s="29" t="s">
        <v>209</v>
      </c>
      <c r="D541" s="23"/>
      <c r="E541" s="23"/>
      <c r="G541" s="23"/>
      <c r="H541" s="23"/>
      <c r="J541" s="23"/>
    </row>
    <row r="542" spans="1:10" x14ac:dyDescent="0.25">
      <c r="A542" s="22" t="s">
        <v>1162</v>
      </c>
      <c r="B542" s="22" t="s">
        <v>1163</v>
      </c>
      <c r="C542" s="22" t="s">
        <v>209</v>
      </c>
      <c r="D542" s="23"/>
      <c r="E542" s="23"/>
      <c r="G542" s="23"/>
      <c r="H542" s="23"/>
      <c r="J542" s="23"/>
    </row>
    <row r="543" spans="1:10" x14ac:dyDescent="0.25">
      <c r="A543" s="22" t="s">
        <v>1164</v>
      </c>
      <c r="B543" s="29" t="s">
        <v>1165</v>
      </c>
      <c r="C543" s="29" t="s">
        <v>215</v>
      </c>
      <c r="D543" s="23"/>
      <c r="E543" s="23"/>
      <c r="G543" s="23"/>
      <c r="H543" s="23"/>
      <c r="J543" s="23"/>
    </row>
    <row r="544" spans="1:10" x14ac:dyDescent="0.25">
      <c r="A544" s="22" t="s">
        <v>1166</v>
      </c>
      <c r="B544" s="22" t="s">
        <v>1167</v>
      </c>
      <c r="C544" s="22" t="s">
        <v>209</v>
      </c>
      <c r="D544" s="23"/>
      <c r="E544" s="23"/>
      <c r="G544" s="23"/>
      <c r="H544" s="23"/>
      <c r="J544" s="23"/>
    </row>
    <row r="545" spans="1:10" x14ac:dyDescent="0.25">
      <c r="A545" s="22" t="s">
        <v>1168</v>
      </c>
      <c r="B545" s="29" t="s">
        <v>1169</v>
      </c>
      <c r="C545" s="29" t="s">
        <v>209</v>
      </c>
      <c r="D545" s="23"/>
      <c r="E545" s="23"/>
      <c r="G545" s="23"/>
      <c r="H545" s="23"/>
      <c r="J545" s="23"/>
    </row>
    <row r="546" spans="1:10" x14ac:dyDescent="0.25">
      <c r="A546" s="22" t="s">
        <v>1170</v>
      </c>
      <c r="B546" s="29" t="s">
        <v>1171</v>
      </c>
      <c r="C546" s="29" t="s">
        <v>209</v>
      </c>
      <c r="D546" s="23"/>
      <c r="E546" s="23"/>
      <c r="G546" s="23"/>
      <c r="H546" s="23"/>
      <c r="J546" s="23"/>
    </row>
    <row r="547" spans="1:10" x14ac:dyDescent="0.25">
      <c r="A547" s="22" t="s">
        <v>1172</v>
      </c>
      <c r="B547" s="29" t="s">
        <v>1173</v>
      </c>
      <c r="C547" s="29" t="s">
        <v>225</v>
      </c>
      <c r="D547" s="23"/>
      <c r="E547" s="23"/>
      <c r="G547" s="23"/>
      <c r="H547" s="23"/>
      <c r="J547" s="23"/>
    </row>
    <row r="548" spans="1:10" x14ac:dyDescent="0.25">
      <c r="A548" s="22" t="s">
        <v>1174</v>
      </c>
      <c r="B548" s="29" t="s">
        <v>1175</v>
      </c>
      <c r="C548" s="29" t="s">
        <v>215</v>
      </c>
      <c r="D548" s="23"/>
      <c r="E548" s="23"/>
      <c r="G548" s="23"/>
      <c r="H548" s="23"/>
      <c r="J548" s="23"/>
    </row>
    <row r="549" spans="1:10" x14ac:dyDescent="0.25">
      <c r="A549" s="22" t="s">
        <v>1176</v>
      </c>
      <c r="B549" s="29" t="s">
        <v>1177</v>
      </c>
      <c r="C549" s="29" t="s">
        <v>209</v>
      </c>
      <c r="D549" s="23"/>
      <c r="E549" s="23"/>
      <c r="G549" s="23"/>
      <c r="H549" s="23"/>
      <c r="J549" s="23"/>
    </row>
    <row r="550" spans="1:10" x14ac:dyDescent="0.25">
      <c r="A550" s="22" t="s">
        <v>1178</v>
      </c>
      <c r="B550" s="29" t="s">
        <v>1179</v>
      </c>
      <c r="C550" s="29" t="s">
        <v>212</v>
      </c>
      <c r="D550" s="23"/>
      <c r="E550" s="23"/>
      <c r="G550" s="23"/>
      <c r="H550" s="23"/>
      <c r="J550" s="23"/>
    </row>
    <row r="551" spans="1:10" x14ac:dyDescent="0.25">
      <c r="A551" s="22" t="s">
        <v>1180</v>
      </c>
      <c r="B551" s="22" t="s">
        <v>1181</v>
      </c>
      <c r="C551" s="22" t="s">
        <v>207</v>
      </c>
      <c r="D551" s="23"/>
      <c r="E551" s="23"/>
      <c r="G551" s="23"/>
      <c r="H551" s="23"/>
      <c r="J551" s="23"/>
    </row>
    <row r="552" spans="1:10" x14ac:dyDescent="0.25">
      <c r="A552" s="22" t="s">
        <v>1182</v>
      </c>
      <c r="B552" s="22" t="s">
        <v>1183</v>
      </c>
      <c r="C552" s="22" t="s">
        <v>225</v>
      </c>
      <c r="D552" s="23"/>
      <c r="E552" s="23"/>
      <c r="G552" s="23"/>
      <c r="H552" s="23"/>
      <c r="J552" s="23"/>
    </row>
    <row r="553" spans="1:10" x14ac:dyDescent="0.25">
      <c r="A553" s="22" t="s">
        <v>1184</v>
      </c>
      <c r="B553" s="29" t="s">
        <v>1185</v>
      </c>
      <c r="C553" s="29" t="s">
        <v>225</v>
      </c>
      <c r="D553" s="23"/>
      <c r="E553" s="23"/>
      <c r="G553" s="23"/>
      <c r="H553" s="23"/>
      <c r="J553" s="23"/>
    </row>
    <row r="554" spans="1:10" x14ac:dyDescent="0.25">
      <c r="A554" s="22" t="s">
        <v>1186</v>
      </c>
      <c r="B554" s="22" t="s">
        <v>1187</v>
      </c>
      <c r="C554" s="22" t="s">
        <v>213</v>
      </c>
      <c r="D554" s="23"/>
      <c r="E554" s="23"/>
      <c r="G554" s="23"/>
      <c r="H554" s="23"/>
      <c r="J554" s="23"/>
    </row>
    <row r="555" spans="1:10" x14ac:dyDescent="0.25">
      <c r="A555" s="22" t="s">
        <v>1188</v>
      </c>
      <c r="B555" s="29" t="s">
        <v>1189</v>
      </c>
      <c r="C555" s="29" t="s">
        <v>209</v>
      </c>
      <c r="D555" s="23"/>
      <c r="E555" s="23"/>
      <c r="G555" s="23"/>
      <c r="H555" s="23"/>
      <c r="J555" s="23"/>
    </row>
    <row r="556" spans="1:10" x14ac:dyDescent="0.25">
      <c r="A556" s="22" t="s">
        <v>1190</v>
      </c>
      <c r="B556" s="29" t="s">
        <v>1191</v>
      </c>
      <c r="C556" s="29" t="s">
        <v>215</v>
      </c>
      <c r="D556" s="23"/>
      <c r="E556" s="23"/>
      <c r="G556" s="23"/>
      <c r="H556" s="23"/>
      <c r="J556" s="23"/>
    </row>
    <row r="557" spans="1:10" x14ac:dyDescent="0.25">
      <c r="A557" s="22" t="s">
        <v>1192</v>
      </c>
      <c r="B557" s="22" t="s">
        <v>1193</v>
      </c>
      <c r="C557" s="22" t="s">
        <v>570</v>
      </c>
      <c r="D557" s="23"/>
      <c r="E557" s="23"/>
      <c r="G557" s="23"/>
      <c r="H557" s="23"/>
      <c r="J557" s="23"/>
    </row>
    <row r="558" spans="1:10" x14ac:dyDescent="0.25">
      <c r="A558" s="22" t="s">
        <v>1194</v>
      </c>
      <c r="B558" s="22" t="s">
        <v>1195</v>
      </c>
      <c r="C558" s="22" t="s">
        <v>217</v>
      </c>
      <c r="D558" s="23"/>
      <c r="E558" s="23"/>
      <c r="G558" s="23"/>
      <c r="H558" s="23"/>
      <c r="J558" s="23"/>
    </row>
    <row r="559" spans="1:10" x14ac:dyDescent="0.25">
      <c r="A559" s="22" t="s">
        <v>1196</v>
      </c>
      <c r="B559" s="29" t="s">
        <v>1197</v>
      </c>
      <c r="C559" s="29" t="s">
        <v>215</v>
      </c>
      <c r="D559" s="23"/>
      <c r="E559" s="23"/>
      <c r="G559" s="23"/>
      <c r="H559" s="23"/>
      <c r="J559" s="23"/>
    </row>
    <row r="560" spans="1:10" x14ac:dyDescent="0.25">
      <c r="A560" s="22" t="s">
        <v>1198</v>
      </c>
      <c r="B560" s="29" t="s">
        <v>1199</v>
      </c>
      <c r="C560" s="29" t="s">
        <v>215</v>
      </c>
      <c r="D560" s="23"/>
      <c r="E560" s="23"/>
      <c r="G560" s="23"/>
      <c r="H560" s="23"/>
      <c r="J560" s="23"/>
    </row>
    <row r="561" spans="1:10" x14ac:dyDescent="0.25">
      <c r="A561" s="22" t="s">
        <v>1200</v>
      </c>
      <c r="B561" s="22" t="s">
        <v>1201</v>
      </c>
      <c r="C561" s="22" t="s">
        <v>570</v>
      </c>
      <c r="D561" s="23"/>
      <c r="E561" s="23"/>
      <c r="G561" s="23"/>
      <c r="H561" s="23"/>
      <c r="J561" s="23"/>
    </row>
    <row r="562" spans="1:10" x14ac:dyDescent="0.25">
      <c r="A562" s="22" t="s">
        <v>1202</v>
      </c>
      <c r="B562" s="29" t="s">
        <v>1203</v>
      </c>
      <c r="C562" s="29" t="s">
        <v>212</v>
      </c>
      <c r="D562" s="23"/>
      <c r="E562" s="23"/>
      <c r="G562" s="23"/>
      <c r="H562" s="23"/>
      <c r="J562" s="23"/>
    </row>
    <row r="563" spans="1:10" x14ac:dyDescent="0.25">
      <c r="A563" s="22" t="s">
        <v>1204</v>
      </c>
      <c r="B563" s="29" t="s">
        <v>1205</v>
      </c>
      <c r="C563" s="29" t="s">
        <v>570</v>
      </c>
      <c r="D563" s="23"/>
      <c r="E563" s="23"/>
      <c r="G563" s="23"/>
      <c r="H563" s="23"/>
      <c r="J563" s="23"/>
    </row>
    <row r="564" spans="1:10" x14ac:dyDescent="0.25">
      <c r="A564" s="22" t="s">
        <v>1206</v>
      </c>
      <c r="B564" s="22" t="s">
        <v>1207</v>
      </c>
      <c r="C564" s="22" t="s">
        <v>570</v>
      </c>
      <c r="D564" s="23"/>
      <c r="E564" s="23"/>
      <c r="G564" s="23"/>
      <c r="H564" s="23"/>
      <c r="J564" s="23"/>
    </row>
    <row r="565" spans="1:10" x14ac:dyDescent="0.25">
      <c r="A565" s="22" t="s">
        <v>1208</v>
      </c>
      <c r="B565" s="29" t="s">
        <v>1209</v>
      </c>
      <c r="C565" s="29" t="s">
        <v>207</v>
      </c>
      <c r="D565" s="23"/>
      <c r="E565" s="23"/>
      <c r="G565" s="23"/>
      <c r="H565" s="23"/>
      <c r="J565" s="23"/>
    </row>
    <row r="566" spans="1:10" x14ac:dyDescent="0.25">
      <c r="A566" s="22" t="s">
        <v>1210</v>
      </c>
      <c r="B566" s="29" t="s">
        <v>1211</v>
      </c>
      <c r="C566" s="29" t="s">
        <v>215</v>
      </c>
      <c r="D566" s="23"/>
      <c r="E566" s="23"/>
      <c r="G566" s="23"/>
      <c r="H566" s="23"/>
      <c r="J566" s="23"/>
    </row>
    <row r="567" spans="1:10" x14ac:dyDescent="0.25">
      <c r="A567" s="22" t="s">
        <v>1212</v>
      </c>
      <c r="B567" s="29" t="s">
        <v>1213</v>
      </c>
      <c r="C567" s="29" t="s">
        <v>213</v>
      </c>
      <c r="D567" s="23"/>
      <c r="E567" s="23"/>
      <c r="G567" s="23"/>
      <c r="H567" s="23"/>
      <c r="J567" s="23"/>
    </row>
    <row r="568" spans="1:10" x14ac:dyDescent="0.25">
      <c r="A568" s="22" t="s">
        <v>1214</v>
      </c>
      <c r="B568" s="29" t="s">
        <v>1215</v>
      </c>
      <c r="C568" s="29" t="s">
        <v>570</v>
      </c>
      <c r="D568" s="23"/>
      <c r="E568" s="23"/>
      <c r="G568" s="23"/>
      <c r="H568" s="23"/>
      <c r="J568" s="23"/>
    </row>
    <row r="569" spans="1:10" x14ac:dyDescent="0.25">
      <c r="A569" s="22" t="s">
        <v>1216</v>
      </c>
      <c r="B569" s="29" t="s">
        <v>1217</v>
      </c>
      <c r="C569" s="29" t="s">
        <v>215</v>
      </c>
      <c r="D569" s="23"/>
      <c r="E569" s="23"/>
      <c r="G569" s="23"/>
      <c r="H569" s="23"/>
      <c r="J569" s="23"/>
    </row>
    <row r="570" spans="1:10" x14ac:dyDescent="0.25">
      <c r="A570" s="22" t="s">
        <v>1218</v>
      </c>
      <c r="B570" s="29" t="s">
        <v>1219</v>
      </c>
      <c r="C570" s="29" t="s">
        <v>209</v>
      </c>
      <c r="D570" s="23"/>
      <c r="E570" s="23"/>
      <c r="G570" s="23"/>
      <c r="H570" s="23"/>
      <c r="J570" s="23"/>
    </row>
    <row r="571" spans="1:10" x14ac:dyDescent="0.25">
      <c r="A571" s="22" t="s">
        <v>1220</v>
      </c>
      <c r="B571" s="29" t="s">
        <v>1221</v>
      </c>
      <c r="C571" s="29" t="s">
        <v>225</v>
      </c>
      <c r="D571" s="23"/>
      <c r="E571" s="23"/>
      <c r="G571" s="23"/>
      <c r="H571" s="23"/>
      <c r="J571" s="23"/>
    </row>
    <row r="572" spans="1:10" x14ac:dyDescent="0.25">
      <c r="A572" s="22" t="s">
        <v>1222</v>
      </c>
      <c r="B572" s="29" t="s">
        <v>1223</v>
      </c>
      <c r="C572" s="29" t="s">
        <v>209</v>
      </c>
      <c r="D572" s="23"/>
      <c r="E572" s="23"/>
      <c r="G572" s="23"/>
      <c r="H572" s="23"/>
      <c r="J572" s="23"/>
    </row>
    <row r="573" spans="1:10" x14ac:dyDescent="0.25">
      <c r="A573" s="22" t="s">
        <v>1224</v>
      </c>
      <c r="B573" s="22" t="s">
        <v>1225</v>
      </c>
      <c r="C573" s="22" t="s">
        <v>570</v>
      </c>
      <c r="D573" s="23"/>
      <c r="E573" s="23"/>
      <c r="G573" s="23"/>
      <c r="H573" s="23"/>
      <c r="J573" s="23"/>
    </row>
    <row r="574" spans="1:10" x14ac:dyDescent="0.25">
      <c r="A574" s="22" t="s">
        <v>1226</v>
      </c>
      <c r="B574" s="29" t="s">
        <v>1227</v>
      </c>
      <c r="C574" s="29" t="s">
        <v>210</v>
      </c>
      <c r="D574" s="23"/>
      <c r="E574" s="23"/>
      <c r="G574" s="23"/>
      <c r="H574" s="23"/>
      <c r="J574" s="23"/>
    </row>
    <row r="575" spans="1:10" x14ac:dyDescent="0.25">
      <c r="A575" s="22" t="s">
        <v>1228</v>
      </c>
      <c r="B575" s="22" t="s">
        <v>1229</v>
      </c>
      <c r="C575" s="22" t="s">
        <v>217</v>
      </c>
      <c r="D575" s="23"/>
      <c r="E575" s="23"/>
      <c r="G575" s="23"/>
      <c r="H575" s="23"/>
      <c r="J575" s="23"/>
    </row>
    <row r="576" spans="1:10" x14ac:dyDescent="0.25">
      <c r="A576" s="22" t="s">
        <v>1230</v>
      </c>
      <c r="B576" s="29" t="s">
        <v>1231</v>
      </c>
      <c r="C576" s="29" t="s">
        <v>209</v>
      </c>
      <c r="D576" s="23"/>
      <c r="E576" s="23"/>
      <c r="G576" s="23"/>
      <c r="H576" s="23"/>
      <c r="J576" s="23"/>
    </row>
    <row r="577" spans="1:10" x14ac:dyDescent="0.25">
      <c r="A577" s="22" t="s">
        <v>1232</v>
      </c>
      <c r="B577" s="22" t="s">
        <v>1233</v>
      </c>
      <c r="C577" s="22" t="s">
        <v>215</v>
      </c>
      <c r="D577" s="23"/>
      <c r="E577" s="23"/>
      <c r="G577" s="23"/>
      <c r="H577" s="23"/>
      <c r="J577" s="23"/>
    </row>
    <row r="578" spans="1:10" x14ac:dyDescent="0.25">
      <c r="A578" s="22" t="s">
        <v>1234</v>
      </c>
      <c r="B578" s="29" t="s">
        <v>1235</v>
      </c>
      <c r="C578" s="29" t="s">
        <v>215</v>
      </c>
      <c r="D578" s="23"/>
      <c r="E578" s="23"/>
      <c r="G578" s="23"/>
      <c r="H578" s="23"/>
      <c r="J578" s="23"/>
    </row>
    <row r="579" spans="1:10" x14ac:dyDescent="0.25">
      <c r="A579" s="22" t="s">
        <v>1236</v>
      </c>
      <c r="B579" s="29" t="s">
        <v>1237</v>
      </c>
      <c r="C579" s="29" t="s">
        <v>1143</v>
      </c>
      <c r="D579" s="23"/>
      <c r="E579" s="23"/>
      <c r="G579" s="23"/>
      <c r="H579" s="23"/>
      <c r="J579" s="23"/>
    </row>
    <row r="580" spans="1:10" x14ac:dyDescent="0.25">
      <c r="A580" s="22" t="s">
        <v>1238</v>
      </c>
      <c r="B580" s="29" t="s">
        <v>1239</v>
      </c>
      <c r="C580" s="29" t="s">
        <v>570</v>
      </c>
      <c r="D580" s="23"/>
      <c r="E580" s="23"/>
      <c r="G580" s="23"/>
      <c r="H580" s="23"/>
      <c r="J580" s="23"/>
    </row>
    <row r="581" spans="1:10" x14ac:dyDescent="0.25">
      <c r="A581" s="22" t="s">
        <v>1240</v>
      </c>
      <c r="B581" s="29" t="s">
        <v>1241</v>
      </c>
      <c r="C581" s="29" t="s">
        <v>209</v>
      </c>
      <c r="D581" s="23"/>
      <c r="E581" s="23"/>
      <c r="G581" s="23"/>
      <c r="H581" s="23"/>
      <c r="J581" s="23"/>
    </row>
    <row r="582" spans="1:10" x14ac:dyDescent="0.25">
      <c r="A582" s="22" t="s">
        <v>1242</v>
      </c>
      <c r="B582" s="29" t="s">
        <v>1243</v>
      </c>
      <c r="C582" s="29" t="s">
        <v>209</v>
      </c>
      <c r="D582" s="23"/>
      <c r="E582" s="23"/>
      <c r="G582" s="23"/>
      <c r="H582" s="23"/>
      <c r="J582" s="23"/>
    </row>
    <row r="583" spans="1:10" x14ac:dyDescent="0.25">
      <c r="A583" s="22" t="s">
        <v>1244</v>
      </c>
      <c r="B583" s="29" t="s">
        <v>1245</v>
      </c>
      <c r="C583" s="29" t="s">
        <v>570</v>
      </c>
      <c r="D583" s="23"/>
      <c r="E583" s="23"/>
      <c r="G583" s="23"/>
      <c r="H583" s="23"/>
      <c r="J583" s="23"/>
    </row>
    <row r="584" spans="1:10" x14ac:dyDescent="0.25">
      <c r="A584" s="22" t="s">
        <v>1246</v>
      </c>
      <c r="B584" s="29" t="s">
        <v>1247</v>
      </c>
      <c r="C584" s="29" t="s">
        <v>217</v>
      </c>
      <c r="D584" s="23"/>
      <c r="E584" s="23"/>
      <c r="G584" s="23"/>
      <c r="H584" s="23"/>
      <c r="J584" s="23"/>
    </row>
    <row r="585" spans="1:10" x14ac:dyDescent="0.25">
      <c r="A585" s="22" t="s">
        <v>1248</v>
      </c>
      <c r="B585" s="29" t="s">
        <v>1249</v>
      </c>
      <c r="C585" s="29" t="s">
        <v>212</v>
      </c>
      <c r="D585" s="23"/>
      <c r="E585" s="23"/>
      <c r="G585" s="23"/>
      <c r="H585" s="23"/>
      <c r="J585" s="23"/>
    </row>
    <row r="586" spans="1:10" x14ac:dyDescent="0.25">
      <c r="A586" s="22" t="s">
        <v>1250</v>
      </c>
      <c r="B586" s="29" t="s">
        <v>1251</v>
      </c>
      <c r="C586" s="29" t="s">
        <v>212</v>
      </c>
      <c r="D586" s="23"/>
      <c r="E586" s="23"/>
      <c r="G586" s="23"/>
      <c r="H586" s="23"/>
      <c r="J586" s="23"/>
    </row>
    <row r="587" spans="1:10" x14ac:dyDescent="0.25">
      <c r="A587" s="22" t="s">
        <v>1252</v>
      </c>
      <c r="B587" s="22" t="s">
        <v>1253</v>
      </c>
      <c r="C587" s="22" t="s">
        <v>215</v>
      </c>
      <c r="D587" s="23"/>
      <c r="E587" s="23"/>
      <c r="G587" s="23"/>
      <c r="H587" s="23"/>
      <c r="J587" s="23"/>
    </row>
    <row r="588" spans="1:10" x14ac:dyDescent="0.25">
      <c r="A588" s="22" t="s">
        <v>1254</v>
      </c>
      <c r="B588" s="29" t="s">
        <v>1255</v>
      </c>
      <c r="C588" s="29" t="s">
        <v>1143</v>
      </c>
      <c r="D588" s="23"/>
      <c r="E588" s="23"/>
      <c r="G588" s="23"/>
      <c r="H588" s="23"/>
      <c r="J588" s="23"/>
    </row>
    <row r="589" spans="1:10" x14ac:dyDescent="0.25">
      <c r="A589" s="22" t="s">
        <v>1256</v>
      </c>
      <c r="B589" s="29" t="s">
        <v>1257</v>
      </c>
      <c r="C589" s="29" t="s">
        <v>215</v>
      </c>
      <c r="D589" s="23"/>
      <c r="E589" s="23"/>
      <c r="G589" s="23"/>
      <c r="H589" s="23"/>
      <c r="J589" s="23"/>
    </row>
    <row r="590" spans="1:10" x14ac:dyDescent="0.25">
      <c r="A590" s="22" t="s">
        <v>1258</v>
      </c>
      <c r="B590" s="29" t="s">
        <v>1259</v>
      </c>
      <c r="C590" s="29" t="s">
        <v>570</v>
      </c>
      <c r="D590" s="23"/>
      <c r="E590" s="23"/>
      <c r="G590" s="23"/>
      <c r="H590" s="23"/>
      <c r="J590" s="23"/>
    </row>
    <row r="591" spans="1:10" x14ac:dyDescent="0.25">
      <c r="A591" s="22" t="s">
        <v>1260</v>
      </c>
      <c r="B591" s="29" t="s">
        <v>1261</v>
      </c>
      <c r="C591" s="29" t="s">
        <v>570</v>
      </c>
      <c r="D591" s="23"/>
      <c r="E591" s="23"/>
      <c r="G591" s="23"/>
      <c r="H591" s="23"/>
      <c r="J591" s="23"/>
    </row>
    <row r="592" spans="1:10" x14ac:dyDescent="0.25">
      <c r="A592" s="22" t="s">
        <v>1262</v>
      </c>
      <c r="B592" s="29" t="s">
        <v>1263</v>
      </c>
      <c r="C592" s="29" t="s">
        <v>209</v>
      </c>
      <c r="D592" s="23"/>
      <c r="E592" s="23"/>
      <c r="G592" s="23"/>
      <c r="H592" s="23"/>
      <c r="J592" s="23"/>
    </row>
    <row r="593" spans="1:10" x14ac:dyDescent="0.25">
      <c r="A593" s="22" t="s">
        <v>1264</v>
      </c>
      <c r="B593" s="29" t="s">
        <v>1265</v>
      </c>
      <c r="C593" s="29" t="s">
        <v>210</v>
      </c>
      <c r="D593" s="23"/>
      <c r="E593" s="23"/>
      <c r="G593" s="23"/>
      <c r="H593" s="23"/>
      <c r="J593" s="23"/>
    </row>
    <row r="594" spans="1:10" x14ac:dyDescent="0.25">
      <c r="A594" s="22" t="s">
        <v>1266</v>
      </c>
      <c r="B594" s="29" t="s">
        <v>1267</v>
      </c>
      <c r="C594" s="29" t="s">
        <v>209</v>
      </c>
      <c r="D594" s="23"/>
      <c r="E594" s="23"/>
      <c r="G594" s="23"/>
      <c r="H594" s="23"/>
      <c r="J594" s="23"/>
    </row>
    <row r="595" spans="1:10" x14ac:dyDescent="0.25">
      <c r="A595" s="22" t="s">
        <v>1268</v>
      </c>
      <c r="B595" s="29" t="s">
        <v>1269</v>
      </c>
      <c r="C595" s="29" t="s">
        <v>225</v>
      </c>
      <c r="D595" s="23"/>
      <c r="E595" s="23"/>
      <c r="G595" s="23"/>
      <c r="H595" s="23"/>
      <c r="J595" s="23"/>
    </row>
    <row r="596" spans="1:10" x14ac:dyDescent="0.25">
      <c r="A596" s="22" t="s">
        <v>1270</v>
      </c>
      <c r="B596" s="29" t="s">
        <v>1271</v>
      </c>
      <c r="C596" s="29" t="s">
        <v>215</v>
      </c>
      <c r="D596" s="23"/>
      <c r="E596" s="23"/>
      <c r="G596" s="23"/>
      <c r="H596" s="23"/>
      <c r="J596" s="23"/>
    </row>
    <row r="597" spans="1:10" x14ac:dyDescent="0.25">
      <c r="A597" s="22" t="s">
        <v>1272</v>
      </c>
      <c r="B597" s="22" t="s">
        <v>1273</v>
      </c>
      <c r="C597" s="22" t="s">
        <v>570</v>
      </c>
      <c r="D597" s="23"/>
      <c r="E597" s="23"/>
      <c r="G597" s="23"/>
      <c r="H597" s="23"/>
      <c r="J597" s="23"/>
    </row>
    <row r="598" spans="1:10" x14ac:dyDescent="0.25">
      <c r="A598" s="22" t="s">
        <v>1274</v>
      </c>
      <c r="B598" s="29" t="s">
        <v>1275</v>
      </c>
      <c r="C598" s="29" t="s">
        <v>210</v>
      </c>
      <c r="D598" s="23"/>
      <c r="E598" s="23"/>
      <c r="G598" s="23"/>
      <c r="H598" s="23"/>
      <c r="J598" s="23"/>
    </row>
    <row r="599" spans="1:10" x14ac:dyDescent="0.25">
      <c r="A599" s="22" t="s">
        <v>1276</v>
      </c>
      <c r="B599" s="29" t="s">
        <v>1277</v>
      </c>
      <c r="C599" s="29" t="s">
        <v>213</v>
      </c>
      <c r="D599" s="23"/>
      <c r="E599" s="23"/>
      <c r="G599" s="23"/>
      <c r="H599" s="23"/>
      <c r="J599" s="23"/>
    </row>
    <row r="600" spans="1:10" x14ac:dyDescent="0.25">
      <c r="A600" s="22" t="s">
        <v>1278</v>
      </c>
      <c r="B600" s="22" t="s">
        <v>1279</v>
      </c>
      <c r="C600" s="22" t="s">
        <v>210</v>
      </c>
      <c r="D600" s="23"/>
      <c r="E600" s="23"/>
      <c r="G600" s="23"/>
      <c r="H600" s="23"/>
      <c r="J600" s="23"/>
    </row>
    <row r="601" spans="1:10" x14ac:dyDescent="0.25">
      <c r="A601" s="22" t="s">
        <v>1280</v>
      </c>
      <c r="B601" s="22" t="s">
        <v>1281</v>
      </c>
      <c r="C601" s="22" t="s">
        <v>209</v>
      </c>
      <c r="D601" s="23"/>
      <c r="E601" s="23"/>
      <c r="G601" s="23"/>
      <c r="H601" s="23"/>
      <c r="J601" s="23"/>
    </row>
    <row r="602" spans="1:10" x14ac:dyDescent="0.25">
      <c r="A602" s="22" t="s">
        <v>1282</v>
      </c>
      <c r="B602" s="29" t="s">
        <v>1283</v>
      </c>
      <c r="C602" s="29" t="s">
        <v>213</v>
      </c>
      <c r="D602" s="23"/>
      <c r="E602" s="23"/>
      <c r="G602" s="23"/>
      <c r="H602" s="23"/>
      <c r="J602" s="23"/>
    </row>
    <row r="603" spans="1:10" x14ac:dyDescent="0.25">
      <c r="A603" s="22" t="s">
        <v>1284</v>
      </c>
      <c r="B603" s="29" t="s">
        <v>1285</v>
      </c>
      <c r="C603" s="29" t="s">
        <v>215</v>
      </c>
      <c r="D603" s="23"/>
      <c r="E603" s="23"/>
      <c r="G603" s="23"/>
      <c r="H603" s="23"/>
      <c r="J603" s="23"/>
    </row>
    <row r="604" spans="1:10" x14ac:dyDescent="0.25">
      <c r="A604" s="22" t="s">
        <v>1286</v>
      </c>
      <c r="B604" s="29" t="s">
        <v>1287</v>
      </c>
      <c r="C604" s="29" t="s">
        <v>225</v>
      </c>
      <c r="D604" s="23"/>
      <c r="E604" s="23"/>
      <c r="G604" s="23"/>
      <c r="H604" s="23"/>
      <c r="J604" s="23"/>
    </row>
    <row r="605" spans="1:10" x14ac:dyDescent="0.25">
      <c r="A605" s="22" t="s">
        <v>1288</v>
      </c>
      <c r="B605" s="29" t="s">
        <v>1289</v>
      </c>
      <c r="C605" s="29" t="s">
        <v>207</v>
      </c>
      <c r="D605" s="23"/>
      <c r="E605" s="23"/>
      <c r="G605" s="23"/>
      <c r="H605" s="23"/>
      <c r="J605" s="23"/>
    </row>
    <row r="606" spans="1:10" x14ac:dyDescent="0.25">
      <c r="A606" s="22" t="s">
        <v>1290</v>
      </c>
      <c r="B606" s="29" t="s">
        <v>1291</v>
      </c>
      <c r="C606" s="29" t="s">
        <v>209</v>
      </c>
      <c r="D606" s="23"/>
      <c r="E606" s="23"/>
      <c r="G606" s="23"/>
      <c r="H606" s="23"/>
      <c r="J606" s="23"/>
    </row>
    <row r="607" spans="1:10" x14ac:dyDescent="0.25">
      <c r="A607" s="22" t="s">
        <v>1292</v>
      </c>
      <c r="B607" s="29" t="s">
        <v>1293</v>
      </c>
      <c r="C607" s="29" t="s">
        <v>213</v>
      </c>
      <c r="D607" s="23"/>
      <c r="E607" s="23"/>
      <c r="G607" s="23"/>
      <c r="H607" s="23"/>
      <c r="J607" s="23"/>
    </row>
    <row r="608" spans="1:10" x14ac:dyDescent="0.25">
      <c r="A608" s="22" t="s">
        <v>1294</v>
      </c>
      <c r="B608" s="22" t="s">
        <v>1295</v>
      </c>
      <c r="C608" s="22" t="s">
        <v>212</v>
      </c>
      <c r="D608" s="23"/>
      <c r="E608" s="23"/>
      <c r="G608" s="23"/>
      <c r="H608" s="23"/>
      <c r="J608" s="23"/>
    </row>
    <row r="609" spans="1:10" x14ac:dyDescent="0.25">
      <c r="A609" s="22" t="s">
        <v>1296</v>
      </c>
      <c r="B609" s="29" t="s">
        <v>1297</v>
      </c>
      <c r="C609" s="29" t="s">
        <v>210</v>
      </c>
      <c r="D609" s="23"/>
      <c r="E609" s="23"/>
      <c r="G609" s="23"/>
      <c r="H609" s="23"/>
      <c r="J609" s="23"/>
    </row>
    <row r="610" spans="1:10" x14ac:dyDescent="0.25">
      <c r="A610" s="22" t="s">
        <v>1298</v>
      </c>
      <c r="B610" s="29" t="s">
        <v>1299</v>
      </c>
      <c r="C610" s="29" t="s">
        <v>210</v>
      </c>
      <c r="D610" s="23"/>
      <c r="E610" s="23"/>
      <c r="G610" s="23"/>
      <c r="H610" s="23"/>
      <c r="J610" s="23"/>
    </row>
    <row r="611" spans="1:10" x14ac:dyDescent="0.25">
      <c r="A611" s="22" t="s">
        <v>1300</v>
      </c>
      <c r="B611" s="29" t="s">
        <v>1301</v>
      </c>
      <c r="C611" s="29" t="s">
        <v>209</v>
      </c>
      <c r="D611" s="23"/>
      <c r="E611" s="23"/>
      <c r="G611" s="23"/>
      <c r="H611" s="23"/>
      <c r="J611" s="23"/>
    </row>
    <row r="612" spans="1:10" x14ac:dyDescent="0.25">
      <c r="A612" s="22" t="s">
        <v>1302</v>
      </c>
      <c r="B612" s="22" t="s">
        <v>1303</v>
      </c>
      <c r="C612" s="22" t="s">
        <v>225</v>
      </c>
      <c r="D612" s="23"/>
      <c r="E612" s="23"/>
      <c r="G612" s="23"/>
      <c r="H612" s="23"/>
      <c r="J612" s="23"/>
    </row>
    <row r="613" spans="1:10" x14ac:dyDescent="0.25">
      <c r="A613" s="22" t="s">
        <v>1304</v>
      </c>
      <c r="B613" s="29" t="s">
        <v>1305</v>
      </c>
      <c r="C613" s="29" t="s">
        <v>210</v>
      </c>
      <c r="D613" s="23"/>
      <c r="E613" s="23"/>
      <c r="G613" s="23"/>
      <c r="H613" s="23"/>
      <c r="J613" s="23"/>
    </row>
    <row r="614" spans="1:10" x14ac:dyDescent="0.25">
      <c r="A614" s="22" t="s">
        <v>1306</v>
      </c>
      <c r="B614" s="29" t="s">
        <v>1307</v>
      </c>
      <c r="C614" s="29" t="s">
        <v>209</v>
      </c>
      <c r="D614" s="23"/>
      <c r="E614" s="23"/>
      <c r="G614" s="23"/>
      <c r="H614" s="23"/>
      <c r="J614" s="23"/>
    </row>
    <row r="615" spans="1:10" x14ac:dyDescent="0.25">
      <c r="A615" s="22" t="s">
        <v>1308</v>
      </c>
      <c r="B615" s="29" t="s">
        <v>1309</v>
      </c>
      <c r="C615" s="29" t="s">
        <v>212</v>
      </c>
      <c r="D615" s="23"/>
      <c r="E615" s="23"/>
      <c r="G615" s="23"/>
      <c r="H615" s="23"/>
      <c r="J615" s="23"/>
    </row>
    <row r="616" spans="1:10" x14ac:dyDescent="0.25">
      <c r="A616" s="22" t="s">
        <v>1310</v>
      </c>
      <c r="B616" s="22" t="s">
        <v>1311</v>
      </c>
      <c r="C616" s="22" t="s">
        <v>570</v>
      </c>
      <c r="D616" s="23"/>
      <c r="E616" s="23"/>
      <c r="G616" s="23"/>
      <c r="H616" s="23"/>
      <c r="J616" s="23"/>
    </row>
    <row r="617" spans="1:10" x14ac:dyDescent="0.25">
      <c r="A617" s="22" t="s">
        <v>1312</v>
      </c>
      <c r="B617" s="22" t="s">
        <v>1313</v>
      </c>
      <c r="C617" s="22" t="s">
        <v>209</v>
      </c>
      <c r="D617" s="23"/>
      <c r="E617" s="23"/>
      <c r="G617" s="23"/>
      <c r="H617" s="23"/>
      <c r="J617" s="23"/>
    </row>
    <row r="618" spans="1:10" x14ac:dyDescent="0.25">
      <c r="A618" s="22" t="s">
        <v>1314</v>
      </c>
      <c r="B618" s="22" t="s">
        <v>1315</v>
      </c>
      <c r="C618" s="22" t="s">
        <v>213</v>
      </c>
      <c r="D618" s="23"/>
      <c r="E618" s="23"/>
      <c r="G618" s="23"/>
      <c r="H618" s="23"/>
      <c r="J618" s="23"/>
    </row>
    <row r="619" spans="1:10" x14ac:dyDescent="0.25">
      <c r="A619" s="22" t="s">
        <v>1316</v>
      </c>
      <c r="B619" s="22" t="s">
        <v>1317</v>
      </c>
      <c r="C619" s="22" t="s">
        <v>212</v>
      </c>
      <c r="D619" s="23"/>
      <c r="E619" s="23"/>
      <c r="G619" s="23"/>
      <c r="H619" s="23"/>
      <c r="J619" s="23"/>
    </row>
    <row r="620" spans="1:10" x14ac:dyDescent="0.25">
      <c r="A620" s="22" t="s">
        <v>1318</v>
      </c>
      <c r="B620" s="29" t="s">
        <v>1319</v>
      </c>
      <c r="C620" s="29" t="s">
        <v>570</v>
      </c>
      <c r="D620" s="23"/>
      <c r="E620" s="23"/>
      <c r="G620" s="23"/>
      <c r="H620" s="23"/>
      <c r="J620" s="23"/>
    </row>
    <row r="621" spans="1:10" x14ac:dyDescent="0.25">
      <c r="A621" s="22" t="s">
        <v>1320</v>
      </c>
      <c r="B621" s="22" t="s">
        <v>1321</v>
      </c>
      <c r="C621" s="22" t="s">
        <v>210</v>
      </c>
      <c r="D621" s="23"/>
      <c r="E621" s="23"/>
      <c r="G621" s="23"/>
      <c r="H621" s="23"/>
      <c r="J621" s="23"/>
    </row>
    <row r="622" spans="1:10" x14ac:dyDescent="0.25">
      <c r="A622" s="22" t="s">
        <v>1322</v>
      </c>
      <c r="B622" s="29" t="s">
        <v>1323</v>
      </c>
      <c r="C622" s="29" t="s">
        <v>213</v>
      </c>
      <c r="D622" s="23"/>
      <c r="E622" s="23"/>
      <c r="G622" s="23"/>
      <c r="H622" s="23"/>
      <c r="J622" s="23"/>
    </row>
    <row r="623" spans="1:10" x14ac:dyDescent="0.25">
      <c r="A623" s="22" t="s">
        <v>1324</v>
      </c>
      <c r="B623" s="29" t="s">
        <v>1325</v>
      </c>
      <c r="C623" s="29" t="s">
        <v>215</v>
      </c>
      <c r="D623" s="23"/>
      <c r="E623" s="23"/>
      <c r="G623" s="23"/>
      <c r="H623" s="23"/>
      <c r="J623" s="23"/>
    </row>
    <row r="624" spans="1:10" x14ac:dyDescent="0.25">
      <c r="A624" s="22" t="s">
        <v>1326</v>
      </c>
      <c r="B624" s="22" t="s">
        <v>1327</v>
      </c>
      <c r="C624" s="22" t="s">
        <v>212</v>
      </c>
      <c r="D624" s="23"/>
      <c r="E624" s="23"/>
      <c r="G624" s="23"/>
      <c r="H624" s="23"/>
      <c r="J624" s="23"/>
    </row>
    <row r="625" spans="1:10" x14ac:dyDescent="0.25">
      <c r="A625" s="22" t="s">
        <v>1328</v>
      </c>
      <c r="B625" s="29" t="s">
        <v>1329</v>
      </c>
      <c r="C625" s="29" t="s">
        <v>215</v>
      </c>
      <c r="D625" s="23"/>
      <c r="E625" s="23"/>
      <c r="G625" s="23"/>
      <c r="H625" s="23"/>
      <c r="J625" s="23"/>
    </row>
    <row r="626" spans="1:10" x14ac:dyDescent="0.25">
      <c r="A626" s="22" t="s">
        <v>1330</v>
      </c>
      <c r="B626" s="22" t="s">
        <v>1331</v>
      </c>
      <c r="C626" s="22" t="s">
        <v>209</v>
      </c>
      <c r="D626" s="23"/>
      <c r="E626" s="23"/>
      <c r="G626" s="23"/>
      <c r="H626" s="23"/>
      <c r="J626" s="23"/>
    </row>
    <row r="627" spans="1:10" x14ac:dyDescent="0.25">
      <c r="A627" s="22" t="s">
        <v>1332</v>
      </c>
      <c r="B627" s="29" t="s">
        <v>1333</v>
      </c>
      <c r="C627" s="29" t="s">
        <v>215</v>
      </c>
      <c r="D627" s="23"/>
      <c r="E627" s="23"/>
      <c r="G627" s="23"/>
      <c r="H627" s="23"/>
      <c r="J627" s="23"/>
    </row>
    <row r="628" spans="1:10" x14ac:dyDescent="0.25">
      <c r="A628" s="22" t="s">
        <v>1334</v>
      </c>
      <c r="B628" s="22" t="s">
        <v>1335</v>
      </c>
      <c r="C628" s="22" t="s">
        <v>210</v>
      </c>
      <c r="D628" s="23"/>
      <c r="E628" s="23"/>
      <c r="G628" s="23"/>
      <c r="H628" s="23"/>
      <c r="J628" s="23"/>
    </row>
    <row r="629" spans="1:10" x14ac:dyDescent="0.25">
      <c r="A629" s="22" t="s">
        <v>1336</v>
      </c>
      <c r="B629" s="22" t="s">
        <v>1337</v>
      </c>
      <c r="C629" s="22" t="s">
        <v>570</v>
      </c>
      <c r="D629" s="23"/>
      <c r="E629" s="23"/>
      <c r="G629" s="23"/>
      <c r="H629" s="23"/>
      <c r="J629" s="23"/>
    </row>
    <row r="630" spans="1:10" x14ac:dyDescent="0.25">
      <c r="A630" s="22" t="s">
        <v>1338</v>
      </c>
      <c r="B630" s="22" t="s">
        <v>1339</v>
      </c>
      <c r="C630" s="22" t="s">
        <v>217</v>
      </c>
      <c r="D630" s="23"/>
      <c r="E630" s="23"/>
      <c r="G630" s="23"/>
      <c r="H630" s="23"/>
      <c r="J630" s="23"/>
    </row>
    <row r="631" spans="1:10" x14ac:dyDescent="0.25">
      <c r="A631" s="22" t="s">
        <v>1340</v>
      </c>
      <c r="B631" s="22" t="s">
        <v>1341</v>
      </c>
      <c r="C631" s="22" t="s">
        <v>225</v>
      </c>
      <c r="D631" s="23"/>
      <c r="E631" s="23"/>
      <c r="G631" s="23"/>
      <c r="H631" s="23"/>
      <c r="J631" s="23"/>
    </row>
  </sheetData>
  <mergeCells count="3">
    <mergeCell ref="A1:A2"/>
    <mergeCell ref="B1:B2"/>
    <mergeCell ref="C1:C2"/>
  </mergeCells>
  <printOptions horizontalCentered="1"/>
  <pageMargins left="0" right="0" top="0.74803149606299213" bottom="0" header="0.31496062992125984" footer="0.31496062992125984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Profit &amp; Revenue</vt:lpstr>
      <vt:lpstr>Saham</vt:lpstr>
      <vt:lpstr>Sheet1</vt:lpstr>
      <vt:lpstr>Sheet2</vt:lpstr>
      <vt:lpstr>Saham!Print_Area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rahmat</cp:lastModifiedBy>
  <dcterms:created xsi:type="dcterms:W3CDTF">2019-05-13T03:05:22Z</dcterms:created>
  <dcterms:modified xsi:type="dcterms:W3CDTF">2019-06-25T02:53:07Z</dcterms:modified>
</cp:coreProperties>
</file>