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azS\Documents\MATLAB\Usyd\Firming Capacity\MAST\"/>
    </mc:Choice>
  </mc:AlternateContent>
  <xr:revisionPtr revIDLastSave="0" documentId="10_ncr:100000_{294A03CC-38A4-4E36-8D09-890F43ED2673}" xr6:coauthVersionLast="31" xr6:coauthVersionMax="31" xr10:uidLastSave="{00000000-0000-0000-0000-000000000000}"/>
  <bookViews>
    <workbookView xWindow="0" yWindow="96" windowWidth="20112" windowHeight="7740" xr2:uid="{00000000-000D-0000-FFFF-FFFF00000000}"/>
  </bookViews>
  <sheets>
    <sheet name="Generator Data" sheetId="1" r:id="rId1"/>
    <sheet name="Branch Data" sheetId="4" r:id="rId2"/>
    <sheet name="Bus Data" sheetId="5" r:id="rId3"/>
    <sheet name="Utility Storage Data" sheetId="6" r:id="rId4"/>
    <sheet name="Backup" sheetId="10" r:id="rId5"/>
    <sheet name="SVC Data" sheetId="12" r:id="rId6"/>
    <sheet name="Interconnect Data (Backup)" sheetId="11" r:id="rId7"/>
  </sheets>
  <calcPr calcId="179017"/>
</workbook>
</file>

<file path=xl/calcChain.xml><?xml version="1.0" encoding="utf-8"?>
<calcChain xmlns="http://schemas.openxmlformats.org/spreadsheetml/2006/main">
  <c r="K32" i="1" l="1"/>
  <c r="L2" i="1"/>
  <c r="L9" i="1"/>
  <c r="L10" i="1"/>
  <c r="L15" i="1"/>
  <c r="L21" i="1"/>
  <c r="L24" i="1"/>
  <c r="L33" i="1"/>
  <c r="L38" i="1"/>
  <c r="L40" i="1"/>
  <c r="L44" i="1"/>
  <c r="L47" i="1"/>
  <c r="L48" i="1"/>
  <c r="L51" i="1"/>
  <c r="L55" i="1"/>
  <c r="L57" i="1"/>
  <c r="L60" i="1"/>
  <c r="L62" i="1"/>
  <c r="L63" i="1"/>
  <c r="L45" i="1"/>
  <c r="L61" i="1"/>
  <c r="L56" i="1"/>
  <c r="L54" i="1"/>
  <c r="L53" i="1"/>
  <c r="L49" i="1"/>
  <c r="L46" i="1"/>
  <c r="L43" i="1"/>
  <c r="L36" i="1"/>
  <c r="L35" i="1"/>
  <c r="L23" i="1"/>
  <c r="L20" i="1"/>
  <c r="L19" i="1"/>
  <c r="L4" i="1"/>
  <c r="L5" i="1"/>
  <c r="L12" i="1"/>
  <c r="L30" i="1"/>
  <c r="L52" i="1"/>
  <c r="L58" i="1"/>
  <c r="L59" i="1"/>
  <c r="L39" i="1"/>
  <c r="L37" i="1"/>
  <c r="L32" i="1"/>
  <c r="L31" i="1"/>
  <c r="L28" i="1"/>
  <c r="L27" i="1"/>
  <c r="L29" i="1"/>
  <c r="L17" i="1"/>
  <c r="L16" i="1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" i="5"/>
  <c r="P3" i="4" l="1"/>
  <c r="S3" i="4" s="1"/>
  <c r="R3" i="4" s="1"/>
  <c r="P4" i="4"/>
  <c r="S4" i="4" s="1"/>
  <c r="R4" i="4" s="1"/>
  <c r="P5" i="4"/>
  <c r="S5" i="4" s="1"/>
  <c r="R5" i="4" s="1"/>
  <c r="P6" i="4"/>
  <c r="S6" i="4" s="1"/>
  <c r="R6" i="4" s="1"/>
  <c r="P7" i="4"/>
  <c r="S7" i="4" s="1"/>
  <c r="R7" i="4" s="1"/>
  <c r="P8" i="4"/>
  <c r="S8" i="4" s="1"/>
  <c r="R8" i="4" s="1"/>
  <c r="P9" i="4"/>
  <c r="S9" i="4" s="1"/>
  <c r="R9" i="4" s="1"/>
  <c r="P10" i="4"/>
  <c r="S10" i="4" s="1"/>
  <c r="R10" i="4" s="1"/>
  <c r="P11" i="4"/>
  <c r="S11" i="4" s="1"/>
  <c r="R11" i="4" s="1"/>
  <c r="P12" i="4"/>
  <c r="S12" i="4" s="1"/>
  <c r="R12" i="4" s="1"/>
  <c r="P13" i="4"/>
  <c r="S13" i="4" s="1"/>
  <c r="R13" i="4" s="1"/>
  <c r="P14" i="4"/>
  <c r="S14" i="4" s="1"/>
  <c r="R14" i="4" s="1"/>
  <c r="P15" i="4"/>
  <c r="S15" i="4" s="1"/>
  <c r="R15" i="4" s="1"/>
  <c r="P16" i="4"/>
  <c r="S16" i="4" s="1"/>
  <c r="R16" i="4" s="1"/>
  <c r="P17" i="4"/>
  <c r="S17" i="4" s="1"/>
  <c r="R17" i="4" s="1"/>
  <c r="P18" i="4"/>
  <c r="S18" i="4" s="1"/>
  <c r="R18" i="4" s="1"/>
  <c r="P19" i="4"/>
  <c r="S19" i="4" s="1"/>
  <c r="R19" i="4" s="1"/>
  <c r="P20" i="4"/>
  <c r="S20" i="4" s="1"/>
  <c r="R20" i="4" s="1"/>
  <c r="P21" i="4"/>
  <c r="S21" i="4" s="1"/>
  <c r="R21" i="4" s="1"/>
  <c r="P22" i="4"/>
  <c r="S22" i="4" s="1"/>
  <c r="R22" i="4" s="1"/>
  <c r="P23" i="4"/>
  <c r="S23" i="4" s="1"/>
  <c r="R23" i="4" s="1"/>
  <c r="P24" i="4"/>
  <c r="S24" i="4" s="1"/>
  <c r="R24" i="4" s="1"/>
  <c r="P25" i="4"/>
  <c r="S25" i="4" s="1"/>
  <c r="R25" i="4" s="1"/>
  <c r="P26" i="4"/>
  <c r="S26" i="4" s="1"/>
  <c r="R26" i="4" s="1"/>
  <c r="P27" i="4"/>
  <c r="S27" i="4" s="1"/>
  <c r="R27" i="4" s="1"/>
  <c r="P28" i="4"/>
  <c r="S28" i="4" s="1"/>
  <c r="R28" i="4" s="1"/>
  <c r="P29" i="4"/>
  <c r="S29" i="4" s="1"/>
  <c r="R29" i="4" s="1"/>
  <c r="P30" i="4"/>
  <c r="S30" i="4" s="1"/>
  <c r="R30" i="4" s="1"/>
  <c r="P31" i="4"/>
  <c r="S31" i="4" s="1"/>
  <c r="R31" i="4" s="1"/>
  <c r="P32" i="4"/>
  <c r="S32" i="4" s="1"/>
  <c r="R32" i="4" s="1"/>
  <c r="P33" i="4"/>
  <c r="S33" i="4" s="1"/>
  <c r="R33" i="4" s="1"/>
  <c r="P34" i="4"/>
  <c r="S34" i="4" s="1"/>
  <c r="R34" i="4" s="1"/>
  <c r="P35" i="4"/>
  <c r="S35" i="4" s="1"/>
  <c r="R35" i="4" s="1"/>
  <c r="P36" i="4"/>
  <c r="S36" i="4" s="1"/>
  <c r="R36" i="4" s="1"/>
  <c r="P37" i="4"/>
  <c r="S37" i="4" s="1"/>
  <c r="R37" i="4" s="1"/>
  <c r="P38" i="4"/>
  <c r="S38" i="4" s="1"/>
  <c r="R38" i="4" s="1"/>
  <c r="P39" i="4"/>
  <c r="S39" i="4" s="1"/>
  <c r="R39" i="4" s="1"/>
  <c r="P40" i="4"/>
  <c r="S40" i="4" s="1"/>
  <c r="R40" i="4" s="1"/>
  <c r="P41" i="4"/>
  <c r="S41" i="4" s="1"/>
  <c r="R41" i="4" s="1"/>
  <c r="P42" i="4"/>
  <c r="S42" i="4" s="1"/>
  <c r="R42" i="4" s="1"/>
  <c r="P43" i="4"/>
  <c r="S43" i="4" s="1"/>
  <c r="R43" i="4" s="1"/>
  <c r="P44" i="4"/>
  <c r="S44" i="4" s="1"/>
  <c r="R44" i="4" s="1"/>
  <c r="P45" i="4"/>
  <c r="S45" i="4" s="1"/>
  <c r="R45" i="4" s="1"/>
  <c r="P46" i="4"/>
  <c r="S46" i="4" s="1"/>
  <c r="R46" i="4" s="1"/>
  <c r="P47" i="4"/>
  <c r="S47" i="4" s="1"/>
  <c r="R47" i="4" s="1"/>
  <c r="P48" i="4"/>
  <c r="S48" i="4" s="1"/>
  <c r="R48" i="4" s="1"/>
  <c r="P49" i="4"/>
  <c r="S49" i="4" s="1"/>
  <c r="R49" i="4" s="1"/>
  <c r="P50" i="4"/>
  <c r="S50" i="4" s="1"/>
  <c r="R50" i="4" s="1"/>
  <c r="P51" i="4"/>
  <c r="S51" i="4" s="1"/>
  <c r="R51" i="4" s="1"/>
  <c r="P52" i="4"/>
  <c r="S52" i="4" s="1"/>
  <c r="R52" i="4" s="1"/>
  <c r="P53" i="4"/>
  <c r="S53" i="4" s="1"/>
  <c r="R53" i="4" s="1"/>
  <c r="P54" i="4"/>
  <c r="S54" i="4" s="1"/>
  <c r="R54" i="4" s="1"/>
  <c r="P55" i="4"/>
  <c r="S55" i="4" s="1"/>
  <c r="R55" i="4" s="1"/>
  <c r="P56" i="4"/>
  <c r="S56" i="4" s="1"/>
  <c r="R56" i="4" s="1"/>
  <c r="P57" i="4"/>
  <c r="S57" i="4" s="1"/>
  <c r="R57" i="4" s="1"/>
  <c r="P58" i="4"/>
  <c r="S58" i="4" s="1"/>
  <c r="R58" i="4" s="1"/>
  <c r="P59" i="4"/>
  <c r="S59" i="4" s="1"/>
  <c r="R59" i="4" s="1"/>
  <c r="P60" i="4"/>
  <c r="S60" i="4" s="1"/>
  <c r="R60" i="4" s="1"/>
  <c r="P61" i="4"/>
  <c r="S61" i="4" s="1"/>
  <c r="R61" i="4" s="1"/>
  <c r="P62" i="4"/>
  <c r="S62" i="4" s="1"/>
  <c r="R62" i="4" s="1"/>
  <c r="P63" i="4"/>
  <c r="S63" i="4" s="1"/>
  <c r="R63" i="4" s="1"/>
  <c r="P64" i="4"/>
  <c r="S64" i="4" s="1"/>
  <c r="R64" i="4" s="1"/>
  <c r="P65" i="4"/>
  <c r="S65" i="4" s="1"/>
  <c r="R65" i="4" s="1"/>
  <c r="P66" i="4"/>
  <c r="S66" i="4" s="1"/>
  <c r="R66" i="4" s="1"/>
  <c r="P67" i="4"/>
  <c r="S67" i="4" s="1"/>
  <c r="R67" i="4" s="1"/>
  <c r="P68" i="4"/>
  <c r="S68" i="4" s="1"/>
  <c r="R68" i="4" s="1"/>
  <c r="P69" i="4"/>
  <c r="S69" i="4" s="1"/>
  <c r="R69" i="4" s="1"/>
  <c r="P70" i="4"/>
  <c r="S70" i="4" s="1"/>
  <c r="R70" i="4" s="1"/>
  <c r="P71" i="4"/>
  <c r="S71" i="4" s="1"/>
  <c r="R71" i="4" s="1"/>
  <c r="P72" i="4"/>
  <c r="S72" i="4" s="1"/>
  <c r="R72" i="4" s="1"/>
  <c r="P73" i="4"/>
  <c r="S73" i="4" s="1"/>
  <c r="R73" i="4" s="1"/>
  <c r="P74" i="4"/>
  <c r="S74" i="4" s="1"/>
  <c r="R74" i="4" s="1"/>
  <c r="P75" i="4"/>
  <c r="S75" i="4" s="1"/>
  <c r="R75" i="4" s="1"/>
  <c r="P76" i="4"/>
  <c r="S76" i="4" s="1"/>
  <c r="R76" i="4" s="1"/>
  <c r="P77" i="4"/>
  <c r="S77" i="4" s="1"/>
  <c r="R77" i="4" s="1"/>
  <c r="P78" i="4"/>
  <c r="S78" i="4" s="1"/>
  <c r="R78" i="4" s="1"/>
  <c r="P79" i="4"/>
  <c r="S79" i="4" s="1"/>
  <c r="R79" i="4" s="1"/>
  <c r="P80" i="4"/>
  <c r="S80" i="4" s="1"/>
  <c r="R80" i="4" s="1"/>
  <c r="P81" i="4"/>
  <c r="S81" i="4" s="1"/>
  <c r="R81" i="4" s="1"/>
  <c r="P82" i="4"/>
  <c r="S82" i="4" s="1"/>
  <c r="R82" i="4" s="1"/>
  <c r="P83" i="4"/>
  <c r="S83" i="4" s="1"/>
  <c r="R83" i="4" s="1"/>
  <c r="P84" i="4"/>
  <c r="S84" i="4" s="1"/>
  <c r="R84" i="4" s="1"/>
  <c r="P85" i="4"/>
  <c r="S85" i="4" s="1"/>
  <c r="R85" i="4" s="1"/>
  <c r="P86" i="4"/>
  <c r="S86" i="4" s="1"/>
  <c r="R86" i="4" s="1"/>
  <c r="P87" i="4"/>
  <c r="S87" i="4" s="1"/>
  <c r="R87" i="4" s="1"/>
  <c r="P88" i="4"/>
  <c r="S88" i="4" s="1"/>
  <c r="R88" i="4" s="1"/>
  <c r="P89" i="4"/>
  <c r="S89" i="4" s="1"/>
  <c r="R89" i="4" s="1"/>
  <c r="P90" i="4"/>
  <c r="S90" i="4" s="1"/>
  <c r="R90" i="4" s="1"/>
  <c r="P91" i="4"/>
  <c r="S91" i="4" s="1"/>
  <c r="R91" i="4" s="1"/>
  <c r="P92" i="4"/>
  <c r="S92" i="4" s="1"/>
  <c r="R92" i="4" s="1"/>
  <c r="P93" i="4"/>
  <c r="S93" i="4" s="1"/>
  <c r="R93" i="4" s="1"/>
  <c r="P94" i="4"/>
  <c r="S94" i="4" s="1"/>
  <c r="R94" i="4" s="1"/>
  <c r="P95" i="4"/>
  <c r="S95" i="4" s="1"/>
  <c r="R95" i="4" s="1"/>
  <c r="P96" i="4"/>
  <c r="S96" i="4" s="1"/>
  <c r="R96" i="4" s="1"/>
  <c r="P97" i="4"/>
  <c r="S97" i="4" s="1"/>
  <c r="R97" i="4" s="1"/>
  <c r="P98" i="4"/>
  <c r="S98" i="4" s="1"/>
  <c r="R98" i="4" s="1"/>
  <c r="P99" i="4"/>
  <c r="S99" i="4" s="1"/>
  <c r="R99" i="4" s="1"/>
  <c r="P100" i="4"/>
  <c r="S100" i="4" s="1"/>
  <c r="R100" i="4" s="1"/>
  <c r="P101" i="4"/>
  <c r="S101" i="4" s="1"/>
  <c r="R101" i="4" s="1"/>
  <c r="P102" i="4"/>
  <c r="S102" i="4" s="1"/>
  <c r="R102" i="4" s="1"/>
  <c r="P103" i="4"/>
  <c r="S103" i="4" s="1"/>
  <c r="R103" i="4" s="1"/>
  <c r="P104" i="4"/>
  <c r="S104" i="4" s="1"/>
  <c r="R104" i="4" s="1"/>
  <c r="P105" i="4"/>
  <c r="S105" i="4" s="1"/>
  <c r="R105" i="4" s="1"/>
  <c r="P106" i="4"/>
  <c r="S106" i="4" s="1"/>
  <c r="R106" i="4" s="1"/>
  <c r="P107" i="4"/>
  <c r="S107" i="4" s="1"/>
  <c r="R107" i="4" s="1"/>
  <c r="P108" i="4"/>
  <c r="S108" i="4" s="1"/>
  <c r="R108" i="4" s="1"/>
  <c r="P109" i="4"/>
  <c r="S109" i="4" s="1"/>
  <c r="R109" i="4" s="1"/>
  <c r="P110" i="4"/>
  <c r="S110" i="4" s="1"/>
  <c r="R110" i="4" s="1"/>
  <c r="P111" i="4"/>
  <c r="S111" i="4" s="1"/>
  <c r="R111" i="4" s="1"/>
  <c r="P112" i="4"/>
  <c r="S112" i="4" s="1"/>
  <c r="R112" i="4" s="1"/>
  <c r="P113" i="4"/>
  <c r="S113" i="4" s="1"/>
  <c r="R113" i="4" s="1"/>
  <c r="P114" i="4"/>
  <c r="S114" i="4" s="1"/>
  <c r="R114" i="4" s="1"/>
  <c r="P115" i="4"/>
  <c r="S115" i="4" s="1"/>
  <c r="R115" i="4" s="1"/>
  <c r="P116" i="4"/>
  <c r="S116" i="4" s="1"/>
  <c r="R116" i="4" s="1"/>
  <c r="P117" i="4"/>
  <c r="S117" i="4" s="1"/>
  <c r="R117" i="4" s="1"/>
  <c r="P118" i="4"/>
  <c r="S118" i="4" s="1"/>
  <c r="R118" i="4" s="1"/>
  <c r="P119" i="4"/>
  <c r="S119" i="4" s="1"/>
  <c r="R119" i="4" s="1"/>
  <c r="P120" i="4"/>
  <c r="S120" i="4" s="1"/>
  <c r="R120" i="4" s="1"/>
  <c r="P121" i="4"/>
  <c r="S121" i="4" s="1"/>
  <c r="R121" i="4" s="1"/>
  <c r="P122" i="4"/>
  <c r="S122" i="4" s="1"/>
  <c r="R122" i="4" s="1"/>
  <c r="P123" i="4"/>
  <c r="S123" i="4" s="1"/>
  <c r="R123" i="4" s="1"/>
  <c r="P124" i="4"/>
  <c r="S124" i="4" s="1"/>
  <c r="R124" i="4" s="1"/>
  <c r="P125" i="4"/>
  <c r="S125" i="4" s="1"/>
  <c r="R125" i="4" s="1"/>
  <c r="P126" i="4"/>
  <c r="S126" i="4" s="1"/>
  <c r="R126" i="4" s="1"/>
  <c r="P127" i="4"/>
  <c r="S127" i="4" s="1"/>
  <c r="R127" i="4" s="1"/>
  <c r="P128" i="4"/>
  <c r="S128" i="4" s="1"/>
  <c r="R128" i="4" s="1"/>
  <c r="P129" i="4"/>
  <c r="S129" i="4" s="1"/>
  <c r="R129" i="4" s="1"/>
  <c r="P130" i="4"/>
  <c r="S130" i="4" s="1"/>
  <c r="R130" i="4" s="1"/>
  <c r="P131" i="4"/>
  <c r="S131" i="4" s="1"/>
  <c r="R131" i="4" s="1"/>
  <c r="P132" i="4"/>
  <c r="S132" i="4" s="1"/>
  <c r="R132" i="4" s="1"/>
  <c r="P133" i="4"/>
  <c r="S133" i="4" s="1"/>
  <c r="R133" i="4" s="1"/>
  <c r="P134" i="4"/>
  <c r="S134" i="4" s="1"/>
  <c r="R134" i="4" s="1"/>
  <c r="P135" i="4"/>
  <c r="S135" i="4" s="1"/>
  <c r="R135" i="4" s="1"/>
  <c r="P136" i="4"/>
  <c r="S136" i="4" s="1"/>
  <c r="R136" i="4" s="1"/>
  <c r="P137" i="4"/>
  <c r="S137" i="4" s="1"/>
  <c r="R137" i="4" s="1"/>
  <c r="P138" i="4"/>
  <c r="S138" i="4" s="1"/>
  <c r="R138" i="4" s="1"/>
  <c r="P139" i="4"/>
  <c r="S139" i="4" s="1"/>
  <c r="R139" i="4" s="1"/>
  <c r="P140" i="4"/>
  <c r="S140" i="4" s="1"/>
  <c r="R140" i="4" s="1"/>
  <c r="P141" i="4"/>
  <c r="S141" i="4" s="1"/>
  <c r="R141" i="4" s="1"/>
  <c r="P142" i="4"/>
  <c r="S142" i="4" s="1"/>
  <c r="R142" i="4" s="1"/>
  <c r="P143" i="4"/>
  <c r="S143" i="4" s="1"/>
  <c r="R143" i="4" s="1"/>
  <c r="P144" i="4"/>
  <c r="S144" i="4" s="1"/>
  <c r="R144" i="4" s="1"/>
  <c r="P145" i="4"/>
  <c r="S145" i="4" s="1"/>
  <c r="R145" i="4" s="1"/>
  <c r="P146" i="4"/>
  <c r="S146" i="4" s="1"/>
  <c r="R146" i="4" s="1"/>
  <c r="P147" i="4"/>
  <c r="S147" i="4" s="1"/>
  <c r="R147" i="4" s="1"/>
  <c r="P148" i="4"/>
  <c r="S148" i="4" s="1"/>
  <c r="R148" i="4" s="1"/>
  <c r="P149" i="4"/>
  <c r="S149" i="4" s="1"/>
  <c r="R149" i="4" s="1"/>
  <c r="P150" i="4"/>
  <c r="S150" i="4" s="1"/>
  <c r="R150" i="4" s="1"/>
  <c r="P151" i="4"/>
  <c r="S151" i="4" s="1"/>
  <c r="R151" i="4" s="1"/>
  <c r="P152" i="4"/>
  <c r="S152" i="4" s="1"/>
  <c r="R152" i="4" s="1"/>
  <c r="P153" i="4"/>
  <c r="S153" i="4" s="1"/>
  <c r="R153" i="4" s="1"/>
  <c r="P154" i="4"/>
  <c r="S154" i="4" s="1"/>
  <c r="R154" i="4" s="1"/>
  <c r="P155" i="4"/>
  <c r="S155" i="4" s="1"/>
  <c r="R155" i="4" s="1"/>
  <c r="P156" i="4"/>
  <c r="S156" i="4" s="1"/>
  <c r="R156" i="4" s="1"/>
  <c r="P157" i="4"/>
  <c r="S157" i="4" s="1"/>
  <c r="R157" i="4" s="1"/>
  <c r="P158" i="4"/>
  <c r="S158" i="4" s="1"/>
  <c r="R158" i="4" s="1"/>
  <c r="P159" i="4"/>
  <c r="S159" i="4" s="1"/>
  <c r="R159" i="4" s="1"/>
  <c r="P160" i="4"/>
  <c r="S160" i="4" s="1"/>
  <c r="R160" i="4" s="1"/>
  <c r="P161" i="4"/>
  <c r="S161" i="4" s="1"/>
  <c r="R161" i="4" s="1"/>
  <c r="P162" i="4"/>
  <c r="S162" i="4" s="1"/>
  <c r="R162" i="4" s="1"/>
  <c r="P163" i="4"/>
  <c r="S163" i="4" s="1"/>
  <c r="R163" i="4" s="1"/>
  <c r="P164" i="4"/>
  <c r="S164" i="4" s="1"/>
  <c r="R164" i="4" s="1"/>
  <c r="P165" i="4"/>
  <c r="S165" i="4" s="1"/>
  <c r="R165" i="4" s="1"/>
  <c r="P166" i="4"/>
  <c r="S166" i="4" s="1"/>
  <c r="R166" i="4" s="1"/>
  <c r="P167" i="4"/>
  <c r="S167" i="4" s="1"/>
  <c r="R167" i="4" s="1"/>
  <c r="P168" i="4"/>
  <c r="S168" i="4" s="1"/>
  <c r="R168" i="4" s="1"/>
  <c r="P169" i="4"/>
  <c r="S169" i="4" s="1"/>
  <c r="R169" i="4" s="1"/>
  <c r="P170" i="4"/>
  <c r="S170" i="4" s="1"/>
  <c r="R170" i="4" s="1"/>
  <c r="P171" i="4"/>
  <c r="S171" i="4" s="1"/>
  <c r="R171" i="4" s="1"/>
  <c r="P172" i="4"/>
  <c r="S172" i="4" s="1"/>
  <c r="R172" i="4" s="1"/>
  <c r="P173" i="4"/>
  <c r="S173" i="4" s="1"/>
  <c r="R173" i="4" s="1"/>
  <c r="P174" i="4"/>
  <c r="S174" i="4" s="1"/>
  <c r="R174" i="4" s="1"/>
  <c r="P175" i="4"/>
  <c r="S175" i="4" s="1"/>
  <c r="R175" i="4" s="1"/>
  <c r="P176" i="4"/>
  <c r="S176" i="4" s="1"/>
  <c r="R176" i="4" s="1"/>
  <c r="P177" i="4"/>
  <c r="S177" i="4" s="1"/>
  <c r="R177" i="4" s="1"/>
  <c r="P178" i="4"/>
  <c r="S178" i="4" s="1"/>
  <c r="R178" i="4" s="1"/>
  <c r="P179" i="4"/>
  <c r="S179" i="4" s="1"/>
  <c r="R179" i="4" s="1"/>
  <c r="P180" i="4"/>
  <c r="S180" i="4" s="1"/>
  <c r="R180" i="4" s="1"/>
  <c r="P181" i="4"/>
  <c r="S181" i="4" s="1"/>
  <c r="R181" i="4" s="1"/>
  <c r="P182" i="4"/>
  <c r="S182" i="4" s="1"/>
  <c r="R182" i="4" s="1"/>
  <c r="P183" i="4"/>
  <c r="S183" i="4" s="1"/>
  <c r="R183" i="4" s="1"/>
  <c r="P184" i="4"/>
  <c r="S184" i="4" s="1"/>
  <c r="R184" i="4" s="1"/>
  <c r="P185" i="4"/>
  <c r="S185" i="4" s="1"/>
  <c r="R185" i="4" s="1"/>
  <c r="P186" i="4"/>
  <c r="S186" i="4" s="1"/>
  <c r="R186" i="4" s="1"/>
  <c r="P187" i="4"/>
  <c r="S187" i="4" s="1"/>
  <c r="R187" i="4" s="1"/>
  <c r="P188" i="4"/>
  <c r="S188" i="4" s="1"/>
  <c r="R188" i="4" s="1"/>
  <c r="P189" i="4"/>
  <c r="S189" i="4" s="1"/>
  <c r="R189" i="4" s="1"/>
  <c r="P190" i="4"/>
  <c r="S190" i="4" s="1"/>
  <c r="R190" i="4" s="1"/>
  <c r="P191" i="4"/>
  <c r="S191" i="4" s="1"/>
  <c r="R191" i="4" s="1"/>
  <c r="P192" i="4"/>
  <c r="S192" i="4" s="1"/>
  <c r="R192" i="4" s="1"/>
  <c r="P193" i="4"/>
  <c r="S193" i="4" s="1"/>
  <c r="R193" i="4" s="1"/>
  <c r="P194" i="4"/>
  <c r="S194" i="4" s="1"/>
  <c r="R194" i="4" s="1"/>
  <c r="P195" i="4"/>
  <c r="S195" i="4" s="1"/>
  <c r="R195" i="4" s="1"/>
  <c r="P196" i="4"/>
  <c r="S196" i="4" s="1"/>
  <c r="R196" i="4" s="1"/>
  <c r="P197" i="4"/>
  <c r="S197" i="4" s="1"/>
  <c r="R197" i="4" s="1"/>
  <c r="P198" i="4"/>
  <c r="S198" i="4" s="1"/>
  <c r="R198" i="4" s="1"/>
  <c r="P199" i="4"/>
  <c r="S199" i="4" s="1"/>
  <c r="R199" i="4" s="1"/>
  <c r="P200" i="4"/>
  <c r="S200" i="4" s="1"/>
  <c r="R200" i="4" s="1"/>
  <c r="P201" i="4"/>
  <c r="S201" i="4" s="1"/>
  <c r="R201" i="4" s="1"/>
  <c r="P202" i="4"/>
  <c r="S202" i="4" s="1"/>
  <c r="R202" i="4" s="1"/>
  <c r="P203" i="4"/>
  <c r="S203" i="4" s="1"/>
  <c r="R203" i="4" s="1"/>
  <c r="P204" i="4"/>
  <c r="S204" i="4" s="1"/>
  <c r="R204" i="4" s="1"/>
  <c r="P205" i="4"/>
  <c r="S205" i="4" s="1"/>
  <c r="R205" i="4" s="1"/>
  <c r="P206" i="4"/>
  <c r="S206" i="4" s="1"/>
  <c r="R206" i="4" s="1"/>
  <c r="P207" i="4"/>
  <c r="S207" i="4" s="1"/>
  <c r="R207" i="4" s="1"/>
  <c r="P208" i="4"/>
  <c r="S208" i="4" s="1"/>
  <c r="R208" i="4" s="1"/>
  <c r="P209" i="4"/>
  <c r="S209" i="4" s="1"/>
  <c r="R209" i="4" s="1"/>
  <c r="P210" i="4"/>
  <c r="S210" i="4" s="1"/>
  <c r="R210" i="4" s="1"/>
  <c r="P211" i="4"/>
  <c r="S211" i="4" s="1"/>
  <c r="R211" i="4" s="1"/>
  <c r="P212" i="4"/>
  <c r="S212" i="4" s="1"/>
  <c r="R212" i="4" s="1"/>
  <c r="P213" i="4"/>
  <c r="S213" i="4" s="1"/>
  <c r="R213" i="4" s="1"/>
  <c r="P214" i="4"/>
  <c r="S214" i="4" s="1"/>
  <c r="R214" i="4" s="1"/>
  <c r="P215" i="4"/>
  <c r="S215" i="4" s="1"/>
  <c r="R215" i="4" s="1"/>
  <c r="P216" i="4"/>
  <c r="S216" i="4" s="1"/>
  <c r="R216" i="4" s="1"/>
  <c r="P217" i="4"/>
  <c r="S217" i="4" s="1"/>
  <c r="R217" i="4" s="1"/>
  <c r="P218" i="4"/>
  <c r="S218" i="4" s="1"/>
  <c r="R218" i="4" s="1"/>
  <c r="P219" i="4"/>
  <c r="S219" i="4" s="1"/>
  <c r="R219" i="4" s="1"/>
  <c r="P220" i="4"/>
  <c r="S220" i="4" s="1"/>
  <c r="R220" i="4" s="1"/>
  <c r="P221" i="4"/>
  <c r="S221" i="4" s="1"/>
  <c r="R221" i="4" s="1"/>
  <c r="P222" i="4"/>
  <c r="S222" i="4" s="1"/>
  <c r="R222" i="4" s="1"/>
  <c r="P223" i="4"/>
  <c r="S223" i="4" s="1"/>
  <c r="R223" i="4" s="1"/>
  <c r="P224" i="4"/>
  <c r="S224" i="4" s="1"/>
  <c r="R224" i="4" s="1"/>
  <c r="P225" i="4"/>
  <c r="S225" i="4" s="1"/>
  <c r="R225" i="4" s="1"/>
  <c r="P226" i="4"/>
  <c r="S226" i="4" s="1"/>
  <c r="R226" i="4" s="1"/>
  <c r="P227" i="4"/>
  <c r="S227" i="4" s="1"/>
  <c r="R227" i="4" s="1"/>
  <c r="P228" i="4"/>
  <c r="S228" i="4" s="1"/>
  <c r="R228" i="4" s="1"/>
  <c r="P229" i="4"/>
  <c r="S229" i="4" s="1"/>
  <c r="R229" i="4" s="1"/>
  <c r="P230" i="4"/>
  <c r="S230" i="4" s="1"/>
  <c r="R230" i="4" s="1"/>
  <c r="P231" i="4"/>
  <c r="S231" i="4" s="1"/>
  <c r="R231" i="4" s="1"/>
  <c r="P232" i="4"/>
  <c r="S232" i="4" s="1"/>
  <c r="R232" i="4" s="1"/>
  <c r="P233" i="4"/>
  <c r="S233" i="4" s="1"/>
  <c r="R233" i="4" s="1"/>
  <c r="P234" i="4"/>
  <c r="S234" i="4" s="1"/>
  <c r="R234" i="4" s="1"/>
  <c r="P235" i="4"/>
  <c r="S235" i="4" s="1"/>
  <c r="R235" i="4" s="1"/>
  <c r="P236" i="4"/>
  <c r="S236" i="4" s="1"/>
  <c r="R236" i="4" s="1"/>
  <c r="P237" i="4"/>
  <c r="S237" i="4" s="1"/>
  <c r="R237" i="4" s="1"/>
  <c r="P238" i="4"/>
  <c r="S238" i="4" s="1"/>
  <c r="R238" i="4" s="1"/>
  <c r="P239" i="4"/>
  <c r="S239" i="4" s="1"/>
  <c r="R239" i="4" s="1"/>
  <c r="P240" i="4"/>
  <c r="S240" i="4" s="1"/>
  <c r="R240" i="4" s="1"/>
  <c r="P241" i="4"/>
  <c r="S241" i="4" s="1"/>
  <c r="R241" i="4" s="1"/>
  <c r="P242" i="4"/>
  <c r="S242" i="4" s="1"/>
  <c r="R242" i="4" s="1"/>
  <c r="P243" i="4"/>
  <c r="S243" i="4" s="1"/>
  <c r="R243" i="4" s="1"/>
  <c r="P244" i="4"/>
  <c r="S244" i="4" s="1"/>
  <c r="R244" i="4" s="1"/>
  <c r="P245" i="4"/>
  <c r="S245" i="4" s="1"/>
  <c r="R245" i="4" s="1"/>
  <c r="P246" i="4"/>
  <c r="S246" i="4" s="1"/>
  <c r="R246" i="4" s="1"/>
  <c r="P247" i="4"/>
  <c r="S247" i="4" s="1"/>
  <c r="R247" i="4" s="1"/>
  <c r="P248" i="4"/>
  <c r="S248" i="4" s="1"/>
  <c r="R248" i="4" s="1"/>
  <c r="P249" i="4"/>
  <c r="S249" i="4" s="1"/>
  <c r="R249" i="4" s="1"/>
  <c r="P250" i="4"/>
  <c r="S250" i="4" s="1"/>
  <c r="R250" i="4" s="1"/>
  <c r="P251" i="4"/>
  <c r="S251" i="4" s="1"/>
  <c r="R251" i="4" s="1"/>
  <c r="P252" i="4"/>
  <c r="S252" i="4" s="1"/>
  <c r="R252" i="4" s="1"/>
  <c r="P253" i="4"/>
  <c r="S253" i="4" s="1"/>
  <c r="R253" i="4" s="1"/>
  <c r="P254" i="4"/>
  <c r="S254" i="4" s="1"/>
  <c r="R254" i="4" s="1"/>
  <c r="P255" i="4"/>
  <c r="S255" i="4" s="1"/>
  <c r="R255" i="4" s="1"/>
  <c r="P256" i="4"/>
  <c r="S256" i="4" s="1"/>
  <c r="R256" i="4" s="1"/>
  <c r="P257" i="4"/>
  <c r="S257" i="4" s="1"/>
  <c r="R257" i="4" s="1"/>
  <c r="P258" i="4"/>
  <c r="S258" i="4" s="1"/>
  <c r="R258" i="4" s="1"/>
  <c r="P259" i="4"/>
  <c r="S259" i="4" s="1"/>
  <c r="R259" i="4" s="1"/>
  <c r="P260" i="4"/>
  <c r="S260" i="4" s="1"/>
  <c r="R260" i="4" s="1"/>
  <c r="P261" i="4"/>
  <c r="S261" i="4" s="1"/>
  <c r="R261" i="4" s="1"/>
  <c r="P262" i="4"/>
  <c r="S262" i="4" s="1"/>
  <c r="R262" i="4" s="1"/>
  <c r="P263" i="4"/>
  <c r="S263" i="4" s="1"/>
  <c r="R263" i="4" s="1"/>
  <c r="P264" i="4"/>
  <c r="S264" i="4" s="1"/>
  <c r="R264" i="4" s="1"/>
  <c r="P265" i="4"/>
  <c r="S265" i="4" s="1"/>
  <c r="R265" i="4" s="1"/>
  <c r="P266" i="4"/>
  <c r="S266" i="4" s="1"/>
  <c r="R266" i="4" s="1"/>
  <c r="P267" i="4"/>
  <c r="S267" i="4" s="1"/>
  <c r="R267" i="4" s="1"/>
  <c r="P268" i="4"/>
  <c r="S268" i="4" s="1"/>
  <c r="R268" i="4" s="1"/>
  <c r="P269" i="4"/>
  <c r="S269" i="4" s="1"/>
  <c r="R269" i="4" s="1"/>
  <c r="P270" i="4"/>
  <c r="S270" i="4" s="1"/>
  <c r="R270" i="4" s="1"/>
  <c r="P271" i="4"/>
  <c r="S271" i="4" s="1"/>
  <c r="R271" i="4" s="1"/>
  <c r="P272" i="4"/>
  <c r="S272" i="4" s="1"/>
  <c r="R272" i="4" s="1"/>
  <c r="P273" i="4"/>
  <c r="S273" i="4" s="1"/>
  <c r="R273" i="4" s="1"/>
  <c r="P274" i="4"/>
  <c r="S274" i="4" s="1"/>
  <c r="R274" i="4" s="1"/>
  <c r="P275" i="4"/>
  <c r="S275" i="4" s="1"/>
  <c r="R275" i="4" s="1"/>
  <c r="P276" i="4"/>
  <c r="S276" i="4" s="1"/>
  <c r="R276" i="4" s="1"/>
  <c r="P277" i="4"/>
  <c r="S277" i="4" s="1"/>
  <c r="R277" i="4" s="1"/>
  <c r="P278" i="4"/>
  <c r="S278" i="4" s="1"/>
  <c r="R278" i="4" s="1"/>
  <c r="P279" i="4"/>
  <c r="S279" i="4" s="1"/>
  <c r="R279" i="4" s="1"/>
  <c r="P280" i="4"/>
  <c r="S280" i="4" s="1"/>
  <c r="R280" i="4" s="1"/>
  <c r="P281" i="4"/>
  <c r="S281" i="4" s="1"/>
  <c r="R281" i="4" s="1"/>
  <c r="P282" i="4"/>
  <c r="S282" i="4" s="1"/>
  <c r="R282" i="4" s="1"/>
  <c r="P283" i="4"/>
  <c r="S283" i="4" s="1"/>
  <c r="R283" i="4" s="1"/>
  <c r="P284" i="4"/>
  <c r="S284" i="4" s="1"/>
  <c r="R284" i="4" s="1"/>
  <c r="P285" i="4"/>
  <c r="S285" i="4" s="1"/>
  <c r="R285" i="4" s="1"/>
  <c r="P286" i="4"/>
  <c r="S286" i="4" s="1"/>
  <c r="R286" i="4" s="1"/>
  <c r="P287" i="4"/>
  <c r="S287" i="4" s="1"/>
  <c r="R287" i="4" s="1"/>
  <c r="P288" i="4"/>
  <c r="S288" i="4" s="1"/>
  <c r="R288" i="4" s="1"/>
  <c r="P289" i="4"/>
  <c r="S289" i="4" s="1"/>
  <c r="R289" i="4" s="1"/>
  <c r="P290" i="4"/>
  <c r="S290" i="4" s="1"/>
  <c r="R290" i="4" s="1"/>
  <c r="P291" i="4"/>
  <c r="S291" i="4" s="1"/>
  <c r="R291" i="4" s="1"/>
  <c r="P292" i="4"/>
  <c r="S292" i="4" s="1"/>
  <c r="R292" i="4" s="1"/>
  <c r="P293" i="4"/>
  <c r="S293" i="4" s="1"/>
  <c r="R293" i="4" s="1"/>
  <c r="P294" i="4"/>
  <c r="S294" i="4" s="1"/>
  <c r="R294" i="4" s="1"/>
  <c r="P295" i="4"/>
  <c r="S295" i="4" s="1"/>
  <c r="R295" i="4" s="1"/>
  <c r="P296" i="4"/>
  <c r="S296" i="4" s="1"/>
  <c r="R296" i="4" s="1"/>
  <c r="P297" i="4"/>
  <c r="S297" i="4" s="1"/>
  <c r="R297" i="4" s="1"/>
  <c r="P298" i="4"/>
  <c r="S298" i="4" s="1"/>
  <c r="R298" i="4" s="1"/>
  <c r="P299" i="4"/>
  <c r="S299" i="4" s="1"/>
  <c r="R299" i="4" s="1"/>
  <c r="P300" i="4"/>
  <c r="S300" i="4" s="1"/>
  <c r="R300" i="4" s="1"/>
  <c r="P301" i="4"/>
  <c r="S301" i="4" s="1"/>
  <c r="R301" i="4" s="1"/>
  <c r="P302" i="4"/>
  <c r="S302" i="4" s="1"/>
  <c r="R302" i="4" s="1"/>
  <c r="P303" i="4"/>
  <c r="S303" i="4" s="1"/>
  <c r="R303" i="4" s="1"/>
  <c r="P304" i="4"/>
  <c r="S304" i="4" s="1"/>
  <c r="R304" i="4" s="1"/>
  <c r="P305" i="4"/>
  <c r="S305" i="4" s="1"/>
  <c r="R305" i="4" s="1"/>
  <c r="P306" i="4"/>
  <c r="S306" i="4" s="1"/>
  <c r="R306" i="4" s="1"/>
  <c r="P307" i="4"/>
  <c r="S307" i="4" s="1"/>
  <c r="R307" i="4" s="1"/>
  <c r="P308" i="4"/>
  <c r="S308" i="4" s="1"/>
  <c r="R308" i="4" s="1"/>
  <c r="P309" i="4"/>
  <c r="S309" i="4" s="1"/>
  <c r="R309" i="4" s="1"/>
  <c r="P310" i="4"/>
  <c r="S310" i="4" s="1"/>
  <c r="R310" i="4" s="1"/>
  <c r="P311" i="4"/>
  <c r="S311" i="4" s="1"/>
  <c r="R311" i="4" s="1"/>
  <c r="P312" i="4"/>
  <c r="S312" i="4" s="1"/>
  <c r="R312" i="4" s="1"/>
  <c r="P313" i="4"/>
  <c r="S313" i="4" s="1"/>
  <c r="R313" i="4" s="1"/>
  <c r="P314" i="4"/>
  <c r="S314" i="4" s="1"/>
  <c r="R314" i="4" s="1"/>
  <c r="P315" i="4"/>
  <c r="S315" i="4" s="1"/>
  <c r="R315" i="4" s="1"/>
  <c r="P316" i="4"/>
  <c r="S316" i="4" s="1"/>
  <c r="R316" i="4" s="1"/>
  <c r="P317" i="4"/>
  <c r="S317" i="4" s="1"/>
  <c r="R317" i="4" s="1"/>
  <c r="P318" i="4"/>
  <c r="S318" i="4" s="1"/>
  <c r="R318" i="4" s="1"/>
  <c r="P319" i="4"/>
  <c r="S319" i="4" s="1"/>
  <c r="R319" i="4" s="1"/>
  <c r="P320" i="4"/>
  <c r="S320" i="4" s="1"/>
  <c r="R320" i="4" s="1"/>
  <c r="P321" i="4"/>
  <c r="S321" i="4" s="1"/>
  <c r="R321" i="4" s="1"/>
  <c r="P322" i="4"/>
  <c r="S322" i="4" s="1"/>
  <c r="R322" i="4" s="1"/>
  <c r="P323" i="4"/>
  <c r="S323" i="4" s="1"/>
  <c r="R323" i="4" s="1"/>
  <c r="P324" i="4"/>
  <c r="S324" i="4" s="1"/>
  <c r="R324" i="4" s="1"/>
  <c r="P325" i="4"/>
  <c r="S325" i="4" s="1"/>
  <c r="R325" i="4" s="1"/>
  <c r="P326" i="4"/>
  <c r="S326" i="4" s="1"/>
  <c r="R326" i="4" s="1"/>
  <c r="P327" i="4"/>
  <c r="S327" i="4" s="1"/>
  <c r="R327" i="4" s="1"/>
  <c r="P328" i="4"/>
  <c r="S328" i="4" s="1"/>
  <c r="R328" i="4" s="1"/>
  <c r="P329" i="4"/>
  <c r="S329" i="4" s="1"/>
  <c r="R329" i="4" s="1"/>
  <c r="P330" i="4"/>
  <c r="S330" i="4" s="1"/>
  <c r="R330" i="4" s="1"/>
  <c r="P331" i="4"/>
  <c r="S331" i="4" s="1"/>
  <c r="R331" i="4" s="1"/>
  <c r="P332" i="4"/>
  <c r="S332" i="4" s="1"/>
  <c r="R332" i="4" s="1"/>
  <c r="P333" i="4"/>
  <c r="S333" i="4" s="1"/>
  <c r="R333" i="4" s="1"/>
  <c r="P334" i="4"/>
  <c r="S334" i="4" s="1"/>
  <c r="R334" i="4" s="1"/>
  <c r="P335" i="4"/>
  <c r="S335" i="4" s="1"/>
  <c r="R335" i="4" s="1"/>
  <c r="P336" i="4"/>
  <c r="S336" i="4" s="1"/>
  <c r="R336" i="4" s="1"/>
  <c r="P337" i="4"/>
  <c r="S337" i="4" s="1"/>
  <c r="R337" i="4" s="1"/>
  <c r="P338" i="4"/>
  <c r="S338" i="4" s="1"/>
  <c r="R338" i="4" s="1"/>
  <c r="P339" i="4"/>
  <c r="S339" i="4" s="1"/>
  <c r="R339" i="4" s="1"/>
  <c r="P340" i="4"/>
  <c r="S340" i="4" s="1"/>
  <c r="R340" i="4" s="1"/>
  <c r="P341" i="4"/>
  <c r="S341" i="4" s="1"/>
  <c r="R341" i="4" s="1"/>
  <c r="P342" i="4"/>
  <c r="S342" i="4" s="1"/>
  <c r="R342" i="4" s="1"/>
  <c r="P343" i="4"/>
  <c r="S343" i="4" s="1"/>
  <c r="R343" i="4" s="1"/>
  <c r="P344" i="4"/>
  <c r="S344" i="4" s="1"/>
  <c r="R344" i="4" s="1"/>
  <c r="P345" i="4"/>
  <c r="S345" i="4" s="1"/>
  <c r="R345" i="4" s="1"/>
  <c r="P346" i="4"/>
  <c r="S346" i="4" s="1"/>
  <c r="R346" i="4" s="1"/>
  <c r="P347" i="4"/>
  <c r="S347" i="4" s="1"/>
  <c r="R347" i="4" s="1"/>
  <c r="P348" i="4"/>
  <c r="S348" i="4" s="1"/>
  <c r="R348" i="4" s="1"/>
  <c r="P349" i="4"/>
  <c r="S349" i="4" s="1"/>
  <c r="R349" i="4" s="1"/>
  <c r="P350" i="4"/>
  <c r="S350" i="4" s="1"/>
  <c r="R350" i="4" s="1"/>
  <c r="P351" i="4"/>
  <c r="S351" i="4" s="1"/>
  <c r="R351" i="4" s="1"/>
  <c r="P352" i="4"/>
  <c r="S352" i="4" s="1"/>
  <c r="R352" i="4" s="1"/>
  <c r="P353" i="4"/>
  <c r="S353" i="4" s="1"/>
  <c r="R353" i="4" s="1"/>
  <c r="P354" i="4"/>
  <c r="S354" i="4" s="1"/>
  <c r="R354" i="4" s="1"/>
  <c r="P355" i="4"/>
  <c r="S355" i="4" s="1"/>
  <c r="R355" i="4" s="1"/>
  <c r="P356" i="4"/>
  <c r="S356" i="4" s="1"/>
  <c r="R356" i="4" s="1"/>
  <c r="P357" i="4"/>
  <c r="S357" i="4" s="1"/>
  <c r="R357" i="4" s="1"/>
  <c r="P358" i="4"/>
  <c r="S358" i="4" s="1"/>
  <c r="R358" i="4" s="1"/>
  <c r="P359" i="4"/>
  <c r="S359" i="4" s="1"/>
  <c r="R359" i="4" s="1"/>
  <c r="P360" i="4"/>
  <c r="S360" i="4" s="1"/>
  <c r="R360" i="4" s="1"/>
  <c r="P361" i="4"/>
  <c r="S361" i="4" s="1"/>
  <c r="R361" i="4" s="1"/>
  <c r="P362" i="4"/>
  <c r="S362" i="4" s="1"/>
  <c r="R362" i="4" s="1"/>
  <c r="P363" i="4"/>
  <c r="S363" i="4" s="1"/>
  <c r="R363" i="4" s="1"/>
  <c r="P364" i="4"/>
  <c r="S364" i="4" s="1"/>
  <c r="R364" i="4" s="1"/>
  <c r="P365" i="4"/>
  <c r="S365" i="4" s="1"/>
  <c r="R365" i="4" s="1"/>
  <c r="P366" i="4"/>
  <c r="S366" i="4" s="1"/>
  <c r="R366" i="4" s="1"/>
  <c r="P367" i="4"/>
  <c r="S367" i="4" s="1"/>
  <c r="R367" i="4" s="1"/>
  <c r="P368" i="4"/>
  <c r="S368" i="4" s="1"/>
  <c r="R368" i="4" s="1"/>
  <c r="P369" i="4"/>
  <c r="S369" i="4" s="1"/>
  <c r="R369" i="4" s="1"/>
  <c r="P370" i="4"/>
  <c r="S370" i="4" s="1"/>
  <c r="R370" i="4" s="1"/>
  <c r="P371" i="4"/>
  <c r="S371" i="4" s="1"/>
  <c r="R371" i="4" s="1"/>
  <c r="P372" i="4"/>
  <c r="S372" i="4" s="1"/>
  <c r="R372" i="4" s="1"/>
  <c r="P373" i="4"/>
  <c r="S373" i="4" s="1"/>
  <c r="R373" i="4" s="1"/>
  <c r="P374" i="4"/>
  <c r="S374" i="4" s="1"/>
  <c r="R374" i="4" s="1"/>
  <c r="P375" i="4"/>
  <c r="S375" i="4" s="1"/>
  <c r="R375" i="4" s="1"/>
  <c r="P376" i="4"/>
  <c r="S376" i="4" s="1"/>
  <c r="R376" i="4" s="1"/>
  <c r="P377" i="4"/>
  <c r="S377" i="4" s="1"/>
  <c r="R377" i="4" s="1"/>
  <c r="P378" i="4"/>
  <c r="S378" i="4" s="1"/>
  <c r="R378" i="4" s="1"/>
  <c r="P379" i="4"/>
  <c r="S379" i="4" s="1"/>
  <c r="R379" i="4" s="1"/>
  <c r="P380" i="4"/>
  <c r="S380" i="4" s="1"/>
  <c r="R380" i="4" s="1"/>
  <c r="P381" i="4"/>
  <c r="S381" i="4" s="1"/>
  <c r="R381" i="4" s="1"/>
  <c r="P382" i="4"/>
  <c r="S382" i="4" s="1"/>
  <c r="R382" i="4" s="1"/>
  <c r="P383" i="4"/>
  <c r="S383" i="4" s="1"/>
  <c r="R383" i="4" s="1"/>
  <c r="P384" i="4"/>
  <c r="S384" i="4" s="1"/>
  <c r="R384" i="4" s="1"/>
  <c r="P385" i="4"/>
  <c r="S385" i="4" s="1"/>
  <c r="R385" i="4" s="1"/>
  <c r="P386" i="4"/>
  <c r="S386" i="4" s="1"/>
  <c r="R386" i="4" s="1"/>
  <c r="P387" i="4"/>
  <c r="S387" i="4" s="1"/>
  <c r="R387" i="4" s="1"/>
  <c r="P388" i="4"/>
  <c r="S388" i="4" s="1"/>
  <c r="R388" i="4" s="1"/>
  <c r="P389" i="4"/>
  <c r="S389" i="4" s="1"/>
  <c r="R389" i="4" s="1"/>
  <c r="P390" i="4"/>
  <c r="S390" i="4" s="1"/>
  <c r="R390" i="4" s="1"/>
  <c r="P391" i="4"/>
  <c r="S391" i="4" s="1"/>
  <c r="R391" i="4" s="1"/>
  <c r="P392" i="4"/>
  <c r="S392" i="4" s="1"/>
  <c r="R392" i="4" s="1"/>
  <c r="P393" i="4"/>
  <c r="S393" i="4" s="1"/>
  <c r="R393" i="4" s="1"/>
  <c r="P394" i="4"/>
  <c r="S394" i="4" s="1"/>
  <c r="R394" i="4" s="1"/>
  <c r="P395" i="4"/>
  <c r="S395" i="4" s="1"/>
  <c r="R395" i="4" s="1"/>
  <c r="P396" i="4"/>
  <c r="S396" i="4" s="1"/>
  <c r="R396" i="4" s="1"/>
  <c r="P397" i="4"/>
  <c r="S397" i="4" s="1"/>
  <c r="R397" i="4" s="1"/>
  <c r="P398" i="4"/>
  <c r="S398" i="4" s="1"/>
  <c r="R398" i="4" s="1"/>
  <c r="P2" i="4"/>
  <c r="S2" i="4" s="1"/>
  <c r="R2" i="4" s="1"/>
  <c r="J271" i="4" l="1"/>
  <c r="M271" i="4"/>
  <c r="N271" i="4"/>
  <c r="Q271" i="4"/>
  <c r="J272" i="4"/>
  <c r="M272" i="4"/>
  <c r="N272" i="4"/>
  <c r="Q272" i="4"/>
  <c r="J273" i="4"/>
  <c r="M273" i="4"/>
  <c r="N273" i="4"/>
  <c r="Q273" i="4"/>
  <c r="J274" i="4"/>
  <c r="M274" i="4"/>
  <c r="N274" i="4"/>
  <c r="Q274" i="4"/>
  <c r="Q31" i="4"/>
  <c r="Q55" i="4"/>
  <c r="Q119" i="4"/>
  <c r="Q183" i="4"/>
  <c r="Q247" i="4"/>
  <c r="Q315" i="4"/>
  <c r="Q379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2" i="4"/>
  <c r="Y107" i="4" l="1"/>
  <c r="Z107" i="4" s="1"/>
  <c r="X107" i="4"/>
  <c r="Y106" i="4"/>
  <c r="Z106" i="4" s="1"/>
  <c r="X106" i="4"/>
  <c r="Y105" i="4"/>
  <c r="Z105" i="4" s="1"/>
  <c r="X105" i="4"/>
  <c r="Y104" i="4"/>
  <c r="Z104" i="4" s="1"/>
  <c r="X104" i="4"/>
  <c r="Y103" i="4"/>
  <c r="Z103" i="4" s="1"/>
  <c r="X103" i="4"/>
  <c r="Y102" i="4"/>
  <c r="Z102" i="4" s="1"/>
  <c r="X102" i="4"/>
  <c r="Y101" i="4"/>
  <c r="Z101" i="4" s="1"/>
  <c r="X101" i="4"/>
  <c r="Y100" i="4"/>
  <c r="Z100" i="4" s="1"/>
  <c r="X100" i="4"/>
  <c r="Y99" i="4"/>
  <c r="Z99" i="4" s="1"/>
  <c r="X99" i="4"/>
  <c r="Y98" i="4"/>
  <c r="Z98" i="4" s="1"/>
  <c r="X98" i="4"/>
  <c r="Y97" i="4"/>
  <c r="Z97" i="4" s="1"/>
  <c r="X97" i="4"/>
  <c r="Y96" i="4"/>
  <c r="Z96" i="4" s="1"/>
  <c r="X96" i="4"/>
  <c r="Y95" i="4"/>
  <c r="Z95" i="4" s="1"/>
  <c r="X95" i="4"/>
  <c r="Y94" i="4"/>
  <c r="Z94" i="4" s="1"/>
  <c r="X94" i="4"/>
  <c r="Y93" i="4"/>
  <c r="Z93" i="4" s="1"/>
  <c r="X93" i="4"/>
  <c r="Y92" i="4"/>
  <c r="Z92" i="4" s="1"/>
  <c r="X92" i="4"/>
  <c r="Y390" i="4"/>
  <c r="Z390" i="4" s="1"/>
  <c r="X390" i="4"/>
  <c r="Y389" i="4"/>
  <c r="Z389" i="4" s="1"/>
  <c r="X389" i="4"/>
  <c r="Y388" i="4"/>
  <c r="Z388" i="4" s="1"/>
  <c r="X388" i="4"/>
  <c r="Y387" i="4"/>
  <c r="Z387" i="4" s="1"/>
  <c r="X387" i="4"/>
  <c r="Y386" i="4"/>
  <c r="Z386" i="4" s="1"/>
  <c r="X386" i="4"/>
  <c r="Y385" i="4"/>
  <c r="Z385" i="4" s="1"/>
  <c r="X385" i="4"/>
  <c r="Y384" i="4"/>
  <c r="Z384" i="4" s="1"/>
  <c r="X384" i="4"/>
  <c r="Y383" i="4"/>
  <c r="Z383" i="4" s="1"/>
  <c r="X383" i="4"/>
  <c r="Y382" i="4"/>
  <c r="Z382" i="4" s="1"/>
  <c r="X382" i="4"/>
  <c r="Y381" i="4"/>
  <c r="Z381" i="4" s="1"/>
  <c r="X381" i="4"/>
  <c r="Y380" i="4"/>
  <c r="Z380" i="4" s="1"/>
  <c r="X380" i="4"/>
  <c r="Y379" i="4"/>
  <c r="Z379" i="4" s="1"/>
  <c r="X379" i="4"/>
  <c r="Y378" i="4"/>
  <c r="Z378" i="4" s="1"/>
  <c r="X378" i="4"/>
  <c r="Y338" i="4"/>
  <c r="Z338" i="4" s="1"/>
  <c r="X338" i="4"/>
  <c r="Y337" i="4"/>
  <c r="Z337" i="4" s="1"/>
  <c r="X337" i="4"/>
  <c r="Y336" i="4"/>
  <c r="Z336" i="4" s="1"/>
  <c r="X336" i="4"/>
  <c r="Y335" i="4"/>
  <c r="Z335" i="4" s="1"/>
  <c r="X335" i="4"/>
  <c r="Y334" i="4"/>
  <c r="Z334" i="4" s="1"/>
  <c r="X334" i="4"/>
  <c r="Y333" i="4"/>
  <c r="Z333" i="4" s="1"/>
  <c r="X333" i="4"/>
  <c r="Y332" i="4"/>
  <c r="Z332" i="4" s="1"/>
  <c r="X332" i="4"/>
  <c r="Y331" i="4"/>
  <c r="Z331" i="4" s="1"/>
  <c r="X331" i="4"/>
  <c r="Y330" i="4"/>
  <c r="Z330" i="4" s="1"/>
  <c r="X330" i="4"/>
  <c r="Y329" i="4"/>
  <c r="Z329" i="4" s="1"/>
  <c r="X329" i="4"/>
  <c r="Y328" i="4"/>
  <c r="Z328" i="4" s="1"/>
  <c r="X328" i="4"/>
  <c r="Y327" i="4"/>
  <c r="Z327" i="4" s="1"/>
  <c r="X327" i="4"/>
  <c r="Y326" i="4"/>
  <c r="Z326" i="4" s="1"/>
  <c r="X326" i="4"/>
  <c r="Y325" i="4"/>
  <c r="Z325" i="4" s="1"/>
  <c r="X325" i="4"/>
  <c r="Y324" i="4"/>
  <c r="Z324" i="4" s="1"/>
  <c r="X324" i="4"/>
  <c r="Y323" i="4"/>
  <c r="Z323" i="4" s="1"/>
  <c r="X323" i="4"/>
  <c r="Y223" i="4"/>
  <c r="Z223" i="4" s="1"/>
  <c r="Y222" i="4"/>
  <c r="Z222" i="4" s="1"/>
  <c r="Y221" i="4"/>
  <c r="Z221" i="4" s="1"/>
  <c r="Y220" i="4"/>
  <c r="Z220" i="4" s="1"/>
  <c r="Y219" i="4"/>
  <c r="Z219" i="4" s="1"/>
  <c r="Y218" i="4"/>
  <c r="Z218" i="4" s="1"/>
  <c r="Y217" i="4"/>
  <c r="Z217" i="4" s="1"/>
  <c r="Y216" i="4"/>
  <c r="Z216" i="4" s="1"/>
  <c r="Y215" i="4"/>
  <c r="Z215" i="4" s="1"/>
  <c r="Y214" i="4"/>
  <c r="Z214" i="4" s="1"/>
  <c r="Y213" i="4"/>
  <c r="Z213" i="4" s="1"/>
  <c r="Y212" i="4"/>
  <c r="Z212" i="4" s="1"/>
  <c r="Y211" i="4"/>
  <c r="Z211" i="4" s="1"/>
  <c r="Y210" i="4"/>
  <c r="Z210" i="4" s="1"/>
  <c r="Y209" i="4"/>
  <c r="Z209" i="4" s="1"/>
  <c r="Y208" i="4"/>
  <c r="Z208" i="4" s="1"/>
  <c r="Y207" i="4"/>
  <c r="Z207" i="4" s="1"/>
  <c r="X223" i="4"/>
  <c r="X222" i="4"/>
  <c r="X221" i="4"/>
  <c r="X220" i="4"/>
  <c r="X219" i="4"/>
  <c r="X218" i="4"/>
  <c r="X217" i="4"/>
  <c r="X216" i="4"/>
  <c r="X215" i="4"/>
  <c r="X214" i="4"/>
  <c r="X213" i="4"/>
  <c r="X212" i="4"/>
  <c r="X211" i="4"/>
  <c r="X210" i="4"/>
  <c r="X209" i="4"/>
  <c r="X208" i="4"/>
  <c r="X207" i="4"/>
  <c r="C63" i="1" l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L398" i="11" l="1"/>
  <c r="K398" i="11"/>
  <c r="H398" i="11"/>
  <c r="G398" i="11"/>
  <c r="M397" i="11"/>
  <c r="L397" i="11"/>
  <c r="K397" i="11"/>
  <c r="H397" i="11"/>
  <c r="G397" i="11"/>
  <c r="L396" i="11"/>
  <c r="K396" i="11"/>
  <c r="H396" i="11"/>
  <c r="L395" i="11"/>
  <c r="K395" i="11"/>
  <c r="H395" i="11"/>
  <c r="L394" i="11"/>
  <c r="K394" i="11"/>
  <c r="H394" i="11"/>
  <c r="L393" i="11"/>
  <c r="K393" i="11"/>
  <c r="H393" i="11"/>
  <c r="L392" i="11"/>
  <c r="K392" i="11"/>
  <c r="H392" i="11"/>
  <c r="L391" i="11"/>
  <c r="K391" i="11"/>
  <c r="H391" i="11"/>
  <c r="L390" i="11"/>
  <c r="K390" i="11"/>
  <c r="H390" i="11"/>
  <c r="L389" i="11"/>
  <c r="K389" i="11"/>
  <c r="H389" i="11"/>
  <c r="L388" i="11"/>
  <c r="K388" i="11"/>
  <c r="H388" i="11"/>
  <c r="L387" i="11"/>
  <c r="K387" i="11"/>
  <c r="H387" i="11"/>
  <c r="L386" i="11"/>
  <c r="K386" i="11"/>
  <c r="H386" i="11"/>
  <c r="L385" i="11"/>
  <c r="K385" i="11"/>
  <c r="H385" i="11"/>
  <c r="L384" i="11"/>
  <c r="K384" i="11"/>
  <c r="H384" i="11"/>
  <c r="L383" i="11"/>
  <c r="K383" i="11"/>
  <c r="H383" i="11"/>
  <c r="L382" i="11"/>
  <c r="K382" i="11"/>
  <c r="H382" i="11"/>
  <c r="L381" i="11"/>
  <c r="K381" i="11"/>
  <c r="H381" i="11"/>
  <c r="L380" i="11"/>
  <c r="K380" i="11"/>
  <c r="H380" i="11"/>
  <c r="L379" i="11"/>
  <c r="K379" i="11"/>
  <c r="H379" i="11"/>
  <c r="L378" i="11"/>
  <c r="K378" i="11"/>
  <c r="H378" i="11"/>
  <c r="L377" i="11"/>
  <c r="K377" i="11"/>
  <c r="H377" i="11"/>
  <c r="L376" i="11"/>
  <c r="K376" i="11"/>
  <c r="H376" i="11"/>
  <c r="L375" i="11"/>
  <c r="K375" i="11"/>
  <c r="H375" i="11"/>
  <c r="L374" i="11"/>
  <c r="K374" i="11"/>
  <c r="H374" i="11"/>
  <c r="L373" i="11"/>
  <c r="K373" i="11"/>
  <c r="H373" i="11"/>
  <c r="L372" i="11"/>
  <c r="K372" i="11"/>
  <c r="H372" i="11"/>
  <c r="L371" i="11"/>
  <c r="K371" i="11"/>
  <c r="H371" i="11"/>
  <c r="L370" i="11"/>
  <c r="K370" i="11"/>
  <c r="H370" i="11"/>
  <c r="L369" i="11"/>
  <c r="K369" i="11"/>
  <c r="H369" i="11"/>
  <c r="L368" i="11"/>
  <c r="K368" i="11"/>
  <c r="H368" i="11"/>
  <c r="L367" i="11"/>
  <c r="K367" i="11"/>
  <c r="H367" i="11"/>
  <c r="L366" i="11"/>
  <c r="K366" i="11"/>
  <c r="H366" i="11"/>
  <c r="L365" i="11"/>
  <c r="K365" i="11"/>
  <c r="H365" i="11"/>
  <c r="L364" i="11"/>
  <c r="K364" i="11"/>
  <c r="H364" i="11"/>
  <c r="L363" i="11"/>
  <c r="K363" i="11"/>
  <c r="H363" i="11"/>
  <c r="L362" i="11"/>
  <c r="K362" i="11"/>
  <c r="H362" i="11"/>
  <c r="L361" i="11"/>
  <c r="K361" i="11"/>
  <c r="H361" i="11"/>
  <c r="L360" i="11"/>
  <c r="K360" i="11"/>
  <c r="H360" i="11"/>
  <c r="L359" i="11"/>
  <c r="K359" i="11"/>
  <c r="H359" i="11"/>
  <c r="L358" i="11"/>
  <c r="K358" i="11"/>
  <c r="H358" i="11"/>
  <c r="L357" i="11"/>
  <c r="K357" i="11"/>
  <c r="H357" i="11"/>
  <c r="L356" i="11"/>
  <c r="K356" i="11"/>
  <c r="H356" i="11"/>
  <c r="L355" i="11"/>
  <c r="K355" i="11"/>
  <c r="H355" i="11"/>
  <c r="L354" i="11"/>
  <c r="K354" i="11"/>
  <c r="H354" i="11"/>
  <c r="L353" i="11"/>
  <c r="K353" i="11"/>
  <c r="H353" i="11"/>
  <c r="L352" i="11"/>
  <c r="K352" i="11"/>
  <c r="H352" i="11"/>
  <c r="L351" i="11"/>
  <c r="K351" i="11"/>
  <c r="H351" i="11"/>
  <c r="L350" i="11"/>
  <c r="K350" i="11"/>
  <c r="H350" i="11"/>
  <c r="L349" i="11"/>
  <c r="K349" i="11"/>
  <c r="H349" i="11"/>
  <c r="L348" i="11"/>
  <c r="K348" i="11"/>
  <c r="H348" i="11"/>
  <c r="L347" i="11"/>
  <c r="K347" i="11"/>
  <c r="H347" i="11"/>
  <c r="L346" i="11"/>
  <c r="K346" i="11"/>
  <c r="H346" i="11"/>
  <c r="L345" i="11"/>
  <c r="K345" i="11"/>
  <c r="H345" i="11"/>
  <c r="L344" i="11"/>
  <c r="K344" i="11"/>
  <c r="H344" i="11"/>
  <c r="L343" i="11"/>
  <c r="K343" i="11"/>
  <c r="H343" i="11"/>
  <c r="L342" i="11"/>
  <c r="K342" i="11"/>
  <c r="H342" i="11"/>
  <c r="L341" i="11"/>
  <c r="K341" i="11"/>
  <c r="H341" i="11"/>
  <c r="L340" i="11"/>
  <c r="K340" i="11"/>
  <c r="H340" i="11"/>
  <c r="L339" i="11"/>
  <c r="K339" i="11"/>
  <c r="H339" i="11"/>
  <c r="L338" i="11"/>
  <c r="K338" i="11"/>
  <c r="H338" i="11"/>
  <c r="L337" i="11"/>
  <c r="K337" i="11"/>
  <c r="H337" i="11"/>
  <c r="L336" i="11"/>
  <c r="K336" i="11"/>
  <c r="H336" i="11"/>
  <c r="L335" i="11"/>
  <c r="K335" i="11"/>
  <c r="H335" i="11"/>
  <c r="L334" i="11"/>
  <c r="K334" i="11"/>
  <c r="H334" i="11"/>
  <c r="L333" i="11"/>
  <c r="K333" i="11"/>
  <c r="H333" i="11"/>
  <c r="L332" i="11"/>
  <c r="K332" i="11"/>
  <c r="H332" i="11"/>
  <c r="L331" i="11"/>
  <c r="K331" i="11"/>
  <c r="H331" i="11"/>
  <c r="L330" i="11"/>
  <c r="K330" i="11"/>
  <c r="H330" i="11"/>
  <c r="L329" i="11"/>
  <c r="K329" i="11"/>
  <c r="H329" i="11"/>
  <c r="L328" i="11"/>
  <c r="K328" i="11"/>
  <c r="H328" i="11"/>
  <c r="L327" i="11"/>
  <c r="K327" i="11"/>
  <c r="H327" i="11"/>
  <c r="L326" i="11"/>
  <c r="K326" i="11"/>
  <c r="H326" i="11"/>
  <c r="L325" i="11"/>
  <c r="K325" i="11"/>
  <c r="H325" i="11"/>
  <c r="L324" i="11"/>
  <c r="K324" i="11"/>
  <c r="H324" i="11"/>
  <c r="L323" i="11"/>
  <c r="K323" i="11"/>
  <c r="H323" i="11"/>
  <c r="L322" i="11"/>
  <c r="K322" i="11"/>
  <c r="H322" i="11"/>
  <c r="L321" i="11"/>
  <c r="K321" i="11"/>
  <c r="H321" i="11"/>
  <c r="L320" i="11"/>
  <c r="K320" i="11"/>
  <c r="H320" i="11"/>
  <c r="L319" i="11"/>
  <c r="K319" i="11"/>
  <c r="H319" i="11"/>
  <c r="L318" i="11"/>
  <c r="K318" i="11"/>
  <c r="H318" i="11"/>
  <c r="L317" i="11"/>
  <c r="K317" i="11"/>
  <c r="H317" i="11"/>
  <c r="L316" i="11"/>
  <c r="K316" i="11"/>
  <c r="H316" i="11"/>
  <c r="L315" i="11"/>
  <c r="K315" i="11"/>
  <c r="H315" i="11"/>
  <c r="L314" i="11"/>
  <c r="K314" i="11"/>
  <c r="H314" i="11"/>
  <c r="L313" i="11"/>
  <c r="K313" i="11"/>
  <c r="H313" i="11"/>
  <c r="L312" i="11"/>
  <c r="K312" i="11"/>
  <c r="H312" i="11"/>
  <c r="L311" i="11"/>
  <c r="K311" i="11"/>
  <c r="H311" i="11"/>
  <c r="L310" i="11"/>
  <c r="K310" i="11"/>
  <c r="H310" i="11"/>
  <c r="L309" i="11"/>
  <c r="K309" i="11"/>
  <c r="H309" i="11"/>
  <c r="L308" i="11"/>
  <c r="K308" i="11"/>
  <c r="H308" i="11"/>
  <c r="L307" i="11"/>
  <c r="K307" i="11"/>
  <c r="H307" i="11"/>
  <c r="L306" i="11"/>
  <c r="K306" i="11"/>
  <c r="H306" i="11"/>
  <c r="L305" i="11"/>
  <c r="K305" i="11"/>
  <c r="H305" i="11"/>
  <c r="L304" i="11"/>
  <c r="K304" i="11"/>
  <c r="H304" i="11"/>
  <c r="L303" i="11"/>
  <c r="K303" i="11"/>
  <c r="H303" i="11"/>
  <c r="L302" i="11"/>
  <c r="K302" i="11"/>
  <c r="H302" i="11"/>
  <c r="L301" i="11"/>
  <c r="K301" i="11"/>
  <c r="H301" i="11"/>
  <c r="L300" i="11"/>
  <c r="K300" i="11"/>
  <c r="H300" i="11"/>
  <c r="L299" i="11"/>
  <c r="K299" i="11"/>
  <c r="H299" i="11"/>
  <c r="L298" i="11"/>
  <c r="K298" i="11"/>
  <c r="H298" i="11"/>
  <c r="L297" i="11"/>
  <c r="K297" i="11"/>
  <c r="H297" i="11"/>
  <c r="L296" i="11"/>
  <c r="K296" i="11"/>
  <c r="H296" i="11"/>
  <c r="L295" i="11"/>
  <c r="K295" i="11"/>
  <c r="H295" i="11"/>
  <c r="L294" i="11"/>
  <c r="K294" i="11"/>
  <c r="H294" i="11"/>
  <c r="L293" i="11"/>
  <c r="K293" i="11"/>
  <c r="H293" i="11"/>
  <c r="L292" i="11"/>
  <c r="K292" i="11"/>
  <c r="H292" i="11"/>
  <c r="L291" i="11"/>
  <c r="K291" i="11"/>
  <c r="H291" i="11"/>
  <c r="L290" i="11"/>
  <c r="K290" i="11"/>
  <c r="H290" i="11"/>
  <c r="L289" i="11"/>
  <c r="K289" i="11"/>
  <c r="H289" i="11"/>
  <c r="L288" i="11"/>
  <c r="K288" i="11"/>
  <c r="H288" i="11"/>
  <c r="L287" i="11"/>
  <c r="K287" i="11"/>
  <c r="H287" i="11"/>
  <c r="L286" i="11"/>
  <c r="K286" i="11"/>
  <c r="H286" i="11"/>
  <c r="L285" i="11"/>
  <c r="K285" i="11"/>
  <c r="H285" i="11"/>
  <c r="L284" i="11"/>
  <c r="K284" i="11"/>
  <c r="H284" i="11"/>
  <c r="L283" i="11"/>
  <c r="K283" i="11"/>
  <c r="H283" i="11"/>
  <c r="L282" i="11"/>
  <c r="K282" i="11"/>
  <c r="H282" i="11"/>
  <c r="L281" i="11"/>
  <c r="K281" i="11"/>
  <c r="H281" i="11"/>
  <c r="L280" i="11"/>
  <c r="K280" i="11"/>
  <c r="H280" i="11"/>
  <c r="L279" i="11"/>
  <c r="K279" i="11"/>
  <c r="H279" i="11"/>
  <c r="L278" i="11"/>
  <c r="K278" i="11"/>
  <c r="H278" i="11"/>
  <c r="L277" i="11"/>
  <c r="K277" i="11"/>
  <c r="H277" i="11"/>
  <c r="L276" i="11"/>
  <c r="K276" i="11"/>
  <c r="H276" i="11"/>
  <c r="L275" i="11"/>
  <c r="K275" i="11"/>
  <c r="H275" i="11"/>
  <c r="L274" i="11"/>
  <c r="K274" i="11"/>
  <c r="H274" i="11"/>
  <c r="L273" i="11"/>
  <c r="K273" i="11"/>
  <c r="H273" i="11"/>
  <c r="L272" i="11"/>
  <c r="K272" i="11"/>
  <c r="H272" i="11"/>
  <c r="L271" i="11"/>
  <c r="K271" i="11"/>
  <c r="H271" i="11"/>
  <c r="L270" i="11"/>
  <c r="K270" i="11"/>
  <c r="H270" i="11"/>
  <c r="L269" i="11"/>
  <c r="K269" i="11"/>
  <c r="H269" i="11"/>
  <c r="L268" i="11"/>
  <c r="K268" i="11"/>
  <c r="H268" i="11"/>
  <c r="L267" i="11"/>
  <c r="K267" i="11"/>
  <c r="H267" i="11"/>
  <c r="L266" i="11"/>
  <c r="K266" i="11"/>
  <c r="H266" i="11"/>
  <c r="L265" i="11"/>
  <c r="K265" i="11"/>
  <c r="H265" i="11"/>
  <c r="L264" i="11"/>
  <c r="K264" i="11"/>
  <c r="H264" i="11"/>
  <c r="L263" i="11"/>
  <c r="K263" i="11"/>
  <c r="H263" i="11"/>
  <c r="L262" i="11"/>
  <c r="K262" i="11"/>
  <c r="H262" i="11"/>
  <c r="L261" i="11"/>
  <c r="K261" i="11"/>
  <c r="H261" i="11"/>
  <c r="L260" i="11"/>
  <c r="K260" i="11"/>
  <c r="H260" i="11"/>
  <c r="L259" i="11"/>
  <c r="K259" i="11"/>
  <c r="H259" i="11"/>
  <c r="L258" i="11"/>
  <c r="K258" i="11"/>
  <c r="H258" i="11"/>
  <c r="L257" i="11"/>
  <c r="K257" i="11"/>
  <c r="H257" i="11"/>
  <c r="L256" i="11"/>
  <c r="K256" i="11"/>
  <c r="H256" i="11"/>
  <c r="L255" i="11"/>
  <c r="K255" i="11"/>
  <c r="H255" i="11"/>
  <c r="L254" i="11"/>
  <c r="K254" i="11"/>
  <c r="H254" i="11"/>
  <c r="L253" i="11"/>
  <c r="K253" i="11"/>
  <c r="H253" i="11"/>
  <c r="L252" i="11"/>
  <c r="K252" i="11"/>
  <c r="H252" i="11"/>
  <c r="L251" i="11"/>
  <c r="K251" i="11"/>
  <c r="H251" i="11"/>
  <c r="L250" i="11"/>
  <c r="K250" i="11"/>
  <c r="H250" i="11"/>
  <c r="L249" i="11"/>
  <c r="K249" i="11"/>
  <c r="H249" i="11"/>
  <c r="L248" i="11"/>
  <c r="K248" i="11"/>
  <c r="H248" i="11"/>
  <c r="L247" i="11"/>
  <c r="K247" i="11"/>
  <c r="H247" i="11"/>
  <c r="L246" i="11"/>
  <c r="K246" i="11"/>
  <c r="H246" i="11"/>
  <c r="L245" i="11"/>
  <c r="K245" i="11"/>
  <c r="H245" i="11"/>
  <c r="L244" i="11"/>
  <c r="K244" i="11"/>
  <c r="H244" i="11"/>
  <c r="L243" i="11"/>
  <c r="K243" i="11"/>
  <c r="H243" i="11"/>
  <c r="L242" i="11"/>
  <c r="K242" i="11"/>
  <c r="H242" i="11"/>
  <c r="L241" i="11"/>
  <c r="K241" i="11"/>
  <c r="H241" i="11"/>
  <c r="L240" i="11"/>
  <c r="K240" i="11"/>
  <c r="H240" i="11"/>
  <c r="L239" i="11"/>
  <c r="K239" i="11"/>
  <c r="H239" i="11"/>
  <c r="L238" i="11"/>
  <c r="K238" i="11"/>
  <c r="H238" i="11"/>
  <c r="L237" i="11"/>
  <c r="K237" i="11"/>
  <c r="H237" i="11"/>
  <c r="L236" i="11"/>
  <c r="K236" i="11"/>
  <c r="H236" i="11"/>
  <c r="L235" i="11"/>
  <c r="K235" i="11"/>
  <c r="H235" i="11"/>
  <c r="L234" i="11"/>
  <c r="K234" i="11"/>
  <c r="H234" i="11"/>
  <c r="L233" i="11"/>
  <c r="K233" i="11"/>
  <c r="H233" i="11"/>
  <c r="L232" i="11"/>
  <c r="K232" i="11"/>
  <c r="H232" i="11"/>
  <c r="L231" i="11"/>
  <c r="K231" i="11"/>
  <c r="H231" i="11"/>
  <c r="L230" i="11"/>
  <c r="K230" i="11"/>
  <c r="H230" i="11"/>
  <c r="L229" i="11"/>
  <c r="K229" i="11"/>
  <c r="H229" i="11"/>
  <c r="L228" i="11"/>
  <c r="K228" i="11"/>
  <c r="H228" i="11"/>
  <c r="L227" i="11"/>
  <c r="K227" i="11"/>
  <c r="H227" i="11"/>
  <c r="L226" i="11"/>
  <c r="K226" i="11"/>
  <c r="H226" i="11"/>
  <c r="L225" i="11"/>
  <c r="K225" i="11"/>
  <c r="H225" i="11"/>
  <c r="L224" i="11"/>
  <c r="K224" i="11"/>
  <c r="H224" i="11"/>
  <c r="L223" i="11"/>
  <c r="K223" i="11"/>
  <c r="H223" i="11"/>
  <c r="L222" i="11"/>
  <c r="K222" i="11"/>
  <c r="H222" i="11"/>
  <c r="L221" i="11"/>
  <c r="K221" i="11"/>
  <c r="H221" i="11"/>
  <c r="L220" i="11"/>
  <c r="K220" i="11"/>
  <c r="H220" i="11"/>
  <c r="L219" i="11"/>
  <c r="K219" i="11"/>
  <c r="H219" i="11"/>
  <c r="L218" i="11"/>
  <c r="K218" i="11"/>
  <c r="H218" i="11"/>
  <c r="L217" i="11"/>
  <c r="K217" i="11"/>
  <c r="H217" i="11"/>
  <c r="L216" i="11"/>
  <c r="K216" i="11"/>
  <c r="H216" i="11"/>
  <c r="L215" i="11"/>
  <c r="K215" i="11"/>
  <c r="H215" i="11"/>
  <c r="L214" i="11"/>
  <c r="K214" i="11"/>
  <c r="H214" i="11"/>
  <c r="L213" i="11"/>
  <c r="K213" i="11"/>
  <c r="H213" i="11"/>
  <c r="L212" i="11"/>
  <c r="K212" i="11"/>
  <c r="H212" i="11"/>
  <c r="L211" i="11"/>
  <c r="K211" i="11"/>
  <c r="H211" i="11"/>
  <c r="L210" i="11"/>
  <c r="K210" i="11"/>
  <c r="H210" i="11"/>
  <c r="L209" i="11"/>
  <c r="K209" i="11"/>
  <c r="H209" i="11"/>
  <c r="L208" i="11"/>
  <c r="K208" i="11"/>
  <c r="H208" i="11"/>
  <c r="L207" i="11"/>
  <c r="K207" i="11"/>
  <c r="H207" i="11"/>
  <c r="L206" i="11"/>
  <c r="K206" i="11"/>
  <c r="H206" i="11"/>
  <c r="L205" i="11"/>
  <c r="K205" i="11"/>
  <c r="H205" i="11"/>
  <c r="L204" i="11"/>
  <c r="K204" i="11"/>
  <c r="H204" i="11"/>
  <c r="L203" i="11"/>
  <c r="K203" i="11"/>
  <c r="H203" i="11"/>
  <c r="L202" i="11"/>
  <c r="K202" i="11"/>
  <c r="H202" i="11"/>
  <c r="L201" i="11"/>
  <c r="K201" i="11"/>
  <c r="H201" i="11"/>
  <c r="L200" i="11"/>
  <c r="K200" i="11"/>
  <c r="H200" i="11"/>
  <c r="L199" i="11"/>
  <c r="K199" i="11"/>
  <c r="H199" i="11"/>
  <c r="L198" i="11"/>
  <c r="K198" i="11"/>
  <c r="H198" i="11"/>
  <c r="L197" i="11"/>
  <c r="K197" i="11"/>
  <c r="H197" i="11"/>
  <c r="L196" i="11"/>
  <c r="K196" i="11"/>
  <c r="H196" i="11"/>
  <c r="L195" i="11"/>
  <c r="K195" i="11"/>
  <c r="H195" i="11"/>
  <c r="L194" i="11"/>
  <c r="K194" i="11"/>
  <c r="H194" i="11"/>
  <c r="L193" i="11"/>
  <c r="K193" i="11"/>
  <c r="H193" i="11"/>
  <c r="L192" i="11"/>
  <c r="K192" i="11"/>
  <c r="H192" i="11"/>
  <c r="L191" i="11"/>
  <c r="K191" i="11"/>
  <c r="H191" i="11"/>
  <c r="L190" i="11"/>
  <c r="K190" i="11"/>
  <c r="H190" i="11"/>
  <c r="L189" i="11"/>
  <c r="K189" i="11"/>
  <c r="H189" i="11"/>
  <c r="L188" i="11"/>
  <c r="K188" i="11"/>
  <c r="H188" i="11"/>
  <c r="L187" i="11"/>
  <c r="K187" i="11"/>
  <c r="H187" i="11"/>
  <c r="L186" i="11"/>
  <c r="K186" i="11"/>
  <c r="H186" i="11"/>
  <c r="L185" i="11"/>
  <c r="K185" i="11"/>
  <c r="H185" i="11"/>
  <c r="L184" i="11"/>
  <c r="K184" i="11"/>
  <c r="H184" i="11"/>
  <c r="L183" i="11"/>
  <c r="K183" i="11"/>
  <c r="H183" i="11"/>
  <c r="L182" i="11"/>
  <c r="K182" i="11"/>
  <c r="H182" i="11"/>
  <c r="L181" i="11"/>
  <c r="K181" i="11"/>
  <c r="H181" i="11"/>
  <c r="L180" i="11"/>
  <c r="K180" i="11"/>
  <c r="H180" i="11"/>
  <c r="L179" i="11"/>
  <c r="K179" i="11"/>
  <c r="H179" i="11"/>
  <c r="L178" i="11"/>
  <c r="K178" i="11"/>
  <c r="H178" i="11"/>
  <c r="L177" i="11"/>
  <c r="K177" i="11"/>
  <c r="H177" i="11"/>
  <c r="L176" i="11"/>
  <c r="K176" i="11"/>
  <c r="H176" i="11"/>
  <c r="L175" i="11"/>
  <c r="K175" i="11"/>
  <c r="H175" i="11"/>
  <c r="L174" i="11"/>
  <c r="K174" i="11"/>
  <c r="H174" i="11"/>
  <c r="L173" i="11"/>
  <c r="K173" i="11"/>
  <c r="H173" i="11"/>
  <c r="L172" i="11"/>
  <c r="K172" i="11"/>
  <c r="H172" i="11"/>
  <c r="L171" i="11"/>
  <c r="K171" i="11"/>
  <c r="H171" i="11"/>
  <c r="L170" i="11"/>
  <c r="K170" i="11"/>
  <c r="H170" i="11"/>
  <c r="L169" i="11"/>
  <c r="K169" i="11"/>
  <c r="H169" i="11"/>
  <c r="L168" i="11"/>
  <c r="K168" i="11"/>
  <c r="H168" i="11"/>
  <c r="L167" i="11"/>
  <c r="K167" i="11"/>
  <c r="H167" i="11"/>
  <c r="L166" i="11"/>
  <c r="K166" i="11"/>
  <c r="H166" i="11"/>
  <c r="L165" i="11"/>
  <c r="K165" i="11"/>
  <c r="H165" i="11"/>
  <c r="L164" i="11"/>
  <c r="K164" i="11"/>
  <c r="H164" i="11"/>
  <c r="L163" i="11"/>
  <c r="K163" i="11"/>
  <c r="H163" i="11"/>
  <c r="L162" i="11"/>
  <c r="K162" i="11"/>
  <c r="H162" i="11"/>
  <c r="L161" i="11"/>
  <c r="K161" i="11"/>
  <c r="H161" i="11"/>
  <c r="L160" i="11"/>
  <c r="K160" i="11"/>
  <c r="H160" i="11"/>
  <c r="L159" i="11"/>
  <c r="K159" i="11"/>
  <c r="H159" i="11"/>
  <c r="L158" i="11"/>
  <c r="K158" i="11"/>
  <c r="H158" i="11"/>
  <c r="L157" i="11"/>
  <c r="K157" i="11"/>
  <c r="H157" i="11"/>
  <c r="L156" i="11"/>
  <c r="K156" i="11"/>
  <c r="H156" i="11"/>
  <c r="L155" i="11"/>
  <c r="K155" i="11"/>
  <c r="H155" i="11"/>
  <c r="L154" i="11"/>
  <c r="K154" i="11"/>
  <c r="H154" i="11"/>
  <c r="L153" i="11"/>
  <c r="K153" i="11"/>
  <c r="H153" i="11"/>
  <c r="L152" i="11"/>
  <c r="K152" i="11"/>
  <c r="H152" i="11"/>
  <c r="L151" i="11"/>
  <c r="K151" i="11"/>
  <c r="H151" i="11"/>
  <c r="L150" i="11"/>
  <c r="K150" i="11"/>
  <c r="H150" i="11"/>
  <c r="L149" i="11"/>
  <c r="K149" i="11"/>
  <c r="H149" i="11"/>
  <c r="L148" i="11"/>
  <c r="K148" i="11"/>
  <c r="H148" i="11"/>
  <c r="L147" i="11"/>
  <c r="K147" i="11"/>
  <c r="H147" i="11"/>
  <c r="L146" i="11"/>
  <c r="K146" i="11"/>
  <c r="H146" i="11"/>
  <c r="L145" i="11"/>
  <c r="K145" i="11"/>
  <c r="H145" i="11"/>
  <c r="L144" i="11"/>
  <c r="K144" i="11"/>
  <c r="H144" i="11"/>
  <c r="L143" i="11"/>
  <c r="K143" i="11"/>
  <c r="H143" i="11"/>
  <c r="L142" i="11"/>
  <c r="K142" i="11"/>
  <c r="H142" i="11"/>
  <c r="L141" i="11"/>
  <c r="K141" i="11"/>
  <c r="H141" i="11"/>
  <c r="L140" i="11"/>
  <c r="K140" i="11"/>
  <c r="H140" i="11"/>
  <c r="L139" i="11"/>
  <c r="K139" i="11"/>
  <c r="H139" i="11"/>
  <c r="L138" i="11"/>
  <c r="K138" i="11"/>
  <c r="H138" i="11"/>
  <c r="L137" i="11"/>
  <c r="K137" i="11"/>
  <c r="H137" i="11"/>
  <c r="L136" i="11"/>
  <c r="K136" i="11"/>
  <c r="H136" i="11"/>
  <c r="L135" i="11"/>
  <c r="K135" i="11"/>
  <c r="H135" i="11"/>
  <c r="L134" i="11"/>
  <c r="K134" i="11"/>
  <c r="H134" i="11"/>
  <c r="L133" i="11"/>
  <c r="K133" i="11"/>
  <c r="H133" i="11"/>
  <c r="L132" i="11"/>
  <c r="K132" i="11"/>
  <c r="H132" i="11"/>
  <c r="L131" i="11"/>
  <c r="K131" i="11"/>
  <c r="H131" i="11"/>
  <c r="L130" i="11"/>
  <c r="K130" i="11"/>
  <c r="H130" i="11"/>
  <c r="L129" i="11"/>
  <c r="K129" i="11"/>
  <c r="H129" i="11"/>
  <c r="L128" i="11"/>
  <c r="K128" i="11"/>
  <c r="H128" i="11"/>
  <c r="L127" i="11"/>
  <c r="K127" i="11"/>
  <c r="H127" i="11"/>
  <c r="L126" i="11"/>
  <c r="K126" i="11"/>
  <c r="H126" i="11"/>
  <c r="L125" i="11"/>
  <c r="K125" i="11"/>
  <c r="H125" i="11"/>
  <c r="L124" i="11"/>
  <c r="K124" i="11"/>
  <c r="H124" i="11"/>
  <c r="L123" i="11"/>
  <c r="K123" i="11"/>
  <c r="H123" i="11"/>
  <c r="L122" i="11"/>
  <c r="K122" i="11"/>
  <c r="H122" i="11"/>
  <c r="L121" i="11"/>
  <c r="K121" i="11"/>
  <c r="H121" i="11"/>
  <c r="L120" i="11"/>
  <c r="K120" i="11"/>
  <c r="H120" i="11"/>
  <c r="L119" i="11"/>
  <c r="K119" i="11"/>
  <c r="H119" i="11"/>
  <c r="L118" i="11"/>
  <c r="K118" i="11"/>
  <c r="H118" i="11"/>
  <c r="L117" i="11"/>
  <c r="K117" i="11"/>
  <c r="H117" i="11"/>
  <c r="L116" i="11"/>
  <c r="K116" i="11"/>
  <c r="H116" i="11"/>
  <c r="L115" i="11"/>
  <c r="K115" i="11"/>
  <c r="H115" i="11"/>
  <c r="L114" i="11"/>
  <c r="K114" i="11"/>
  <c r="H114" i="11"/>
  <c r="L113" i="11"/>
  <c r="K113" i="11"/>
  <c r="H113" i="11"/>
  <c r="L112" i="11"/>
  <c r="K112" i="11"/>
  <c r="H112" i="11"/>
  <c r="L111" i="11"/>
  <c r="K111" i="11"/>
  <c r="H111" i="11"/>
  <c r="L110" i="11"/>
  <c r="K110" i="11"/>
  <c r="H110" i="11"/>
  <c r="L109" i="11"/>
  <c r="K109" i="11"/>
  <c r="H109" i="11"/>
  <c r="L108" i="11"/>
  <c r="K108" i="11"/>
  <c r="H108" i="11"/>
  <c r="L107" i="11"/>
  <c r="K107" i="11"/>
  <c r="H107" i="11"/>
  <c r="L106" i="11"/>
  <c r="K106" i="11"/>
  <c r="H106" i="11"/>
  <c r="L105" i="11"/>
  <c r="K105" i="11"/>
  <c r="H105" i="11"/>
  <c r="L104" i="11"/>
  <c r="K104" i="11"/>
  <c r="H104" i="11"/>
  <c r="L103" i="11"/>
  <c r="K103" i="11"/>
  <c r="H103" i="11"/>
  <c r="L102" i="11"/>
  <c r="K102" i="11"/>
  <c r="H102" i="11"/>
  <c r="L101" i="11"/>
  <c r="K101" i="11"/>
  <c r="H101" i="11"/>
  <c r="L100" i="11"/>
  <c r="K100" i="11"/>
  <c r="H100" i="11"/>
  <c r="L99" i="11"/>
  <c r="K99" i="11"/>
  <c r="H99" i="11"/>
  <c r="L98" i="11"/>
  <c r="K98" i="11"/>
  <c r="H98" i="11"/>
  <c r="L97" i="11"/>
  <c r="K97" i="11"/>
  <c r="H97" i="11"/>
  <c r="L96" i="11"/>
  <c r="K96" i="11"/>
  <c r="H96" i="11"/>
  <c r="L95" i="11"/>
  <c r="K95" i="11"/>
  <c r="H95" i="11"/>
  <c r="L94" i="11"/>
  <c r="K94" i="11"/>
  <c r="H94" i="11"/>
  <c r="L93" i="11"/>
  <c r="K93" i="11"/>
  <c r="H93" i="11"/>
  <c r="L92" i="11"/>
  <c r="K92" i="11"/>
  <c r="H92" i="11"/>
  <c r="L91" i="11"/>
  <c r="K91" i="11"/>
  <c r="H91" i="11"/>
  <c r="L90" i="11"/>
  <c r="K90" i="11"/>
  <c r="H90" i="11"/>
  <c r="L89" i="11"/>
  <c r="K89" i="11"/>
  <c r="H89" i="11"/>
  <c r="L88" i="11"/>
  <c r="K88" i="11"/>
  <c r="H88" i="11"/>
  <c r="L87" i="11"/>
  <c r="K87" i="11"/>
  <c r="H87" i="11"/>
  <c r="L86" i="11"/>
  <c r="K86" i="11"/>
  <c r="H86" i="11"/>
  <c r="L85" i="11"/>
  <c r="K85" i="11"/>
  <c r="H85" i="11"/>
  <c r="L84" i="11"/>
  <c r="K84" i="11"/>
  <c r="H84" i="11"/>
  <c r="L83" i="11"/>
  <c r="K83" i="11"/>
  <c r="H83" i="11"/>
  <c r="L82" i="11"/>
  <c r="K82" i="11"/>
  <c r="H82" i="11"/>
  <c r="L81" i="11"/>
  <c r="K81" i="11"/>
  <c r="H81" i="11"/>
  <c r="L80" i="11"/>
  <c r="K80" i="11"/>
  <c r="H80" i="11"/>
  <c r="L79" i="11"/>
  <c r="K79" i="11"/>
  <c r="H79" i="11"/>
  <c r="L78" i="11"/>
  <c r="K78" i="11"/>
  <c r="H78" i="11"/>
  <c r="L77" i="11"/>
  <c r="K77" i="11"/>
  <c r="H77" i="11"/>
  <c r="L76" i="11"/>
  <c r="K76" i="11"/>
  <c r="H76" i="11"/>
  <c r="L75" i="11"/>
  <c r="K75" i="11"/>
  <c r="H75" i="11"/>
  <c r="L74" i="11"/>
  <c r="K74" i="11"/>
  <c r="H74" i="11"/>
  <c r="L73" i="11"/>
  <c r="K73" i="11"/>
  <c r="H73" i="11"/>
  <c r="L72" i="11"/>
  <c r="K72" i="11"/>
  <c r="H72" i="11"/>
  <c r="L71" i="11"/>
  <c r="K71" i="11"/>
  <c r="H71" i="11"/>
  <c r="L70" i="11"/>
  <c r="K70" i="11"/>
  <c r="H70" i="11"/>
  <c r="L69" i="11"/>
  <c r="K69" i="11"/>
  <c r="H69" i="11"/>
  <c r="L68" i="11"/>
  <c r="K68" i="11"/>
  <c r="H68" i="11"/>
  <c r="L67" i="11"/>
  <c r="K67" i="11"/>
  <c r="H67" i="11"/>
  <c r="L66" i="11"/>
  <c r="K66" i="11"/>
  <c r="H66" i="11"/>
  <c r="L65" i="11"/>
  <c r="K65" i="11"/>
  <c r="H65" i="11"/>
  <c r="L64" i="11"/>
  <c r="K64" i="11"/>
  <c r="H64" i="11"/>
  <c r="L63" i="11"/>
  <c r="K63" i="11"/>
  <c r="H63" i="11"/>
  <c r="L62" i="11"/>
  <c r="K62" i="11"/>
  <c r="H62" i="11"/>
  <c r="L61" i="11"/>
  <c r="K61" i="11"/>
  <c r="H61" i="11"/>
  <c r="L60" i="11"/>
  <c r="K60" i="11"/>
  <c r="H60" i="11"/>
  <c r="L59" i="11"/>
  <c r="K59" i="11"/>
  <c r="H59" i="11"/>
  <c r="L58" i="11"/>
  <c r="K58" i="11"/>
  <c r="H58" i="11"/>
  <c r="L57" i="11"/>
  <c r="K57" i="11"/>
  <c r="H57" i="11"/>
  <c r="L56" i="11"/>
  <c r="K56" i="11"/>
  <c r="H56" i="11"/>
  <c r="L55" i="11"/>
  <c r="K55" i="11"/>
  <c r="H55" i="11"/>
  <c r="L54" i="11"/>
  <c r="K54" i="11"/>
  <c r="H54" i="11"/>
  <c r="L53" i="11"/>
  <c r="K53" i="11"/>
  <c r="H53" i="11"/>
  <c r="L52" i="11"/>
  <c r="K52" i="11"/>
  <c r="H52" i="11"/>
  <c r="L51" i="11"/>
  <c r="K51" i="11"/>
  <c r="H51" i="11"/>
  <c r="L50" i="11"/>
  <c r="K50" i="11"/>
  <c r="H50" i="11"/>
  <c r="L49" i="11"/>
  <c r="K49" i="11"/>
  <c r="H49" i="11"/>
  <c r="L48" i="11"/>
  <c r="K48" i="11"/>
  <c r="H48" i="11"/>
  <c r="L47" i="11"/>
  <c r="K47" i="11"/>
  <c r="H47" i="11"/>
  <c r="L46" i="11"/>
  <c r="K46" i="11"/>
  <c r="H46" i="11"/>
  <c r="L45" i="11"/>
  <c r="K45" i="11"/>
  <c r="H45" i="11"/>
  <c r="L44" i="11"/>
  <c r="K44" i="11"/>
  <c r="H44" i="11"/>
  <c r="L43" i="11"/>
  <c r="K43" i="11"/>
  <c r="H43" i="11"/>
  <c r="L42" i="11"/>
  <c r="K42" i="11"/>
  <c r="H42" i="11"/>
  <c r="L41" i="11"/>
  <c r="K41" i="11"/>
  <c r="H41" i="11"/>
  <c r="L40" i="11"/>
  <c r="K40" i="11"/>
  <c r="H40" i="11"/>
  <c r="L39" i="11"/>
  <c r="K39" i="11"/>
  <c r="H39" i="11"/>
  <c r="L38" i="11"/>
  <c r="K38" i="11"/>
  <c r="H38" i="11"/>
  <c r="L37" i="11"/>
  <c r="K37" i="11"/>
  <c r="H37" i="11"/>
  <c r="L36" i="11"/>
  <c r="K36" i="11"/>
  <c r="H36" i="11"/>
  <c r="L35" i="11"/>
  <c r="K35" i="11"/>
  <c r="H35" i="11"/>
  <c r="L34" i="11"/>
  <c r="K34" i="11"/>
  <c r="H34" i="11"/>
  <c r="L33" i="11"/>
  <c r="K33" i="11"/>
  <c r="H33" i="11"/>
  <c r="L32" i="11"/>
  <c r="K32" i="11"/>
  <c r="H32" i="11"/>
  <c r="L31" i="11"/>
  <c r="K31" i="11"/>
  <c r="H31" i="11"/>
  <c r="L30" i="11"/>
  <c r="K30" i="11"/>
  <c r="H30" i="11"/>
  <c r="L29" i="11"/>
  <c r="K29" i="11"/>
  <c r="H29" i="11"/>
  <c r="L28" i="11"/>
  <c r="K28" i="11"/>
  <c r="H28" i="11"/>
  <c r="L27" i="11"/>
  <c r="K27" i="11"/>
  <c r="H27" i="11"/>
  <c r="L26" i="11"/>
  <c r="K26" i="11"/>
  <c r="H26" i="11"/>
  <c r="L25" i="11"/>
  <c r="K25" i="11"/>
  <c r="H25" i="11"/>
  <c r="L24" i="11"/>
  <c r="K24" i="11"/>
  <c r="H24" i="11"/>
  <c r="L23" i="11"/>
  <c r="K23" i="11"/>
  <c r="H23" i="11"/>
  <c r="L22" i="11"/>
  <c r="K22" i="11"/>
  <c r="H22" i="11"/>
  <c r="L21" i="11"/>
  <c r="K21" i="11"/>
  <c r="H21" i="11"/>
  <c r="L20" i="11"/>
  <c r="K20" i="11"/>
  <c r="H20" i="11"/>
  <c r="L19" i="11"/>
  <c r="K19" i="11"/>
  <c r="H19" i="11"/>
  <c r="L18" i="11"/>
  <c r="K18" i="11"/>
  <c r="H18" i="11"/>
  <c r="L17" i="11"/>
  <c r="K17" i="11"/>
  <c r="H17" i="11"/>
  <c r="L16" i="11"/>
  <c r="K16" i="11"/>
  <c r="H16" i="11"/>
  <c r="L15" i="11"/>
  <c r="K15" i="11"/>
  <c r="H15" i="11"/>
  <c r="L14" i="11"/>
  <c r="K14" i="11"/>
  <c r="H14" i="11"/>
  <c r="L13" i="11"/>
  <c r="K13" i="11"/>
  <c r="H13" i="11"/>
  <c r="L12" i="11"/>
  <c r="K12" i="11"/>
  <c r="H12" i="11"/>
  <c r="L11" i="11"/>
  <c r="K11" i="11"/>
  <c r="H11" i="11"/>
  <c r="L10" i="11"/>
  <c r="K10" i="11"/>
  <c r="H10" i="11"/>
  <c r="L9" i="11"/>
  <c r="K9" i="11"/>
  <c r="H9" i="11"/>
  <c r="L8" i="11"/>
  <c r="K8" i="11"/>
  <c r="H8" i="11"/>
  <c r="L7" i="11"/>
  <c r="K7" i="11"/>
  <c r="H7" i="11"/>
  <c r="L6" i="11"/>
  <c r="K6" i="11"/>
  <c r="H6" i="11"/>
  <c r="L5" i="11"/>
  <c r="K5" i="11"/>
  <c r="H5" i="11"/>
  <c r="L4" i="11"/>
  <c r="K4" i="11"/>
  <c r="H4" i="11"/>
  <c r="L3" i="11"/>
  <c r="K3" i="11"/>
  <c r="H3" i="11"/>
  <c r="L2" i="11"/>
  <c r="K2" i="11"/>
  <c r="H2" i="11"/>
  <c r="L50" i="1" l="1"/>
  <c r="L42" i="1"/>
  <c r="L41" i="1"/>
  <c r="L34" i="1"/>
  <c r="L26" i="1"/>
  <c r="L25" i="1"/>
  <c r="L22" i="1"/>
  <c r="L18" i="1"/>
  <c r="L14" i="1"/>
  <c r="L13" i="1"/>
  <c r="L11" i="1"/>
  <c r="L8" i="1"/>
  <c r="L7" i="1"/>
  <c r="L6" i="1"/>
  <c r="L3" i="1"/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2" i="4"/>
  <c r="Z31" i="1" l="1"/>
  <c r="N93" i="4" l="1"/>
  <c r="M93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N2" i="4"/>
  <c r="M2" i="4"/>
  <c r="F61" i="10" l="1"/>
  <c r="F56" i="10"/>
  <c r="F54" i="10"/>
  <c r="F53" i="10"/>
  <c r="F49" i="10"/>
  <c r="F46" i="10"/>
  <c r="F43" i="10"/>
  <c r="F36" i="10"/>
  <c r="F35" i="10"/>
  <c r="F23" i="10"/>
  <c r="F20" i="10"/>
  <c r="F19" i="10"/>
  <c r="L61" i="10"/>
  <c r="L56" i="10"/>
  <c r="L54" i="10"/>
  <c r="L53" i="10"/>
  <c r="L49" i="10"/>
  <c r="L46" i="10"/>
  <c r="L43" i="10"/>
  <c r="L36" i="10"/>
  <c r="L35" i="10"/>
  <c r="L23" i="10"/>
  <c r="L20" i="10"/>
  <c r="L19" i="10"/>
</calcChain>
</file>

<file path=xl/sharedStrings.xml><?xml version="1.0" encoding="utf-8"?>
<sst xmlns="http://schemas.openxmlformats.org/spreadsheetml/2006/main" count="5955" uniqueCount="962">
  <si>
    <t>QLD</t>
  </si>
  <si>
    <t>Apparent Power Rating (MVA)</t>
  </si>
  <si>
    <t>Maximum Real Power (MW)</t>
  </si>
  <si>
    <t>Minimum Real Power (MW)</t>
  </si>
  <si>
    <t>Ramp Up Rate (MW/h)</t>
  </si>
  <si>
    <t>Ramp Down Rate (MW/h)</t>
  </si>
  <si>
    <t>Fix Cost ($)</t>
  </si>
  <si>
    <t>Start up Cost ($)</t>
  </si>
  <si>
    <t>Shut down Cost ($)</t>
  </si>
  <si>
    <t>Variable Cost ($/MWh)</t>
  </si>
  <si>
    <t>MUT (h)</t>
  </si>
  <si>
    <t>MDT (h)</t>
  </si>
  <si>
    <t>Plot Color</t>
  </si>
  <si>
    <t>Sienna</t>
  </si>
  <si>
    <t>Peru</t>
  </si>
  <si>
    <t>DarkSlateGray</t>
  </si>
  <si>
    <t>MidnightBlue</t>
  </si>
  <si>
    <t>Black</t>
  </si>
  <si>
    <t>LightGrey</t>
  </si>
  <si>
    <t>Violet</t>
  </si>
  <si>
    <t>R</t>
  </si>
  <si>
    <t>X</t>
  </si>
  <si>
    <t>B</t>
  </si>
  <si>
    <t>Nature of Line</t>
  </si>
  <si>
    <t>L1</t>
  </si>
  <si>
    <t>AC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</si>
  <si>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</si>
  <si>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</si>
  <si>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</si>
  <si>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</si>
  <si>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</si>
  <si>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</si>
  <si>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</si>
  <si>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</si>
  <si>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</si>
  <si>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</si>
  <si>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</si>
  <si>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</si>
  <si>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</si>
  <si>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</si>
  <si>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</si>
  <si>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</si>
  <si>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</si>
  <si>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</si>
  <si>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</si>
  <si>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</si>
  <si>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</si>
  <si>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</si>
  <si>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</si>
  <si>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</si>
  <si>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</si>
  <si>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</si>
  <si>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</si>
  <si>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</si>
  <si>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</si>
  <si>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</si>
  <si>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</si>
  <si>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</si>
  <si>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</si>
  <si>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</si>
  <si>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</si>
  <si>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</si>
  <si>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</si>
  <si>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</si>
  <si>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</si>
  <si>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</si>
  <si>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</si>
  <si>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</si>
  <si>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</si>
  <si>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</si>
  <si>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</si>
  <si>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</si>
  <si>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</si>
  <si>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</si>
  <si>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</si>
  <si>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</si>
  <si>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</si>
  <si>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</si>
  <si>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</si>
  <si>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</si>
  <si>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</si>
  <si>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</si>
  <si>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</si>
  <si>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</si>
  <si>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</si>
  <si>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</si>
  <si>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</si>
  <si>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</si>
  <si>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</si>
  <si>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</si>
  <si>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</si>
  <si>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</si>
  <si>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</si>
  <si>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</si>
  <si>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</si>
  <si>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</si>
  <si>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</si>
  <si>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</si>
  <si>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</si>
  <si>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</si>
  <si>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</si>
  <si>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</si>
  <si>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</si>
  <si>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</si>
  <si>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</si>
  <si>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</si>
  <si>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</si>
  <si>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</si>
  <si>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</si>
  <si>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</si>
  <si>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</si>
  <si>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</si>
  <si>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</si>
  <si>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</si>
  <si>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</si>
  <si>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</si>
  <si>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</si>
  <si>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</si>
  <si>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</si>
  <si>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</si>
  <si>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</si>
  <si>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</si>
  <si>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</si>
  <si>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</si>
  <si>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</si>
  <si>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</si>
  <si>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</si>
  <si>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</si>
  <si>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</si>
  <si>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</si>
  <si>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</si>
  <si>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SEQ</t>
  </si>
  <si>
    <t>NQ</t>
  </si>
  <si>
    <t>SWQ</t>
  </si>
  <si>
    <t>CQ</t>
  </si>
  <si>
    <t>Generator Name</t>
  </si>
  <si>
    <t>Number of Units</t>
  </si>
  <si>
    <t>Location Node</t>
  </si>
  <si>
    <t>Maximum Energy Storage Capacity (MWh)</t>
  </si>
  <si>
    <t>Minimum Energy Storage Limit (MWh)</t>
  </si>
  <si>
    <t>Generation Type</t>
  </si>
  <si>
    <t>Uty_1</t>
  </si>
  <si>
    <t>Uty_2</t>
  </si>
  <si>
    <t>Uty_3</t>
  </si>
  <si>
    <t>Uty_4</t>
  </si>
  <si>
    <t>Uty_5</t>
  </si>
  <si>
    <t>Uty_6</t>
  </si>
  <si>
    <t>Node Location</t>
  </si>
  <si>
    <t>Utylity Storage Name</t>
  </si>
  <si>
    <t>Maximum Storage Capacity (MWh)</t>
  </si>
  <si>
    <t>Maximum Charge Rate (MW/h)</t>
  </si>
  <si>
    <t>Maximum Discharge Rate (MW/h)</t>
  </si>
  <si>
    <t>Minimum Storage Capacity (MWh)</t>
  </si>
  <si>
    <t>Demand Trace Weightage (%)</t>
  </si>
  <si>
    <t>Rooftop PV Capacity (MW)</t>
  </si>
  <si>
    <t>Maximum Battery Capacity (MWh)</t>
  </si>
  <si>
    <t>Minimum Battery Capacity (MWh)</t>
  </si>
  <si>
    <t>Node Zone</t>
  </si>
  <si>
    <t>Line Name</t>
  </si>
  <si>
    <t>End 1 Node Name</t>
  </si>
  <si>
    <t>End 2 Node Name</t>
  </si>
  <si>
    <t>Generation Tech Name</t>
  </si>
  <si>
    <t>Blue</t>
  </si>
  <si>
    <t>Prosumer Demand (%)</t>
  </si>
  <si>
    <t>Maximum Capacity (MW)</t>
  </si>
  <si>
    <t>Strorage Efficiency (%)</t>
  </si>
  <si>
    <t>Grey</t>
  </si>
  <si>
    <t>Pink</t>
  </si>
  <si>
    <t>Hydro</t>
  </si>
  <si>
    <t>BlCT</t>
  </si>
  <si>
    <t>OCGT</t>
  </si>
  <si>
    <t>CCGT</t>
  </si>
  <si>
    <t>Resource Collector Rating (MW)</t>
  </si>
  <si>
    <t>N_4932</t>
  </si>
  <si>
    <t>N_4950</t>
  </si>
  <si>
    <t>N_4935</t>
  </si>
  <si>
    <t>N_4942</t>
  </si>
  <si>
    <t>N_4952</t>
  </si>
  <si>
    <t>N_4936</t>
  </si>
  <si>
    <t>N_4921</t>
  </si>
  <si>
    <t>N_4975</t>
  </si>
  <si>
    <t>N_4911</t>
  </si>
  <si>
    <t>N_4954</t>
  </si>
  <si>
    <t>N_4905</t>
  </si>
  <si>
    <t>N_4933</t>
  </si>
  <si>
    <t>N_4934</t>
  </si>
  <si>
    <t>N_4976</t>
  </si>
  <si>
    <t>N_4930</t>
  </si>
  <si>
    <t>N_4953</t>
  </si>
  <si>
    <t>N_4232</t>
  </si>
  <si>
    <t>N_4332</t>
  </si>
  <si>
    <t>N_4211</t>
  </si>
  <si>
    <t>N_4311</t>
  </si>
  <si>
    <t>N_4350</t>
  </si>
  <si>
    <t>N_4352</t>
  </si>
  <si>
    <t>N_4330</t>
  </si>
  <si>
    <t>N_4221</t>
  </si>
  <si>
    <t>N_4375</t>
  </si>
  <si>
    <t>N_4305</t>
  </si>
  <si>
    <t>N_4354</t>
  </si>
  <si>
    <t>N_4333</t>
  </si>
  <si>
    <t>N_4335</t>
  </si>
  <si>
    <t>N_4373</t>
  </si>
  <si>
    <t>N_4377</t>
  </si>
  <si>
    <t>N_4220</t>
  </si>
  <si>
    <t>N_4331</t>
  </si>
  <si>
    <t>N_4351</t>
  </si>
  <si>
    <t>N_4370</t>
  </si>
  <si>
    <t>N_4372</t>
  </si>
  <si>
    <t>N_4337</t>
  </si>
  <si>
    <t>N_4336</t>
  </si>
  <si>
    <t>N_4309</t>
  </si>
  <si>
    <t>N_4308</t>
  </si>
  <si>
    <t>N_4302</t>
  </si>
  <si>
    <t>N_4303</t>
  </si>
  <si>
    <t>N_4304</t>
  </si>
  <si>
    <t>N_4310</t>
  </si>
  <si>
    <t>N_4301</t>
  </si>
  <si>
    <t>N_4374</t>
  </si>
  <si>
    <t>N_4376</t>
  </si>
  <si>
    <t>N_4353</t>
  </si>
  <si>
    <t>N_4339</t>
  </si>
  <si>
    <t>N_4371</t>
  </si>
  <si>
    <t>N_4306</t>
  </si>
  <si>
    <t>N_4355</t>
  </si>
  <si>
    <t>N_4338</t>
  </si>
  <si>
    <t>N_4334</t>
  </si>
  <si>
    <t>N_4307</t>
  </si>
  <si>
    <t>b</t>
  </si>
  <si>
    <t>N_2984</t>
  </si>
  <si>
    <t>N_2952</t>
  </si>
  <si>
    <t>Green</t>
  </si>
  <si>
    <t>N_2902</t>
  </si>
  <si>
    <t>N_2962</t>
  </si>
  <si>
    <t>N_2970</t>
  </si>
  <si>
    <t>N_2904</t>
  </si>
  <si>
    <t>N_2985</t>
  </si>
  <si>
    <t>N_2986</t>
  </si>
  <si>
    <t>N_2953</t>
  </si>
  <si>
    <t>N_2901</t>
  </si>
  <si>
    <t>N_2919</t>
  </si>
  <si>
    <t>N_2971</t>
  </si>
  <si>
    <t>Purple</t>
  </si>
  <si>
    <t>N_2925</t>
  </si>
  <si>
    <t>N_2905</t>
  </si>
  <si>
    <t>N_2903</t>
  </si>
  <si>
    <t>N_2914</t>
  </si>
  <si>
    <t>N_2966</t>
  </si>
  <si>
    <t>N_2415</t>
  </si>
  <si>
    <t>N_2402</t>
  </si>
  <si>
    <t>N_2403</t>
  </si>
  <si>
    <t>N_2201</t>
  </si>
  <si>
    <t>N_2202</t>
  </si>
  <si>
    <t>N_2203</t>
  </si>
  <si>
    <t>N_2214</t>
  </si>
  <si>
    <t>N_2213</t>
  </si>
  <si>
    <t>N_2215</t>
  </si>
  <si>
    <t>N_2209</t>
  </si>
  <si>
    <t>N_2210</t>
  </si>
  <si>
    <t>N_2222</t>
  </si>
  <si>
    <t>N_2211</t>
  </si>
  <si>
    <t>N_2219</t>
  </si>
  <si>
    <t>N_2225</t>
  </si>
  <si>
    <t>N_2224</t>
  </si>
  <si>
    <t>N_2231</t>
  </si>
  <si>
    <t>N_2255</t>
  </si>
  <si>
    <t>N_2227</t>
  </si>
  <si>
    <t>N_2238</t>
  </si>
  <si>
    <t>N_2260</t>
  </si>
  <si>
    <t>N_2239</t>
  </si>
  <si>
    <t>N_2237</t>
  </si>
  <si>
    <t>N_2250</t>
  </si>
  <si>
    <t>N_2251</t>
  </si>
  <si>
    <t>N_2252</t>
  </si>
  <si>
    <t>N_2233</t>
  </si>
  <si>
    <t>N_2243</t>
  </si>
  <si>
    <t>N_2242</t>
  </si>
  <si>
    <t>N_2236</t>
  </si>
  <si>
    <t>N_2266</t>
  </si>
  <si>
    <t>N_2262</t>
  </si>
  <si>
    <t>N_2248</t>
  </si>
  <si>
    <t>N_2170</t>
  </si>
  <si>
    <t>N_2127</t>
  </si>
  <si>
    <t>N_2270</t>
  </si>
  <si>
    <t>N_2274</t>
  </si>
  <si>
    <t>N_2286</t>
  </si>
  <si>
    <t>N_2285</t>
  </si>
  <si>
    <t>N_2185</t>
  </si>
  <si>
    <t>N_2195</t>
  </si>
  <si>
    <t>N_2153</t>
  </si>
  <si>
    <t>N_2116</t>
  </si>
  <si>
    <t>N_2253</t>
  </si>
  <si>
    <t>N_2216</t>
  </si>
  <si>
    <t>N_2212</t>
  </si>
  <si>
    <t>N_2259</t>
  </si>
  <si>
    <t>N_2276</t>
  </si>
  <si>
    <t>N_2275</t>
  </si>
  <si>
    <t>N_2289</t>
  </si>
  <si>
    <t>N_2290</t>
  </si>
  <si>
    <t>N_2291</t>
  </si>
  <si>
    <t>N_2297</t>
  </si>
  <si>
    <t>N_2293</t>
  </si>
  <si>
    <t>N_2261</t>
  </si>
  <si>
    <t>N_2295</t>
  </si>
  <si>
    <t>N_2257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</si>
  <si>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</si>
  <si>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</si>
  <si>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</si>
  <si>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</si>
  <si>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</si>
  <si>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</si>
  <si>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</si>
  <si>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</si>
  <si>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</si>
  <si>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</si>
  <si>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NSW</t>
  </si>
  <si>
    <t>NNS</t>
  </si>
  <si>
    <t>NCEN</t>
  </si>
  <si>
    <t>SWNSW</t>
  </si>
  <si>
    <t>CAN</t>
  </si>
  <si>
    <t>NVIC</t>
  </si>
  <si>
    <t>N_3923</t>
  </si>
  <si>
    <t>N_3986</t>
  </si>
  <si>
    <t>N_3921</t>
  </si>
  <si>
    <t>N_3918</t>
  </si>
  <si>
    <t>N_3922</t>
  </si>
  <si>
    <t>N_3915</t>
  </si>
  <si>
    <t>N_3980</t>
  </si>
  <si>
    <t>Brown</t>
  </si>
  <si>
    <t>BrCT</t>
  </si>
  <si>
    <t>N_3981</t>
  </si>
  <si>
    <t>N_3912</t>
  </si>
  <si>
    <t>N_3903</t>
  </si>
  <si>
    <t>N_3985</t>
  </si>
  <si>
    <t>White</t>
  </si>
  <si>
    <t>N_3914</t>
  </si>
  <si>
    <t>N_3902</t>
  </si>
  <si>
    <t>N_3982</t>
  </si>
  <si>
    <t>N_3906</t>
  </si>
  <si>
    <t>N_3929</t>
  </si>
  <si>
    <t>N_3201</t>
  </si>
  <si>
    <t>N_3202</t>
  </si>
  <si>
    <t>N_3203</t>
  </si>
  <si>
    <t>N_3401</t>
  </si>
  <si>
    <t>N_3404</t>
  </si>
  <si>
    <t>N_3422</t>
  </si>
  <si>
    <t>N_3405</t>
  </si>
  <si>
    <t>N_3411</t>
  </si>
  <si>
    <t>N_3407</t>
  </si>
  <si>
    <t>N_3406</t>
  </si>
  <si>
    <t>N_3408</t>
  </si>
  <si>
    <t>N_3409</t>
  </si>
  <si>
    <t>N_3410</t>
  </si>
  <si>
    <t>N_3412</t>
  </si>
  <si>
    <t>N_3423</t>
  </si>
  <si>
    <t>N_3420</t>
  </si>
  <si>
    <t>N_3112</t>
  </si>
  <si>
    <t>N_3114</t>
  </si>
  <si>
    <t>N_3113</t>
  </si>
  <si>
    <t>N_3415</t>
  </si>
  <si>
    <t>N_3115</t>
  </si>
  <si>
    <t>N_3102</t>
  </si>
  <si>
    <t>N_3118</t>
  </si>
  <si>
    <t>N_3116</t>
  </si>
  <si>
    <t>N_3117</t>
  </si>
  <si>
    <t>N_3417</t>
  </si>
  <si>
    <t>N_3468</t>
  </si>
  <si>
    <t>N_3416</t>
  </si>
  <si>
    <t>N_3418</t>
  </si>
  <si>
    <t>N_3426</t>
  </si>
  <si>
    <t>N_3424</t>
  </si>
  <si>
    <t>N_3429</t>
  </si>
  <si>
    <t>N_3428</t>
  </si>
  <si>
    <t>N_3421</t>
  </si>
  <si>
    <t>N_3427</t>
  </si>
  <si>
    <t>N_3402</t>
  </si>
  <si>
    <t>N_3425</t>
  </si>
  <si>
    <t>N_3130</t>
  </si>
  <si>
    <t>N_3119</t>
  </si>
  <si>
    <t>N_3470</t>
  </si>
  <si>
    <t>N_3471</t>
  </si>
  <si>
    <t>N_3314</t>
  </si>
  <si>
    <t>VIC</t>
  </si>
  <si>
    <t>CVIC</t>
  </si>
  <si>
    <t>MEL</t>
  </si>
  <si>
    <t>LV</t>
  </si>
  <si>
    <t>N_5906</t>
  </si>
  <si>
    <t>N_5945</t>
  </si>
  <si>
    <t>N_5951</t>
  </si>
  <si>
    <t>N_5952</t>
  </si>
  <si>
    <t>N_5970</t>
  </si>
  <si>
    <t>N_5918</t>
  </si>
  <si>
    <t>N_5911</t>
  </si>
  <si>
    <t>N_5912</t>
  </si>
  <si>
    <t>N_5953</t>
  </si>
  <si>
    <t>N_5901</t>
  </si>
  <si>
    <t>N_5913</t>
  </si>
  <si>
    <t>Sub Critical</t>
  </si>
  <si>
    <t>N_5314</t>
  </si>
  <si>
    <t>N_5365</t>
  </si>
  <si>
    <t>N_5304</t>
  </si>
  <si>
    <t>N_5312</t>
  </si>
  <si>
    <t>N_5313</t>
  </si>
  <si>
    <t>N_5308</t>
  </si>
  <si>
    <t>N_5366</t>
  </si>
  <si>
    <t>N_5330</t>
  </si>
  <si>
    <t>N_5305</t>
  </si>
  <si>
    <t>N_5307</t>
  </si>
  <si>
    <t>N_5306</t>
  </si>
  <si>
    <t>N_5309</t>
  </si>
  <si>
    <t>N_5340</t>
  </si>
  <si>
    <t>N_5310</t>
  </si>
  <si>
    <t>N_5311</t>
  </si>
  <si>
    <t>N_5301</t>
  </si>
  <si>
    <t>N_5302</t>
  </si>
  <si>
    <t>N_5303</t>
  </si>
  <si>
    <t>N_5318</t>
  </si>
  <si>
    <t>N_5328</t>
  </si>
  <si>
    <t>N_5317</t>
  </si>
  <si>
    <t>N_5370</t>
  </si>
  <si>
    <t>N_5325</t>
  </si>
  <si>
    <t>N_5345</t>
  </si>
  <si>
    <t>N_5326</t>
  </si>
  <si>
    <t>N_5320</t>
  </si>
  <si>
    <t>N_5329</t>
  </si>
  <si>
    <t>SA</t>
  </si>
  <si>
    <t>NSA</t>
  </si>
  <si>
    <t>ADE</t>
  </si>
  <si>
    <t>SESA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</si>
  <si>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</si>
  <si>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</si>
  <si>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</si>
  <si>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</si>
  <si>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</si>
  <si>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</si>
  <si>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</si>
  <si>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</si>
  <si>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</si>
  <si>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</si>
  <si>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</si>
  <si>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</si>
  <si>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</si>
  <si>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</si>
  <si>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</si>
  <si>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</si>
  <si>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</si>
  <si>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</si>
  <si>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</si>
  <si>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</si>
  <si>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</si>
  <si>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</si>
  <si>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</si>
  <si>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</si>
  <si>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</si>
  <si>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</si>
  <si>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</si>
  <si>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</si>
  <si>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</si>
  <si>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</si>
  <si>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</si>
  <si>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</si>
  <si>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</si>
  <si>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</si>
  <si>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</si>
  <si>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</si>
  <si>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</si>
  <si>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</si>
  <si>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</si>
  <si>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</si>
  <si>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</si>
  <si>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</si>
  <si>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</si>
  <si>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</si>
  <si>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</si>
  <si>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</si>
  <si>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</si>
  <si>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</si>
  <si>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</si>
  <si>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</si>
  <si>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</si>
  <si>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</si>
  <si>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L169</t>
  </si>
  <si>
    <t>L170</t>
  </si>
  <si>
    <t>L171</t>
  </si>
  <si>
    <t>L172</t>
  </si>
  <si>
    <t>L173</t>
  </si>
  <si>
    <t>L174</t>
  </si>
  <si>
    <t>L175</t>
  </si>
  <si>
    <t>L176</t>
  </si>
  <si>
    <t>L177</t>
  </si>
  <si>
    <t>L178</t>
  </si>
  <si>
    <t>L179</t>
  </si>
  <si>
    <t>L180</t>
  </si>
  <si>
    <t>L181</t>
  </si>
  <si>
    <t>L182</t>
  </si>
  <si>
    <t>L183</t>
  </si>
  <si>
    <t>L184</t>
  </si>
  <si>
    <t>L185</t>
  </si>
  <si>
    <t>L186</t>
  </si>
  <si>
    <t>L187</t>
  </si>
  <si>
    <t>L188</t>
  </si>
  <si>
    <t>L189</t>
  </si>
  <si>
    <t>L190</t>
  </si>
  <si>
    <t>L191</t>
  </si>
  <si>
    <t>L192</t>
  </si>
  <si>
    <t>L193</t>
  </si>
  <si>
    <t>L194</t>
  </si>
  <si>
    <t>L195</t>
  </si>
  <si>
    <t>L196</t>
  </si>
  <si>
    <t>L197</t>
  </si>
  <si>
    <t>L198</t>
  </si>
  <si>
    <t>L199</t>
  </si>
  <si>
    <t>L200</t>
  </si>
  <si>
    <t>L201</t>
  </si>
  <si>
    <t>L202</t>
  </si>
  <si>
    <t>L203</t>
  </si>
  <si>
    <t>L204</t>
  </si>
  <si>
    <t>L205</t>
  </si>
  <si>
    <t>L206</t>
  </si>
  <si>
    <t>L207</t>
  </si>
  <si>
    <t>L208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</si>
  <si>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</si>
  <si>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</si>
  <si>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</si>
  <si>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</si>
  <si>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</si>
  <si>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</si>
  <si>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</si>
  <si>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</si>
  <si>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</si>
  <si>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</si>
  <si>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L219</t>
  </si>
  <si>
    <t>L220</t>
  </si>
  <si>
    <t>L221</t>
  </si>
  <si>
    <t>L222</t>
  </si>
  <si>
    <t>L223</t>
  </si>
  <si>
    <t>L224</t>
  </si>
  <si>
    <t>L225</t>
  </si>
  <si>
    <t>L226</t>
  </si>
  <si>
    <t>L227</t>
  </si>
  <si>
    <t>L228</t>
  </si>
  <si>
    <t>L229</t>
  </si>
  <si>
    <t>L230</t>
  </si>
  <si>
    <t>L231</t>
  </si>
  <si>
    <t>L232</t>
  </si>
  <si>
    <t>L233</t>
  </si>
  <si>
    <t>L234</t>
  </si>
  <si>
    <t>L235</t>
  </si>
  <si>
    <t>L236</t>
  </si>
  <si>
    <t>L237</t>
  </si>
  <si>
    <t>L238</t>
  </si>
  <si>
    <t>L239</t>
  </si>
  <si>
    <t>L240</t>
  </si>
  <si>
    <t>L241</t>
  </si>
  <si>
    <t>L242</t>
  </si>
  <si>
    <t>L243</t>
  </si>
  <si>
    <t>L244</t>
  </si>
  <si>
    <t>L245</t>
  </si>
  <si>
    <t>L246</t>
  </si>
  <si>
    <t>L247</t>
  </si>
  <si>
    <t>L248</t>
  </si>
  <si>
    <t>L249</t>
  </si>
  <si>
    <t>L250</t>
  </si>
  <si>
    <t>L251</t>
  </si>
  <si>
    <t>L252</t>
  </si>
  <si>
    <t>L253</t>
  </si>
  <si>
    <t>L254</t>
  </si>
  <si>
    <t>L255</t>
  </si>
  <si>
    <t>L256</t>
  </si>
  <si>
    <t>L257</t>
  </si>
  <si>
    <t>L258</t>
  </si>
  <si>
    <t>L259</t>
  </si>
  <si>
    <t>L260</t>
  </si>
  <si>
    <t>L261</t>
  </si>
  <si>
    <t>L262</t>
  </si>
  <si>
    <t>L263</t>
  </si>
  <si>
    <t>L264</t>
  </si>
  <si>
    <t>L265</t>
  </si>
  <si>
    <t>L266</t>
  </si>
  <si>
    <t>L267</t>
  </si>
  <si>
    <t>L268</t>
  </si>
  <si>
    <t>L269</t>
  </si>
  <si>
    <t>L270</t>
  </si>
  <si>
    <t>L271</t>
  </si>
  <si>
    <t>L272</t>
  </si>
  <si>
    <t>L273</t>
  </si>
  <si>
    <t>L274</t>
  </si>
  <si>
    <t>L275</t>
  </si>
  <si>
    <t>L276</t>
  </si>
  <si>
    <t>L277</t>
  </si>
  <si>
    <t>L278</t>
  </si>
  <si>
    <t>L279</t>
  </si>
  <si>
    <t>L280</t>
  </si>
  <si>
    <t>L281</t>
  </si>
  <si>
    <t>L282</t>
  </si>
  <si>
    <t>L283</t>
  </si>
  <si>
    <t>L284</t>
  </si>
  <si>
    <t>L285</t>
  </si>
  <si>
    <t>L286</t>
  </si>
  <si>
    <t>L287</t>
  </si>
  <si>
    <t>L288</t>
  </si>
  <si>
    <t>L289</t>
  </si>
  <si>
    <t>L290</t>
  </si>
  <si>
    <t>L291</t>
  </si>
  <si>
    <t>L292</t>
  </si>
  <si>
    <t>L293</t>
  </si>
  <si>
    <t>L294</t>
  </si>
  <si>
    <t>L295</t>
  </si>
  <si>
    <t>L296</t>
  </si>
  <si>
    <t>L297</t>
  </si>
  <si>
    <t>L298</t>
  </si>
  <si>
    <t>L299</t>
  </si>
  <si>
    <t>L300</t>
  </si>
  <si>
    <t>L301</t>
  </si>
  <si>
    <t>L302</t>
  </si>
  <si>
    <t>L303</t>
  </si>
  <si>
    <t>L304</t>
  </si>
  <si>
    <t>L305</t>
  </si>
  <si>
    <t>L306</t>
  </si>
  <si>
    <t>L307</t>
  </si>
  <si>
    <t>L308</t>
  </si>
  <si>
    <t>L309</t>
  </si>
  <si>
    <t>L310</t>
  </si>
  <si>
    <t>L311</t>
  </si>
  <si>
    <t>L312</t>
  </si>
  <si>
    <t>L313</t>
  </si>
  <si>
    <t>L314</t>
  </si>
  <si>
    <t>L315</t>
  </si>
  <si>
    <t>L316</t>
  </si>
  <si>
    <t>L317</t>
  </si>
  <si>
    <t>L318</t>
  </si>
  <si>
    <t>L319</t>
  </si>
  <si>
    <t>L320</t>
  </si>
  <si>
    <t>L321</t>
  </si>
  <si>
    <t>L322</t>
  </si>
  <si>
    <t>L323</t>
  </si>
  <si>
    <t>L324</t>
  </si>
  <si>
    <t>L325</t>
  </si>
  <si>
    <t>L326</t>
  </si>
  <si>
    <t>L327</t>
  </si>
  <si>
    <t>L328</t>
  </si>
  <si>
    <t>L329</t>
  </si>
  <si>
    <t>L330</t>
  </si>
  <si>
    <t>L331</t>
  </si>
  <si>
    <t>L332</t>
  </si>
  <si>
    <t>L333</t>
  </si>
  <si>
    <t>L334</t>
  </si>
  <si>
    <t>L335</t>
  </si>
  <si>
    <t>L336</t>
  </si>
  <si>
    <t>L337</t>
  </si>
  <si>
    <t>L338</t>
  </si>
  <si>
    <t>L339</t>
  </si>
  <si>
    <t>L340</t>
  </si>
  <si>
    <t>L341</t>
  </si>
  <si>
    <t>L342</t>
  </si>
  <si>
    <t>L343</t>
  </si>
  <si>
    <t>L344</t>
  </si>
  <si>
    <t>L345</t>
  </si>
  <si>
    <t>L346</t>
  </si>
  <si>
    <t>L347</t>
  </si>
  <si>
    <t>L348</t>
  </si>
  <si>
    <t>L349</t>
  </si>
  <si>
    <t>L350</t>
  </si>
  <si>
    <t>L351</t>
  </si>
  <si>
    <t>L352</t>
  </si>
  <si>
    <t>L353</t>
  </si>
  <si>
    <t>L354</t>
  </si>
  <si>
    <t>L355</t>
  </si>
  <si>
    <t>L356</t>
  </si>
  <si>
    <t>L357</t>
  </si>
  <si>
    <t>L358</t>
  </si>
  <si>
    <t>L359</t>
  </si>
  <si>
    <t>L360</t>
  </si>
  <si>
    <t>L361</t>
  </si>
  <si>
    <t>L362</t>
  </si>
  <si>
    <t>L363</t>
  </si>
  <si>
    <t>L364</t>
  </si>
  <si>
    <t>L365</t>
  </si>
  <si>
    <t>L366</t>
  </si>
  <si>
    <t>L367</t>
  </si>
  <si>
    <t>L368</t>
  </si>
  <si>
    <t>L369</t>
  </si>
  <si>
    <t>L370</t>
  </si>
  <si>
    <t>L371</t>
  </si>
  <si>
    <t>L372</t>
  </si>
  <si>
    <t>L373</t>
  </si>
  <si>
    <t>L374</t>
  </si>
  <si>
    <t>L375</t>
  </si>
  <si>
    <t>L376</t>
  </si>
  <si>
    <t>L377</t>
  </si>
  <si>
    <t>L378</t>
  </si>
  <si>
    <t>L379</t>
  </si>
  <si>
    <t>L380</t>
  </si>
  <si>
    <t>L381</t>
  </si>
  <si>
    <t>L382</t>
  </si>
  <si>
    <t>L383</t>
  </si>
  <si>
    <t>L384</t>
  </si>
  <si>
    <t>L385</t>
  </si>
  <si>
    <t>L386</t>
  </si>
  <si>
    <t>L387</t>
  </si>
  <si>
    <t>L388</t>
  </si>
  <si>
    <t>L389</t>
  </si>
  <si>
    <t>L390</t>
  </si>
  <si>
    <t>L391</t>
  </si>
  <si>
    <t>L392</t>
  </si>
  <si>
    <t>L393</t>
  </si>
  <si>
    <t>L394</t>
  </si>
  <si>
    <t>L395</t>
  </si>
  <si>
    <t>Braemar PS</t>
  </si>
  <si>
    <t>Callide PS</t>
  </si>
  <si>
    <t>Condamine A PS</t>
  </si>
  <si>
    <t>Darling Downs PS</t>
  </si>
  <si>
    <t>Gladstone PS</t>
  </si>
  <si>
    <t>Kogan Creek PS</t>
  </si>
  <si>
    <t>Millmerran PS</t>
  </si>
  <si>
    <t>Mt Stuart PS</t>
  </si>
  <si>
    <t>Oakey PS</t>
  </si>
  <si>
    <t>Stanwell PS</t>
  </si>
  <si>
    <t>Swanbank E PS</t>
  </si>
  <si>
    <t>Tarong North PS</t>
  </si>
  <si>
    <t>Tarong PS</t>
  </si>
  <si>
    <t>Townsville (Yabulu) PS</t>
  </si>
  <si>
    <t>Wivenhoe PS</t>
  </si>
  <si>
    <t>Yarwun PS</t>
  </si>
  <si>
    <t>Bayswater Power Station</t>
  </si>
  <si>
    <t>Boco Rock Wind Farm</t>
  </si>
  <si>
    <t>WND</t>
  </si>
  <si>
    <t>Capital-Woodlawn WF</t>
  </si>
  <si>
    <t>Colongra Power Station</t>
  </si>
  <si>
    <t>Eraring Power Station</t>
  </si>
  <si>
    <t>GullenRange-Gunning-Cullering-Taralga WF</t>
  </si>
  <si>
    <t>Hunter Valley GT</t>
  </si>
  <si>
    <t>Liddell Power Station</t>
  </si>
  <si>
    <t>Mt Piper Power Station</t>
  </si>
  <si>
    <t>Murray Power Statio</t>
  </si>
  <si>
    <t>Shoalhaven Power Station</t>
  </si>
  <si>
    <t>Smithfield Energy Facility</t>
  </si>
  <si>
    <t>Tallawarra Power Station</t>
  </si>
  <si>
    <t>Tumut 3 Power Station</t>
  </si>
  <si>
    <t>Tumut Power Station</t>
  </si>
  <si>
    <t>Uranquinty Power Station</t>
  </si>
  <si>
    <t>Vales Point B Power Station</t>
  </si>
  <si>
    <t>Ararat WF</t>
  </si>
  <si>
    <t>Bald Hills-Toora-Wonthaggi WF</t>
  </si>
  <si>
    <t>Eildon PS</t>
  </si>
  <si>
    <t>Jeeralang PS</t>
  </si>
  <si>
    <t>Kiewa Hydro Scheme &amp; Dartmouth PS</t>
  </si>
  <si>
    <t>Laverton North PS</t>
  </si>
  <si>
    <t>Loy Yang A PS</t>
  </si>
  <si>
    <t>Loy Yang B PS</t>
  </si>
  <si>
    <t>Macarthur-Mortons-Oaklands WF</t>
  </si>
  <si>
    <t>Mortlake PS</t>
  </si>
  <si>
    <t>Newport PS</t>
  </si>
  <si>
    <t>Portland-Codrington-Yambuk WF</t>
  </si>
  <si>
    <t>Somerton PS</t>
  </si>
  <si>
    <t>Valley PS</t>
  </si>
  <si>
    <t>Waubra-Mt Mercer WF</t>
  </si>
  <si>
    <t>Yallourn W PS</t>
  </si>
  <si>
    <t>Dry Creek PS</t>
  </si>
  <si>
    <t>Hallett PS</t>
  </si>
  <si>
    <t>Hallett-Bluff WF</t>
  </si>
  <si>
    <t>Hornsdale-North Brown Hill WF</t>
  </si>
  <si>
    <t>Ladbroke Grove PS</t>
  </si>
  <si>
    <t>N_5902</t>
  </si>
  <si>
    <t>Lake Bonney WF</t>
  </si>
  <si>
    <t>Mintaro PS</t>
  </si>
  <si>
    <t>Osborne PS</t>
  </si>
  <si>
    <t>N_5914</t>
  </si>
  <si>
    <t>Pelican Point PS</t>
  </si>
  <si>
    <t>Quarantine PS</t>
  </si>
  <si>
    <t>Snowtown WF</t>
  </si>
  <si>
    <t>Snuggery PS</t>
  </si>
  <si>
    <t>Torrens Island PS</t>
  </si>
  <si>
    <t>L396</t>
  </si>
  <si>
    <t>L397</t>
  </si>
  <si>
    <t>Orange</t>
  </si>
  <si>
    <t>CoGen</t>
  </si>
  <si>
    <t>Ararat - Challicum Hills WF</t>
  </si>
  <si>
    <t>Lake Bonney-Canunda WF</t>
  </si>
  <si>
    <t>Snowtown-Clements Gap WF</t>
  </si>
  <si>
    <t>(650+220)/2</t>
  </si>
  <si>
    <t>1015*0.9</t>
  </si>
  <si>
    <t>2014 Variable Cost ($/MWh)</t>
  </si>
  <si>
    <t>Angle Limit</t>
  </si>
  <si>
    <t>Anlge Limiting</t>
  </si>
  <si>
    <t>Thermal Limit</t>
  </si>
  <si>
    <t>Thermal Limit (MVA)</t>
  </si>
  <si>
    <t>Demand Trace Weightage</t>
  </si>
  <si>
    <t>Variable Cost ($/MW)</t>
  </si>
  <si>
    <t>MUT (hour)</t>
  </si>
  <si>
    <t>MDT (hour)</t>
  </si>
  <si>
    <t>Demand Trace Name</t>
  </si>
  <si>
    <t>Wind Trace Name</t>
  </si>
  <si>
    <t>PV Trace Name</t>
  </si>
  <si>
    <t>CST Trace Name</t>
  </si>
  <si>
    <t>Rooftop PV Trace</t>
  </si>
  <si>
    <t>Generation Tech</t>
  </si>
  <si>
    <t>Actual Capacity (MW)</t>
  </si>
  <si>
    <t>END OF DATA</t>
  </si>
  <si>
    <t>Resistance (pu)</t>
  </si>
  <si>
    <t>Reactance (pu)</t>
  </si>
  <si>
    <t>Susceptance (pu)</t>
  </si>
  <si>
    <t>Connected to Grid</t>
  </si>
  <si>
    <t>Maximum Reactive Power (MVar)</t>
  </si>
  <si>
    <t>Minimum Reactive Power (MVar)</t>
  </si>
  <si>
    <t>Maximum Angle Limit (degree)</t>
  </si>
  <si>
    <t>End 1 Bus Name</t>
  </si>
  <si>
    <t>End 2 Bus Name</t>
  </si>
  <si>
    <t>Bus Name</t>
  </si>
  <si>
    <t>Bus Region</t>
  </si>
  <si>
    <t>Bus Type</t>
  </si>
  <si>
    <t>Power Factor</t>
  </si>
  <si>
    <t>Feedin Price Ratio</t>
  </si>
  <si>
    <t>In Service</t>
  </si>
  <si>
    <t>Location Bus</t>
  </si>
  <si>
    <t>Base_kV</t>
  </si>
  <si>
    <t>Battery Efficiency (%)</t>
  </si>
  <si>
    <t>Abermain</t>
  </si>
  <si>
    <t>ABRN_275</t>
  </si>
  <si>
    <t>Belmont</t>
  </si>
  <si>
    <t>BLMT_275</t>
  </si>
  <si>
    <t>Blackwall</t>
  </si>
  <si>
    <t>BLWL_275</t>
  </si>
  <si>
    <t>Braemar</t>
  </si>
  <si>
    <t>BRMR_275</t>
  </si>
  <si>
    <t>Broadsound</t>
  </si>
  <si>
    <t>BRSD_275</t>
  </si>
  <si>
    <t>Bulli Ck</t>
  </si>
  <si>
    <t>BLCK_330</t>
  </si>
  <si>
    <t>Callide</t>
  </si>
  <si>
    <t>CLDE_275</t>
  </si>
  <si>
    <t>Chalumbin</t>
  </si>
  <si>
    <t>CHBN_275</t>
  </si>
  <si>
    <t>GinGin</t>
  </si>
  <si>
    <t>GGIN_275</t>
  </si>
  <si>
    <t>Goodna</t>
  </si>
  <si>
    <t>GDNA_275</t>
  </si>
  <si>
    <t>Greenbank</t>
  </si>
  <si>
    <t>GBNK_275</t>
  </si>
  <si>
    <t>Lilyvale</t>
  </si>
  <si>
    <t>LVLE_275</t>
  </si>
  <si>
    <t>Mount England</t>
  </si>
  <si>
    <t>MENG_275</t>
  </si>
  <si>
    <t>MRDG_330</t>
  </si>
  <si>
    <t>MRDG_275</t>
  </si>
  <si>
    <t>Millmerran</t>
  </si>
  <si>
    <t>MMRN_330</t>
  </si>
  <si>
    <t>Mudgeeraba</t>
  </si>
  <si>
    <t>MGBA_275</t>
  </si>
  <si>
    <t>Nebo</t>
  </si>
  <si>
    <t>NEBO_275</t>
  </si>
  <si>
    <t>Palmwoods</t>
  </si>
  <si>
    <t>PLMS_275</t>
  </si>
  <si>
    <t>Rocklea</t>
  </si>
  <si>
    <t>RLEA_275</t>
  </si>
  <si>
    <t>Ross</t>
  </si>
  <si>
    <t>ROSS_275</t>
  </si>
  <si>
    <t>South Pine</t>
  </si>
  <si>
    <t>SPNE_275</t>
  </si>
  <si>
    <t>Strathmore</t>
  </si>
  <si>
    <t>SMRE_275</t>
  </si>
  <si>
    <t>Tarong</t>
  </si>
  <si>
    <t>TRNG_275</t>
  </si>
  <si>
    <t>Woolooga</t>
  </si>
  <si>
    <t>WLGA_275</t>
  </si>
  <si>
    <t>Woree</t>
  </si>
  <si>
    <t>WREE_275</t>
  </si>
  <si>
    <t>Wurdong</t>
  </si>
  <si>
    <t>WDNG_275</t>
  </si>
  <si>
    <t xml:space="preserve">Armidale </t>
  </si>
  <si>
    <t>ARML_330</t>
  </si>
  <si>
    <t>Beaconsfield</t>
  </si>
  <si>
    <t>BFLD_330</t>
  </si>
  <si>
    <t xml:space="preserve">Broken Hill </t>
  </si>
  <si>
    <t>BHILL_220</t>
  </si>
  <si>
    <t>Buronga</t>
  </si>
  <si>
    <t>BRNG_220</t>
  </si>
  <si>
    <t>CNBR_330</t>
  </si>
  <si>
    <t>Dapto</t>
  </si>
  <si>
    <t>DPTO_330</t>
  </si>
  <si>
    <t>Darlington Pt 330</t>
  </si>
  <si>
    <t>DARL_330</t>
  </si>
  <si>
    <t>Darlington Pt 220</t>
  </si>
  <si>
    <t>DARL_220</t>
  </si>
  <si>
    <t>Dumaresq</t>
  </si>
  <si>
    <t>DMRQ_330</t>
  </si>
  <si>
    <t>Eraring 500</t>
  </si>
  <si>
    <t>ERNG_500</t>
  </si>
  <si>
    <t>Haymarket</t>
  </si>
  <si>
    <t>HYMT_330</t>
  </si>
  <si>
    <t>Holroyd</t>
  </si>
  <si>
    <t>HLRD_330</t>
  </si>
  <si>
    <t>Kemps Ck 330</t>
  </si>
  <si>
    <t>KPCK_330</t>
  </si>
  <si>
    <t>Lismore</t>
  </si>
  <si>
    <t>LISM_330</t>
  </si>
  <si>
    <t>Muswellbrook</t>
  </si>
  <si>
    <t>MUSW_330</t>
  </si>
  <si>
    <t>Newcastle</t>
  </si>
  <si>
    <t>NCST_330</t>
  </si>
  <si>
    <t>Regentville</t>
  </si>
  <si>
    <t>RGTV_330</t>
  </si>
  <si>
    <t>Sydney East</t>
  </si>
  <si>
    <t>SYDE_330</t>
  </si>
  <si>
    <t>Sydney North</t>
  </si>
  <si>
    <t>SYDN_330</t>
  </si>
  <si>
    <t>Sydney South</t>
  </si>
  <si>
    <t>SYDS_330</t>
  </si>
  <si>
    <t>Sydney West</t>
  </si>
  <si>
    <t>SYDW_330</t>
  </si>
  <si>
    <t xml:space="preserve">Tamworth </t>
  </si>
  <si>
    <t>TMWT_330</t>
  </si>
  <si>
    <t xml:space="preserve">Tuggerah </t>
  </si>
  <si>
    <t>TGRH_330</t>
  </si>
  <si>
    <t>Bendigo</t>
  </si>
  <si>
    <t>BEND_220</t>
  </si>
  <si>
    <t>Brunswick</t>
  </si>
  <si>
    <t>BRUN_220</t>
  </si>
  <si>
    <t>Horsham</t>
  </si>
  <si>
    <t>HRSH_220</t>
  </si>
  <si>
    <t>Kerang</t>
  </si>
  <si>
    <t>KRNG_220</t>
  </si>
  <si>
    <t>Moorabool</t>
  </si>
  <si>
    <t>MRBL_220</t>
  </si>
  <si>
    <t>RCMD_220</t>
  </si>
  <si>
    <t>Ringwood</t>
  </si>
  <si>
    <t>RNGD_220</t>
  </si>
  <si>
    <t>Rowville</t>
  </si>
  <si>
    <t>RWVL_220</t>
  </si>
  <si>
    <t>Shepparton</t>
  </si>
  <si>
    <t>SHEP_220</t>
  </si>
  <si>
    <t>Thomastown</t>
  </si>
  <si>
    <t>THMT_220</t>
  </si>
  <si>
    <t>Cherry Gardens</t>
  </si>
  <si>
    <t>CHGN_275</t>
  </si>
  <si>
    <t>Davenport</t>
  </si>
  <si>
    <t>DVNP_275</t>
  </si>
  <si>
    <t>Happy Valley</t>
  </si>
  <si>
    <t>HVLY_275</t>
  </si>
  <si>
    <t>Kilburn</t>
  </si>
  <si>
    <t>KBRN_275</t>
  </si>
  <si>
    <t>Morphett Vale East</t>
  </si>
  <si>
    <t>MRVL_275</t>
  </si>
  <si>
    <t>Para</t>
  </si>
  <si>
    <t>PARA_275</t>
  </si>
  <si>
    <t>Parafield gardens</t>
  </si>
  <si>
    <t>PGDN_275</t>
  </si>
  <si>
    <t>Robertstown</t>
  </si>
  <si>
    <t>RBTN_275</t>
  </si>
  <si>
    <t>South East</t>
  </si>
  <si>
    <t>SEST_275</t>
  </si>
  <si>
    <t>Tailem Bend</t>
  </si>
  <si>
    <t>TLBD_275</t>
  </si>
  <si>
    <t>Tungkillo</t>
  </si>
  <si>
    <t>TGKO_275</t>
  </si>
  <si>
    <t>SVC Name</t>
  </si>
  <si>
    <t>Middle Ridge_1</t>
  </si>
  <si>
    <t>Middle Ridge_2</t>
  </si>
  <si>
    <t>Bus</t>
  </si>
  <si>
    <t>Richmond</t>
  </si>
  <si>
    <t>Canberra</t>
  </si>
  <si>
    <t>HYDR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</si>
</sst>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9900CC"/>
        <bgColor theme="4" tint="0.79998168889431442"/>
      </patternFill>
    </fill>
    <fill>
      <patternFill patternType="solid">
        <fgColor rgb="FFFF3399"/>
        <bgColor theme="4" tint="0.79998168889431442"/>
      </patternFill>
    </fill>
    <fill>
      <patternFill patternType="solid">
        <fgColor theme="0" tint="-0.34998626667073579"/>
        <bgColor theme="4" tint="0.79998168889431442"/>
      </patternFill>
    </fill>
    <fill>
      <patternFill patternType="solid">
        <fgColor rgb="FF00B0F0"/>
        <bgColor theme="4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6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4">
    <xf numFmtId="0" fontId="0" fillId="0" borderId="0" xfId="0"/>
    <xf numFmtId="1" fontId="0" fillId="0" borderId="0" xfId="0" applyNumberFormat="1" applyAlignment="1">
      <alignment horizontal="right"/>
    </xf>
    <xf numFmtId="49" fontId="1" fillId="0" borderId="0" xfId="0" applyNumberFormat="1" applyFont="1" applyFill="1" applyBorder="1" applyAlignment="1">
      <alignment horizontal="center" wrapText="1"/>
    </xf>
    <xf numFmtId="49" fontId="1" fillId="0" borderId="0" xfId="0" applyNumberFormat="1" applyFont="1" applyFill="1" applyBorder="1" applyAlignment="1">
      <alignment horizontal="left" wrapText="1"/>
    </xf>
    <xf numFmtId="0" fontId="6" fillId="0" borderId="0" xfId="1" applyFont="1" applyFill="1" applyBorder="1" applyAlignment="1">
      <alignment horizontal="left"/>
    </xf>
    <xf numFmtId="49" fontId="7" fillId="0" borderId="0" xfId="0" applyNumberFormat="1" applyFont="1" applyAlignment="1">
      <alignment horizontal="center" wrapText="1"/>
    </xf>
    <xf numFmtId="0" fontId="7" fillId="0" borderId="0" xfId="0" applyFont="1"/>
    <xf numFmtId="0" fontId="2" fillId="4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6" fillId="3" borderId="0" xfId="1" applyFont="1" applyFill="1" applyBorder="1" applyAlignment="1">
      <alignment horizontal="center"/>
    </xf>
    <xf numFmtId="0" fontId="6" fillId="4" borderId="0" xfId="1" applyFont="1" applyFill="1" applyBorder="1" applyAlignment="1">
      <alignment horizontal="center"/>
    </xf>
    <xf numFmtId="0" fontId="6" fillId="5" borderId="0" xfId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" fontId="2" fillId="4" borderId="0" xfId="0" applyNumberFormat="1" applyFont="1" applyFill="1" applyBorder="1" applyAlignment="1">
      <alignment horizontal="center"/>
    </xf>
    <xf numFmtId="2" fontId="2" fillId="4" borderId="0" xfId="0" applyNumberFormat="1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" fontId="2" fillId="3" borderId="0" xfId="0" applyNumberFormat="1" applyFont="1" applyFill="1" applyBorder="1" applyAlignment="1">
      <alignment horizontal="center"/>
    </xf>
    <xf numFmtId="2" fontId="2" fillId="3" borderId="0" xfId="0" applyNumberFormat="1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1" fontId="2" fillId="5" borderId="0" xfId="0" applyNumberFormat="1" applyFont="1" applyFill="1" applyBorder="1" applyAlignment="1">
      <alignment horizontal="center"/>
    </xf>
    <xf numFmtId="2" fontId="2" fillId="5" borderId="0" xfId="0" applyNumberFormat="1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164" fontId="2" fillId="4" borderId="0" xfId="0" applyNumberFormat="1" applyFont="1" applyFill="1" applyBorder="1" applyAlignment="1">
      <alignment horizontal="center"/>
    </xf>
    <xf numFmtId="164" fontId="2" fillId="5" borderId="0" xfId="0" applyNumberFormat="1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0" borderId="2" xfId="0" applyBorder="1"/>
    <xf numFmtId="0" fontId="0" fillId="12" borderId="0" xfId="0" applyFill="1"/>
    <xf numFmtId="0" fontId="0" fillId="0" borderId="3" xfId="0" applyBorder="1"/>
    <xf numFmtId="0" fontId="0" fillId="0" borderId="0" xfId="0" applyFill="1" applyBorder="1"/>
    <xf numFmtId="0" fontId="0" fillId="0" borderId="0" xfId="0" applyBorder="1"/>
    <xf numFmtId="164" fontId="0" fillId="0" borderId="0" xfId="0" applyNumberFormat="1"/>
    <xf numFmtId="0" fontId="0" fillId="11" borderId="0" xfId="0" applyFill="1"/>
    <xf numFmtId="0" fontId="2" fillId="10" borderId="0" xfId="0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2" fillId="13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15" borderId="1" xfId="0" applyFont="1" applyFill="1" applyBorder="1" applyAlignment="1">
      <alignment horizontal="center"/>
    </xf>
    <xf numFmtId="0" fontId="2" fillId="15" borderId="0" xfId="0" applyFont="1" applyFill="1" applyBorder="1" applyAlignment="1">
      <alignment horizontal="center"/>
    </xf>
    <xf numFmtId="1" fontId="2" fillId="15" borderId="0" xfId="0" applyNumberFormat="1" applyFont="1" applyFill="1" applyBorder="1" applyAlignment="1">
      <alignment horizontal="center"/>
    </xf>
    <xf numFmtId="2" fontId="2" fillId="15" borderId="0" xfId="0" applyNumberFormat="1" applyFont="1" applyFill="1" applyBorder="1" applyAlignment="1">
      <alignment horizontal="center"/>
    </xf>
    <xf numFmtId="0" fontId="0" fillId="15" borderId="0" xfId="0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0" fontId="0" fillId="11" borderId="4" xfId="0" applyFont="1" applyFill="1" applyBorder="1" applyAlignment="1">
      <alignment horizontal="center"/>
    </xf>
    <xf numFmtId="0" fontId="0" fillId="11" borderId="4" xfId="0" applyNumberFormat="1" applyFont="1" applyFill="1" applyBorder="1" applyAlignment="1">
      <alignment horizontal="center"/>
    </xf>
    <xf numFmtId="0" fontId="0" fillId="0" borderId="3" xfId="0" applyFill="1" applyBorder="1"/>
    <xf numFmtId="49" fontId="9" fillId="0" borderId="0" xfId="0" applyNumberFormat="1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0" fontId="0" fillId="16" borderId="0" xfId="0" applyFill="1"/>
    <xf numFmtId="0" fontId="0" fillId="16" borderId="0" xfId="0" applyFill="1" applyBorder="1"/>
    <xf numFmtId="0" fontId="11" fillId="0" borderId="0" xfId="0" applyFont="1"/>
    <xf numFmtId="0" fontId="10" fillId="0" borderId="0" xfId="0" applyFont="1"/>
    <xf numFmtId="0" fontId="8" fillId="0" borderId="0" xfId="0" applyFont="1"/>
    <xf numFmtId="49" fontId="1" fillId="0" borderId="0" xfId="0" applyNumberFormat="1" applyFont="1" applyFill="1" applyBorder="1" applyAlignment="1">
      <alignment horizontal="center" wrapText="1"/>
    </xf>
    <xf numFmtId="0" fontId="0" fillId="0" borderId="0" xfId="0"/>
    <xf numFmtId="49" fontId="1" fillId="0" borderId="0" xfId="0" applyNumberFormat="1" applyFont="1" applyFill="1" applyBorder="1" applyAlignment="1">
      <alignment horizontal="center" wrapText="1"/>
    </xf>
    <xf numFmtId="0" fontId="0" fillId="0" borderId="0" xfId="0"/>
    <xf numFmtId="49" fontId="7" fillId="0" borderId="0" xfId="0" applyNumberFormat="1" applyFont="1" applyAlignment="1">
      <alignment horizontal="center" wrapText="1"/>
    </xf>
    <xf numFmtId="0" fontId="0" fillId="0" borderId="0" xfId="0"/>
    <xf numFmtId="49" fontId="7" fillId="0" borderId="0" xfId="0" applyNumberFormat="1" applyFont="1" applyAlignment="1">
      <alignment horizontal="center" wrapText="1"/>
    </xf>
    <xf numFmtId="0" fontId="0" fillId="0" borderId="0" xfId="0"/>
    <xf numFmtId="49" fontId="1" fillId="0" borderId="0" xfId="0" applyNumberFormat="1" applyFont="1" applyFill="1" applyBorder="1" applyAlignment="1">
      <alignment horizontal="center" wrapText="1"/>
    </xf>
    <xf numFmtId="0" fontId="0" fillId="0" borderId="0" xfId="0"/>
    <xf numFmtId="49" fontId="7" fillId="0" borderId="0" xfId="0" applyNumberFormat="1" applyFont="1" applyAlignment="1">
      <alignment horizontal="center" wrapText="1"/>
    </xf>
    <xf numFmtId="0" fontId="7" fillId="0" borderId="0" xfId="0" applyFont="1"/>
    <xf numFmtId="0" fontId="0" fillId="0" borderId="0" xfId="0"/>
    <xf numFmtId="49" fontId="7" fillId="0" borderId="0" xfId="0" applyNumberFormat="1" applyFont="1" applyAlignment="1">
      <alignment horizontal="center" wrapText="1"/>
    </xf>
    <xf numFmtId="0" fontId="0" fillId="0" borderId="0" xfId="0" applyFill="1"/>
    <xf numFmtId="164" fontId="0" fillId="12" borderId="0" xfId="0" applyNumberFormat="1" applyFill="1"/>
    <xf numFmtId="164" fontId="0" fillId="0" borderId="0" xfId="0" applyNumberFormat="1" applyFill="1"/>
    <xf numFmtId="49" fontId="1" fillId="0" borderId="0" xfId="0" applyNumberFormat="1" applyFont="1" applyFill="1" applyBorder="1" applyAlignment="1">
      <alignment horizontal="center" wrapText="1"/>
    </xf>
    <xf numFmtId="49" fontId="1" fillId="0" borderId="0" xfId="0" applyNumberFormat="1" applyFont="1" applyFill="1" applyBorder="1" applyAlignment="1">
      <alignment horizontal="center" wrapText="1"/>
    </xf>
    <xf numFmtId="49" fontId="1" fillId="0" borderId="0" xfId="0" applyNumberFormat="1" applyFont="1" applyFill="1" applyBorder="1" applyAlignment="1">
      <alignment horizontal="center" wrapText="1"/>
    </xf>
    <xf numFmtId="49" fontId="1" fillId="0" borderId="0" xfId="0" applyNumberFormat="1" applyFont="1" applyFill="1" applyBorder="1" applyAlignment="1">
      <alignment horizontal="center" wrapText="1"/>
    </xf>
    <xf numFmtId="0" fontId="0" fillId="0" borderId="0" xfId="0"/>
    <xf numFmtId="49" fontId="1" fillId="0" borderId="0" xfId="0" applyNumberFormat="1" applyFont="1" applyFill="1" applyBorder="1" applyAlignment="1">
      <alignment horizontal="center" wrapText="1"/>
    </xf>
    <xf numFmtId="0" fontId="0" fillId="0" borderId="0" xfId="0"/>
    <xf numFmtId="49" fontId="1" fillId="0" borderId="0" xfId="0" applyNumberFormat="1" applyFont="1" applyFill="1" applyBorder="1" applyAlignment="1">
      <alignment horizontal="center" wrapText="1"/>
    </xf>
  </cellXfs>
  <cellStyles count="464">
    <cellStyle name="Followed Hyperlink 10" xfId="19" xr:uid="{00000000-0005-0000-0000-000000000000}"/>
    <cellStyle name="Followed Hyperlink 100" xfId="199" xr:uid="{00000000-0005-0000-0000-000001000000}"/>
    <cellStyle name="Followed Hyperlink 101" xfId="201" xr:uid="{00000000-0005-0000-0000-000002000000}"/>
    <cellStyle name="Followed Hyperlink 102" xfId="203" xr:uid="{00000000-0005-0000-0000-000003000000}"/>
    <cellStyle name="Followed Hyperlink 103" xfId="205" xr:uid="{00000000-0005-0000-0000-000004000000}"/>
    <cellStyle name="Followed Hyperlink 104" xfId="207" xr:uid="{00000000-0005-0000-0000-000005000000}"/>
    <cellStyle name="Followed Hyperlink 105" xfId="209" xr:uid="{00000000-0005-0000-0000-000006000000}"/>
    <cellStyle name="Followed Hyperlink 106" xfId="211" xr:uid="{00000000-0005-0000-0000-000007000000}"/>
    <cellStyle name="Followed Hyperlink 107" xfId="213" xr:uid="{00000000-0005-0000-0000-000008000000}"/>
    <cellStyle name="Followed Hyperlink 108" xfId="215" xr:uid="{00000000-0005-0000-0000-000009000000}"/>
    <cellStyle name="Followed Hyperlink 109" xfId="217" xr:uid="{00000000-0005-0000-0000-00000A000000}"/>
    <cellStyle name="Followed Hyperlink 11" xfId="21" xr:uid="{00000000-0005-0000-0000-00000B000000}"/>
    <cellStyle name="Followed Hyperlink 110" xfId="219" xr:uid="{00000000-0005-0000-0000-00000C000000}"/>
    <cellStyle name="Followed Hyperlink 111" xfId="221" xr:uid="{00000000-0005-0000-0000-00000D000000}"/>
    <cellStyle name="Followed Hyperlink 112" xfId="223" xr:uid="{00000000-0005-0000-0000-00000E000000}"/>
    <cellStyle name="Followed Hyperlink 113" xfId="225" xr:uid="{00000000-0005-0000-0000-00000F000000}"/>
    <cellStyle name="Followed Hyperlink 114" xfId="227" xr:uid="{00000000-0005-0000-0000-000010000000}"/>
    <cellStyle name="Followed Hyperlink 115" xfId="229" xr:uid="{00000000-0005-0000-0000-000011000000}"/>
    <cellStyle name="Followed Hyperlink 116" xfId="231" xr:uid="{00000000-0005-0000-0000-000012000000}"/>
    <cellStyle name="Followed Hyperlink 117" xfId="233" xr:uid="{00000000-0005-0000-0000-000013000000}"/>
    <cellStyle name="Followed Hyperlink 118" xfId="235" xr:uid="{00000000-0005-0000-0000-000014000000}"/>
    <cellStyle name="Followed Hyperlink 119" xfId="237" xr:uid="{00000000-0005-0000-0000-000015000000}"/>
    <cellStyle name="Followed Hyperlink 12" xfId="23" xr:uid="{00000000-0005-0000-0000-000016000000}"/>
    <cellStyle name="Followed Hyperlink 120" xfId="239" xr:uid="{00000000-0005-0000-0000-000017000000}"/>
    <cellStyle name="Followed Hyperlink 121" xfId="241" xr:uid="{00000000-0005-0000-0000-000018000000}"/>
    <cellStyle name="Followed Hyperlink 122" xfId="243" xr:uid="{00000000-0005-0000-0000-000019000000}"/>
    <cellStyle name="Followed Hyperlink 123" xfId="245" xr:uid="{00000000-0005-0000-0000-00001A000000}"/>
    <cellStyle name="Followed Hyperlink 124" xfId="247" xr:uid="{00000000-0005-0000-0000-00001B000000}"/>
    <cellStyle name="Followed Hyperlink 125" xfId="249" xr:uid="{00000000-0005-0000-0000-00001C000000}"/>
    <cellStyle name="Followed Hyperlink 126" xfId="251" xr:uid="{00000000-0005-0000-0000-00001D000000}"/>
    <cellStyle name="Followed Hyperlink 127" xfId="253" xr:uid="{00000000-0005-0000-0000-00001E000000}"/>
    <cellStyle name="Followed Hyperlink 128" xfId="255" xr:uid="{00000000-0005-0000-0000-00001F000000}"/>
    <cellStyle name="Followed Hyperlink 129" xfId="257" xr:uid="{00000000-0005-0000-0000-000020000000}"/>
    <cellStyle name="Followed Hyperlink 13" xfId="25" xr:uid="{00000000-0005-0000-0000-000021000000}"/>
    <cellStyle name="Followed Hyperlink 130" xfId="259" xr:uid="{00000000-0005-0000-0000-000022000000}"/>
    <cellStyle name="Followed Hyperlink 131" xfId="261" xr:uid="{00000000-0005-0000-0000-000023000000}"/>
    <cellStyle name="Followed Hyperlink 132" xfId="263" xr:uid="{00000000-0005-0000-0000-000024000000}"/>
    <cellStyle name="Followed Hyperlink 133" xfId="265" xr:uid="{00000000-0005-0000-0000-000025000000}"/>
    <cellStyle name="Followed Hyperlink 134" xfId="267" xr:uid="{00000000-0005-0000-0000-000026000000}"/>
    <cellStyle name="Followed Hyperlink 135" xfId="269" xr:uid="{00000000-0005-0000-0000-000027000000}"/>
    <cellStyle name="Followed Hyperlink 136" xfId="271" xr:uid="{00000000-0005-0000-0000-000028000000}"/>
    <cellStyle name="Followed Hyperlink 137" xfId="273" xr:uid="{00000000-0005-0000-0000-000029000000}"/>
    <cellStyle name="Followed Hyperlink 138" xfId="275" xr:uid="{00000000-0005-0000-0000-00002A000000}"/>
    <cellStyle name="Followed Hyperlink 139" xfId="277" xr:uid="{00000000-0005-0000-0000-00002B000000}"/>
    <cellStyle name="Followed Hyperlink 14" xfId="27" xr:uid="{00000000-0005-0000-0000-00002C000000}"/>
    <cellStyle name="Followed Hyperlink 140" xfId="279" xr:uid="{00000000-0005-0000-0000-00002D000000}"/>
    <cellStyle name="Followed Hyperlink 141" xfId="281" xr:uid="{00000000-0005-0000-0000-00002E000000}"/>
    <cellStyle name="Followed Hyperlink 142" xfId="283" xr:uid="{00000000-0005-0000-0000-00002F000000}"/>
    <cellStyle name="Followed Hyperlink 143" xfId="285" xr:uid="{00000000-0005-0000-0000-000030000000}"/>
    <cellStyle name="Followed Hyperlink 144" xfId="287" xr:uid="{00000000-0005-0000-0000-000031000000}"/>
    <cellStyle name="Followed Hyperlink 145" xfId="289" xr:uid="{00000000-0005-0000-0000-000032000000}"/>
    <cellStyle name="Followed Hyperlink 146" xfId="291" xr:uid="{00000000-0005-0000-0000-000033000000}"/>
    <cellStyle name="Followed Hyperlink 147" xfId="293" xr:uid="{00000000-0005-0000-0000-000034000000}"/>
    <cellStyle name="Followed Hyperlink 148" xfId="295" xr:uid="{00000000-0005-0000-0000-000035000000}"/>
    <cellStyle name="Followed Hyperlink 149" xfId="297" xr:uid="{00000000-0005-0000-0000-000036000000}"/>
    <cellStyle name="Followed Hyperlink 15" xfId="29" xr:uid="{00000000-0005-0000-0000-000037000000}"/>
    <cellStyle name="Followed Hyperlink 150" xfId="299" xr:uid="{00000000-0005-0000-0000-000038000000}"/>
    <cellStyle name="Followed Hyperlink 151" xfId="301" xr:uid="{00000000-0005-0000-0000-000039000000}"/>
    <cellStyle name="Followed Hyperlink 152" xfId="303" xr:uid="{00000000-0005-0000-0000-00003A000000}"/>
    <cellStyle name="Followed Hyperlink 153" xfId="305" xr:uid="{00000000-0005-0000-0000-00003B000000}"/>
    <cellStyle name="Followed Hyperlink 154" xfId="307" xr:uid="{00000000-0005-0000-0000-00003C000000}"/>
    <cellStyle name="Followed Hyperlink 155" xfId="309" xr:uid="{00000000-0005-0000-0000-00003D000000}"/>
    <cellStyle name="Followed Hyperlink 156" xfId="311" xr:uid="{00000000-0005-0000-0000-00003E000000}"/>
    <cellStyle name="Followed Hyperlink 157" xfId="313" xr:uid="{00000000-0005-0000-0000-00003F000000}"/>
    <cellStyle name="Followed Hyperlink 158" xfId="315" xr:uid="{00000000-0005-0000-0000-000040000000}"/>
    <cellStyle name="Followed Hyperlink 159" xfId="317" xr:uid="{00000000-0005-0000-0000-000041000000}"/>
    <cellStyle name="Followed Hyperlink 16" xfId="31" xr:uid="{00000000-0005-0000-0000-000042000000}"/>
    <cellStyle name="Followed Hyperlink 160" xfId="319" xr:uid="{00000000-0005-0000-0000-000043000000}"/>
    <cellStyle name="Followed Hyperlink 161" xfId="321" xr:uid="{00000000-0005-0000-0000-000044000000}"/>
    <cellStyle name="Followed Hyperlink 162" xfId="323" xr:uid="{00000000-0005-0000-0000-000045000000}"/>
    <cellStyle name="Followed Hyperlink 163" xfId="325" xr:uid="{00000000-0005-0000-0000-000046000000}"/>
    <cellStyle name="Followed Hyperlink 164" xfId="327" xr:uid="{00000000-0005-0000-0000-000047000000}"/>
    <cellStyle name="Followed Hyperlink 165" xfId="329" xr:uid="{00000000-0005-0000-0000-000048000000}"/>
    <cellStyle name="Followed Hyperlink 166" xfId="331" xr:uid="{00000000-0005-0000-0000-000049000000}"/>
    <cellStyle name="Followed Hyperlink 167" xfId="333" xr:uid="{00000000-0005-0000-0000-00004A000000}"/>
    <cellStyle name="Followed Hyperlink 168" xfId="335" xr:uid="{00000000-0005-0000-0000-00004B000000}"/>
    <cellStyle name="Followed Hyperlink 169" xfId="337" xr:uid="{00000000-0005-0000-0000-00004C000000}"/>
    <cellStyle name="Followed Hyperlink 17" xfId="33" xr:uid="{00000000-0005-0000-0000-00004D000000}"/>
    <cellStyle name="Followed Hyperlink 170" xfId="339" xr:uid="{00000000-0005-0000-0000-00004E000000}"/>
    <cellStyle name="Followed Hyperlink 171" xfId="341" xr:uid="{00000000-0005-0000-0000-00004F000000}"/>
    <cellStyle name="Followed Hyperlink 172" xfId="343" xr:uid="{00000000-0005-0000-0000-000050000000}"/>
    <cellStyle name="Followed Hyperlink 173" xfId="345" xr:uid="{00000000-0005-0000-0000-000051000000}"/>
    <cellStyle name="Followed Hyperlink 174" xfId="347" xr:uid="{00000000-0005-0000-0000-000052000000}"/>
    <cellStyle name="Followed Hyperlink 175" xfId="349" xr:uid="{00000000-0005-0000-0000-000053000000}"/>
    <cellStyle name="Followed Hyperlink 176" xfId="351" xr:uid="{00000000-0005-0000-0000-000054000000}"/>
    <cellStyle name="Followed Hyperlink 177" xfId="353" xr:uid="{00000000-0005-0000-0000-000055000000}"/>
    <cellStyle name="Followed Hyperlink 178" xfId="355" xr:uid="{00000000-0005-0000-0000-000056000000}"/>
    <cellStyle name="Followed Hyperlink 179" xfId="357" xr:uid="{00000000-0005-0000-0000-000057000000}"/>
    <cellStyle name="Followed Hyperlink 18" xfId="35" xr:uid="{00000000-0005-0000-0000-000058000000}"/>
    <cellStyle name="Followed Hyperlink 180" xfId="359" xr:uid="{00000000-0005-0000-0000-000059000000}"/>
    <cellStyle name="Followed Hyperlink 181" xfId="361" xr:uid="{00000000-0005-0000-0000-00005A000000}"/>
    <cellStyle name="Followed Hyperlink 182" xfId="363" xr:uid="{00000000-0005-0000-0000-00005B000000}"/>
    <cellStyle name="Followed Hyperlink 183" xfId="365" xr:uid="{00000000-0005-0000-0000-00005C000000}"/>
    <cellStyle name="Followed Hyperlink 184" xfId="367" xr:uid="{00000000-0005-0000-0000-00005D000000}"/>
    <cellStyle name="Followed Hyperlink 185" xfId="369" xr:uid="{00000000-0005-0000-0000-00005E000000}"/>
    <cellStyle name="Followed Hyperlink 186" xfId="371" xr:uid="{00000000-0005-0000-0000-00005F000000}"/>
    <cellStyle name="Followed Hyperlink 187" xfId="373" xr:uid="{00000000-0005-0000-0000-000060000000}"/>
    <cellStyle name="Followed Hyperlink 188" xfId="375" xr:uid="{00000000-0005-0000-0000-000061000000}"/>
    <cellStyle name="Followed Hyperlink 189" xfId="377" xr:uid="{00000000-0005-0000-0000-000062000000}"/>
    <cellStyle name="Followed Hyperlink 19" xfId="37" xr:uid="{00000000-0005-0000-0000-000063000000}"/>
    <cellStyle name="Followed Hyperlink 190" xfId="379" xr:uid="{00000000-0005-0000-0000-000064000000}"/>
    <cellStyle name="Followed Hyperlink 191" xfId="381" xr:uid="{00000000-0005-0000-0000-000065000000}"/>
    <cellStyle name="Followed Hyperlink 192" xfId="383" xr:uid="{00000000-0005-0000-0000-000066000000}"/>
    <cellStyle name="Followed Hyperlink 193" xfId="385" xr:uid="{00000000-0005-0000-0000-000067000000}"/>
    <cellStyle name="Followed Hyperlink 194" xfId="387" xr:uid="{00000000-0005-0000-0000-000068000000}"/>
    <cellStyle name="Followed Hyperlink 195" xfId="389" xr:uid="{00000000-0005-0000-0000-000069000000}"/>
    <cellStyle name="Followed Hyperlink 196" xfId="391" xr:uid="{00000000-0005-0000-0000-00006A000000}"/>
    <cellStyle name="Followed Hyperlink 197" xfId="393" xr:uid="{00000000-0005-0000-0000-00006B000000}"/>
    <cellStyle name="Followed Hyperlink 198" xfId="395" xr:uid="{00000000-0005-0000-0000-00006C000000}"/>
    <cellStyle name="Followed Hyperlink 199" xfId="397" xr:uid="{00000000-0005-0000-0000-00006D000000}"/>
    <cellStyle name="Followed Hyperlink 2" xfId="3" xr:uid="{00000000-0005-0000-0000-00006E000000}"/>
    <cellStyle name="Followed Hyperlink 20" xfId="39" xr:uid="{00000000-0005-0000-0000-00006F000000}"/>
    <cellStyle name="Followed Hyperlink 200" xfId="399" xr:uid="{00000000-0005-0000-0000-000070000000}"/>
    <cellStyle name="Followed Hyperlink 201" xfId="401" xr:uid="{00000000-0005-0000-0000-000071000000}"/>
    <cellStyle name="Followed Hyperlink 202" xfId="403" xr:uid="{00000000-0005-0000-0000-000072000000}"/>
    <cellStyle name="Followed Hyperlink 203" xfId="405" xr:uid="{00000000-0005-0000-0000-000073000000}"/>
    <cellStyle name="Followed Hyperlink 204" xfId="407" xr:uid="{00000000-0005-0000-0000-000074000000}"/>
    <cellStyle name="Followed Hyperlink 205" xfId="409" xr:uid="{00000000-0005-0000-0000-000075000000}"/>
    <cellStyle name="Followed Hyperlink 206" xfId="411" xr:uid="{00000000-0005-0000-0000-000076000000}"/>
    <cellStyle name="Followed Hyperlink 207" xfId="413" xr:uid="{00000000-0005-0000-0000-000077000000}"/>
    <cellStyle name="Followed Hyperlink 208" xfId="415" xr:uid="{00000000-0005-0000-0000-000078000000}"/>
    <cellStyle name="Followed Hyperlink 209" xfId="417" xr:uid="{00000000-0005-0000-0000-000079000000}"/>
    <cellStyle name="Followed Hyperlink 21" xfId="41" xr:uid="{00000000-0005-0000-0000-00007A000000}"/>
    <cellStyle name="Followed Hyperlink 210" xfId="419" xr:uid="{00000000-0005-0000-0000-00007B000000}"/>
    <cellStyle name="Followed Hyperlink 211" xfId="421" xr:uid="{00000000-0005-0000-0000-00007C000000}"/>
    <cellStyle name="Followed Hyperlink 212" xfId="423" xr:uid="{00000000-0005-0000-0000-00007D000000}"/>
    <cellStyle name="Followed Hyperlink 213" xfId="425" xr:uid="{00000000-0005-0000-0000-00007E000000}"/>
    <cellStyle name="Followed Hyperlink 214" xfId="427" xr:uid="{00000000-0005-0000-0000-00007F000000}"/>
    <cellStyle name="Followed Hyperlink 215" xfId="429" xr:uid="{00000000-0005-0000-0000-000080000000}"/>
    <cellStyle name="Followed Hyperlink 216" xfId="431" xr:uid="{00000000-0005-0000-0000-000081000000}"/>
    <cellStyle name="Followed Hyperlink 217" xfId="433" xr:uid="{00000000-0005-0000-0000-000082000000}"/>
    <cellStyle name="Followed Hyperlink 218" xfId="435" xr:uid="{00000000-0005-0000-0000-000083000000}"/>
    <cellStyle name="Followed Hyperlink 219" xfId="437" xr:uid="{00000000-0005-0000-0000-000084000000}"/>
    <cellStyle name="Followed Hyperlink 22" xfId="43" xr:uid="{00000000-0005-0000-0000-000085000000}"/>
    <cellStyle name="Followed Hyperlink 220" xfId="439" xr:uid="{00000000-0005-0000-0000-000086000000}"/>
    <cellStyle name="Followed Hyperlink 221" xfId="441" xr:uid="{00000000-0005-0000-0000-000087000000}"/>
    <cellStyle name="Followed Hyperlink 222" xfId="443" xr:uid="{00000000-0005-0000-0000-000088000000}"/>
    <cellStyle name="Followed Hyperlink 223" xfId="445" xr:uid="{00000000-0005-0000-0000-000089000000}"/>
    <cellStyle name="Followed Hyperlink 224" xfId="447" xr:uid="{00000000-0005-0000-0000-00008A000000}"/>
    <cellStyle name="Followed Hyperlink 225" xfId="449" xr:uid="{00000000-0005-0000-0000-00008B000000}"/>
    <cellStyle name="Followed Hyperlink 226" xfId="451" xr:uid="{00000000-0005-0000-0000-00008C000000}"/>
    <cellStyle name="Followed Hyperlink 227" xfId="453" xr:uid="{00000000-0005-0000-0000-00008D000000}"/>
    <cellStyle name="Followed Hyperlink 228" xfId="455" xr:uid="{00000000-0005-0000-0000-00008E000000}"/>
    <cellStyle name="Followed Hyperlink 229" xfId="457" xr:uid="{00000000-0005-0000-0000-00008F000000}"/>
    <cellStyle name="Followed Hyperlink 23" xfId="45" xr:uid="{00000000-0005-0000-0000-000090000000}"/>
    <cellStyle name="Followed Hyperlink 230" xfId="459" xr:uid="{00000000-0005-0000-0000-000091000000}"/>
    <cellStyle name="Followed Hyperlink 231" xfId="461" xr:uid="{00000000-0005-0000-0000-000092000000}"/>
    <cellStyle name="Followed Hyperlink 232" xfId="463" xr:uid="{00000000-0005-0000-0000-000093000000}"/>
    <cellStyle name="Followed Hyperlink 24" xfId="47" xr:uid="{00000000-0005-0000-0000-000094000000}"/>
    <cellStyle name="Followed Hyperlink 25" xfId="49" xr:uid="{00000000-0005-0000-0000-000095000000}"/>
    <cellStyle name="Followed Hyperlink 26" xfId="51" xr:uid="{00000000-0005-0000-0000-000096000000}"/>
    <cellStyle name="Followed Hyperlink 27" xfId="53" xr:uid="{00000000-0005-0000-0000-000097000000}"/>
    <cellStyle name="Followed Hyperlink 28" xfId="55" xr:uid="{00000000-0005-0000-0000-000098000000}"/>
    <cellStyle name="Followed Hyperlink 29" xfId="57" xr:uid="{00000000-0005-0000-0000-000099000000}"/>
    <cellStyle name="Followed Hyperlink 3" xfId="5" xr:uid="{00000000-0005-0000-0000-00009A000000}"/>
    <cellStyle name="Followed Hyperlink 30" xfId="59" xr:uid="{00000000-0005-0000-0000-00009B000000}"/>
    <cellStyle name="Followed Hyperlink 31" xfId="61" xr:uid="{00000000-0005-0000-0000-00009C000000}"/>
    <cellStyle name="Followed Hyperlink 32" xfId="63" xr:uid="{00000000-0005-0000-0000-00009D000000}"/>
    <cellStyle name="Followed Hyperlink 33" xfId="65" xr:uid="{00000000-0005-0000-0000-00009E000000}"/>
    <cellStyle name="Followed Hyperlink 34" xfId="67" xr:uid="{00000000-0005-0000-0000-00009F000000}"/>
    <cellStyle name="Followed Hyperlink 35" xfId="69" xr:uid="{00000000-0005-0000-0000-0000A0000000}"/>
    <cellStyle name="Followed Hyperlink 36" xfId="71" xr:uid="{00000000-0005-0000-0000-0000A1000000}"/>
    <cellStyle name="Followed Hyperlink 37" xfId="73" xr:uid="{00000000-0005-0000-0000-0000A2000000}"/>
    <cellStyle name="Followed Hyperlink 38" xfId="75" xr:uid="{00000000-0005-0000-0000-0000A3000000}"/>
    <cellStyle name="Followed Hyperlink 39" xfId="77" xr:uid="{00000000-0005-0000-0000-0000A4000000}"/>
    <cellStyle name="Followed Hyperlink 4" xfId="7" xr:uid="{00000000-0005-0000-0000-0000A5000000}"/>
    <cellStyle name="Followed Hyperlink 40" xfId="79" xr:uid="{00000000-0005-0000-0000-0000A6000000}"/>
    <cellStyle name="Followed Hyperlink 41" xfId="81" xr:uid="{00000000-0005-0000-0000-0000A7000000}"/>
    <cellStyle name="Followed Hyperlink 42" xfId="83" xr:uid="{00000000-0005-0000-0000-0000A8000000}"/>
    <cellStyle name="Followed Hyperlink 43" xfId="85" xr:uid="{00000000-0005-0000-0000-0000A9000000}"/>
    <cellStyle name="Followed Hyperlink 44" xfId="87" xr:uid="{00000000-0005-0000-0000-0000AA000000}"/>
    <cellStyle name="Followed Hyperlink 45" xfId="89" xr:uid="{00000000-0005-0000-0000-0000AB000000}"/>
    <cellStyle name="Followed Hyperlink 46" xfId="91" xr:uid="{00000000-0005-0000-0000-0000AC000000}"/>
    <cellStyle name="Followed Hyperlink 47" xfId="93" xr:uid="{00000000-0005-0000-0000-0000AD000000}"/>
    <cellStyle name="Followed Hyperlink 48" xfId="95" xr:uid="{00000000-0005-0000-0000-0000AE000000}"/>
    <cellStyle name="Followed Hyperlink 49" xfId="97" xr:uid="{00000000-0005-0000-0000-0000AF000000}"/>
    <cellStyle name="Followed Hyperlink 5" xfId="9" xr:uid="{00000000-0005-0000-0000-0000B0000000}"/>
    <cellStyle name="Followed Hyperlink 50" xfId="99" xr:uid="{00000000-0005-0000-0000-0000B1000000}"/>
    <cellStyle name="Followed Hyperlink 51" xfId="101" xr:uid="{00000000-0005-0000-0000-0000B2000000}"/>
    <cellStyle name="Followed Hyperlink 52" xfId="103" xr:uid="{00000000-0005-0000-0000-0000B3000000}"/>
    <cellStyle name="Followed Hyperlink 53" xfId="105" xr:uid="{00000000-0005-0000-0000-0000B4000000}"/>
    <cellStyle name="Followed Hyperlink 54" xfId="107" xr:uid="{00000000-0005-0000-0000-0000B5000000}"/>
    <cellStyle name="Followed Hyperlink 55" xfId="109" xr:uid="{00000000-0005-0000-0000-0000B6000000}"/>
    <cellStyle name="Followed Hyperlink 56" xfId="111" xr:uid="{00000000-0005-0000-0000-0000B7000000}"/>
    <cellStyle name="Followed Hyperlink 57" xfId="113" xr:uid="{00000000-0005-0000-0000-0000B8000000}"/>
    <cellStyle name="Followed Hyperlink 58" xfId="115" xr:uid="{00000000-0005-0000-0000-0000B9000000}"/>
    <cellStyle name="Followed Hyperlink 59" xfId="117" xr:uid="{00000000-0005-0000-0000-0000BA000000}"/>
    <cellStyle name="Followed Hyperlink 6" xfId="11" xr:uid="{00000000-0005-0000-0000-0000BB000000}"/>
    <cellStyle name="Followed Hyperlink 60" xfId="119" xr:uid="{00000000-0005-0000-0000-0000BC000000}"/>
    <cellStyle name="Followed Hyperlink 61" xfId="121" xr:uid="{00000000-0005-0000-0000-0000BD000000}"/>
    <cellStyle name="Followed Hyperlink 62" xfId="123" xr:uid="{00000000-0005-0000-0000-0000BE000000}"/>
    <cellStyle name="Followed Hyperlink 63" xfId="125" xr:uid="{00000000-0005-0000-0000-0000BF000000}"/>
    <cellStyle name="Followed Hyperlink 64" xfId="127" xr:uid="{00000000-0005-0000-0000-0000C0000000}"/>
    <cellStyle name="Followed Hyperlink 65" xfId="129" xr:uid="{00000000-0005-0000-0000-0000C1000000}"/>
    <cellStyle name="Followed Hyperlink 66" xfId="131" xr:uid="{00000000-0005-0000-0000-0000C2000000}"/>
    <cellStyle name="Followed Hyperlink 67" xfId="133" xr:uid="{00000000-0005-0000-0000-0000C3000000}"/>
    <cellStyle name="Followed Hyperlink 68" xfId="135" xr:uid="{00000000-0005-0000-0000-0000C4000000}"/>
    <cellStyle name="Followed Hyperlink 69" xfId="137" xr:uid="{00000000-0005-0000-0000-0000C5000000}"/>
    <cellStyle name="Followed Hyperlink 7" xfId="13" xr:uid="{00000000-0005-0000-0000-0000C6000000}"/>
    <cellStyle name="Followed Hyperlink 70" xfId="139" xr:uid="{00000000-0005-0000-0000-0000C7000000}"/>
    <cellStyle name="Followed Hyperlink 71" xfId="141" xr:uid="{00000000-0005-0000-0000-0000C8000000}"/>
    <cellStyle name="Followed Hyperlink 72" xfId="143" xr:uid="{00000000-0005-0000-0000-0000C9000000}"/>
    <cellStyle name="Followed Hyperlink 73" xfId="145" xr:uid="{00000000-0005-0000-0000-0000CA000000}"/>
    <cellStyle name="Followed Hyperlink 74" xfId="147" xr:uid="{00000000-0005-0000-0000-0000CB000000}"/>
    <cellStyle name="Followed Hyperlink 75" xfId="149" xr:uid="{00000000-0005-0000-0000-0000CC000000}"/>
    <cellStyle name="Followed Hyperlink 76" xfId="151" xr:uid="{00000000-0005-0000-0000-0000CD000000}"/>
    <cellStyle name="Followed Hyperlink 77" xfId="153" xr:uid="{00000000-0005-0000-0000-0000CE000000}"/>
    <cellStyle name="Followed Hyperlink 78" xfId="155" xr:uid="{00000000-0005-0000-0000-0000CF000000}"/>
    <cellStyle name="Followed Hyperlink 79" xfId="157" xr:uid="{00000000-0005-0000-0000-0000D0000000}"/>
    <cellStyle name="Followed Hyperlink 8" xfId="15" xr:uid="{00000000-0005-0000-0000-0000D1000000}"/>
    <cellStyle name="Followed Hyperlink 80" xfId="159" xr:uid="{00000000-0005-0000-0000-0000D2000000}"/>
    <cellStyle name="Followed Hyperlink 81" xfId="161" xr:uid="{00000000-0005-0000-0000-0000D3000000}"/>
    <cellStyle name="Followed Hyperlink 82" xfId="163" xr:uid="{00000000-0005-0000-0000-0000D4000000}"/>
    <cellStyle name="Followed Hyperlink 83" xfId="165" xr:uid="{00000000-0005-0000-0000-0000D5000000}"/>
    <cellStyle name="Followed Hyperlink 84" xfId="167" xr:uid="{00000000-0005-0000-0000-0000D6000000}"/>
    <cellStyle name="Followed Hyperlink 85" xfId="169" xr:uid="{00000000-0005-0000-0000-0000D7000000}"/>
    <cellStyle name="Followed Hyperlink 86" xfId="171" xr:uid="{00000000-0005-0000-0000-0000D8000000}"/>
    <cellStyle name="Followed Hyperlink 87" xfId="173" xr:uid="{00000000-0005-0000-0000-0000D9000000}"/>
    <cellStyle name="Followed Hyperlink 88" xfId="175" xr:uid="{00000000-0005-0000-0000-0000DA000000}"/>
    <cellStyle name="Followed Hyperlink 89" xfId="177" xr:uid="{00000000-0005-0000-0000-0000DB000000}"/>
    <cellStyle name="Followed Hyperlink 9" xfId="17" xr:uid="{00000000-0005-0000-0000-0000DC000000}"/>
    <cellStyle name="Followed Hyperlink 90" xfId="179" xr:uid="{00000000-0005-0000-0000-0000DD000000}"/>
    <cellStyle name="Followed Hyperlink 91" xfId="181" xr:uid="{00000000-0005-0000-0000-0000DE000000}"/>
    <cellStyle name="Followed Hyperlink 92" xfId="183" xr:uid="{00000000-0005-0000-0000-0000DF000000}"/>
    <cellStyle name="Followed Hyperlink 93" xfId="185" xr:uid="{00000000-0005-0000-0000-0000E0000000}"/>
    <cellStyle name="Followed Hyperlink 94" xfId="187" xr:uid="{00000000-0005-0000-0000-0000E1000000}"/>
    <cellStyle name="Followed Hyperlink 95" xfId="189" xr:uid="{00000000-0005-0000-0000-0000E2000000}"/>
    <cellStyle name="Followed Hyperlink 96" xfId="191" xr:uid="{00000000-0005-0000-0000-0000E3000000}"/>
    <cellStyle name="Followed Hyperlink 97" xfId="193" xr:uid="{00000000-0005-0000-0000-0000E4000000}"/>
    <cellStyle name="Followed Hyperlink 98" xfId="195" xr:uid="{00000000-0005-0000-0000-0000E5000000}"/>
    <cellStyle name="Followed Hyperlink 99" xfId="197" xr:uid="{00000000-0005-0000-0000-0000E6000000}"/>
    <cellStyle name="Hyperlink 10" xfId="18" xr:uid="{00000000-0005-0000-0000-0000E7000000}"/>
    <cellStyle name="Hyperlink 100" xfId="198" xr:uid="{00000000-0005-0000-0000-0000E8000000}"/>
    <cellStyle name="Hyperlink 101" xfId="200" xr:uid="{00000000-0005-0000-0000-0000E9000000}"/>
    <cellStyle name="Hyperlink 102" xfId="202" xr:uid="{00000000-0005-0000-0000-0000EA000000}"/>
    <cellStyle name="Hyperlink 103" xfId="204" xr:uid="{00000000-0005-0000-0000-0000EB000000}"/>
    <cellStyle name="Hyperlink 104" xfId="206" xr:uid="{00000000-0005-0000-0000-0000EC000000}"/>
    <cellStyle name="Hyperlink 105" xfId="208" xr:uid="{00000000-0005-0000-0000-0000ED000000}"/>
    <cellStyle name="Hyperlink 106" xfId="210" xr:uid="{00000000-0005-0000-0000-0000EE000000}"/>
    <cellStyle name="Hyperlink 107" xfId="212" xr:uid="{00000000-0005-0000-0000-0000EF000000}"/>
    <cellStyle name="Hyperlink 108" xfId="214" xr:uid="{00000000-0005-0000-0000-0000F0000000}"/>
    <cellStyle name="Hyperlink 109" xfId="216" xr:uid="{00000000-0005-0000-0000-0000F1000000}"/>
    <cellStyle name="Hyperlink 11" xfId="20" xr:uid="{00000000-0005-0000-0000-0000F2000000}"/>
    <cellStyle name="Hyperlink 110" xfId="218" xr:uid="{00000000-0005-0000-0000-0000F3000000}"/>
    <cellStyle name="Hyperlink 111" xfId="220" xr:uid="{00000000-0005-0000-0000-0000F4000000}"/>
    <cellStyle name="Hyperlink 112" xfId="222" xr:uid="{00000000-0005-0000-0000-0000F5000000}"/>
    <cellStyle name="Hyperlink 113" xfId="224" xr:uid="{00000000-0005-0000-0000-0000F6000000}"/>
    <cellStyle name="Hyperlink 114" xfId="226" xr:uid="{00000000-0005-0000-0000-0000F7000000}"/>
    <cellStyle name="Hyperlink 115" xfId="228" xr:uid="{00000000-0005-0000-0000-0000F8000000}"/>
    <cellStyle name="Hyperlink 116" xfId="230" xr:uid="{00000000-0005-0000-0000-0000F9000000}"/>
    <cellStyle name="Hyperlink 117" xfId="232" xr:uid="{00000000-0005-0000-0000-0000FA000000}"/>
    <cellStyle name="Hyperlink 118" xfId="234" xr:uid="{00000000-0005-0000-0000-0000FB000000}"/>
    <cellStyle name="Hyperlink 119" xfId="236" xr:uid="{00000000-0005-0000-0000-0000FC000000}"/>
    <cellStyle name="Hyperlink 12" xfId="22" xr:uid="{00000000-0005-0000-0000-0000FD000000}"/>
    <cellStyle name="Hyperlink 120" xfId="238" xr:uid="{00000000-0005-0000-0000-0000FE000000}"/>
    <cellStyle name="Hyperlink 121" xfId="240" xr:uid="{00000000-0005-0000-0000-0000FF000000}"/>
    <cellStyle name="Hyperlink 122" xfId="242" xr:uid="{00000000-0005-0000-0000-000000010000}"/>
    <cellStyle name="Hyperlink 123" xfId="244" xr:uid="{00000000-0005-0000-0000-000001010000}"/>
    <cellStyle name="Hyperlink 124" xfId="246" xr:uid="{00000000-0005-0000-0000-000002010000}"/>
    <cellStyle name="Hyperlink 125" xfId="248" xr:uid="{00000000-0005-0000-0000-000003010000}"/>
    <cellStyle name="Hyperlink 126" xfId="250" xr:uid="{00000000-0005-0000-0000-000004010000}"/>
    <cellStyle name="Hyperlink 127" xfId="252" xr:uid="{00000000-0005-0000-0000-000005010000}"/>
    <cellStyle name="Hyperlink 128" xfId="254" xr:uid="{00000000-0005-0000-0000-000006010000}"/>
    <cellStyle name="Hyperlink 129" xfId="256" xr:uid="{00000000-0005-0000-0000-000007010000}"/>
    <cellStyle name="Hyperlink 13" xfId="24" xr:uid="{00000000-0005-0000-0000-000008010000}"/>
    <cellStyle name="Hyperlink 130" xfId="258" xr:uid="{00000000-0005-0000-0000-000009010000}"/>
    <cellStyle name="Hyperlink 131" xfId="260" xr:uid="{00000000-0005-0000-0000-00000A010000}"/>
    <cellStyle name="Hyperlink 132" xfId="262" xr:uid="{00000000-0005-0000-0000-00000B010000}"/>
    <cellStyle name="Hyperlink 133" xfId="264" xr:uid="{00000000-0005-0000-0000-00000C010000}"/>
    <cellStyle name="Hyperlink 134" xfId="266" xr:uid="{00000000-0005-0000-0000-00000D010000}"/>
    <cellStyle name="Hyperlink 135" xfId="268" xr:uid="{00000000-0005-0000-0000-00000E010000}"/>
    <cellStyle name="Hyperlink 136" xfId="270" xr:uid="{00000000-0005-0000-0000-00000F010000}"/>
    <cellStyle name="Hyperlink 137" xfId="272" xr:uid="{00000000-0005-0000-0000-000010010000}"/>
    <cellStyle name="Hyperlink 138" xfId="274" xr:uid="{00000000-0005-0000-0000-000011010000}"/>
    <cellStyle name="Hyperlink 139" xfId="276" xr:uid="{00000000-0005-0000-0000-000012010000}"/>
    <cellStyle name="Hyperlink 14" xfId="26" xr:uid="{00000000-0005-0000-0000-000013010000}"/>
    <cellStyle name="Hyperlink 140" xfId="278" xr:uid="{00000000-0005-0000-0000-000014010000}"/>
    <cellStyle name="Hyperlink 141" xfId="280" xr:uid="{00000000-0005-0000-0000-000015010000}"/>
    <cellStyle name="Hyperlink 142" xfId="282" xr:uid="{00000000-0005-0000-0000-000016010000}"/>
    <cellStyle name="Hyperlink 143" xfId="284" xr:uid="{00000000-0005-0000-0000-000017010000}"/>
    <cellStyle name="Hyperlink 144" xfId="286" xr:uid="{00000000-0005-0000-0000-000018010000}"/>
    <cellStyle name="Hyperlink 145" xfId="288" xr:uid="{00000000-0005-0000-0000-000019010000}"/>
    <cellStyle name="Hyperlink 146" xfId="290" xr:uid="{00000000-0005-0000-0000-00001A010000}"/>
    <cellStyle name="Hyperlink 147" xfId="292" xr:uid="{00000000-0005-0000-0000-00001B010000}"/>
    <cellStyle name="Hyperlink 148" xfId="294" xr:uid="{00000000-0005-0000-0000-00001C010000}"/>
    <cellStyle name="Hyperlink 149" xfId="296" xr:uid="{00000000-0005-0000-0000-00001D010000}"/>
    <cellStyle name="Hyperlink 15" xfId="28" xr:uid="{00000000-0005-0000-0000-00001E010000}"/>
    <cellStyle name="Hyperlink 150" xfId="298" xr:uid="{00000000-0005-0000-0000-00001F010000}"/>
    <cellStyle name="Hyperlink 151" xfId="300" xr:uid="{00000000-0005-0000-0000-000020010000}"/>
    <cellStyle name="Hyperlink 152" xfId="302" xr:uid="{00000000-0005-0000-0000-000021010000}"/>
    <cellStyle name="Hyperlink 153" xfId="304" xr:uid="{00000000-0005-0000-0000-000022010000}"/>
    <cellStyle name="Hyperlink 154" xfId="306" xr:uid="{00000000-0005-0000-0000-000023010000}"/>
    <cellStyle name="Hyperlink 155" xfId="308" xr:uid="{00000000-0005-0000-0000-000024010000}"/>
    <cellStyle name="Hyperlink 156" xfId="310" xr:uid="{00000000-0005-0000-0000-000025010000}"/>
    <cellStyle name="Hyperlink 157" xfId="312" xr:uid="{00000000-0005-0000-0000-000026010000}"/>
    <cellStyle name="Hyperlink 158" xfId="314" xr:uid="{00000000-0005-0000-0000-000027010000}"/>
    <cellStyle name="Hyperlink 159" xfId="316" xr:uid="{00000000-0005-0000-0000-000028010000}"/>
    <cellStyle name="Hyperlink 16" xfId="30" xr:uid="{00000000-0005-0000-0000-000029010000}"/>
    <cellStyle name="Hyperlink 160" xfId="318" xr:uid="{00000000-0005-0000-0000-00002A010000}"/>
    <cellStyle name="Hyperlink 161" xfId="320" xr:uid="{00000000-0005-0000-0000-00002B010000}"/>
    <cellStyle name="Hyperlink 162" xfId="322" xr:uid="{00000000-0005-0000-0000-00002C010000}"/>
    <cellStyle name="Hyperlink 163" xfId="324" xr:uid="{00000000-0005-0000-0000-00002D010000}"/>
    <cellStyle name="Hyperlink 164" xfId="326" xr:uid="{00000000-0005-0000-0000-00002E010000}"/>
    <cellStyle name="Hyperlink 165" xfId="328" xr:uid="{00000000-0005-0000-0000-00002F010000}"/>
    <cellStyle name="Hyperlink 166" xfId="330" xr:uid="{00000000-0005-0000-0000-000030010000}"/>
    <cellStyle name="Hyperlink 167" xfId="332" xr:uid="{00000000-0005-0000-0000-000031010000}"/>
    <cellStyle name="Hyperlink 168" xfId="334" xr:uid="{00000000-0005-0000-0000-000032010000}"/>
    <cellStyle name="Hyperlink 169" xfId="336" xr:uid="{00000000-0005-0000-0000-000033010000}"/>
    <cellStyle name="Hyperlink 17" xfId="32" xr:uid="{00000000-0005-0000-0000-000034010000}"/>
    <cellStyle name="Hyperlink 170" xfId="338" xr:uid="{00000000-0005-0000-0000-000035010000}"/>
    <cellStyle name="Hyperlink 171" xfId="340" xr:uid="{00000000-0005-0000-0000-000036010000}"/>
    <cellStyle name="Hyperlink 172" xfId="342" xr:uid="{00000000-0005-0000-0000-000037010000}"/>
    <cellStyle name="Hyperlink 173" xfId="344" xr:uid="{00000000-0005-0000-0000-000038010000}"/>
    <cellStyle name="Hyperlink 174" xfId="346" xr:uid="{00000000-0005-0000-0000-000039010000}"/>
    <cellStyle name="Hyperlink 175" xfId="348" xr:uid="{00000000-0005-0000-0000-00003A010000}"/>
    <cellStyle name="Hyperlink 176" xfId="350" xr:uid="{00000000-0005-0000-0000-00003B010000}"/>
    <cellStyle name="Hyperlink 177" xfId="352" xr:uid="{00000000-0005-0000-0000-00003C010000}"/>
    <cellStyle name="Hyperlink 178" xfId="354" xr:uid="{00000000-0005-0000-0000-00003D010000}"/>
    <cellStyle name="Hyperlink 179" xfId="356" xr:uid="{00000000-0005-0000-0000-00003E010000}"/>
    <cellStyle name="Hyperlink 18" xfId="34" xr:uid="{00000000-0005-0000-0000-00003F010000}"/>
    <cellStyle name="Hyperlink 180" xfId="358" xr:uid="{00000000-0005-0000-0000-000040010000}"/>
    <cellStyle name="Hyperlink 181" xfId="360" xr:uid="{00000000-0005-0000-0000-000041010000}"/>
    <cellStyle name="Hyperlink 182" xfId="362" xr:uid="{00000000-0005-0000-0000-000042010000}"/>
    <cellStyle name="Hyperlink 183" xfId="364" xr:uid="{00000000-0005-0000-0000-000043010000}"/>
    <cellStyle name="Hyperlink 184" xfId="366" xr:uid="{00000000-0005-0000-0000-000044010000}"/>
    <cellStyle name="Hyperlink 185" xfId="368" xr:uid="{00000000-0005-0000-0000-000045010000}"/>
    <cellStyle name="Hyperlink 186" xfId="370" xr:uid="{00000000-0005-0000-0000-000046010000}"/>
    <cellStyle name="Hyperlink 187" xfId="372" xr:uid="{00000000-0005-0000-0000-000047010000}"/>
    <cellStyle name="Hyperlink 188" xfId="374" xr:uid="{00000000-0005-0000-0000-000048010000}"/>
    <cellStyle name="Hyperlink 189" xfId="376" xr:uid="{00000000-0005-0000-0000-000049010000}"/>
    <cellStyle name="Hyperlink 19" xfId="36" xr:uid="{00000000-0005-0000-0000-00004A010000}"/>
    <cellStyle name="Hyperlink 190" xfId="378" xr:uid="{00000000-0005-0000-0000-00004B010000}"/>
    <cellStyle name="Hyperlink 191" xfId="380" xr:uid="{00000000-0005-0000-0000-00004C010000}"/>
    <cellStyle name="Hyperlink 192" xfId="382" xr:uid="{00000000-0005-0000-0000-00004D010000}"/>
    <cellStyle name="Hyperlink 193" xfId="384" xr:uid="{00000000-0005-0000-0000-00004E010000}"/>
    <cellStyle name="Hyperlink 194" xfId="386" xr:uid="{00000000-0005-0000-0000-00004F010000}"/>
    <cellStyle name="Hyperlink 195" xfId="388" xr:uid="{00000000-0005-0000-0000-000050010000}"/>
    <cellStyle name="Hyperlink 196" xfId="390" xr:uid="{00000000-0005-0000-0000-000051010000}"/>
    <cellStyle name="Hyperlink 197" xfId="392" xr:uid="{00000000-0005-0000-0000-000052010000}"/>
    <cellStyle name="Hyperlink 198" xfId="394" xr:uid="{00000000-0005-0000-0000-000053010000}"/>
    <cellStyle name="Hyperlink 199" xfId="396" xr:uid="{00000000-0005-0000-0000-000054010000}"/>
    <cellStyle name="Hyperlink 2" xfId="2" xr:uid="{00000000-0005-0000-0000-000055010000}"/>
    <cellStyle name="Hyperlink 20" xfId="38" xr:uid="{00000000-0005-0000-0000-000056010000}"/>
    <cellStyle name="Hyperlink 200" xfId="398" xr:uid="{00000000-0005-0000-0000-000057010000}"/>
    <cellStyle name="Hyperlink 201" xfId="400" xr:uid="{00000000-0005-0000-0000-000058010000}"/>
    <cellStyle name="Hyperlink 202" xfId="402" xr:uid="{00000000-0005-0000-0000-000059010000}"/>
    <cellStyle name="Hyperlink 203" xfId="404" xr:uid="{00000000-0005-0000-0000-00005A010000}"/>
    <cellStyle name="Hyperlink 204" xfId="406" xr:uid="{00000000-0005-0000-0000-00005B010000}"/>
    <cellStyle name="Hyperlink 205" xfId="408" xr:uid="{00000000-0005-0000-0000-00005C010000}"/>
    <cellStyle name="Hyperlink 206" xfId="410" xr:uid="{00000000-0005-0000-0000-00005D010000}"/>
    <cellStyle name="Hyperlink 207" xfId="412" xr:uid="{00000000-0005-0000-0000-00005E010000}"/>
    <cellStyle name="Hyperlink 208" xfId="414" xr:uid="{00000000-0005-0000-0000-00005F010000}"/>
    <cellStyle name="Hyperlink 209" xfId="416" xr:uid="{00000000-0005-0000-0000-000060010000}"/>
    <cellStyle name="Hyperlink 21" xfId="40" xr:uid="{00000000-0005-0000-0000-000061010000}"/>
    <cellStyle name="Hyperlink 210" xfId="418" xr:uid="{00000000-0005-0000-0000-000062010000}"/>
    <cellStyle name="Hyperlink 211" xfId="420" xr:uid="{00000000-0005-0000-0000-000063010000}"/>
    <cellStyle name="Hyperlink 212" xfId="422" xr:uid="{00000000-0005-0000-0000-000064010000}"/>
    <cellStyle name="Hyperlink 213" xfId="424" xr:uid="{00000000-0005-0000-0000-000065010000}"/>
    <cellStyle name="Hyperlink 214" xfId="426" xr:uid="{00000000-0005-0000-0000-000066010000}"/>
    <cellStyle name="Hyperlink 215" xfId="428" xr:uid="{00000000-0005-0000-0000-000067010000}"/>
    <cellStyle name="Hyperlink 216" xfId="430" xr:uid="{00000000-0005-0000-0000-000068010000}"/>
    <cellStyle name="Hyperlink 217" xfId="432" xr:uid="{00000000-0005-0000-0000-000069010000}"/>
    <cellStyle name="Hyperlink 218" xfId="434" xr:uid="{00000000-0005-0000-0000-00006A010000}"/>
    <cellStyle name="Hyperlink 219" xfId="436" xr:uid="{00000000-0005-0000-0000-00006B010000}"/>
    <cellStyle name="Hyperlink 22" xfId="42" xr:uid="{00000000-0005-0000-0000-00006C010000}"/>
    <cellStyle name="Hyperlink 220" xfId="438" xr:uid="{00000000-0005-0000-0000-00006D010000}"/>
    <cellStyle name="Hyperlink 221" xfId="440" xr:uid="{00000000-0005-0000-0000-00006E010000}"/>
    <cellStyle name="Hyperlink 222" xfId="442" xr:uid="{00000000-0005-0000-0000-00006F010000}"/>
    <cellStyle name="Hyperlink 223" xfId="444" xr:uid="{00000000-0005-0000-0000-000070010000}"/>
    <cellStyle name="Hyperlink 224" xfId="446" xr:uid="{00000000-0005-0000-0000-000071010000}"/>
    <cellStyle name="Hyperlink 225" xfId="448" xr:uid="{00000000-0005-0000-0000-000072010000}"/>
    <cellStyle name="Hyperlink 226" xfId="450" xr:uid="{00000000-0005-0000-0000-000073010000}"/>
    <cellStyle name="Hyperlink 227" xfId="452" xr:uid="{00000000-0005-0000-0000-000074010000}"/>
    <cellStyle name="Hyperlink 228" xfId="454" xr:uid="{00000000-0005-0000-0000-000075010000}"/>
    <cellStyle name="Hyperlink 229" xfId="456" xr:uid="{00000000-0005-0000-0000-000076010000}"/>
    <cellStyle name="Hyperlink 23" xfId="44" xr:uid="{00000000-0005-0000-0000-000077010000}"/>
    <cellStyle name="Hyperlink 230" xfId="458" xr:uid="{00000000-0005-0000-0000-000078010000}"/>
    <cellStyle name="Hyperlink 231" xfId="460" xr:uid="{00000000-0005-0000-0000-000079010000}"/>
    <cellStyle name="Hyperlink 232" xfId="462" xr:uid="{00000000-0005-0000-0000-00007A010000}"/>
    <cellStyle name="Hyperlink 24" xfId="46" xr:uid="{00000000-0005-0000-0000-00007B010000}"/>
    <cellStyle name="Hyperlink 25" xfId="48" xr:uid="{00000000-0005-0000-0000-00007C010000}"/>
    <cellStyle name="Hyperlink 26" xfId="50" xr:uid="{00000000-0005-0000-0000-00007D010000}"/>
    <cellStyle name="Hyperlink 27" xfId="52" xr:uid="{00000000-0005-0000-0000-00007E010000}"/>
    <cellStyle name="Hyperlink 28" xfId="54" xr:uid="{00000000-0005-0000-0000-00007F010000}"/>
    <cellStyle name="Hyperlink 29" xfId="56" xr:uid="{00000000-0005-0000-0000-000080010000}"/>
    <cellStyle name="Hyperlink 3" xfId="4" xr:uid="{00000000-0005-0000-0000-000081010000}"/>
    <cellStyle name="Hyperlink 30" xfId="58" xr:uid="{00000000-0005-0000-0000-000082010000}"/>
    <cellStyle name="Hyperlink 31" xfId="60" xr:uid="{00000000-0005-0000-0000-000083010000}"/>
    <cellStyle name="Hyperlink 32" xfId="62" xr:uid="{00000000-0005-0000-0000-000084010000}"/>
    <cellStyle name="Hyperlink 33" xfId="64" xr:uid="{00000000-0005-0000-0000-000085010000}"/>
    <cellStyle name="Hyperlink 34" xfId="66" xr:uid="{00000000-0005-0000-0000-000086010000}"/>
    <cellStyle name="Hyperlink 35" xfId="68" xr:uid="{00000000-0005-0000-0000-000087010000}"/>
    <cellStyle name="Hyperlink 36" xfId="70" xr:uid="{00000000-0005-0000-0000-000088010000}"/>
    <cellStyle name="Hyperlink 37" xfId="72" xr:uid="{00000000-0005-0000-0000-000089010000}"/>
    <cellStyle name="Hyperlink 38" xfId="74" xr:uid="{00000000-0005-0000-0000-00008A010000}"/>
    <cellStyle name="Hyperlink 39" xfId="76" xr:uid="{00000000-0005-0000-0000-00008B010000}"/>
    <cellStyle name="Hyperlink 4" xfId="6" xr:uid="{00000000-0005-0000-0000-00008C010000}"/>
    <cellStyle name="Hyperlink 40" xfId="78" xr:uid="{00000000-0005-0000-0000-00008D010000}"/>
    <cellStyle name="Hyperlink 41" xfId="80" xr:uid="{00000000-0005-0000-0000-00008E010000}"/>
    <cellStyle name="Hyperlink 42" xfId="82" xr:uid="{00000000-0005-0000-0000-00008F010000}"/>
    <cellStyle name="Hyperlink 43" xfId="84" xr:uid="{00000000-0005-0000-0000-000090010000}"/>
    <cellStyle name="Hyperlink 44" xfId="86" xr:uid="{00000000-0005-0000-0000-000091010000}"/>
    <cellStyle name="Hyperlink 45" xfId="88" xr:uid="{00000000-0005-0000-0000-000092010000}"/>
    <cellStyle name="Hyperlink 46" xfId="90" xr:uid="{00000000-0005-0000-0000-000093010000}"/>
    <cellStyle name="Hyperlink 47" xfId="92" xr:uid="{00000000-0005-0000-0000-000094010000}"/>
    <cellStyle name="Hyperlink 48" xfId="94" xr:uid="{00000000-0005-0000-0000-000095010000}"/>
    <cellStyle name="Hyperlink 49" xfId="96" xr:uid="{00000000-0005-0000-0000-000096010000}"/>
    <cellStyle name="Hyperlink 5" xfId="8" xr:uid="{00000000-0005-0000-0000-000097010000}"/>
    <cellStyle name="Hyperlink 50" xfId="98" xr:uid="{00000000-0005-0000-0000-000098010000}"/>
    <cellStyle name="Hyperlink 51" xfId="100" xr:uid="{00000000-0005-0000-0000-000099010000}"/>
    <cellStyle name="Hyperlink 52" xfId="102" xr:uid="{00000000-0005-0000-0000-00009A010000}"/>
    <cellStyle name="Hyperlink 53" xfId="104" xr:uid="{00000000-0005-0000-0000-00009B010000}"/>
    <cellStyle name="Hyperlink 54" xfId="106" xr:uid="{00000000-0005-0000-0000-00009C010000}"/>
    <cellStyle name="Hyperlink 55" xfId="108" xr:uid="{00000000-0005-0000-0000-00009D010000}"/>
    <cellStyle name="Hyperlink 56" xfId="110" xr:uid="{00000000-0005-0000-0000-00009E010000}"/>
    <cellStyle name="Hyperlink 57" xfId="112" xr:uid="{00000000-0005-0000-0000-00009F010000}"/>
    <cellStyle name="Hyperlink 58" xfId="114" xr:uid="{00000000-0005-0000-0000-0000A0010000}"/>
    <cellStyle name="Hyperlink 59" xfId="116" xr:uid="{00000000-0005-0000-0000-0000A1010000}"/>
    <cellStyle name="Hyperlink 6" xfId="10" xr:uid="{00000000-0005-0000-0000-0000A2010000}"/>
    <cellStyle name="Hyperlink 60" xfId="118" xr:uid="{00000000-0005-0000-0000-0000A3010000}"/>
    <cellStyle name="Hyperlink 61" xfId="120" xr:uid="{00000000-0005-0000-0000-0000A4010000}"/>
    <cellStyle name="Hyperlink 62" xfId="122" xr:uid="{00000000-0005-0000-0000-0000A5010000}"/>
    <cellStyle name="Hyperlink 63" xfId="124" xr:uid="{00000000-0005-0000-0000-0000A6010000}"/>
    <cellStyle name="Hyperlink 64" xfId="126" xr:uid="{00000000-0005-0000-0000-0000A7010000}"/>
    <cellStyle name="Hyperlink 65" xfId="128" xr:uid="{00000000-0005-0000-0000-0000A8010000}"/>
    <cellStyle name="Hyperlink 66" xfId="130" xr:uid="{00000000-0005-0000-0000-0000A9010000}"/>
    <cellStyle name="Hyperlink 67" xfId="132" xr:uid="{00000000-0005-0000-0000-0000AA010000}"/>
    <cellStyle name="Hyperlink 68" xfId="134" xr:uid="{00000000-0005-0000-0000-0000AB010000}"/>
    <cellStyle name="Hyperlink 69" xfId="136" xr:uid="{00000000-0005-0000-0000-0000AC010000}"/>
    <cellStyle name="Hyperlink 7" xfId="12" xr:uid="{00000000-0005-0000-0000-0000AD010000}"/>
    <cellStyle name="Hyperlink 70" xfId="138" xr:uid="{00000000-0005-0000-0000-0000AE010000}"/>
    <cellStyle name="Hyperlink 71" xfId="140" xr:uid="{00000000-0005-0000-0000-0000AF010000}"/>
    <cellStyle name="Hyperlink 72" xfId="142" xr:uid="{00000000-0005-0000-0000-0000B0010000}"/>
    <cellStyle name="Hyperlink 73" xfId="144" xr:uid="{00000000-0005-0000-0000-0000B1010000}"/>
    <cellStyle name="Hyperlink 74" xfId="146" xr:uid="{00000000-0005-0000-0000-0000B2010000}"/>
    <cellStyle name="Hyperlink 75" xfId="148" xr:uid="{00000000-0005-0000-0000-0000B3010000}"/>
    <cellStyle name="Hyperlink 76" xfId="150" xr:uid="{00000000-0005-0000-0000-0000B4010000}"/>
    <cellStyle name="Hyperlink 77" xfId="152" xr:uid="{00000000-0005-0000-0000-0000B5010000}"/>
    <cellStyle name="Hyperlink 78" xfId="154" xr:uid="{00000000-0005-0000-0000-0000B6010000}"/>
    <cellStyle name="Hyperlink 79" xfId="156" xr:uid="{00000000-0005-0000-0000-0000B7010000}"/>
    <cellStyle name="Hyperlink 8" xfId="14" xr:uid="{00000000-0005-0000-0000-0000B8010000}"/>
    <cellStyle name="Hyperlink 80" xfId="158" xr:uid="{00000000-0005-0000-0000-0000B9010000}"/>
    <cellStyle name="Hyperlink 81" xfId="160" xr:uid="{00000000-0005-0000-0000-0000BA010000}"/>
    <cellStyle name="Hyperlink 82" xfId="162" xr:uid="{00000000-0005-0000-0000-0000BB010000}"/>
    <cellStyle name="Hyperlink 83" xfId="164" xr:uid="{00000000-0005-0000-0000-0000BC010000}"/>
    <cellStyle name="Hyperlink 84" xfId="166" xr:uid="{00000000-0005-0000-0000-0000BD010000}"/>
    <cellStyle name="Hyperlink 85" xfId="168" xr:uid="{00000000-0005-0000-0000-0000BE010000}"/>
    <cellStyle name="Hyperlink 86" xfId="170" xr:uid="{00000000-0005-0000-0000-0000BF010000}"/>
    <cellStyle name="Hyperlink 87" xfId="172" xr:uid="{00000000-0005-0000-0000-0000C0010000}"/>
    <cellStyle name="Hyperlink 88" xfId="174" xr:uid="{00000000-0005-0000-0000-0000C1010000}"/>
    <cellStyle name="Hyperlink 89" xfId="176" xr:uid="{00000000-0005-0000-0000-0000C2010000}"/>
    <cellStyle name="Hyperlink 9" xfId="16" xr:uid="{00000000-0005-0000-0000-0000C3010000}"/>
    <cellStyle name="Hyperlink 90" xfId="178" xr:uid="{00000000-0005-0000-0000-0000C4010000}"/>
    <cellStyle name="Hyperlink 91" xfId="180" xr:uid="{00000000-0005-0000-0000-0000C5010000}"/>
    <cellStyle name="Hyperlink 92" xfId="182" xr:uid="{00000000-0005-0000-0000-0000C6010000}"/>
    <cellStyle name="Hyperlink 93" xfId="184" xr:uid="{00000000-0005-0000-0000-0000C7010000}"/>
    <cellStyle name="Hyperlink 94" xfId="186" xr:uid="{00000000-0005-0000-0000-0000C8010000}"/>
    <cellStyle name="Hyperlink 95" xfId="188" xr:uid="{00000000-0005-0000-0000-0000C9010000}"/>
    <cellStyle name="Hyperlink 96" xfId="190" xr:uid="{00000000-0005-0000-0000-0000CA010000}"/>
    <cellStyle name="Hyperlink 97" xfId="192" xr:uid="{00000000-0005-0000-0000-0000CB010000}"/>
    <cellStyle name="Hyperlink 98" xfId="194" xr:uid="{00000000-0005-0000-0000-0000CC010000}"/>
    <cellStyle name="Hyperlink 99" xfId="196" xr:uid="{00000000-0005-0000-0000-0000CD010000}"/>
    <cellStyle name="Normal" xfId="0" builtinId="0"/>
    <cellStyle name="Normal 2" xfId="1" xr:uid="{00000000-0005-0000-0000-0000CF010000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4"/>
  <sheetViews>
    <sheetView tabSelected="1" zoomScale="115" zoomScaleNormal="115" workbookViewId="0">
      <pane ySplit="1" topLeftCell="A14" activePane="bottomLeft" state="frozen"/>
      <selection pane="bottomLeft" activeCell="D22" sqref="D22"/>
    </sheetView>
  </sheetViews>
  <sheetFormatPr defaultColWidth="9.109375" defaultRowHeight="14.4" x14ac:dyDescent="0.3"/>
  <cols>
    <col min="1" max="1" width="37" style="49" bestFit="1" customWidth="1"/>
    <col min="2" max="2" width="13.109375" style="49" bestFit="1" customWidth="1"/>
    <col min="3" max="3" width="13.109375" style="49" customWidth="1"/>
    <col min="4" max="4" width="8.6640625" style="49" customWidth="1"/>
    <col min="5" max="5" width="11.44140625" style="49" customWidth="1"/>
    <col min="6" max="6" width="16.5546875" style="49" customWidth="1"/>
    <col min="7" max="7" width="7.88671875" style="49" customWidth="1"/>
    <col min="8" max="8" width="14.5546875" style="49" bestFit="1" customWidth="1"/>
    <col min="9" max="9" width="10.109375" style="49" customWidth="1"/>
    <col min="10" max="10" width="12.88671875" style="49" customWidth="1"/>
    <col min="11" max="11" width="15" style="49" customWidth="1"/>
    <col min="12" max="14" width="14" style="49" customWidth="1"/>
    <col min="15" max="15" width="12.6640625" style="49" customWidth="1"/>
    <col min="16" max="16" width="13" style="49" customWidth="1"/>
    <col min="17" max="17" width="5.44140625" style="49" customWidth="1"/>
    <col min="18" max="18" width="7" style="49" customWidth="1"/>
    <col min="19" max="19" width="10.88671875" style="49" customWidth="1"/>
    <col min="20" max="20" width="12" style="49" customWidth="1"/>
    <col min="21" max="21" width="17.6640625" style="49" bestFit="1" customWidth="1"/>
    <col min="22" max="22" width="19.88671875" style="49" customWidth="1"/>
    <col min="23" max="23" width="23.6640625" style="49" customWidth="1"/>
    <col min="24" max="24" width="22.5546875" style="49" customWidth="1"/>
    <col min="25" max="25" width="13.33203125" style="49" customWidth="1"/>
    <col min="26" max="16384" width="9.109375" style="49"/>
  </cols>
  <sheetData>
    <row r="1" spans="1:29" s="2" customFormat="1" ht="29.25" customHeight="1" x14ac:dyDescent="0.3">
      <c r="A1" s="2" t="s">
        <v>135</v>
      </c>
      <c r="B1" s="2" t="s">
        <v>814</v>
      </c>
      <c r="D1" s="2" t="s">
        <v>136</v>
      </c>
      <c r="E1" s="69" t="s">
        <v>802</v>
      </c>
      <c r="F1" s="2" t="s">
        <v>1</v>
      </c>
      <c r="G1" s="2" t="s">
        <v>6</v>
      </c>
      <c r="H1" s="2" t="s">
        <v>7</v>
      </c>
      <c r="I1" s="2" t="s">
        <v>8</v>
      </c>
      <c r="J1" s="2" t="s">
        <v>788</v>
      </c>
      <c r="K1" s="2" t="s">
        <v>2</v>
      </c>
      <c r="L1" s="2" t="s">
        <v>3</v>
      </c>
      <c r="M1" s="71" t="s">
        <v>803</v>
      </c>
      <c r="N1" s="71" t="s">
        <v>804</v>
      </c>
      <c r="O1" s="2" t="s">
        <v>4</v>
      </c>
      <c r="P1" s="2" t="s">
        <v>5</v>
      </c>
      <c r="Q1" s="2" t="s">
        <v>789</v>
      </c>
      <c r="R1" s="2" t="s">
        <v>790</v>
      </c>
      <c r="S1" s="2" t="s">
        <v>140</v>
      </c>
      <c r="T1" s="2" t="s">
        <v>796</v>
      </c>
      <c r="U1" s="2" t="s">
        <v>12</v>
      </c>
      <c r="V1" s="2" t="s">
        <v>172</v>
      </c>
      <c r="W1" s="2" t="s">
        <v>138</v>
      </c>
      <c r="X1" s="2" t="s">
        <v>139</v>
      </c>
      <c r="Y1" s="2" t="s">
        <v>165</v>
      </c>
    </row>
    <row r="2" spans="1:29" s="7" customFormat="1" ht="16.2" customHeight="1" x14ac:dyDescent="0.3">
      <c r="A2" s="14" t="s">
        <v>708</v>
      </c>
      <c r="B2" s="7" t="s">
        <v>173</v>
      </c>
      <c r="C2" s="7">
        <f t="shared" ref="C2:C33" si="0">D2*K2</f>
        <v>1038</v>
      </c>
      <c r="D2" s="7">
        <v>6</v>
      </c>
      <c r="E2" s="7">
        <v>1</v>
      </c>
      <c r="F2" s="11">
        <v>192.22222222222223</v>
      </c>
      <c r="G2" s="15">
        <v>280.43378995433795</v>
      </c>
      <c r="H2" s="16">
        <v>280.43378995433795</v>
      </c>
      <c r="I2" s="7">
        <v>280.43378995433795</v>
      </c>
      <c r="J2" s="15">
        <v>49.24</v>
      </c>
      <c r="K2" s="7">
        <v>173</v>
      </c>
      <c r="L2" s="7">
        <f t="shared" ref="L2:L33" si="1">K2*AA2</f>
        <v>17.3</v>
      </c>
      <c r="M2" s="7">
        <v>103.8</v>
      </c>
      <c r="N2" s="7">
        <v>-69.2</v>
      </c>
      <c r="O2" s="7">
        <v>560</v>
      </c>
      <c r="P2" s="7">
        <v>560</v>
      </c>
      <c r="Q2" s="15">
        <v>1</v>
      </c>
      <c r="R2" s="7">
        <v>1</v>
      </c>
      <c r="S2" s="7">
        <v>1</v>
      </c>
      <c r="T2" s="7" t="s">
        <v>170</v>
      </c>
      <c r="U2" s="7" t="s">
        <v>167</v>
      </c>
      <c r="Z2" s="17">
        <v>173</v>
      </c>
      <c r="AA2" s="7">
        <v>0.1</v>
      </c>
      <c r="AB2" s="7">
        <v>560</v>
      </c>
      <c r="AC2" s="7">
        <v>560</v>
      </c>
    </row>
    <row r="3" spans="1:29" s="8" customFormat="1" ht="16.5" customHeight="1" x14ac:dyDescent="0.3">
      <c r="A3" s="18" t="s">
        <v>709</v>
      </c>
      <c r="B3" s="8" t="s">
        <v>174</v>
      </c>
      <c r="C3" s="8">
        <f t="shared" si="0"/>
        <v>1830</v>
      </c>
      <c r="D3" s="8">
        <v>4</v>
      </c>
      <c r="E3" s="8">
        <v>1</v>
      </c>
      <c r="F3" s="10">
        <v>508.33333333333331</v>
      </c>
      <c r="G3" s="19">
        <v>2820.2054794520545</v>
      </c>
      <c r="H3" s="20">
        <v>11280.821917808218</v>
      </c>
      <c r="I3" s="8">
        <v>11280.821917808218</v>
      </c>
      <c r="J3" s="19">
        <v>12.875</v>
      </c>
      <c r="K3" s="8">
        <v>457.5</v>
      </c>
      <c r="L3" s="8">
        <f t="shared" si="1"/>
        <v>224.17499999999998</v>
      </c>
      <c r="M3" s="8">
        <v>274.5</v>
      </c>
      <c r="N3" s="8">
        <v>-183</v>
      </c>
      <c r="O3" s="8">
        <v>411.75</v>
      </c>
      <c r="P3" s="8">
        <v>411.75</v>
      </c>
      <c r="Q3" s="19">
        <v>8</v>
      </c>
      <c r="R3" s="8">
        <v>8</v>
      </c>
      <c r="S3" s="8">
        <v>1</v>
      </c>
      <c r="T3" s="8" t="s">
        <v>169</v>
      </c>
      <c r="U3" s="8" t="s">
        <v>166</v>
      </c>
      <c r="Z3" s="21">
        <v>457.5</v>
      </c>
      <c r="AA3" s="8">
        <v>0.48999999999999994</v>
      </c>
      <c r="AB3" s="8">
        <v>320.25</v>
      </c>
      <c r="AC3" s="8">
        <v>320.25</v>
      </c>
    </row>
    <row r="4" spans="1:29" s="9" customFormat="1" ht="16.5" customHeight="1" x14ac:dyDescent="0.3">
      <c r="A4" s="22" t="s">
        <v>710</v>
      </c>
      <c r="B4" s="9" t="s">
        <v>175</v>
      </c>
      <c r="C4" s="9">
        <f t="shared" si="0"/>
        <v>432</v>
      </c>
      <c r="D4" s="9">
        <v>3</v>
      </c>
      <c r="E4" s="9">
        <v>1</v>
      </c>
      <c r="F4" s="12">
        <v>160</v>
      </c>
      <c r="G4" s="23">
        <v>164.38356164383563</v>
      </c>
      <c r="H4" s="24">
        <v>493.15068493150693</v>
      </c>
      <c r="I4" s="9">
        <v>493.15068493150693</v>
      </c>
      <c r="J4" s="23">
        <v>7.9</v>
      </c>
      <c r="K4" s="9">
        <v>144</v>
      </c>
      <c r="L4" s="9">
        <f t="shared" si="1"/>
        <v>43.199999999999996</v>
      </c>
      <c r="M4" s="9">
        <v>86.399999999999991</v>
      </c>
      <c r="N4" s="9">
        <v>-57.6</v>
      </c>
      <c r="O4" s="9">
        <v>180</v>
      </c>
      <c r="P4" s="9">
        <v>180</v>
      </c>
      <c r="Q4" s="23">
        <v>4</v>
      </c>
      <c r="R4" s="9">
        <v>4</v>
      </c>
      <c r="S4" s="9">
        <v>1</v>
      </c>
      <c r="T4" s="9" t="s">
        <v>171</v>
      </c>
      <c r="U4" s="9" t="s">
        <v>19</v>
      </c>
      <c r="Z4" s="25">
        <v>144</v>
      </c>
      <c r="AA4" s="9">
        <v>0.3</v>
      </c>
      <c r="AB4" s="9">
        <v>180</v>
      </c>
      <c r="AC4" s="9">
        <v>180</v>
      </c>
    </row>
    <row r="5" spans="1:29" s="9" customFormat="1" x14ac:dyDescent="0.3">
      <c r="A5" s="26" t="s">
        <v>711</v>
      </c>
      <c r="B5" s="9" t="s">
        <v>176</v>
      </c>
      <c r="C5" s="9">
        <f t="shared" si="0"/>
        <v>644</v>
      </c>
      <c r="D5" s="9">
        <v>4</v>
      </c>
      <c r="E5" s="9">
        <v>1</v>
      </c>
      <c r="F5" s="9">
        <v>178.88888888888889</v>
      </c>
      <c r="G5" s="23">
        <v>183.78995433789956</v>
      </c>
      <c r="H5" s="24">
        <v>551.3698630136987</v>
      </c>
      <c r="I5" s="9">
        <v>551.3698630136987</v>
      </c>
      <c r="J5" s="23">
        <v>26.11</v>
      </c>
      <c r="K5" s="9">
        <v>161</v>
      </c>
      <c r="L5" s="9">
        <f t="shared" si="1"/>
        <v>48.3</v>
      </c>
      <c r="M5" s="9">
        <v>96.6</v>
      </c>
      <c r="N5" s="9">
        <v>-64.400000000000006</v>
      </c>
      <c r="O5" s="9">
        <v>380</v>
      </c>
      <c r="P5" s="9">
        <v>380</v>
      </c>
      <c r="Q5" s="9">
        <v>4</v>
      </c>
      <c r="R5" s="9">
        <v>4</v>
      </c>
      <c r="S5" s="9">
        <v>1</v>
      </c>
      <c r="T5" s="9" t="s">
        <v>171</v>
      </c>
      <c r="U5" s="9" t="s">
        <v>19</v>
      </c>
      <c r="Z5" s="27">
        <v>161</v>
      </c>
      <c r="AA5" s="9">
        <v>0.3</v>
      </c>
      <c r="AB5" s="9">
        <v>380</v>
      </c>
      <c r="AC5" s="9">
        <v>380</v>
      </c>
    </row>
    <row r="6" spans="1:29" s="8" customFormat="1" ht="15.6" x14ac:dyDescent="0.3">
      <c r="A6" s="18" t="s">
        <v>712</v>
      </c>
      <c r="B6" s="8" t="s">
        <v>177</v>
      </c>
      <c r="C6" s="8">
        <f t="shared" si="0"/>
        <v>1710</v>
      </c>
      <c r="D6" s="8">
        <v>6</v>
      </c>
      <c r="E6" s="8">
        <v>1</v>
      </c>
      <c r="F6" s="19">
        <v>316.66666666666669</v>
      </c>
      <c r="G6" s="28">
        <v>1844.6917808219177</v>
      </c>
      <c r="H6" s="20">
        <v>7378.767123287671</v>
      </c>
      <c r="I6" s="8">
        <v>7378.767123287671</v>
      </c>
      <c r="J6" s="19">
        <v>15.93</v>
      </c>
      <c r="K6" s="8">
        <v>285</v>
      </c>
      <c r="L6" s="8">
        <f t="shared" si="1"/>
        <v>111.15</v>
      </c>
      <c r="M6" s="8">
        <v>171</v>
      </c>
      <c r="N6" s="8">
        <v>-114</v>
      </c>
      <c r="O6" s="8">
        <v>256.5</v>
      </c>
      <c r="P6" s="8">
        <v>256.5</v>
      </c>
      <c r="Q6" s="8">
        <v>8</v>
      </c>
      <c r="R6" s="8">
        <v>8</v>
      </c>
      <c r="S6" s="8">
        <v>1</v>
      </c>
      <c r="T6" s="8" t="s">
        <v>169</v>
      </c>
      <c r="U6" s="10" t="s">
        <v>166</v>
      </c>
      <c r="Z6" s="21">
        <v>285</v>
      </c>
      <c r="AA6" s="51">
        <v>0.39</v>
      </c>
      <c r="AB6" s="8">
        <v>199.5</v>
      </c>
      <c r="AC6" s="8">
        <v>199.5</v>
      </c>
    </row>
    <row r="7" spans="1:29" s="8" customFormat="1" ht="15.6" x14ac:dyDescent="0.3">
      <c r="A7" s="18" t="s">
        <v>713</v>
      </c>
      <c r="B7" s="8" t="s">
        <v>178</v>
      </c>
      <c r="C7" s="8">
        <f t="shared" si="0"/>
        <v>781</v>
      </c>
      <c r="D7" s="8">
        <v>1</v>
      </c>
      <c r="E7" s="8">
        <v>1</v>
      </c>
      <c r="F7" s="19">
        <v>867.77777777777771</v>
      </c>
      <c r="G7" s="28">
        <v>4662.8196347031962</v>
      </c>
      <c r="H7" s="20">
        <v>18651.278538812785</v>
      </c>
      <c r="I7" s="8">
        <v>18651.278538812785</v>
      </c>
      <c r="J7" s="19">
        <v>7.6</v>
      </c>
      <c r="K7" s="8">
        <v>781</v>
      </c>
      <c r="L7" s="8">
        <f t="shared" si="1"/>
        <v>367.07</v>
      </c>
      <c r="M7" s="8">
        <v>468.59999999999997</v>
      </c>
      <c r="N7" s="8">
        <v>-312.40000000000003</v>
      </c>
      <c r="O7" s="8">
        <v>702.9</v>
      </c>
      <c r="P7" s="8">
        <v>702.9</v>
      </c>
      <c r="Q7" s="8">
        <v>8</v>
      </c>
      <c r="R7" s="8">
        <v>8</v>
      </c>
      <c r="S7" s="8">
        <v>1</v>
      </c>
      <c r="T7" s="8" t="s">
        <v>169</v>
      </c>
      <c r="U7" s="10" t="s">
        <v>166</v>
      </c>
      <c r="Z7" s="21">
        <v>781</v>
      </c>
      <c r="AA7" s="51">
        <v>0.47</v>
      </c>
      <c r="AB7" s="8">
        <v>546.69999999999993</v>
      </c>
      <c r="AC7" s="8">
        <v>546.69999999999993</v>
      </c>
    </row>
    <row r="8" spans="1:29" s="8" customFormat="1" ht="15.6" x14ac:dyDescent="0.3">
      <c r="A8" s="18" t="s">
        <v>714</v>
      </c>
      <c r="B8" s="8" t="s">
        <v>179</v>
      </c>
      <c r="C8" s="8">
        <f t="shared" si="0"/>
        <v>900</v>
      </c>
      <c r="D8" s="8">
        <v>2</v>
      </c>
      <c r="E8" s="8">
        <v>1</v>
      </c>
      <c r="F8" s="19">
        <v>500</v>
      </c>
      <c r="G8" s="28">
        <v>2732.8767123287671</v>
      </c>
      <c r="H8" s="20">
        <v>10931.506849315068</v>
      </c>
      <c r="I8" s="8">
        <v>10931.506849315068</v>
      </c>
      <c r="J8" s="19">
        <v>8.7200000000000006</v>
      </c>
      <c r="K8" s="8">
        <v>450</v>
      </c>
      <c r="L8" s="8">
        <f t="shared" si="1"/>
        <v>180</v>
      </c>
      <c r="M8" s="8">
        <v>270</v>
      </c>
      <c r="N8" s="8">
        <v>-180</v>
      </c>
      <c r="O8" s="8">
        <v>405</v>
      </c>
      <c r="P8" s="8">
        <v>405</v>
      </c>
      <c r="Q8" s="8">
        <v>8</v>
      </c>
      <c r="R8" s="8">
        <v>8</v>
      </c>
      <c r="S8" s="8">
        <v>1</v>
      </c>
      <c r="T8" s="8" t="s">
        <v>169</v>
      </c>
      <c r="U8" s="10" t="s">
        <v>166</v>
      </c>
      <c r="Z8" s="21">
        <v>450</v>
      </c>
      <c r="AA8" s="51">
        <v>0.4</v>
      </c>
      <c r="AB8" s="8">
        <v>315</v>
      </c>
      <c r="AC8" s="8">
        <v>315</v>
      </c>
    </row>
    <row r="9" spans="1:29" s="7" customFormat="1" x14ac:dyDescent="0.3">
      <c r="A9" s="29" t="s">
        <v>715</v>
      </c>
      <c r="B9" s="7" t="s">
        <v>180</v>
      </c>
      <c r="C9" s="7">
        <f t="shared" si="0"/>
        <v>443</v>
      </c>
      <c r="D9" s="7">
        <v>3</v>
      </c>
      <c r="E9" s="7">
        <v>1</v>
      </c>
      <c r="F9" s="7">
        <v>164.07407407407405</v>
      </c>
      <c r="G9" s="15">
        <v>239.36834094368342</v>
      </c>
      <c r="H9" s="16">
        <v>239.36834094368342</v>
      </c>
      <c r="I9" s="7">
        <v>239.36834094368342</v>
      </c>
      <c r="J9" s="15">
        <v>357.98</v>
      </c>
      <c r="K9" s="7">
        <v>147.66666666666666</v>
      </c>
      <c r="L9" s="7">
        <f t="shared" si="1"/>
        <v>14.766666666666666</v>
      </c>
      <c r="M9" s="7">
        <v>88.6</v>
      </c>
      <c r="N9" s="7">
        <v>-59.066666666666663</v>
      </c>
      <c r="O9" s="7">
        <v>600</v>
      </c>
      <c r="P9" s="7">
        <v>600</v>
      </c>
      <c r="Q9" s="7">
        <v>1</v>
      </c>
      <c r="R9" s="7">
        <v>1</v>
      </c>
      <c r="S9" s="7">
        <v>1</v>
      </c>
      <c r="T9" s="7" t="s">
        <v>170</v>
      </c>
      <c r="U9" s="7" t="s">
        <v>167</v>
      </c>
      <c r="Z9" s="30">
        <v>147.66666666666666</v>
      </c>
      <c r="AA9" s="7">
        <v>0.1</v>
      </c>
      <c r="AB9" s="7">
        <v>600</v>
      </c>
      <c r="AC9" s="7">
        <v>600</v>
      </c>
    </row>
    <row r="10" spans="1:29" s="7" customFormat="1" ht="15.6" x14ac:dyDescent="0.3">
      <c r="A10" s="14" t="s">
        <v>716</v>
      </c>
      <c r="B10" s="7" t="s">
        <v>181</v>
      </c>
      <c r="C10" s="7">
        <f t="shared" si="0"/>
        <v>346</v>
      </c>
      <c r="D10" s="7">
        <v>2</v>
      </c>
      <c r="E10" s="7">
        <v>1</v>
      </c>
      <c r="F10" s="15">
        <v>192.22222222222223</v>
      </c>
      <c r="G10" s="31">
        <v>280.43378995433795</v>
      </c>
      <c r="H10" s="16">
        <v>280.43378995433795</v>
      </c>
      <c r="I10" s="7">
        <v>280.43378995433795</v>
      </c>
      <c r="J10" s="15">
        <v>79.73</v>
      </c>
      <c r="K10" s="7">
        <v>173</v>
      </c>
      <c r="L10" s="7">
        <f t="shared" si="1"/>
        <v>17.3</v>
      </c>
      <c r="M10" s="7">
        <v>103.8</v>
      </c>
      <c r="N10" s="7">
        <v>-69.2</v>
      </c>
      <c r="O10" s="7">
        <v>660</v>
      </c>
      <c r="P10" s="7">
        <v>660</v>
      </c>
      <c r="Q10" s="7">
        <v>1</v>
      </c>
      <c r="R10" s="7">
        <v>1</v>
      </c>
      <c r="S10" s="7">
        <v>1</v>
      </c>
      <c r="T10" s="7" t="s">
        <v>170</v>
      </c>
      <c r="U10" s="11" t="s">
        <v>167</v>
      </c>
      <c r="Z10" s="17">
        <v>173</v>
      </c>
      <c r="AA10" s="7">
        <v>0.1</v>
      </c>
      <c r="AB10" s="7">
        <v>660</v>
      </c>
      <c r="AC10" s="7">
        <v>660</v>
      </c>
    </row>
    <row r="11" spans="1:29" s="8" customFormat="1" ht="16.5" customHeight="1" x14ac:dyDescent="0.3">
      <c r="A11" s="18" t="s">
        <v>717</v>
      </c>
      <c r="B11" s="8" t="s">
        <v>182</v>
      </c>
      <c r="C11" s="8">
        <f t="shared" si="0"/>
        <v>1540</v>
      </c>
      <c r="D11" s="8">
        <v>4</v>
      </c>
      <c r="E11" s="8">
        <v>1</v>
      </c>
      <c r="F11" s="10">
        <v>427.77777777777777</v>
      </c>
      <c r="G11" s="19">
        <v>2346.9178082191779</v>
      </c>
      <c r="H11" s="20">
        <v>9387.6712328767117</v>
      </c>
      <c r="I11" s="8">
        <v>9387.6712328767117</v>
      </c>
      <c r="J11" s="19">
        <v>13.62</v>
      </c>
      <c r="K11" s="8">
        <v>385</v>
      </c>
      <c r="L11" s="8">
        <f t="shared" si="1"/>
        <v>192.5</v>
      </c>
      <c r="M11" s="8">
        <v>231</v>
      </c>
      <c r="N11" s="8">
        <v>-154</v>
      </c>
      <c r="O11" s="8">
        <v>346.5</v>
      </c>
      <c r="P11" s="8">
        <v>346.5</v>
      </c>
      <c r="Q11" s="19">
        <v>8</v>
      </c>
      <c r="R11" s="8">
        <v>8</v>
      </c>
      <c r="S11" s="8">
        <v>1</v>
      </c>
      <c r="T11" s="8" t="s">
        <v>169</v>
      </c>
      <c r="U11" s="8" t="s">
        <v>166</v>
      </c>
      <c r="Z11" s="21">
        <v>385</v>
      </c>
      <c r="AA11" s="8">
        <v>0.5</v>
      </c>
      <c r="AB11" s="8">
        <v>269.5</v>
      </c>
      <c r="AC11" s="8">
        <v>269.5</v>
      </c>
    </row>
    <row r="12" spans="1:29" s="9" customFormat="1" ht="15.6" x14ac:dyDescent="0.3">
      <c r="A12" s="22" t="s">
        <v>718</v>
      </c>
      <c r="B12" s="9" t="s">
        <v>183</v>
      </c>
      <c r="C12" s="9">
        <f t="shared" si="0"/>
        <v>385</v>
      </c>
      <c r="D12" s="9">
        <v>1</v>
      </c>
      <c r="E12" s="9">
        <v>1</v>
      </c>
      <c r="F12" s="23">
        <v>427.77777777777777</v>
      </c>
      <c r="G12" s="32">
        <v>439.4977168949772</v>
      </c>
      <c r="H12" s="24">
        <v>1318.4931506849316</v>
      </c>
      <c r="I12" s="9">
        <v>1318.4931506849316</v>
      </c>
      <c r="J12" s="23">
        <v>34.72</v>
      </c>
      <c r="K12" s="9">
        <v>385</v>
      </c>
      <c r="L12" s="9">
        <f t="shared" si="1"/>
        <v>115.5</v>
      </c>
      <c r="M12" s="9">
        <v>231</v>
      </c>
      <c r="N12" s="9">
        <v>-154</v>
      </c>
      <c r="O12" s="9">
        <v>640</v>
      </c>
      <c r="P12" s="9">
        <v>640</v>
      </c>
      <c r="Q12" s="9">
        <v>4</v>
      </c>
      <c r="R12" s="9">
        <v>4</v>
      </c>
      <c r="S12" s="9">
        <v>1</v>
      </c>
      <c r="T12" s="9" t="s">
        <v>171</v>
      </c>
      <c r="U12" s="12" t="s">
        <v>19</v>
      </c>
      <c r="Z12" s="25">
        <v>385</v>
      </c>
      <c r="AA12" s="9">
        <v>0.3</v>
      </c>
      <c r="AB12" s="9">
        <v>640</v>
      </c>
      <c r="AC12" s="9">
        <v>640</v>
      </c>
    </row>
    <row r="13" spans="1:29" s="8" customFormat="1" x14ac:dyDescent="0.3">
      <c r="A13" s="33" t="s">
        <v>719</v>
      </c>
      <c r="B13" s="8" t="s">
        <v>185</v>
      </c>
      <c r="C13" s="8">
        <f t="shared" si="0"/>
        <v>480</v>
      </c>
      <c r="D13" s="8">
        <v>1</v>
      </c>
      <c r="E13" s="8">
        <v>1</v>
      </c>
      <c r="F13" s="8">
        <v>533.33333333333337</v>
      </c>
      <c r="G13" s="19">
        <v>2865.7534246575337</v>
      </c>
      <c r="H13" s="20">
        <v>11463.013698630135</v>
      </c>
      <c r="I13" s="8">
        <v>11463.013698630135</v>
      </c>
      <c r="J13" s="19">
        <v>9.91</v>
      </c>
      <c r="K13" s="8">
        <v>480</v>
      </c>
      <c r="L13" s="8">
        <f t="shared" si="1"/>
        <v>192</v>
      </c>
      <c r="M13" s="8">
        <v>288</v>
      </c>
      <c r="N13" s="8">
        <v>-192</v>
      </c>
      <c r="O13" s="8">
        <v>432</v>
      </c>
      <c r="P13" s="8">
        <v>432</v>
      </c>
      <c r="Q13" s="8">
        <v>8</v>
      </c>
      <c r="R13" s="8">
        <v>8</v>
      </c>
      <c r="S13" s="8">
        <v>1</v>
      </c>
      <c r="T13" s="8" t="s">
        <v>169</v>
      </c>
      <c r="U13" s="8" t="s">
        <v>166</v>
      </c>
      <c r="Z13" s="34">
        <v>480</v>
      </c>
      <c r="AA13" s="8">
        <v>0.4</v>
      </c>
      <c r="AB13" s="8">
        <v>336</v>
      </c>
      <c r="AC13" s="8">
        <v>336</v>
      </c>
    </row>
    <row r="14" spans="1:29" s="8" customFormat="1" ht="16.5" customHeight="1" x14ac:dyDescent="0.3">
      <c r="A14" s="18" t="s">
        <v>720</v>
      </c>
      <c r="B14" s="8" t="s">
        <v>184</v>
      </c>
      <c r="C14" s="8">
        <f t="shared" si="0"/>
        <v>1540</v>
      </c>
      <c r="D14" s="8">
        <v>4</v>
      </c>
      <c r="E14" s="8">
        <v>1</v>
      </c>
      <c r="F14" s="10">
        <v>427.77777777777777</v>
      </c>
      <c r="G14" s="19">
        <v>2373.2876712328766</v>
      </c>
      <c r="H14" s="20">
        <v>9493.1506849315065</v>
      </c>
      <c r="I14" s="8">
        <v>9493.1506849315065</v>
      </c>
      <c r="J14" s="19">
        <v>10.28</v>
      </c>
      <c r="K14" s="8">
        <v>385</v>
      </c>
      <c r="L14" s="8">
        <f t="shared" si="1"/>
        <v>154</v>
      </c>
      <c r="M14" s="8">
        <v>231</v>
      </c>
      <c r="N14" s="8">
        <v>-154</v>
      </c>
      <c r="O14" s="8">
        <v>346.5</v>
      </c>
      <c r="P14" s="8">
        <v>346.5</v>
      </c>
      <c r="Q14" s="19">
        <v>8</v>
      </c>
      <c r="R14" s="8">
        <v>8</v>
      </c>
      <c r="S14" s="8">
        <v>1</v>
      </c>
      <c r="T14" s="8" t="s">
        <v>169</v>
      </c>
      <c r="U14" s="8" t="s">
        <v>166</v>
      </c>
      <c r="Z14" s="21">
        <v>385</v>
      </c>
      <c r="AA14" s="8">
        <v>0.4</v>
      </c>
      <c r="AB14" s="8">
        <v>269.5</v>
      </c>
      <c r="AC14" s="8">
        <v>269.5</v>
      </c>
    </row>
    <row r="15" spans="1:29" s="7" customFormat="1" x14ac:dyDescent="0.3">
      <c r="A15" s="14" t="s">
        <v>721</v>
      </c>
      <c r="B15" s="7" t="s">
        <v>186</v>
      </c>
      <c r="C15" s="7">
        <f t="shared" si="0"/>
        <v>258</v>
      </c>
      <c r="D15" s="7">
        <v>2</v>
      </c>
      <c r="E15" s="7">
        <v>1</v>
      </c>
      <c r="F15" s="7">
        <v>143.33333333333334</v>
      </c>
      <c r="G15" s="15">
        <v>147.26027397260273</v>
      </c>
      <c r="H15" s="16">
        <v>441.78082191780823</v>
      </c>
      <c r="I15" s="7">
        <v>441.78082191780823</v>
      </c>
      <c r="J15" s="15">
        <v>47.48</v>
      </c>
      <c r="K15" s="7">
        <v>129</v>
      </c>
      <c r="L15" s="7">
        <f t="shared" si="1"/>
        <v>12.9</v>
      </c>
      <c r="M15" s="7">
        <v>77.399999999999991</v>
      </c>
      <c r="N15" s="7">
        <v>-51.6</v>
      </c>
      <c r="O15" s="7">
        <v>340</v>
      </c>
      <c r="P15" s="7">
        <v>340</v>
      </c>
      <c r="Q15" s="7">
        <v>4</v>
      </c>
      <c r="R15" s="7">
        <v>4</v>
      </c>
      <c r="S15" s="7">
        <v>1</v>
      </c>
      <c r="T15" s="7" t="s">
        <v>170</v>
      </c>
      <c r="U15" s="7" t="s">
        <v>167</v>
      </c>
      <c r="Z15" s="17">
        <v>129</v>
      </c>
      <c r="AA15" s="7">
        <v>0.1</v>
      </c>
      <c r="AB15" s="7">
        <v>340</v>
      </c>
      <c r="AC15" s="7">
        <v>340</v>
      </c>
    </row>
    <row r="16" spans="1:29" s="13" customFormat="1" x14ac:dyDescent="0.3">
      <c r="A16" s="35" t="s">
        <v>722</v>
      </c>
      <c r="B16" s="13" t="s">
        <v>187</v>
      </c>
      <c r="C16" s="13">
        <f t="shared" si="0"/>
        <v>624</v>
      </c>
      <c r="D16" s="13">
        <v>2</v>
      </c>
      <c r="E16" s="13">
        <v>1</v>
      </c>
      <c r="F16" s="13">
        <v>346.66666666666669</v>
      </c>
      <c r="G16" s="36">
        <v>2019.4520547945206</v>
      </c>
      <c r="H16" s="37">
        <v>4038.9041095890411</v>
      </c>
      <c r="I16" s="13">
        <v>4038.9041095890411</v>
      </c>
      <c r="J16" s="36">
        <v>16</v>
      </c>
      <c r="K16" s="13">
        <v>312</v>
      </c>
      <c r="L16" s="13">
        <f t="shared" si="1"/>
        <v>62.400000000000006</v>
      </c>
      <c r="M16" s="13">
        <v>187.2</v>
      </c>
      <c r="N16" s="13">
        <v>-124.80000000000001</v>
      </c>
      <c r="O16" s="13">
        <v>7200</v>
      </c>
      <c r="P16" s="13">
        <v>7200</v>
      </c>
      <c r="Q16" s="13">
        <v>1</v>
      </c>
      <c r="R16" s="13">
        <v>1</v>
      </c>
      <c r="S16" s="13">
        <v>1</v>
      </c>
      <c r="T16" s="13" t="s">
        <v>961</v>
      </c>
      <c r="U16" s="13" t="s">
        <v>162</v>
      </c>
      <c r="Z16" s="38">
        <v>312</v>
      </c>
      <c r="AA16" s="13">
        <v>0.2</v>
      </c>
      <c r="AB16" s="13">
        <v>7200</v>
      </c>
      <c r="AC16" s="13">
        <v>7200</v>
      </c>
    </row>
    <row r="17" spans="1:29" s="53" customFormat="1" x14ac:dyDescent="0.3">
      <c r="A17" s="52" t="s">
        <v>723</v>
      </c>
      <c r="B17" s="53" t="s">
        <v>188</v>
      </c>
      <c r="C17" s="53">
        <f t="shared" si="0"/>
        <v>180</v>
      </c>
      <c r="D17" s="53">
        <v>1</v>
      </c>
      <c r="E17" s="53">
        <v>1</v>
      </c>
      <c r="F17" s="53">
        <v>200</v>
      </c>
      <c r="G17" s="54">
        <v>205.47945205479454</v>
      </c>
      <c r="H17" s="55">
        <v>616.43835616438355</v>
      </c>
      <c r="I17" s="53">
        <v>616.43835616438355</v>
      </c>
      <c r="J17" s="54">
        <v>36</v>
      </c>
      <c r="K17" s="53">
        <v>180</v>
      </c>
      <c r="L17" s="53">
        <f t="shared" si="1"/>
        <v>18</v>
      </c>
      <c r="M17" s="53">
        <v>108</v>
      </c>
      <c r="N17" s="53">
        <v>-72</v>
      </c>
      <c r="O17" s="53">
        <v>600</v>
      </c>
      <c r="P17" s="53">
        <v>600</v>
      </c>
      <c r="Q17" s="53">
        <v>4</v>
      </c>
      <c r="R17" s="53">
        <v>4</v>
      </c>
      <c r="S17" s="53">
        <v>1</v>
      </c>
      <c r="T17" s="53" t="s">
        <v>776</v>
      </c>
      <c r="U17" s="53" t="s">
        <v>775</v>
      </c>
      <c r="Z17" s="56">
        <v>180</v>
      </c>
      <c r="AA17" s="53">
        <v>0.1</v>
      </c>
      <c r="AB17" s="53">
        <v>600</v>
      </c>
      <c r="AC17" s="53">
        <v>600</v>
      </c>
    </row>
    <row r="18" spans="1:29" s="46" customFormat="1" x14ac:dyDescent="0.3">
      <c r="A18" s="46" t="s">
        <v>724</v>
      </c>
      <c r="B18" s="46" t="s">
        <v>229</v>
      </c>
      <c r="C18" s="46">
        <f t="shared" si="0"/>
        <v>2800</v>
      </c>
      <c r="D18" s="46">
        <v>4</v>
      </c>
      <c r="E18" s="46">
        <v>1</v>
      </c>
      <c r="F18" s="46">
        <v>777.77777777777771</v>
      </c>
      <c r="G18" s="46">
        <v>4267.1232876712329</v>
      </c>
      <c r="H18" s="46">
        <v>17068.493150684932</v>
      </c>
      <c r="I18" s="46">
        <v>17068.493150684932</v>
      </c>
      <c r="J18" s="46">
        <v>12.97</v>
      </c>
      <c r="K18" s="46">
        <v>700</v>
      </c>
      <c r="L18" s="46">
        <f t="shared" si="1"/>
        <v>308</v>
      </c>
      <c r="M18" s="46">
        <v>420</v>
      </c>
      <c r="N18" s="46">
        <v>-280</v>
      </c>
      <c r="O18" s="46">
        <v>630</v>
      </c>
      <c r="P18" s="46">
        <v>630</v>
      </c>
      <c r="Q18" s="46">
        <v>8</v>
      </c>
      <c r="R18" s="46">
        <v>8</v>
      </c>
      <c r="S18" s="46">
        <v>1</v>
      </c>
      <c r="T18" s="46" t="s">
        <v>169</v>
      </c>
      <c r="U18" s="46" t="s">
        <v>166</v>
      </c>
      <c r="Z18" s="46">
        <v>700</v>
      </c>
      <c r="AA18" s="46">
        <v>0.44</v>
      </c>
      <c r="AB18" s="46">
        <v>489.99999999999994</v>
      </c>
      <c r="AC18" s="46">
        <v>489.99999999999994</v>
      </c>
    </row>
    <row r="19" spans="1:29" s="47" customFormat="1" x14ac:dyDescent="0.3">
      <c r="A19" s="47" t="s">
        <v>725</v>
      </c>
      <c r="B19" s="47" t="s">
        <v>230</v>
      </c>
      <c r="C19" s="47">
        <f t="shared" si="0"/>
        <v>113</v>
      </c>
      <c r="D19" s="47">
        <v>1</v>
      </c>
      <c r="E19" s="47">
        <v>1</v>
      </c>
      <c r="F19" s="47">
        <v>125.55555555555556</v>
      </c>
      <c r="G19" s="47">
        <v>554.68036529680364</v>
      </c>
      <c r="H19" s="47">
        <v>1109.3607305936073</v>
      </c>
      <c r="I19" s="47">
        <v>1109.3607305936073</v>
      </c>
      <c r="J19" s="47">
        <v>0</v>
      </c>
      <c r="K19" s="47">
        <v>113</v>
      </c>
      <c r="L19" s="47">
        <f t="shared" si="1"/>
        <v>11.3</v>
      </c>
      <c r="M19" s="47">
        <v>67.8</v>
      </c>
      <c r="N19" s="47">
        <v>-45.2</v>
      </c>
      <c r="O19" s="47">
        <v>630</v>
      </c>
      <c r="P19" s="47">
        <v>620</v>
      </c>
      <c r="Q19" s="47">
        <v>1</v>
      </c>
      <c r="R19" s="47">
        <v>1</v>
      </c>
      <c r="S19" s="47">
        <v>2</v>
      </c>
      <c r="T19" s="47" t="s">
        <v>726</v>
      </c>
      <c r="U19" s="47" t="s">
        <v>231</v>
      </c>
      <c r="Z19" s="47">
        <v>113</v>
      </c>
      <c r="AA19" s="47">
        <v>0.1</v>
      </c>
      <c r="AB19" s="47">
        <v>630</v>
      </c>
      <c r="AC19" s="47">
        <v>620</v>
      </c>
    </row>
    <row r="20" spans="1:29" s="47" customFormat="1" x14ac:dyDescent="0.3">
      <c r="A20" s="47" t="s">
        <v>727</v>
      </c>
      <c r="B20" s="47" t="s">
        <v>232</v>
      </c>
      <c r="C20" s="47">
        <f t="shared" si="0"/>
        <v>188</v>
      </c>
      <c r="D20" s="47">
        <v>2</v>
      </c>
      <c r="E20" s="47">
        <v>1</v>
      </c>
      <c r="F20" s="47">
        <v>104.44444444444444</v>
      </c>
      <c r="G20" s="47">
        <v>461.41552511415529</v>
      </c>
      <c r="H20" s="47">
        <v>0</v>
      </c>
      <c r="I20" s="47">
        <v>0</v>
      </c>
      <c r="J20" s="47">
        <v>0</v>
      </c>
      <c r="K20" s="47">
        <v>94</v>
      </c>
      <c r="L20" s="47">
        <f t="shared" si="1"/>
        <v>9.4</v>
      </c>
      <c r="M20" s="47">
        <v>56.4</v>
      </c>
      <c r="N20" s="47">
        <v>-37.6</v>
      </c>
      <c r="O20" s="47">
        <v>900</v>
      </c>
      <c r="P20" s="47">
        <v>180</v>
      </c>
      <c r="Q20" s="47">
        <v>1</v>
      </c>
      <c r="R20" s="47">
        <v>1</v>
      </c>
      <c r="S20" s="47">
        <v>2</v>
      </c>
      <c r="T20" s="47" t="s">
        <v>726</v>
      </c>
      <c r="U20" s="47" t="s">
        <v>231</v>
      </c>
      <c r="Z20" s="47">
        <v>94</v>
      </c>
      <c r="AA20" s="47">
        <v>0.1</v>
      </c>
      <c r="AB20" s="47">
        <v>900</v>
      </c>
      <c r="AC20" s="47">
        <v>180</v>
      </c>
    </row>
    <row r="21" spans="1:29" s="7" customFormat="1" x14ac:dyDescent="0.3">
      <c r="A21" s="7" t="s">
        <v>728</v>
      </c>
      <c r="B21" s="7" t="s">
        <v>233</v>
      </c>
      <c r="C21" s="7">
        <f t="shared" si="0"/>
        <v>724</v>
      </c>
      <c r="D21" s="7">
        <v>4</v>
      </c>
      <c r="E21" s="7">
        <v>1</v>
      </c>
      <c r="F21" s="7">
        <v>201.11111111111111</v>
      </c>
      <c r="G21" s="7">
        <v>293.40182648401827</v>
      </c>
      <c r="H21" s="7">
        <v>293.40182648401827</v>
      </c>
      <c r="I21" s="7">
        <v>293.40182648401827</v>
      </c>
      <c r="J21" s="7">
        <v>90.26</v>
      </c>
      <c r="K21" s="7">
        <v>181</v>
      </c>
      <c r="L21" s="7">
        <f t="shared" si="1"/>
        <v>18.100000000000001</v>
      </c>
      <c r="M21" s="7">
        <v>108.6</v>
      </c>
      <c r="N21" s="7">
        <v>-72.400000000000006</v>
      </c>
      <c r="O21" s="7">
        <v>720</v>
      </c>
      <c r="P21" s="7">
        <v>720</v>
      </c>
      <c r="Q21" s="7">
        <v>1</v>
      </c>
      <c r="R21" s="7">
        <v>1</v>
      </c>
      <c r="S21" s="7">
        <v>1</v>
      </c>
      <c r="T21" s="7" t="s">
        <v>170</v>
      </c>
      <c r="U21" s="7" t="s">
        <v>167</v>
      </c>
      <c r="Z21" s="7">
        <v>181</v>
      </c>
      <c r="AA21" s="7">
        <v>0.1</v>
      </c>
      <c r="AB21" s="7">
        <v>720</v>
      </c>
      <c r="AC21" s="7">
        <v>720</v>
      </c>
    </row>
    <row r="22" spans="1:29" s="46" customFormat="1" x14ac:dyDescent="0.3">
      <c r="A22" s="46" t="s">
        <v>729</v>
      </c>
      <c r="B22" s="46" t="s">
        <v>234</v>
      </c>
      <c r="C22" s="46">
        <f t="shared" si="0"/>
        <v>3000</v>
      </c>
      <c r="D22" s="46">
        <v>4</v>
      </c>
      <c r="E22" s="46">
        <v>1</v>
      </c>
      <c r="F22" s="46">
        <v>833.33333333333326</v>
      </c>
      <c r="G22" s="46">
        <v>4571.9178082191784</v>
      </c>
      <c r="H22" s="46">
        <v>18287.671232876713</v>
      </c>
      <c r="I22" s="46">
        <v>18287.671232876713</v>
      </c>
      <c r="J22" s="46">
        <v>16.78</v>
      </c>
      <c r="K22" s="46">
        <v>750</v>
      </c>
      <c r="L22" s="46">
        <f t="shared" si="1"/>
        <v>240</v>
      </c>
      <c r="M22" s="46">
        <v>450</v>
      </c>
      <c r="N22" s="46">
        <v>-300</v>
      </c>
      <c r="O22" s="46">
        <v>675</v>
      </c>
      <c r="P22" s="46">
        <v>675</v>
      </c>
      <c r="Q22" s="46">
        <v>8</v>
      </c>
      <c r="R22" s="46">
        <v>8</v>
      </c>
      <c r="S22" s="46">
        <v>1</v>
      </c>
      <c r="T22" s="46" t="s">
        <v>169</v>
      </c>
      <c r="U22" s="46" t="s">
        <v>166</v>
      </c>
      <c r="Z22" s="46">
        <v>750</v>
      </c>
      <c r="AA22" s="46">
        <v>0.32</v>
      </c>
      <c r="AB22" s="46">
        <v>525</v>
      </c>
      <c r="AC22" s="46">
        <v>525</v>
      </c>
    </row>
    <row r="23" spans="1:29" s="47" customFormat="1" x14ac:dyDescent="0.3">
      <c r="A23" s="47" t="s">
        <v>730</v>
      </c>
      <c r="B23" s="47" t="s">
        <v>235</v>
      </c>
      <c r="C23" s="47">
        <f t="shared" si="0"/>
        <v>355</v>
      </c>
      <c r="D23" s="47">
        <v>4</v>
      </c>
      <c r="E23" s="47">
        <v>1</v>
      </c>
      <c r="F23" s="47">
        <v>98.611111111111114</v>
      </c>
      <c r="G23" s="47">
        <v>435.64497716894977</v>
      </c>
      <c r="H23" s="47">
        <v>0</v>
      </c>
      <c r="I23" s="47">
        <v>0</v>
      </c>
      <c r="J23" s="47">
        <v>0</v>
      </c>
      <c r="K23" s="47">
        <v>88.75</v>
      </c>
      <c r="L23" s="47">
        <f t="shared" si="1"/>
        <v>8.875</v>
      </c>
      <c r="M23" s="47">
        <v>53.25</v>
      </c>
      <c r="N23" s="47">
        <v>-35.5</v>
      </c>
      <c r="O23" s="47">
        <v>2816.6666666666665</v>
      </c>
      <c r="P23" s="47">
        <v>2813.3333333333335</v>
      </c>
      <c r="Q23" s="47">
        <v>1</v>
      </c>
      <c r="R23" s="47">
        <v>1</v>
      </c>
      <c r="S23" s="47">
        <v>2</v>
      </c>
      <c r="T23" s="47" t="s">
        <v>726</v>
      </c>
      <c r="U23" s="47" t="s">
        <v>231</v>
      </c>
      <c r="Z23" s="47">
        <v>88.75</v>
      </c>
      <c r="AA23" s="47">
        <v>0.1</v>
      </c>
      <c r="AB23" s="47">
        <v>2816.6666666666665</v>
      </c>
      <c r="AC23" s="47">
        <v>2813.3333333333335</v>
      </c>
    </row>
    <row r="24" spans="1:29" s="7" customFormat="1" x14ac:dyDescent="0.3">
      <c r="A24" s="7" t="s">
        <v>731</v>
      </c>
      <c r="B24" s="7" t="s">
        <v>236</v>
      </c>
      <c r="C24" s="7">
        <f t="shared" si="0"/>
        <v>50</v>
      </c>
      <c r="D24" s="7">
        <v>2</v>
      </c>
      <c r="E24" s="7">
        <v>1</v>
      </c>
      <c r="F24" s="7">
        <v>27.777777777777779</v>
      </c>
      <c r="G24" s="7">
        <v>40.525114155251138</v>
      </c>
      <c r="H24" s="7">
        <v>40.525114155251138</v>
      </c>
      <c r="I24" s="7">
        <v>40.525114155251138</v>
      </c>
      <c r="J24" s="7">
        <v>383.47</v>
      </c>
      <c r="K24" s="7">
        <v>25</v>
      </c>
      <c r="L24" s="7">
        <f t="shared" si="1"/>
        <v>2.5</v>
      </c>
      <c r="M24" s="7">
        <v>15</v>
      </c>
      <c r="N24" s="7">
        <v>-10</v>
      </c>
      <c r="O24" s="7">
        <v>60</v>
      </c>
      <c r="P24" s="7">
        <v>60</v>
      </c>
      <c r="Q24" s="7">
        <v>1</v>
      </c>
      <c r="R24" s="7">
        <v>1</v>
      </c>
      <c r="S24" s="7">
        <v>1</v>
      </c>
      <c r="T24" s="7" t="s">
        <v>170</v>
      </c>
      <c r="U24" s="7" t="s">
        <v>167</v>
      </c>
      <c r="Z24" s="7">
        <v>25</v>
      </c>
      <c r="AA24" s="7">
        <v>0.1</v>
      </c>
      <c r="AB24" s="7">
        <v>60</v>
      </c>
      <c r="AC24" s="7">
        <v>60</v>
      </c>
    </row>
    <row r="25" spans="1:29" s="46" customFormat="1" x14ac:dyDescent="0.3">
      <c r="A25" s="46" t="s">
        <v>732</v>
      </c>
      <c r="B25" s="46" t="s">
        <v>237</v>
      </c>
      <c r="C25" s="46">
        <f t="shared" si="0"/>
        <v>2200</v>
      </c>
      <c r="D25" s="46">
        <v>4</v>
      </c>
      <c r="E25" s="46">
        <v>1</v>
      </c>
      <c r="F25" s="46">
        <v>611.11111111111109</v>
      </c>
      <c r="G25" s="46">
        <v>3559.9315068493152</v>
      </c>
      <c r="H25" s="46">
        <v>14239.726027397261</v>
      </c>
      <c r="I25" s="46">
        <v>14239.726027397261</v>
      </c>
      <c r="J25" s="46">
        <v>13.86</v>
      </c>
      <c r="K25" s="46">
        <v>550</v>
      </c>
      <c r="L25" s="46">
        <f t="shared" si="1"/>
        <v>242</v>
      </c>
      <c r="M25" s="46">
        <v>330</v>
      </c>
      <c r="N25" s="46">
        <v>-220</v>
      </c>
      <c r="O25" s="46">
        <v>495</v>
      </c>
      <c r="P25" s="46">
        <v>495</v>
      </c>
      <c r="Q25" s="46">
        <v>8</v>
      </c>
      <c r="R25" s="46">
        <v>8</v>
      </c>
      <c r="S25" s="46">
        <v>1</v>
      </c>
      <c r="T25" s="46" t="s">
        <v>169</v>
      </c>
      <c r="U25" s="46" t="s">
        <v>166</v>
      </c>
      <c r="Z25" s="46">
        <v>550</v>
      </c>
      <c r="AA25" s="46">
        <v>0.44</v>
      </c>
      <c r="AB25" s="46">
        <v>385</v>
      </c>
      <c r="AC25" s="46">
        <v>385</v>
      </c>
    </row>
    <row r="26" spans="1:29" s="46" customFormat="1" x14ac:dyDescent="0.3">
      <c r="A26" s="46" t="s">
        <v>733</v>
      </c>
      <c r="B26" s="46" t="s">
        <v>238</v>
      </c>
      <c r="C26" s="46">
        <f t="shared" si="0"/>
        <v>1400</v>
      </c>
      <c r="D26" s="46">
        <v>2</v>
      </c>
      <c r="E26" s="46">
        <v>1</v>
      </c>
      <c r="F26" s="46">
        <v>777.77777777777771</v>
      </c>
      <c r="G26" s="46">
        <v>4267.1232876712329</v>
      </c>
      <c r="H26" s="46">
        <v>17068.493150684932</v>
      </c>
      <c r="I26" s="46">
        <v>17068.493150684932</v>
      </c>
      <c r="J26" s="46">
        <v>13.03</v>
      </c>
      <c r="K26" s="46">
        <v>700</v>
      </c>
      <c r="L26" s="46">
        <f t="shared" si="1"/>
        <v>294</v>
      </c>
      <c r="M26" s="46">
        <v>420</v>
      </c>
      <c r="N26" s="46">
        <v>-280</v>
      </c>
      <c r="O26" s="46">
        <v>630</v>
      </c>
      <c r="P26" s="46">
        <v>630</v>
      </c>
      <c r="Q26" s="46">
        <v>8</v>
      </c>
      <c r="R26" s="46">
        <v>8</v>
      </c>
      <c r="S26" s="46">
        <v>1</v>
      </c>
      <c r="T26" s="46" t="s">
        <v>169</v>
      </c>
      <c r="U26" s="46" t="s">
        <v>166</v>
      </c>
      <c r="Z26" s="46">
        <v>700</v>
      </c>
      <c r="AA26" s="46">
        <v>0.42</v>
      </c>
      <c r="AB26" s="46">
        <v>489.99999999999994</v>
      </c>
      <c r="AC26" s="46">
        <v>489.99999999999994</v>
      </c>
    </row>
    <row r="27" spans="1:29" s="13" customFormat="1" x14ac:dyDescent="0.3">
      <c r="A27" s="13" t="s">
        <v>734</v>
      </c>
      <c r="B27" s="13" t="s">
        <v>239</v>
      </c>
      <c r="C27" s="13">
        <f t="shared" si="0"/>
        <v>1575</v>
      </c>
      <c r="D27" s="13">
        <v>14</v>
      </c>
      <c r="E27" s="13">
        <v>1</v>
      </c>
      <c r="F27" s="13">
        <v>125</v>
      </c>
      <c r="G27" s="13">
        <v>728.16780821917803</v>
      </c>
      <c r="H27" s="13">
        <v>2184.5034246575342</v>
      </c>
      <c r="I27" s="13">
        <v>2184.5034246575342</v>
      </c>
      <c r="J27" s="36">
        <v>16</v>
      </c>
      <c r="K27" s="13">
        <v>112.5</v>
      </c>
      <c r="L27" s="13">
        <f t="shared" si="1"/>
        <v>22.5</v>
      </c>
      <c r="M27" s="13">
        <v>67.5</v>
      </c>
      <c r="N27" s="13">
        <v>-45</v>
      </c>
      <c r="O27" s="13">
        <v>12000</v>
      </c>
      <c r="P27" s="13">
        <v>2530</v>
      </c>
      <c r="Q27" s="13">
        <v>1</v>
      </c>
      <c r="R27" s="13">
        <v>1</v>
      </c>
      <c r="S27" s="13">
        <v>1</v>
      </c>
      <c r="T27" s="13" t="s">
        <v>961</v>
      </c>
      <c r="U27" s="13" t="s">
        <v>162</v>
      </c>
      <c r="Z27" s="13">
        <v>112.5</v>
      </c>
      <c r="AA27" s="13">
        <v>0.2</v>
      </c>
      <c r="AB27" s="13">
        <v>12000</v>
      </c>
      <c r="AC27" s="13">
        <v>2530</v>
      </c>
    </row>
    <row r="28" spans="1:29" s="13" customFormat="1" x14ac:dyDescent="0.3">
      <c r="A28" s="13" t="s">
        <v>735</v>
      </c>
      <c r="B28" s="13" t="s">
        <v>240</v>
      </c>
      <c r="C28" s="13">
        <f t="shared" si="0"/>
        <v>240</v>
      </c>
      <c r="D28" s="13">
        <v>4</v>
      </c>
      <c r="E28" s="13">
        <v>1</v>
      </c>
      <c r="F28" s="13">
        <v>66.666666666666671</v>
      </c>
      <c r="G28" s="13">
        <v>388.35616438356163</v>
      </c>
      <c r="H28" s="13">
        <v>776.71232876712327</v>
      </c>
      <c r="I28" s="13">
        <v>776.71232876712327</v>
      </c>
      <c r="J28" s="36">
        <v>16</v>
      </c>
      <c r="K28" s="13">
        <v>60</v>
      </c>
      <c r="L28" s="13">
        <f t="shared" si="1"/>
        <v>12</v>
      </c>
      <c r="M28" s="13">
        <v>36</v>
      </c>
      <c r="N28" s="13">
        <v>-24</v>
      </c>
      <c r="O28" s="13">
        <v>600</v>
      </c>
      <c r="P28" s="13">
        <v>600</v>
      </c>
      <c r="Q28" s="13">
        <v>1</v>
      </c>
      <c r="R28" s="13">
        <v>1</v>
      </c>
      <c r="S28" s="13">
        <v>1</v>
      </c>
      <c r="T28" s="13" t="s">
        <v>961</v>
      </c>
      <c r="U28" s="13" t="s">
        <v>162</v>
      </c>
      <c r="Z28" s="13">
        <v>60</v>
      </c>
      <c r="AA28" s="13">
        <v>0.2</v>
      </c>
      <c r="AB28" s="13">
        <v>600</v>
      </c>
      <c r="AC28" s="13">
        <v>600</v>
      </c>
    </row>
    <row r="29" spans="1:29" s="53" customFormat="1" x14ac:dyDescent="0.3">
      <c r="A29" s="53" t="s">
        <v>736</v>
      </c>
      <c r="B29" s="53" t="s">
        <v>241</v>
      </c>
      <c r="C29" s="53">
        <f t="shared" si="0"/>
        <v>176</v>
      </c>
      <c r="D29" s="53">
        <v>4</v>
      </c>
      <c r="E29" s="53">
        <v>1</v>
      </c>
      <c r="F29" s="53">
        <v>48.888888888888886</v>
      </c>
      <c r="G29" s="53">
        <v>50.228310502283108</v>
      </c>
      <c r="H29" s="53">
        <v>150.68493150684932</v>
      </c>
      <c r="I29" s="53">
        <v>150.68493150684932</v>
      </c>
      <c r="J29" s="53">
        <v>52.46</v>
      </c>
      <c r="K29" s="53">
        <v>44</v>
      </c>
      <c r="L29" s="53">
        <f t="shared" si="1"/>
        <v>4.4000000000000004</v>
      </c>
      <c r="M29" s="53">
        <v>26.4</v>
      </c>
      <c r="N29" s="53">
        <v>-17.600000000000001</v>
      </c>
      <c r="O29" s="53">
        <v>70</v>
      </c>
      <c r="P29" s="53">
        <v>180</v>
      </c>
      <c r="Q29" s="53">
        <v>4</v>
      </c>
      <c r="R29" s="53">
        <v>4</v>
      </c>
      <c r="S29" s="53">
        <v>1</v>
      </c>
      <c r="T29" s="53" t="s">
        <v>776</v>
      </c>
      <c r="U29" s="53" t="s">
        <v>242</v>
      </c>
      <c r="Z29" s="53">
        <v>44</v>
      </c>
      <c r="AA29" s="53">
        <v>0.1</v>
      </c>
      <c r="AB29" s="53">
        <v>70</v>
      </c>
      <c r="AC29" s="53">
        <v>180</v>
      </c>
    </row>
    <row r="30" spans="1:29" s="9" customFormat="1" x14ac:dyDescent="0.3">
      <c r="A30" s="9" t="s">
        <v>737</v>
      </c>
      <c r="B30" s="9" t="s">
        <v>243</v>
      </c>
      <c r="C30" s="9">
        <f t="shared" si="0"/>
        <v>440</v>
      </c>
      <c r="D30" s="9">
        <v>1</v>
      </c>
      <c r="E30" s="9">
        <v>1</v>
      </c>
      <c r="F30" s="9">
        <v>488.88888888888886</v>
      </c>
      <c r="G30" s="9">
        <v>502.28310502283108</v>
      </c>
      <c r="H30" s="9">
        <v>1506.8493150684933</v>
      </c>
      <c r="I30" s="9">
        <v>1506.8493150684933</v>
      </c>
      <c r="J30" s="9">
        <v>27.2</v>
      </c>
      <c r="K30" s="9">
        <v>440</v>
      </c>
      <c r="L30" s="9">
        <f t="shared" si="1"/>
        <v>132</v>
      </c>
      <c r="M30" s="9">
        <v>264</v>
      </c>
      <c r="N30" s="9">
        <v>-176</v>
      </c>
      <c r="O30" s="9">
        <v>360</v>
      </c>
      <c r="P30" s="9">
        <v>360</v>
      </c>
      <c r="Q30" s="9">
        <v>4</v>
      </c>
      <c r="R30" s="9">
        <v>4</v>
      </c>
      <c r="S30" s="9">
        <v>1</v>
      </c>
      <c r="T30" s="9" t="s">
        <v>171</v>
      </c>
      <c r="U30" s="9" t="s">
        <v>242</v>
      </c>
      <c r="Z30" s="9">
        <v>440</v>
      </c>
      <c r="AA30" s="9">
        <v>0.3</v>
      </c>
      <c r="AB30" s="9">
        <v>360</v>
      </c>
      <c r="AC30" s="9">
        <v>360</v>
      </c>
    </row>
    <row r="31" spans="1:29" s="13" customFormat="1" x14ac:dyDescent="0.3">
      <c r="A31" s="13" t="s">
        <v>738</v>
      </c>
      <c r="B31" s="13" t="s">
        <v>244</v>
      </c>
      <c r="C31" s="13">
        <f t="shared" si="0"/>
        <v>2400</v>
      </c>
      <c r="D31" s="13">
        <v>8</v>
      </c>
      <c r="E31" s="13">
        <v>1</v>
      </c>
      <c r="F31" s="13">
        <v>333.33333333333331</v>
      </c>
      <c r="G31" s="13">
        <v>1941.7808219178082</v>
      </c>
      <c r="H31" s="13">
        <v>3883.5616438356165</v>
      </c>
      <c r="I31" s="13">
        <v>3883.5616438356165</v>
      </c>
      <c r="J31" s="36">
        <v>16</v>
      </c>
      <c r="K31" s="13">
        <v>300</v>
      </c>
      <c r="L31" s="13">
        <f t="shared" si="1"/>
        <v>60</v>
      </c>
      <c r="M31" s="13">
        <v>180</v>
      </c>
      <c r="N31" s="13">
        <v>-120</v>
      </c>
      <c r="O31" s="13">
        <v>12000</v>
      </c>
      <c r="P31" s="13">
        <v>2120</v>
      </c>
      <c r="Q31" s="13">
        <v>1</v>
      </c>
      <c r="R31" s="13">
        <v>1</v>
      </c>
      <c r="S31" s="13">
        <v>1</v>
      </c>
      <c r="T31" s="13" t="s">
        <v>961</v>
      </c>
      <c r="U31" s="13" t="s">
        <v>162</v>
      </c>
      <c r="Z31" s="13">
        <f>300*0.05</f>
        <v>15</v>
      </c>
      <c r="AA31" s="13">
        <v>0.2</v>
      </c>
      <c r="AB31" s="13">
        <v>12000</v>
      </c>
      <c r="AC31" s="13">
        <v>2120</v>
      </c>
    </row>
    <row r="32" spans="1:29" s="13" customFormat="1" x14ac:dyDescent="0.3">
      <c r="A32" s="13" t="s">
        <v>739</v>
      </c>
      <c r="B32" s="13" t="s">
        <v>245</v>
      </c>
      <c r="C32" s="13">
        <f t="shared" si="0"/>
        <v>665</v>
      </c>
      <c r="D32" s="13">
        <v>8</v>
      </c>
      <c r="E32" s="13">
        <v>1</v>
      </c>
      <c r="F32" s="13">
        <v>92.361111111111114</v>
      </c>
      <c r="G32" s="13">
        <v>538.03510273972597</v>
      </c>
      <c r="H32" s="13">
        <v>1076.0702054794519</v>
      </c>
      <c r="I32" s="13">
        <v>1076.0702054794519</v>
      </c>
      <c r="J32" s="36">
        <v>16</v>
      </c>
      <c r="K32" s="13">
        <f>0.9*F32</f>
        <v>83.125</v>
      </c>
      <c r="L32" s="13">
        <f t="shared" si="1"/>
        <v>16.625</v>
      </c>
      <c r="M32" s="13">
        <v>49.875</v>
      </c>
      <c r="N32" s="13">
        <v>-33.25</v>
      </c>
      <c r="O32" s="13">
        <v>7790</v>
      </c>
      <c r="P32" s="13">
        <v>1800</v>
      </c>
      <c r="Q32" s="13">
        <v>1</v>
      </c>
      <c r="R32" s="13">
        <v>1</v>
      </c>
      <c r="S32" s="13">
        <v>1</v>
      </c>
      <c r="T32" s="13" t="s">
        <v>961</v>
      </c>
      <c r="U32" s="13" t="s">
        <v>162</v>
      </c>
      <c r="Z32" s="13">
        <v>83.125</v>
      </c>
      <c r="AA32" s="13">
        <v>0.2</v>
      </c>
      <c r="AB32" s="13">
        <v>7790</v>
      </c>
      <c r="AC32" s="13">
        <v>1800</v>
      </c>
    </row>
    <row r="33" spans="1:29" s="7" customFormat="1" x14ac:dyDescent="0.3">
      <c r="A33" s="7" t="s">
        <v>740</v>
      </c>
      <c r="B33" s="7" t="s">
        <v>246</v>
      </c>
      <c r="C33" s="7">
        <f t="shared" si="0"/>
        <v>664</v>
      </c>
      <c r="D33" s="7">
        <v>4</v>
      </c>
      <c r="E33" s="7">
        <v>1</v>
      </c>
      <c r="F33" s="7">
        <v>184.44444444444443</v>
      </c>
      <c r="G33" s="7">
        <v>269.08675799086757</v>
      </c>
      <c r="H33" s="7">
        <v>269.08675799086757</v>
      </c>
      <c r="I33" s="7">
        <v>269.08675799086757</v>
      </c>
      <c r="J33" s="7">
        <v>81.61</v>
      </c>
      <c r="K33" s="7">
        <v>166</v>
      </c>
      <c r="L33" s="7">
        <f t="shared" si="1"/>
        <v>16.600000000000001</v>
      </c>
      <c r="M33" s="7">
        <v>99.6</v>
      </c>
      <c r="N33" s="7">
        <v>-66.400000000000006</v>
      </c>
      <c r="O33" s="7">
        <v>660</v>
      </c>
      <c r="P33" s="7">
        <v>660</v>
      </c>
      <c r="Q33" s="7">
        <v>1</v>
      </c>
      <c r="R33" s="7">
        <v>1</v>
      </c>
      <c r="S33" s="7">
        <v>1</v>
      </c>
      <c r="T33" s="7" t="s">
        <v>170</v>
      </c>
      <c r="U33" s="7" t="s">
        <v>167</v>
      </c>
      <c r="Z33" s="7">
        <v>166</v>
      </c>
      <c r="AA33" s="7">
        <v>0.1</v>
      </c>
      <c r="AB33" s="7">
        <v>660</v>
      </c>
      <c r="AC33" s="7">
        <v>660</v>
      </c>
    </row>
    <row r="34" spans="1:29" s="46" customFormat="1" x14ac:dyDescent="0.3">
      <c r="A34" s="46" t="s">
        <v>741</v>
      </c>
      <c r="B34" s="46" t="s">
        <v>247</v>
      </c>
      <c r="C34" s="46">
        <f t="shared" ref="C34:C63" si="2">D34*K34</f>
        <v>1360</v>
      </c>
      <c r="D34" s="46">
        <v>2</v>
      </c>
      <c r="E34" s="46">
        <v>1</v>
      </c>
      <c r="F34" s="46">
        <v>755.55555555555554</v>
      </c>
      <c r="G34" s="46">
        <v>4145.2054794520545</v>
      </c>
      <c r="H34" s="46">
        <v>16580.821917808218</v>
      </c>
      <c r="I34" s="46">
        <v>16580.821917808218</v>
      </c>
      <c r="J34" s="46">
        <v>17.12</v>
      </c>
      <c r="K34" s="46">
        <v>680</v>
      </c>
      <c r="L34" s="46">
        <f t="shared" ref="L34:L63" si="3">K34*AA34</f>
        <v>258.39999999999998</v>
      </c>
      <c r="M34" s="46">
        <v>408</v>
      </c>
      <c r="N34" s="46">
        <v>-272</v>
      </c>
      <c r="O34" s="46">
        <v>612</v>
      </c>
      <c r="P34" s="46">
        <v>612</v>
      </c>
      <c r="Q34" s="46">
        <v>8</v>
      </c>
      <c r="R34" s="46">
        <v>8</v>
      </c>
      <c r="S34" s="46">
        <v>1</v>
      </c>
      <c r="T34" s="46" t="s">
        <v>169</v>
      </c>
      <c r="U34" s="46" t="s">
        <v>166</v>
      </c>
      <c r="Z34" s="46">
        <v>680</v>
      </c>
      <c r="AA34" s="46">
        <v>0.37999999999999995</v>
      </c>
      <c r="AB34" s="46">
        <v>475.99999999999994</v>
      </c>
      <c r="AC34" s="46">
        <v>475.99999999999994</v>
      </c>
    </row>
    <row r="35" spans="1:29" s="47" customFormat="1" x14ac:dyDescent="0.3">
      <c r="A35" s="57" t="s">
        <v>777</v>
      </c>
      <c r="B35" s="47" t="s">
        <v>321</v>
      </c>
      <c r="C35" s="47">
        <f t="shared" si="2"/>
        <v>294</v>
      </c>
      <c r="D35" s="47">
        <v>2</v>
      </c>
      <c r="E35" s="47">
        <v>1</v>
      </c>
      <c r="F35" s="47">
        <v>163.33333333333334</v>
      </c>
      <c r="G35" s="47">
        <v>721.57534246575347</v>
      </c>
      <c r="H35" s="47">
        <v>0</v>
      </c>
      <c r="I35" s="47">
        <v>0</v>
      </c>
      <c r="J35" s="47">
        <v>0</v>
      </c>
      <c r="K35" s="47">
        <v>147</v>
      </c>
      <c r="L35" s="47">
        <f t="shared" si="3"/>
        <v>14.700000000000001</v>
      </c>
      <c r="M35" s="47">
        <v>88.2</v>
      </c>
      <c r="N35" s="47">
        <v>-58.800000000000004</v>
      </c>
      <c r="O35" s="47">
        <v>294</v>
      </c>
      <c r="P35" s="47">
        <v>294</v>
      </c>
      <c r="Q35" s="58">
        <v>1</v>
      </c>
      <c r="R35" s="47">
        <v>1</v>
      </c>
      <c r="S35" s="47">
        <v>2</v>
      </c>
      <c r="T35" s="47" t="s">
        <v>726</v>
      </c>
      <c r="U35" s="58" t="s">
        <v>231</v>
      </c>
      <c r="Z35" s="47">
        <v>147</v>
      </c>
      <c r="AA35" s="47">
        <v>0.1</v>
      </c>
      <c r="AB35" s="47">
        <v>294</v>
      </c>
      <c r="AC35" s="47">
        <v>294</v>
      </c>
    </row>
    <row r="36" spans="1:29" s="47" customFormat="1" x14ac:dyDescent="0.3">
      <c r="A36" s="47" t="s">
        <v>743</v>
      </c>
      <c r="B36" s="47" t="s">
        <v>322</v>
      </c>
      <c r="C36" s="47">
        <f t="shared" si="2"/>
        <v>139</v>
      </c>
      <c r="D36" s="47">
        <v>3</v>
      </c>
      <c r="E36" s="47">
        <v>1</v>
      </c>
      <c r="F36" s="47">
        <v>51.481481481481481</v>
      </c>
      <c r="G36" s="47">
        <v>227.43531202435315</v>
      </c>
      <c r="H36" s="47">
        <v>0</v>
      </c>
      <c r="I36" s="47">
        <v>0</v>
      </c>
      <c r="J36" s="47">
        <v>0</v>
      </c>
      <c r="K36" s="47">
        <v>46.333333333333336</v>
      </c>
      <c r="L36" s="47">
        <f t="shared" si="3"/>
        <v>4.6333333333333337</v>
      </c>
      <c r="M36" s="47">
        <v>27.8</v>
      </c>
      <c r="N36" s="47">
        <v>-18.533333333333335</v>
      </c>
      <c r="O36" s="47">
        <v>139</v>
      </c>
      <c r="P36" s="47">
        <v>139</v>
      </c>
      <c r="Q36" s="58">
        <v>1</v>
      </c>
      <c r="R36" s="47">
        <v>1</v>
      </c>
      <c r="S36" s="47">
        <v>2</v>
      </c>
      <c r="T36" s="47" t="s">
        <v>726</v>
      </c>
      <c r="U36" s="58" t="s">
        <v>231</v>
      </c>
      <c r="Z36" s="47">
        <v>46.333333333333336</v>
      </c>
      <c r="AA36" s="47">
        <v>0.1</v>
      </c>
      <c r="AB36" s="47">
        <v>139</v>
      </c>
      <c r="AC36" s="47">
        <v>139</v>
      </c>
    </row>
    <row r="37" spans="1:29" s="13" customFormat="1" x14ac:dyDescent="0.3">
      <c r="A37" s="13" t="s">
        <v>744</v>
      </c>
      <c r="B37" s="13" t="s">
        <v>323</v>
      </c>
      <c r="C37" s="13">
        <f t="shared" si="2"/>
        <v>135</v>
      </c>
      <c r="D37" s="13">
        <v>2</v>
      </c>
      <c r="E37" s="13">
        <v>1</v>
      </c>
      <c r="F37" s="13">
        <v>75</v>
      </c>
      <c r="G37" s="13">
        <v>436.90068493150682</v>
      </c>
      <c r="H37" s="13">
        <v>873.80136986301363</v>
      </c>
      <c r="I37" s="13">
        <v>873.80136986301363</v>
      </c>
      <c r="J37" s="36">
        <v>16</v>
      </c>
      <c r="K37" s="13">
        <v>67.5</v>
      </c>
      <c r="L37" s="13">
        <f t="shared" si="3"/>
        <v>13.5</v>
      </c>
      <c r="M37" s="13">
        <v>40.5</v>
      </c>
      <c r="N37" s="13">
        <v>-27</v>
      </c>
      <c r="O37" s="13">
        <v>900</v>
      </c>
      <c r="P37" s="13">
        <v>900</v>
      </c>
      <c r="Q37" s="13">
        <v>1</v>
      </c>
      <c r="R37" s="13">
        <v>1</v>
      </c>
      <c r="S37" s="13">
        <v>1</v>
      </c>
      <c r="T37" s="13" t="s">
        <v>961</v>
      </c>
      <c r="U37" s="13" t="s">
        <v>162</v>
      </c>
      <c r="Z37" s="13">
        <v>67.5</v>
      </c>
      <c r="AA37" s="13">
        <v>0.2</v>
      </c>
      <c r="AB37" s="13">
        <v>900</v>
      </c>
      <c r="AC37" s="13">
        <v>900</v>
      </c>
    </row>
    <row r="38" spans="1:29" s="7" customFormat="1" x14ac:dyDescent="0.3">
      <c r="A38" s="7" t="s">
        <v>745</v>
      </c>
      <c r="B38" s="7" t="s">
        <v>324</v>
      </c>
      <c r="C38" s="7">
        <f t="shared" si="2"/>
        <v>560</v>
      </c>
      <c r="D38" s="7">
        <v>7</v>
      </c>
      <c r="E38" s="7">
        <v>1</v>
      </c>
      <c r="F38" s="7">
        <v>88.888888888888886</v>
      </c>
      <c r="G38" s="7">
        <v>129.68036529680364</v>
      </c>
      <c r="H38" s="7">
        <v>129.68036529680364</v>
      </c>
      <c r="I38" s="7">
        <v>129.68036529680364</v>
      </c>
      <c r="J38" s="7">
        <v>88.74</v>
      </c>
      <c r="K38" s="7">
        <v>80</v>
      </c>
      <c r="L38" s="7">
        <f t="shared" si="3"/>
        <v>8</v>
      </c>
      <c r="M38" s="7">
        <v>48</v>
      </c>
      <c r="N38" s="7">
        <v>-32</v>
      </c>
      <c r="O38" s="7">
        <v>462.85714285714283</v>
      </c>
      <c r="P38" s="7">
        <v>462.85714285714283</v>
      </c>
      <c r="Q38" s="7">
        <v>1</v>
      </c>
      <c r="R38" s="7">
        <v>1</v>
      </c>
      <c r="S38" s="7">
        <v>1</v>
      </c>
      <c r="T38" s="7" t="s">
        <v>170</v>
      </c>
      <c r="U38" s="7" t="s">
        <v>167</v>
      </c>
      <c r="Z38" s="7">
        <v>80</v>
      </c>
      <c r="AA38" s="7">
        <v>0.1</v>
      </c>
      <c r="AB38" s="7">
        <v>462.85714285714283</v>
      </c>
      <c r="AC38" s="7">
        <v>462.85714285714283</v>
      </c>
    </row>
    <row r="39" spans="1:29" s="13" customFormat="1" x14ac:dyDescent="0.3">
      <c r="A39" s="13" t="s">
        <v>746</v>
      </c>
      <c r="B39" s="13" t="s">
        <v>325</v>
      </c>
      <c r="C39" s="13">
        <f t="shared" si="2"/>
        <v>582</v>
      </c>
      <c r="D39" s="13">
        <v>13</v>
      </c>
      <c r="E39" s="13">
        <v>1</v>
      </c>
      <c r="F39" s="13">
        <v>49.743589743589737</v>
      </c>
      <c r="G39" s="13">
        <v>289.77344573234984</v>
      </c>
      <c r="H39" s="13">
        <v>579.54689146469968</v>
      </c>
      <c r="I39" s="13">
        <v>579.54689146469968</v>
      </c>
      <c r="J39" s="36">
        <v>16</v>
      </c>
      <c r="K39" s="13">
        <v>44.769230769230766</v>
      </c>
      <c r="L39" s="13">
        <f t="shared" si="3"/>
        <v>8.953846153846154</v>
      </c>
      <c r="M39" s="13">
        <v>26.861538461538458</v>
      </c>
      <c r="N39" s="13">
        <v>-17.907692307692308</v>
      </c>
      <c r="O39" s="13">
        <v>3600</v>
      </c>
      <c r="P39" s="13">
        <v>3600</v>
      </c>
      <c r="Q39" s="13">
        <v>1</v>
      </c>
      <c r="R39" s="13">
        <v>1</v>
      </c>
      <c r="S39" s="13">
        <v>1</v>
      </c>
      <c r="T39" s="13" t="s">
        <v>961</v>
      </c>
      <c r="U39" s="13" t="s">
        <v>162</v>
      </c>
      <c r="Z39" s="13">
        <v>44.769230769230766</v>
      </c>
      <c r="AA39" s="13">
        <v>0.2</v>
      </c>
      <c r="AB39" s="13">
        <v>3600</v>
      </c>
      <c r="AC39" s="13">
        <v>3600</v>
      </c>
    </row>
    <row r="40" spans="1:29" s="7" customFormat="1" x14ac:dyDescent="0.3">
      <c r="A40" s="7" t="s">
        <v>747</v>
      </c>
      <c r="B40" s="7" t="s">
        <v>326</v>
      </c>
      <c r="C40" s="7">
        <f t="shared" si="2"/>
        <v>344</v>
      </c>
      <c r="D40" s="7">
        <v>2</v>
      </c>
      <c r="E40" s="7">
        <v>1</v>
      </c>
      <c r="F40" s="7">
        <v>191.11111111111111</v>
      </c>
      <c r="G40" s="7">
        <v>278.81278538812785</v>
      </c>
      <c r="H40" s="7">
        <v>278.81278538812785</v>
      </c>
      <c r="I40" s="7">
        <v>278.81278538812785</v>
      </c>
      <c r="J40" s="7">
        <v>70.790000000000006</v>
      </c>
      <c r="K40" s="7">
        <v>172</v>
      </c>
      <c r="L40" s="7">
        <f t="shared" si="3"/>
        <v>17.2</v>
      </c>
      <c r="M40" s="7">
        <v>103.2</v>
      </c>
      <c r="N40" s="7">
        <v>-68.8</v>
      </c>
      <c r="O40" s="7">
        <v>3330</v>
      </c>
      <c r="P40" s="7">
        <v>680</v>
      </c>
      <c r="Q40" s="7">
        <v>1</v>
      </c>
      <c r="R40" s="7">
        <v>1</v>
      </c>
      <c r="S40" s="7">
        <v>1</v>
      </c>
      <c r="T40" s="7" t="s">
        <v>170</v>
      </c>
      <c r="U40" s="7" t="s">
        <v>167</v>
      </c>
      <c r="Z40" s="7">
        <v>172</v>
      </c>
      <c r="AA40" s="7">
        <v>0.1</v>
      </c>
      <c r="AB40" s="7">
        <v>3330</v>
      </c>
      <c r="AC40" s="7">
        <v>680</v>
      </c>
    </row>
    <row r="41" spans="1:29" s="48" customFormat="1" x14ac:dyDescent="0.3">
      <c r="A41" s="48" t="s">
        <v>748</v>
      </c>
      <c r="B41" s="48" t="s">
        <v>327</v>
      </c>
      <c r="C41" s="48">
        <f t="shared" si="2"/>
        <v>2295</v>
      </c>
      <c r="D41" s="48">
        <v>4</v>
      </c>
      <c r="E41" s="48">
        <v>1</v>
      </c>
      <c r="F41" s="48">
        <v>637.5</v>
      </c>
      <c r="G41" s="48">
        <v>9280.8647260273974</v>
      </c>
      <c r="H41" s="48">
        <v>37123.45890410959</v>
      </c>
      <c r="I41" s="48">
        <v>37123.45890410959</v>
      </c>
      <c r="J41" s="48">
        <v>2.08</v>
      </c>
      <c r="K41" s="48">
        <v>573.75</v>
      </c>
      <c r="L41" s="48">
        <f t="shared" si="3"/>
        <v>355.72500000000002</v>
      </c>
      <c r="M41" s="48">
        <v>344.25</v>
      </c>
      <c r="N41" s="48">
        <v>-229.5</v>
      </c>
      <c r="O41" s="48">
        <v>516.375</v>
      </c>
      <c r="P41" s="48">
        <v>516.375</v>
      </c>
      <c r="Q41" s="48">
        <v>16</v>
      </c>
      <c r="R41" s="48">
        <v>16</v>
      </c>
      <c r="S41" s="48">
        <v>1</v>
      </c>
      <c r="T41" s="48" t="s">
        <v>329</v>
      </c>
      <c r="U41" s="48" t="s">
        <v>328</v>
      </c>
      <c r="Z41" s="48">
        <v>573.75</v>
      </c>
      <c r="AA41" s="48">
        <v>0.62</v>
      </c>
      <c r="AB41" s="48">
        <v>330</v>
      </c>
      <c r="AC41" s="48">
        <v>320</v>
      </c>
    </row>
    <row r="42" spans="1:29" s="48" customFormat="1" x14ac:dyDescent="0.3">
      <c r="A42" s="48" t="s">
        <v>749</v>
      </c>
      <c r="B42" s="48" t="s">
        <v>330</v>
      </c>
      <c r="C42" s="48">
        <f t="shared" si="2"/>
        <v>1200</v>
      </c>
      <c r="D42" s="48">
        <v>2</v>
      </c>
      <c r="E42" s="48">
        <v>1</v>
      </c>
      <c r="F42" s="48">
        <v>666.66666666666663</v>
      </c>
      <c r="G42" s="48">
        <v>7671.232876712329</v>
      </c>
      <c r="H42" s="48">
        <v>30684.931506849316</v>
      </c>
      <c r="I42" s="48">
        <v>30684.931506849316</v>
      </c>
      <c r="J42" s="48">
        <v>5.7</v>
      </c>
      <c r="K42" s="48">
        <v>600</v>
      </c>
      <c r="L42" s="48">
        <f t="shared" si="3"/>
        <v>366</v>
      </c>
      <c r="M42" s="48">
        <v>360</v>
      </c>
      <c r="N42" s="48">
        <v>-240</v>
      </c>
      <c r="O42" s="48">
        <v>540</v>
      </c>
      <c r="P42" s="48">
        <v>540</v>
      </c>
      <c r="Q42" s="48">
        <v>16</v>
      </c>
      <c r="R42" s="48">
        <v>16</v>
      </c>
      <c r="S42" s="48">
        <v>1</v>
      </c>
      <c r="T42" s="48" t="s">
        <v>329</v>
      </c>
      <c r="U42" s="48" t="s">
        <v>328</v>
      </c>
      <c r="Z42" s="48">
        <v>600</v>
      </c>
      <c r="AA42" s="48">
        <v>0.61</v>
      </c>
      <c r="AB42" s="48">
        <v>540</v>
      </c>
      <c r="AC42" s="48">
        <v>540</v>
      </c>
    </row>
    <row r="43" spans="1:29" s="47" customFormat="1" x14ac:dyDescent="0.3">
      <c r="A43" s="47" t="s">
        <v>750</v>
      </c>
      <c r="B43" s="47" t="s">
        <v>331</v>
      </c>
      <c r="C43" s="47">
        <f t="shared" si="2"/>
        <v>507</v>
      </c>
      <c r="D43" s="47">
        <v>3</v>
      </c>
      <c r="E43" s="47">
        <v>1</v>
      </c>
      <c r="F43" s="47">
        <v>187.77777777777777</v>
      </c>
      <c r="G43" s="47">
        <v>829.56621004566216</v>
      </c>
      <c r="H43" s="47">
        <v>0</v>
      </c>
      <c r="I43" s="47">
        <v>0</v>
      </c>
      <c r="J43" s="47">
        <v>0</v>
      </c>
      <c r="K43" s="47">
        <v>169</v>
      </c>
      <c r="L43" s="47">
        <f t="shared" si="3"/>
        <v>16.900000000000002</v>
      </c>
      <c r="M43" s="47">
        <v>101.39999999999999</v>
      </c>
      <c r="N43" s="47">
        <v>-67.600000000000009</v>
      </c>
      <c r="O43" s="47">
        <v>595</v>
      </c>
      <c r="P43" s="47">
        <v>590</v>
      </c>
      <c r="Q43" s="58">
        <v>1</v>
      </c>
      <c r="R43" s="47">
        <v>1</v>
      </c>
      <c r="S43" s="47">
        <v>2</v>
      </c>
      <c r="T43" s="47" t="s">
        <v>726</v>
      </c>
      <c r="U43" s="58" t="s">
        <v>231</v>
      </c>
      <c r="Z43" s="47">
        <v>169</v>
      </c>
      <c r="AA43" s="47">
        <v>0.1</v>
      </c>
      <c r="AB43" s="47">
        <v>595</v>
      </c>
      <c r="AC43" s="47">
        <v>590</v>
      </c>
    </row>
    <row r="44" spans="1:29" s="7" customFormat="1" x14ac:dyDescent="0.3">
      <c r="A44" s="7" t="s">
        <v>751</v>
      </c>
      <c r="B44" s="7" t="s">
        <v>332</v>
      </c>
      <c r="C44" s="7">
        <f t="shared" si="2"/>
        <v>584</v>
      </c>
      <c r="D44" s="7">
        <v>2</v>
      </c>
      <c r="E44" s="7">
        <v>1</v>
      </c>
      <c r="F44" s="7">
        <v>324.44444444444446</v>
      </c>
      <c r="G44" s="7">
        <v>473.33333333333331</v>
      </c>
      <c r="H44" s="7">
        <v>473.33333333333331</v>
      </c>
      <c r="I44" s="7">
        <v>473.33333333333331</v>
      </c>
      <c r="J44" s="7">
        <v>74.61</v>
      </c>
      <c r="K44" s="7">
        <v>292</v>
      </c>
      <c r="L44" s="7">
        <f t="shared" si="3"/>
        <v>29.200000000000003</v>
      </c>
      <c r="M44" s="7">
        <v>175.2</v>
      </c>
      <c r="N44" s="7">
        <v>-116.80000000000001</v>
      </c>
      <c r="O44" s="7">
        <v>780</v>
      </c>
      <c r="P44" s="7">
        <v>780</v>
      </c>
      <c r="Q44" s="7">
        <v>1</v>
      </c>
      <c r="R44" s="7">
        <v>1</v>
      </c>
      <c r="S44" s="7">
        <v>1</v>
      </c>
      <c r="T44" s="7" t="s">
        <v>170</v>
      </c>
      <c r="U44" s="7" t="s">
        <v>167</v>
      </c>
      <c r="Z44" s="7">
        <v>292</v>
      </c>
      <c r="AA44" s="7">
        <v>0.1</v>
      </c>
      <c r="AB44" s="7">
        <v>780</v>
      </c>
      <c r="AC44" s="7">
        <v>780</v>
      </c>
    </row>
    <row r="45" spans="1:29" x14ac:dyDescent="0.3">
      <c r="A45" s="49" t="s">
        <v>752</v>
      </c>
      <c r="B45" s="49" t="s">
        <v>333</v>
      </c>
      <c r="C45" s="49">
        <f t="shared" si="2"/>
        <v>510</v>
      </c>
      <c r="D45" s="49">
        <v>1</v>
      </c>
      <c r="E45" s="49">
        <v>1</v>
      </c>
      <c r="F45" s="49">
        <v>566.66666666666663</v>
      </c>
      <c r="G45" s="49">
        <v>2538.3561643835615</v>
      </c>
      <c r="H45" s="49">
        <v>7615.0684931506839</v>
      </c>
      <c r="I45" s="49">
        <v>7615.0684931506839</v>
      </c>
      <c r="J45" s="49">
        <v>57.96</v>
      </c>
      <c r="K45" s="49">
        <v>510</v>
      </c>
      <c r="L45" s="49">
        <f t="shared" si="3"/>
        <v>51</v>
      </c>
      <c r="M45" s="49">
        <v>306</v>
      </c>
      <c r="N45" s="49">
        <v>-204</v>
      </c>
      <c r="O45" s="49">
        <v>420</v>
      </c>
      <c r="P45" s="49">
        <v>420</v>
      </c>
      <c r="Q45" s="49">
        <v>1</v>
      </c>
      <c r="R45" s="49">
        <v>1</v>
      </c>
      <c r="S45" s="49">
        <v>1</v>
      </c>
      <c r="T45" s="49" t="s">
        <v>397</v>
      </c>
      <c r="U45" s="49" t="s">
        <v>334</v>
      </c>
      <c r="Z45" s="49">
        <v>510</v>
      </c>
      <c r="AA45" s="49">
        <v>0.1</v>
      </c>
      <c r="AB45" s="49">
        <v>420</v>
      </c>
      <c r="AC45" s="49">
        <v>420</v>
      </c>
    </row>
    <row r="46" spans="1:29" s="47" customFormat="1" x14ac:dyDescent="0.3">
      <c r="A46" s="47" t="s">
        <v>753</v>
      </c>
      <c r="B46" s="47" t="s">
        <v>335</v>
      </c>
      <c r="C46" s="47">
        <f t="shared" si="2"/>
        <v>196</v>
      </c>
      <c r="D46" s="47">
        <v>3</v>
      </c>
      <c r="E46" s="47">
        <v>1</v>
      </c>
      <c r="F46" s="47">
        <v>72.592592592592581</v>
      </c>
      <c r="G46" s="47">
        <v>320.70015220700151</v>
      </c>
      <c r="H46" s="47">
        <v>0</v>
      </c>
      <c r="I46" s="47">
        <v>0</v>
      </c>
      <c r="J46" s="47">
        <v>0</v>
      </c>
      <c r="K46" s="47">
        <v>65.333333333333329</v>
      </c>
      <c r="L46" s="47">
        <f t="shared" si="3"/>
        <v>6.5333333333333332</v>
      </c>
      <c r="M46" s="47">
        <v>39.199999999999996</v>
      </c>
      <c r="N46" s="47">
        <v>-26.133333333333333</v>
      </c>
      <c r="O46" s="47">
        <v>196</v>
      </c>
      <c r="P46" s="47">
        <v>196</v>
      </c>
      <c r="Q46" s="58">
        <v>1</v>
      </c>
      <c r="R46" s="47">
        <v>1</v>
      </c>
      <c r="S46" s="47">
        <v>2</v>
      </c>
      <c r="T46" s="47" t="s">
        <v>726</v>
      </c>
      <c r="U46" s="58" t="s">
        <v>231</v>
      </c>
      <c r="Z46" s="47">
        <v>65.333333333333329</v>
      </c>
      <c r="AA46" s="47">
        <v>0.1</v>
      </c>
      <c r="AB46" s="47">
        <v>196</v>
      </c>
      <c r="AC46" s="47">
        <v>196</v>
      </c>
    </row>
    <row r="47" spans="1:29" s="7" customFormat="1" x14ac:dyDescent="0.3">
      <c r="A47" s="7" t="s">
        <v>754</v>
      </c>
      <c r="B47" s="7" t="s">
        <v>336</v>
      </c>
      <c r="C47" s="7">
        <f t="shared" si="2"/>
        <v>170</v>
      </c>
      <c r="D47" s="7">
        <v>4</v>
      </c>
      <c r="E47" s="7">
        <v>1</v>
      </c>
      <c r="F47" s="7">
        <v>47.222222222222221</v>
      </c>
      <c r="G47" s="7">
        <v>68.892694063926939</v>
      </c>
      <c r="H47" s="7">
        <v>68.892694063926939</v>
      </c>
      <c r="I47" s="7">
        <v>68.892694063926939</v>
      </c>
      <c r="J47" s="7">
        <v>89.37</v>
      </c>
      <c r="K47" s="7">
        <v>42.5</v>
      </c>
      <c r="L47" s="7">
        <f t="shared" si="3"/>
        <v>4.25</v>
      </c>
      <c r="M47" s="7">
        <v>25.5</v>
      </c>
      <c r="N47" s="7">
        <v>-17</v>
      </c>
      <c r="O47" s="7">
        <v>600</v>
      </c>
      <c r="P47" s="7">
        <v>600</v>
      </c>
      <c r="Q47" s="7">
        <v>1</v>
      </c>
      <c r="R47" s="7">
        <v>1</v>
      </c>
      <c r="S47" s="7">
        <v>1</v>
      </c>
      <c r="T47" s="7" t="s">
        <v>170</v>
      </c>
      <c r="U47" s="7" t="s">
        <v>167</v>
      </c>
      <c r="Z47" s="7">
        <v>42.5</v>
      </c>
      <c r="AA47" s="7">
        <v>0.1</v>
      </c>
      <c r="AB47" s="7">
        <v>600</v>
      </c>
      <c r="AC47" s="7">
        <v>600</v>
      </c>
    </row>
    <row r="48" spans="1:29" s="7" customFormat="1" x14ac:dyDescent="0.3">
      <c r="A48" s="7" t="s">
        <v>755</v>
      </c>
      <c r="B48" s="7" t="s">
        <v>337</v>
      </c>
      <c r="C48" s="7">
        <f t="shared" si="2"/>
        <v>360</v>
      </c>
      <c r="D48" s="7">
        <v>6</v>
      </c>
      <c r="E48" s="7">
        <v>1</v>
      </c>
      <c r="F48" s="7">
        <v>66.666666666666671</v>
      </c>
      <c r="G48" s="7">
        <v>97.260273972602732</v>
      </c>
      <c r="H48" s="7">
        <v>97.260273972602732</v>
      </c>
      <c r="I48" s="7">
        <v>97.260273972602732</v>
      </c>
      <c r="J48" s="7">
        <v>85.53</v>
      </c>
      <c r="K48" s="7">
        <v>60</v>
      </c>
      <c r="L48" s="7">
        <f t="shared" si="3"/>
        <v>6</v>
      </c>
      <c r="M48" s="7">
        <v>36</v>
      </c>
      <c r="N48" s="7">
        <v>-24</v>
      </c>
      <c r="O48" s="7">
        <v>3600</v>
      </c>
      <c r="P48" s="7">
        <v>600</v>
      </c>
      <c r="Q48" s="7">
        <v>1</v>
      </c>
      <c r="R48" s="7">
        <v>1</v>
      </c>
      <c r="S48" s="7">
        <v>1</v>
      </c>
      <c r="T48" s="7" t="s">
        <v>170</v>
      </c>
      <c r="U48" s="7" t="s">
        <v>167</v>
      </c>
      <c r="Z48" s="7">
        <v>60</v>
      </c>
      <c r="AA48" s="7">
        <v>0.1</v>
      </c>
      <c r="AB48" s="7">
        <v>3600</v>
      </c>
      <c r="AC48" s="7">
        <v>600</v>
      </c>
    </row>
    <row r="49" spans="1:29" s="47" customFormat="1" x14ac:dyDescent="0.3">
      <c r="A49" s="47" t="s">
        <v>756</v>
      </c>
      <c r="B49" s="47" t="s">
        <v>338</v>
      </c>
      <c r="C49" s="47">
        <f t="shared" si="2"/>
        <v>323</v>
      </c>
      <c r="D49" s="47">
        <v>2</v>
      </c>
      <c r="E49" s="47">
        <v>1</v>
      </c>
      <c r="F49" s="47">
        <v>179.44444444444443</v>
      </c>
      <c r="G49" s="47">
        <v>792.7511415525114</v>
      </c>
      <c r="H49" s="47">
        <v>0</v>
      </c>
      <c r="I49" s="47">
        <v>0</v>
      </c>
      <c r="J49" s="47">
        <v>0</v>
      </c>
      <c r="K49" s="47">
        <v>161.5</v>
      </c>
      <c r="L49" s="47">
        <f t="shared" si="3"/>
        <v>16.150000000000002</v>
      </c>
      <c r="M49" s="47">
        <v>96.899999999999991</v>
      </c>
      <c r="N49" s="47">
        <v>-64.600000000000009</v>
      </c>
      <c r="O49" s="47">
        <v>630</v>
      </c>
      <c r="P49" s="47">
        <v>620</v>
      </c>
      <c r="Q49" s="58">
        <v>1</v>
      </c>
      <c r="R49" s="47">
        <v>1</v>
      </c>
      <c r="S49" s="47">
        <v>2</v>
      </c>
      <c r="T49" s="47" t="s">
        <v>726</v>
      </c>
      <c r="U49" s="58" t="s">
        <v>231</v>
      </c>
      <c r="Z49" s="47">
        <v>161.5</v>
      </c>
      <c r="AA49" s="47">
        <v>0.1</v>
      </c>
      <c r="AB49" s="47">
        <v>630</v>
      </c>
      <c r="AC49" s="47">
        <v>620</v>
      </c>
    </row>
    <row r="50" spans="1:29" s="48" customFormat="1" x14ac:dyDescent="0.3">
      <c r="A50" s="48" t="s">
        <v>757</v>
      </c>
      <c r="B50" s="48" t="s">
        <v>339</v>
      </c>
      <c r="C50" s="48">
        <f t="shared" si="2"/>
        <v>1600</v>
      </c>
      <c r="D50" s="48">
        <v>4</v>
      </c>
      <c r="E50" s="48">
        <v>1</v>
      </c>
      <c r="F50" s="48">
        <v>444.44444444444446</v>
      </c>
      <c r="G50" s="48">
        <v>6721.4611872146124</v>
      </c>
      <c r="H50" s="48">
        <v>26885.84474885845</v>
      </c>
      <c r="I50" s="48">
        <v>26885.84474885845</v>
      </c>
      <c r="J50" s="48">
        <v>2.41</v>
      </c>
      <c r="K50" s="48">
        <v>400</v>
      </c>
      <c r="L50" s="48">
        <f t="shared" si="3"/>
        <v>240</v>
      </c>
      <c r="M50" s="48">
        <v>240</v>
      </c>
      <c r="N50" s="48">
        <v>-160</v>
      </c>
      <c r="O50" s="48">
        <v>360</v>
      </c>
      <c r="P50" s="48">
        <v>360</v>
      </c>
      <c r="Q50" s="48">
        <v>16</v>
      </c>
      <c r="R50" s="48">
        <v>16</v>
      </c>
      <c r="S50" s="48">
        <v>1</v>
      </c>
      <c r="T50" s="48" t="s">
        <v>329</v>
      </c>
      <c r="U50" s="48" t="s">
        <v>328</v>
      </c>
      <c r="Z50" s="48">
        <v>400</v>
      </c>
      <c r="AA50" s="48">
        <v>0.6</v>
      </c>
      <c r="AB50" s="48">
        <v>260</v>
      </c>
      <c r="AC50" s="48">
        <v>260</v>
      </c>
    </row>
    <row r="51" spans="1:29" s="7" customFormat="1" x14ac:dyDescent="0.3">
      <c r="A51" s="7" t="s">
        <v>758</v>
      </c>
      <c r="B51" s="7" t="s">
        <v>386</v>
      </c>
      <c r="C51" s="7">
        <f t="shared" si="2"/>
        <v>171</v>
      </c>
      <c r="D51" s="7">
        <v>3</v>
      </c>
      <c r="E51" s="7">
        <v>1</v>
      </c>
      <c r="F51" s="7">
        <v>63.333333333333329</v>
      </c>
      <c r="G51" s="7">
        <v>92.397260273972606</v>
      </c>
      <c r="H51" s="7">
        <v>92.397260273972606</v>
      </c>
      <c r="I51" s="7">
        <v>92.397260273972606</v>
      </c>
      <c r="J51" s="7">
        <v>117.91</v>
      </c>
      <c r="K51" s="7">
        <v>57</v>
      </c>
      <c r="L51" s="7">
        <f t="shared" si="3"/>
        <v>5.7</v>
      </c>
      <c r="M51" s="7">
        <v>34.199999999999996</v>
      </c>
      <c r="N51" s="7">
        <v>-22.8</v>
      </c>
      <c r="O51" s="7">
        <v>300</v>
      </c>
      <c r="P51" s="7">
        <v>300</v>
      </c>
      <c r="Q51" s="7">
        <v>1</v>
      </c>
      <c r="R51" s="7">
        <v>1</v>
      </c>
      <c r="S51" s="7">
        <v>1</v>
      </c>
      <c r="T51" s="7" t="s">
        <v>170</v>
      </c>
      <c r="U51" s="7" t="s">
        <v>167</v>
      </c>
      <c r="Z51" s="7">
        <v>57</v>
      </c>
      <c r="AA51" s="7">
        <v>0.1</v>
      </c>
      <c r="AB51" s="7">
        <v>300</v>
      </c>
      <c r="AC51" s="7">
        <v>300</v>
      </c>
    </row>
    <row r="52" spans="1:29" s="50" customFormat="1" x14ac:dyDescent="0.3">
      <c r="A52" s="50" t="s">
        <v>759</v>
      </c>
      <c r="B52" s="50" t="s">
        <v>387</v>
      </c>
      <c r="C52" s="50">
        <f t="shared" si="2"/>
        <v>220</v>
      </c>
      <c r="D52" s="50">
        <v>12</v>
      </c>
      <c r="E52" s="50">
        <v>1</v>
      </c>
      <c r="F52" s="50">
        <v>20.37037037037037</v>
      </c>
      <c r="G52" s="50">
        <v>29.718417047184168</v>
      </c>
      <c r="H52" s="50">
        <v>29.718417047184168</v>
      </c>
      <c r="I52" s="50">
        <v>29.718417047184168</v>
      </c>
      <c r="J52" s="50">
        <v>125.62</v>
      </c>
      <c r="K52" s="50">
        <v>18.333333333333332</v>
      </c>
      <c r="L52" s="50">
        <f t="shared" si="3"/>
        <v>5.4999999999999991</v>
      </c>
      <c r="M52" s="50">
        <v>10.999999999999998</v>
      </c>
      <c r="N52" s="50">
        <v>-7.333333333333333</v>
      </c>
      <c r="O52" s="50">
        <v>600</v>
      </c>
      <c r="P52" s="50">
        <v>600</v>
      </c>
      <c r="Q52" s="50">
        <v>1</v>
      </c>
      <c r="R52" s="50">
        <v>1</v>
      </c>
      <c r="S52" s="50">
        <v>1</v>
      </c>
      <c r="T52" s="50" t="s">
        <v>171</v>
      </c>
      <c r="U52" s="50" t="s">
        <v>242</v>
      </c>
      <c r="Z52" s="50">
        <v>18.333333333333332</v>
      </c>
      <c r="AA52" s="9">
        <v>0.3</v>
      </c>
      <c r="AB52" s="50">
        <v>600</v>
      </c>
      <c r="AC52" s="50">
        <v>600</v>
      </c>
    </row>
    <row r="53" spans="1:29" s="47" customFormat="1" x14ac:dyDescent="0.3">
      <c r="A53" s="47" t="s">
        <v>760</v>
      </c>
      <c r="B53" s="47" t="s">
        <v>388</v>
      </c>
      <c r="C53" s="47">
        <f t="shared" si="2"/>
        <v>219</v>
      </c>
      <c r="D53" s="47">
        <v>3</v>
      </c>
      <c r="E53" s="47">
        <v>1</v>
      </c>
      <c r="F53" s="47">
        <v>81.111111111111114</v>
      </c>
      <c r="G53" s="47">
        <v>358.33333333333337</v>
      </c>
      <c r="H53" s="47">
        <v>0</v>
      </c>
      <c r="I53" s="47">
        <v>0</v>
      </c>
      <c r="J53" s="47">
        <v>0</v>
      </c>
      <c r="K53" s="47">
        <v>73</v>
      </c>
      <c r="L53" s="47">
        <f t="shared" si="3"/>
        <v>7.3000000000000007</v>
      </c>
      <c r="M53" s="47">
        <v>43.8</v>
      </c>
      <c r="N53" s="47">
        <v>-29.200000000000003</v>
      </c>
      <c r="O53" s="47">
        <v>150</v>
      </c>
      <c r="P53" s="47">
        <v>150</v>
      </c>
      <c r="Q53" s="47">
        <v>1</v>
      </c>
      <c r="R53" s="47">
        <v>1</v>
      </c>
      <c r="S53" s="47">
        <v>2</v>
      </c>
      <c r="T53" s="47" t="s">
        <v>726</v>
      </c>
      <c r="U53" s="47" t="s">
        <v>231</v>
      </c>
      <c r="Z53" s="47">
        <v>73</v>
      </c>
      <c r="AA53" s="47">
        <v>0.1</v>
      </c>
      <c r="AB53" s="47">
        <v>150</v>
      </c>
      <c r="AC53" s="47">
        <v>150</v>
      </c>
    </row>
    <row r="54" spans="1:29" s="47" customFormat="1" x14ac:dyDescent="0.3">
      <c r="A54" s="47" t="s">
        <v>761</v>
      </c>
      <c r="B54" s="47" t="s">
        <v>389</v>
      </c>
      <c r="C54" s="47">
        <f t="shared" si="2"/>
        <v>234</v>
      </c>
      <c r="D54" s="47">
        <v>2</v>
      </c>
      <c r="E54" s="47">
        <v>1</v>
      </c>
      <c r="F54" s="47">
        <v>130</v>
      </c>
      <c r="G54" s="47">
        <v>574.31506849315076</v>
      </c>
      <c r="H54" s="47">
        <v>0</v>
      </c>
      <c r="I54" s="47">
        <v>0</v>
      </c>
      <c r="J54" s="47">
        <v>0</v>
      </c>
      <c r="K54" s="47">
        <v>117</v>
      </c>
      <c r="L54" s="47">
        <f t="shared" si="3"/>
        <v>11.700000000000001</v>
      </c>
      <c r="M54" s="47">
        <v>70.2</v>
      </c>
      <c r="N54" s="47">
        <v>-46.800000000000004</v>
      </c>
      <c r="O54" s="47">
        <v>180</v>
      </c>
      <c r="P54" s="47">
        <v>180</v>
      </c>
      <c r="Q54" s="47">
        <v>1</v>
      </c>
      <c r="R54" s="47">
        <v>1</v>
      </c>
      <c r="S54" s="47">
        <v>2</v>
      </c>
      <c r="T54" s="47" t="s">
        <v>726</v>
      </c>
      <c r="U54" s="47" t="s">
        <v>231</v>
      </c>
      <c r="Z54" s="47">
        <v>117</v>
      </c>
      <c r="AA54" s="47">
        <v>0.1</v>
      </c>
      <c r="AB54" s="47">
        <v>180</v>
      </c>
      <c r="AC54" s="47">
        <v>180</v>
      </c>
    </row>
    <row r="55" spans="1:29" s="7" customFormat="1" x14ac:dyDescent="0.3">
      <c r="A55" s="7" t="s">
        <v>762</v>
      </c>
      <c r="B55" s="7" t="s">
        <v>763</v>
      </c>
      <c r="C55" s="7">
        <f t="shared" si="2"/>
        <v>100</v>
      </c>
      <c r="D55" s="7">
        <v>2</v>
      </c>
      <c r="E55" s="7">
        <v>1</v>
      </c>
      <c r="F55" s="7">
        <v>55.555555555555557</v>
      </c>
      <c r="G55" s="7">
        <v>81.050228310502277</v>
      </c>
      <c r="H55" s="7">
        <v>81.050228310502277</v>
      </c>
      <c r="I55" s="7">
        <v>81.050228310502277</v>
      </c>
      <c r="J55" s="7">
        <v>74.64</v>
      </c>
      <c r="K55" s="7">
        <v>50</v>
      </c>
      <c r="L55" s="7">
        <f t="shared" si="3"/>
        <v>5</v>
      </c>
      <c r="M55" s="7">
        <v>30</v>
      </c>
      <c r="N55" s="7">
        <v>-20</v>
      </c>
      <c r="O55" s="7">
        <v>480</v>
      </c>
      <c r="P55" s="7">
        <v>480</v>
      </c>
      <c r="Q55" s="7">
        <v>1</v>
      </c>
      <c r="R55" s="7">
        <v>1</v>
      </c>
      <c r="S55" s="7">
        <v>1</v>
      </c>
      <c r="T55" s="7" t="s">
        <v>170</v>
      </c>
      <c r="U55" s="7" t="s">
        <v>167</v>
      </c>
      <c r="Z55" s="7">
        <v>50</v>
      </c>
      <c r="AA55" s="7">
        <v>0.1</v>
      </c>
      <c r="AB55" s="7">
        <v>480</v>
      </c>
      <c r="AC55" s="7">
        <v>480</v>
      </c>
    </row>
    <row r="56" spans="1:29" s="47" customFormat="1" x14ac:dyDescent="0.3">
      <c r="A56" s="47" t="s">
        <v>778</v>
      </c>
      <c r="B56" s="47" t="s">
        <v>390</v>
      </c>
      <c r="C56" s="47">
        <f t="shared" si="2"/>
        <v>325</v>
      </c>
      <c r="D56" s="47">
        <v>4</v>
      </c>
      <c r="E56" s="47">
        <v>1</v>
      </c>
      <c r="F56" s="47">
        <v>90.277777777777771</v>
      </c>
      <c r="G56" s="47">
        <v>398.82990867579912</v>
      </c>
      <c r="H56" s="47">
        <v>0</v>
      </c>
      <c r="I56" s="47">
        <v>0</v>
      </c>
      <c r="J56" s="47">
        <v>0</v>
      </c>
      <c r="K56" s="47">
        <v>81.25</v>
      </c>
      <c r="L56" s="47">
        <f t="shared" si="3"/>
        <v>8.125</v>
      </c>
      <c r="M56" s="47">
        <v>48.75</v>
      </c>
      <c r="N56" s="47">
        <v>-32.5</v>
      </c>
      <c r="O56" s="47">
        <v>840</v>
      </c>
      <c r="P56" s="47">
        <v>480</v>
      </c>
      <c r="Q56" s="58">
        <v>1</v>
      </c>
      <c r="R56" s="47">
        <v>1</v>
      </c>
      <c r="S56" s="47">
        <v>2</v>
      </c>
      <c r="T56" s="47" t="s">
        <v>726</v>
      </c>
      <c r="U56" s="47" t="s">
        <v>231</v>
      </c>
      <c r="Z56" s="47">
        <v>81.25</v>
      </c>
      <c r="AA56" s="47">
        <v>0.1</v>
      </c>
      <c r="AB56" s="47">
        <v>840</v>
      </c>
      <c r="AC56" s="47">
        <v>480</v>
      </c>
    </row>
    <row r="57" spans="1:29" s="7" customFormat="1" x14ac:dyDescent="0.3">
      <c r="A57" s="7" t="s">
        <v>765</v>
      </c>
      <c r="B57" s="7" t="s">
        <v>391</v>
      </c>
      <c r="C57" s="7">
        <f t="shared" si="2"/>
        <v>105</v>
      </c>
      <c r="D57" s="7">
        <v>1</v>
      </c>
      <c r="E57" s="7">
        <v>1</v>
      </c>
      <c r="F57" s="7">
        <v>116.66666666666666</v>
      </c>
      <c r="G57" s="7">
        <v>170.20547945205479</v>
      </c>
      <c r="H57" s="7">
        <v>170.20547945205479</v>
      </c>
      <c r="I57" s="7">
        <v>170.20547945205479</v>
      </c>
      <c r="J57" s="7">
        <v>108.45</v>
      </c>
      <c r="K57" s="7">
        <v>105</v>
      </c>
      <c r="L57" s="7">
        <f t="shared" si="3"/>
        <v>10.5</v>
      </c>
      <c r="M57" s="7">
        <v>63</v>
      </c>
      <c r="N57" s="7">
        <v>-42</v>
      </c>
      <c r="O57" s="7">
        <v>300</v>
      </c>
      <c r="P57" s="7">
        <v>300</v>
      </c>
      <c r="Q57" s="7">
        <v>1</v>
      </c>
      <c r="R57" s="7">
        <v>1</v>
      </c>
      <c r="S57" s="7">
        <v>1</v>
      </c>
      <c r="T57" s="7" t="s">
        <v>170</v>
      </c>
      <c r="U57" s="7" t="s">
        <v>167</v>
      </c>
      <c r="Z57" s="7">
        <v>105</v>
      </c>
      <c r="AA57" s="7">
        <v>0.1</v>
      </c>
      <c r="AB57" s="7">
        <v>300</v>
      </c>
      <c r="AC57" s="7">
        <v>300</v>
      </c>
    </row>
    <row r="58" spans="1:29" s="50" customFormat="1" x14ac:dyDescent="0.3">
      <c r="A58" s="50" t="s">
        <v>766</v>
      </c>
      <c r="B58" s="50" t="s">
        <v>767</v>
      </c>
      <c r="C58" s="50">
        <f t="shared" si="2"/>
        <v>408</v>
      </c>
      <c r="D58" s="50">
        <v>2</v>
      </c>
      <c r="E58" s="50">
        <v>1</v>
      </c>
      <c r="F58" s="50">
        <v>226.66666666666666</v>
      </c>
      <c r="G58" s="50">
        <v>232.87671232876713</v>
      </c>
      <c r="H58" s="50">
        <v>698.63013698630141</v>
      </c>
      <c r="I58" s="50">
        <v>698.63013698630141</v>
      </c>
      <c r="J58" s="50">
        <v>57.5</v>
      </c>
      <c r="K58" s="50">
        <v>204</v>
      </c>
      <c r="L58" s="50">
        <f t="shared" si="3"/>
        <v>61.199999999999996</v>
      </c>
      <c r="M58" s="50">
        <v>122.39999999999999</v>
      </c>
      <c r="N58" s="50">
        <v>-81.600000000000009</v>
      </c>
      <c r="O58" s="50">
        <v>160</v>
      </c>
      <c r="P58" s="50">
        <v>160</v>
      </c>
      <c r="Q58" s="50">
        <v>4</v>
      </c>
      <c r="R58" s="50">
        <v>4</v>
      </c>
      <c r="S58" s="50">
        <v>1</v>
      </c>
      <c r="T58" s="50" t="s">
        <v>171</v>
      </c>
      <c r="U58" s="50" t="s">
        <v>242</v>
      </c>
      <c r="Z58" s="50">
        <v>204</v>
      </c>
      <c r="AA58" s="9">
        <v>0.3</v>
      </c>
      <c r="AB58" s="50">
        <v>160</v>
      </c>
      <c r="AC58" s="50">
        <v>160</v>
      </c>
    </row>
    <row r="59" spans="1:29" s="50" customFormat="1" x14ac:dyDescent="0.3">
      <c r="A59" s="50" t="s">
        <v>768</v>
      </c>
      <c r="B59" s="50" t="s">
        <v>392</v>
      </c>
      <c r="C59" s="50">
        <f t="shared" si="2"/>
        <v>510</v>
      </c>
      <c r="D59" s="50">
        <v>3</v>
      </c>
      <c r="E59" s="50">
        <v>1</v>
      </c>
      <c r="F59" s="50">
        <v>188.88888888888889</v>
      </c>
      <c r="G59" s="50">
        <v>194.06392694063928</v>
      </c>
      <c r="H59" s="50">
        <v>582.19178082191786</v>
      </c>
      <c r="I59" s="50">
        <v>582.19178082191786</v>
      </c>
      <c r="J59" s="50">
        <v>48.57</v>
      </c>
      <c r="K59" s="50">
        <v>170</v>
      </c>
      <c r="L59" s="50">
        <f t="shared" si="3"/>
        <v>51</v>
      </c>
      <c r="M59" s="50">
        <v>102</v>
      </c>
      <c r="N59" s="50">
        <v>-68</v>
      </c>
      <c r="O59" s="50">
        <v>600</v>
      </c>
      <c r="P59" s="50">
        <v>600</v>
      </c>
      <c r="Q59" s="50">
        <v>4</v>
      </c>
      <c r="R59" s="50">
        <v>4</v>
      </c>
      <c r="S59" s="50">
        <v>1</v>
      </c>
      <c r="T59" s="50" t="s">
        <v>171</v>
      </c>
      <c r="U59" s="50" t="s">
        <v>242</v>
      </c>
      <c r="Z59" s="50">
        <v>170</v>
      </c>
      <c r="AA59" s="9">
        <v>0.3</v>
      </c>
      <c r="AB59" s="50">
        <v>600</v>
      </c>
      <c r="AC59" s="50">
        <v>600</v>
      </c>
    </row>
    <row r="60" spans="1:29" s="7" customFormat="1" x14ac:dyDescent="0.3">
      <c r="A60" s="7" t="s">
        <v>769</v>
      </c>
      <c r="B60" s="7" t="s">
        <v>393</v>
      </c>
      <c r="C60" s="7">
        <f t="shared" si="2"/>
        <v>228</v>
      </c>
      <c r="D60" s="7">
        <v>5</v>
      </c>
      <c r="E60" s="7">
        <v>1</v>
      </c>
      <c r="F60" s="7">
        <v>50.666666666666664</v>
      </c>
      <c r="G60" s="7">
        <v>73.917808219178085</v>
      </c>
      <c r="H60" s="7">
        <v>73.917808219178085</v>
      </c>
      <c r="I60" s="7">
        <v>73.917808219178085</v>
      </c>
      <c r="J60" s="7">
        <v>85.17</v>
      </c>
      <c r="K60" s="7">
        <v>45.6</v>
      </c>
      <c r="L60" s="7">
        <f t="shared" si="3"/>
        <v>4.5600000000000005</v>
      </c>
      <c r="M60" s="7">
        <v>27.36</v>
      </c>
      <c r="N60" s="7">
        <v>-18.240000000000002</v>
      </c>
      <c r="O60" s="7">
        <v>600</v>
      </c>
      <c r="P60" s="7">
        <v>600</v>
      </c>
      <c r="Q60" s="7">
        <v>1</v>
      </c>
      <c r="R60" s="7">
        <v>1</v>
      </c>
      <c r="S60" s="7">
        <v>1</v>
      </c>
      <c r="T60" s="7" t="s">
        <v>170</v>
      </c>
      <c r="U60" s="7" t="s">
        <v>167</v>
      </c>
      <c r="Z60" s="7">
        <v>45.6</v>
      </c>
      <c r="AA60" s="7">
        <v>0.1</v>
      </c>
      <c r="AB60" s="7">
        <v>600</v>
      </c>
      <c r="AC60" s="7">
        <v>600</v>
      </c>
    </row>
    <row r="61" spans="1:29" s="47" customFormat="1" x14ac:dyDescent="0.3">
      <c r="A61" s="47" t="s">
        <v>779</v>
      </c>
      <c r="B61" s="47" t="s">
        <v>394</v>
      </c>
      <c r="C61" s="47">
        <f t="shared" si="2"/>
        <v>426</v>
      </c>
      <c r="D61" s="47">
        <v>4</v>
      </c>
      <c r="E61" s="47">
        <v>1</v>
      </c>
      <c r="F61" s="47">
        <v>118.33333333333333</v>
      </c>
      <c r="G61" s="47">
        <v>522.77397260273972</v>
      </c>
      <c r="H61" s="47">
        <v>0</v>
      </c>
      <c r="I61" s="47">
        <v>0</v>
      </c>
      <c r="J61" s="47">
        <v>0</v>
      </c>
      <c r="K61" s="47">
        <v>106.5</v>
      </c>
      <c r="L61" s="47">
        <f t="shared" si="3"/>
        <v>10.65</v>
      </c>
      <c r="M61" s="47">
        <v>63.9</v>
      </c>
      <c r="N61" s="47">
        <v>-42.6</v>
      </c>
      <c r="O61" s="47">
        <v>610</v>
      </c>
      <c r="P61" s="47">
        <v>610</v>
      </c>
      <c r="Q61" s="59">
        <v>1</v>
      </c>
      <c r="R61" s="47">
        <v>1</v>
      </c>
      <c r="S61" s="47">
        <v>2</v>
      </c>
      <c r="T61" s="47" t="s">
        <v>726</v>
      </c>
      <c r="U61" s="47" t="s">
        <v>231</v>
      </c>
      <c r="Z61" s="47">
        <v>106.5</v>
      </c>
      <c r="AA61" s="47">
        <v>0.1</v>
      </c>
      <c r="AB61" s="47">
        <v>610</v>
      </c>
      <c r="AC61" s="47">
        <v>610</v>
      </c>
    </row>
    <row r="62" spans="1:29" s="7" customFormat="1" x14ac:dyDescent="0.3">
      <c r="A62" s="7" t="s">
        <v>771</v>
      </c>
      <c r="B62" s="7" t="s">
        <v>395</v>
      </c>
      <c r="C62" s="7">
        <f t="shared" si="2"/>
        <v>69</v>
      </c>
      <c r="D62" s="7">
        <v>3</v>
      </c>
      <c r="E62" s="7">
        <v>1</v>
      </c>
      <c r="F62" s="7">
        <v>25.555555555555554</v>
      </c>
      <c r="G62" s="7">
        <v>37.283105022831052</v>
      </c>
      <c r="H62" s="7">
        <v>37.283105022831052</v>
      </c>
      <c r="I62" s="7">
        <v>37.283105022831052</v>
      </c>
      <c r="J62" s="7">
        <v>412.25</v>
      </c>
      <c r="K62" s="7">
        <v>23</v>
      </c>
      <c r="L62" s="7">
        <f t="shared" si="3"/>
        <v>2.3000000000000003</v>
      </c>
      <c r="M62" s="7">
        <v>13.799999999999999</v>
      </c>
      <c r="N62" s="7">
        <v>-9.2000000000000011</v>
      </c>
      <c r="O62" s="7">
        <v>180</v>
      </c>
      <c r="P62" s="7">
        <v>180</v>
      </c>
      <c r="Q62" s="7">
        <v>1</v>
      </c>
      <c r="R62" s="7">
        <v>1</v>
      </c>
      <c r="S62" s="7">
        <v>1</v>
      </c>
      <c r="T62" s="7" t="s">
        <v>170</v>
      </c>
      <c r="U62" s="7" t="s">
        <v>167</v>
      </c>
      <c r="Z62" s="7">
        <v>23</v>
      </c>
      <c r="AA62" s="7">
        <v>0.1</v>
      </c>
      <c r="AB62" s="7">
        <v>180</v>
      </c>
      <c r="AC62" s="7">
        <v>180</v>
      </c>
    </row>
    <row r="63" spans="1:29" x14ac:dyDescent="0.3">
      <c r="A63" s="49" t="s">
        <v>772</v>
      </c>
      <c r="B63" s="49" t="s">
        <v>396</v>
      </c>
      <c r="C63" s="49">
        <f t="shared" si="2"/>
        <v>1320</v>
      </c>
      <c r="D63" s="49">
        <v>8</v>
      </c>
      <c r="E63" s="49">
        <v>1</v>
      </c>
      <c r="F63" s="49">
        <v>183.33333333333334</v>
      </c>
      <c r="G63" s="49">
        <v>800.51369863013701</v>
      </c>
      <c r="H63" s="49">
        <v>3202.0547945205481</v>
      </c>
      <c r="I63" s="49">
        <v>3202.0547945205481</v>
      </c>
      <c r="J63" s="49">
        <v>79.085000000000008</v>
      </c>
      <c r="K63" s="49">
        <v>165</v>
      </c>
      <c r="L63" s="49">
        <f t="shared" si="3"/>
        <v>16.5</v>
      </c>
      <c r="M63" s="49">
        <v>99</v>
      </c>
      <c r="N63" s="49">
        <v>-66</v>
      </c>
      <c r="O63" s="49">
        <v>370</v>
      </c>
      <c r="P63" s="49">
        <v>300</v>
      </c>
      <c r="Q63" s="49">
        <v>1</v>
      </c>
      <c r="R63" s="49">
        <v>1</v>
      </c>
      <c r="S63" s="49">
        <v>1</v>
      </c>
      <c r="T63" s="49" t="s">
        <v>397</v>
      </c>
      <c r="U63" s="49" t="s">
        <v>334</v>
      </c>
      <c r="Z63" s="49">
        <v>165</v>
      </c>
      <c r="AA63" s="49">
        <v>0.1</v>
      </c>
      <c r="AB63" s="49">
        <v>370</v>
      </c>
      <c r="AC63" s="49">
        <v>300</v>
      </c>
    </row>
    <row r="64" spans="1:29" x14ac:dyDescent="0.3">
      <c r="J64" t="s">
        <v>798</v>
      </c>
    </row>
  </sheetData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99"/>
  <sheetViews>
    <sheetView workbookViewId="0">
      <pane ySplit="1" topLeftCell="A89" activePane="bottomLeft" state="frozen"/>
      <selection pane="bottomLeft" activeCell="D105" sqref="D105"/>
    </sheetView>
  </sheetViews>
  <sheetFormatPr defaultRowHeight="14.4" x14ac:dyDescent="0.3"/>
  <cols>
    <col min="4" max="4" width="9.109375" style="76"/>
    <col min="5" max="5" width="10.33203125" customWidth="1"/>
    <col min="8" max="8" width="9.6640625" customWidth="1"/>
    <col min="9" max="9" width="11.5546875" style="70" customWidth="1"/>
    <col min="18" max="19" width="9.6640625" customWidth="1"/>
    <col min="21" max="21" width="15.109375" bestFit="1" customWidth="1"/>
  </cols>
  <sheetData>
    <row r="1" spans="1:19" s="5" customFormat="1" ht="42.75" customHeight="1" x14ac:dyDescent="0.3">
      <c r="A1" s="5" t="s">
        <v>158</v>
      </c>
      <c r="B1" s="5" t="s">
        <v>806</v>
      </c>
      <c r="C1" s="5" t="s">
        <v>807</v>
      </c>
      <c r="D1" s="79" t="s">
        <v>813</v>
      </c>
      <c r="E1" s="5" t="s">
        <v>799</v>
      </c>
      <c r="F1" s="5" t="s">
        <v>800</v>
      </c>
      <c r="G1" s="5" t="s">
        <v>801</v>
      </c>
      <c r="H1" s="5" t="s">
        <v>797</v>
      </c>
      <c r="I1" s="73" t="s">
        <v>805</v>
      </c>
      <c r="J1" s="5" t="s">
        <v>22</v>
      </c>
      <c r="K1" s="5" t="s">
        <v>23</v>
      </c>
      <c r="O1" s="73" t="s">
        <v>786</v>
      </c>
      <c r="P1" s="5" t="s">
        <v>783</v>
      </c>
      <c r="Q1" s="5" t="s">
        <v>784</v>
      </c>
      <c r="R1" s="5" t="s">
        <v>785</v>
      </c>
    </row>
    <row r="2" spans="1:19" x14ac:dyDescent="0.3">
      <c r="A2" t="s">
        <v>24</v>
      </c>
      <c r="B2" t="s">
        <v>204</v>
      </c>
      <c r="C2" t="s">
        <v>189</v>
      </c>
      <c r="D2" s="76">
        <v>1</v>
      </c>
      <c r="E2">
        <v>1.9301640195653863E-3</v>
      </c>
      <c r="F2">
        <v>2.4192553548398728E-2</v>
      </c>
      <c r="G2">
        <v>0.36769187884028398</v>
      </c>
      <c r="H2">
        <v>1000</v>
      </c>
      <c r="I2" s="70">
        <v>35</v>
      </c>
      <c r="J2">
        <f>-1/F2</f>
        <v>-41.335033029871653</v>
      </c>
      <c r="K2" t="s">
        <v>25</v>
      </c>
      <c r="M2" t="str">
        <f>MID(B2,4,1)</f>
        <v>2</v>
      </c>
      <c r="N2" t="str">
        <f>MID(C2,4,1)</f>
        <v>2</v>
      </c>
      <c r="O2">
        <v>1000</v>
      </c>
      <c r="P2">
        <f>100*RADIANS(30)/F2</f>
        <v>2164.2972683756038</v>
      </c>
      <c r="Q2" t="str">
        <f>IF(P2&lt;O2,"Swap"," ")</f>
        <v xml:space="preserve"> </v>
      </c>
      <c r="R2">
        <f t="shared" ref="R2:R65" si="0">IF(S2,O2,P2)</f>
        <v>1000</v>
      </c>
      <c r="S2">
        <f>IF(O2&lt;P2,1,0)</f>
        <v>1</v>
      </c>
    </row>
    <row r="3" spans="1:19" x14ac:dyDescent="0.3">
      <c r="A3" t="s">
        <v>26</v>
      </c>
      <c r="B3" t="s">
        <v>204</v>
      </c>
      <c r="C3" t="s">
        <v>189</v>
      </c>
      <c r="D3" s="78">
        <v>1</v>
      </c>
      <c r="E3">
        <v>1.9301640195653863E-3</v>
      </c>
      <c r="F3">
        <v>2.4192553548398728E-2</v>
      </c>
      <c r="G3">
        <v>0.36769187884028398</v>
      </c>
      <c r="H3">
        <v>1000</v>
      </c>
      <c r="I3" s="72">
        <v>35</v>
      </c>
      <c r="J3">
        <f t="shared" ref="J3:J66" si="1">-1/F3</f>
        <v>-41.335033029871653</v>
      </c>
      <c r="K3" t="s">
        <v>25</v>
      </c>
      <c r="M3" t="str">
        <f t="shared" ref="M3:M66" si="2">MID(B3,4,1)</f>
        <v>2</v>
      </c>
      <c r="N3" t="str">
        <f t="shared" ref="N3:N66" si="3">MID(C3,4,1)</f>
        <v>2</v>
      </c>
      <c r="O3">
        <v>1000</v>
      </c>
      <c r="P3">
        <f t="shared" ref="P3:P66" si="4">100*RADIANS(30)/F3</f>
        <v>2164.2972683756038</v>
      </c>
      <c r="Q3" t="str">
        <f t="shared" ref="Q3:Q66" si="5">IF(P3&lt;O3,"Swap"," ")</f>
        <v xml:space="preserve"> </v>
      </c>
      <c r="R3">
        <f t="shared" si="0"/>
        <v>1000</v>
      </c>
      <c r="S3">
        <f t="shared" ref="S3:S66" si="6">IF(O3&lt;P3,1,0)</f>
        <v>1</v>
      </c>
    </row>
    <row r="4" spans="1:19" x14ac:dyDescent="0.3">
      <c r="A4" t="s">
        <v>27</v>
      </c>
      <c r="B4" t="s">
        <v>204</v>
      </c>
      <c r="C4" t="s">
        <v>196</v>
      </c>
      <c r="D4" s="78">
        <v>1</v>
      </c>
      <c r="E4">
        <v>9.9628361820518121E-4</v>
      </c>
      <c r="F4">
        <v>1.2487355757594352E-2</v>
      </c>
      <c r="G4">
        <v>0.1897897752327517</v>
      </c>
      <c r="H4">
        <v>1000</v>
      </c>
      <c r="I4" s="72">
        <v>35</v>
      </c>
      <c r="J4">
        <f t="shared" si="1"/>
        <v>-80.081005091236918</v>
      </c>
      <c r="K4" t="s">
        <v>25</v>
      </c>
      <c r="M4" t="str">
        <f t="shared" si="2"/>
        <v>2</v>
      </c>
      <c r="N4" t="str">
        <f t="shared" si="3"/>
        <v>2</v>
      </c>
      <c r="O4">
        <v>1000</v>
      </c>
      <c r="P4">
        <f t="shared" si="4"/>
        <v>4193.0316214452787</v>
      </c>
      <c r="Q4" t="str">
        <f t="shared" si="5"/>
        <v xml:space="preserve"> </v>
      </c>
      <c r="R4">
        <f t="shared" si="0"/>
        <v>1000</v>
      </c>
      <c r="S4">
        <f t="shared" si="6"/>
        <v>1</v>
      </c>
    </row>
    <row r="5" spans="1:19" x14ac:dyDescent="0.3">
      <c r="A5" t="s">
        <v>28</v>
      </c>
      <c r="B5" t="s">
        <v>204</v>
      </c>
      <c r="C5" t="s">
        <v>196</v>
      </c>
      <c r="D5" s="78">
        <v>1</v>
      </c>
      <c r="E5">
        <v>9.9628361820518121E-4</v>
      </c>
      <c r="F5">
        <v>1.2487355757594352E-2</v>
      </c>
      <c r="G5">
        <v>0.1897897752327517</v>
      </c>
      <c r="H5">
        <v>1000</v>
      </c>
      <c r="I5" s="72">
        <v>35</v>
      </c>
      <c r="J5">
        <f t="shared" si="1"/>
        <v>-80.081005091236918</v>
      </c>
      <c r="K5" t="s">
        <v>25</v>
      </c>
      <c r="M5" t="str">
        <f t="shared" si="2"/>
        <v>2</v>
      </c>
      <c r="N5" t="str">
        <f t="shared" si="3"/>
        <v>2</v>
      </c>
      <c r="O5">
        <v>1000</v>
      </c>
      <c r="P5">
        <f t="shared" si="4"/>
        <v>4193.0316214452787</v>
      </c>
      <c r="Q5" t="str">
        <f t="shared" si="5"/>
        <v xml:space="preserve"> </v>
      </c>
      <c r="R5">
        <f t="shared" si="0"/>
        <v>1000</v>
      </c>
      <c r="S5">
        <f t="shared" si="6"/>
        <v>1</v>
      </c>
    </row>
    <row r="6" spans="1:19" x14ac:dyDescent="0.3">
      <c r="A6" t="s">
        <v>29</v>
      </c>
      <c r="B6" t="s">
        <v>200</v>
      </c>
      <c r="C6" t="s">
        <v>205</v>
      </c>
      <c r="D6" s="78">
        <v>1</v>
      </c>
      <c r="E6">
        <v>4.6538016167687532E-3</v>
      </c>
      <c r="F6">
        <v>5.052698898206074E-2</v>
      </c>
      <c r="G6">
        <v>0.37230412934150026</v>
      </c>
      <c r="H6">
        <v>900</v>
      </c>
      <c r="I6" s="72">
        <v>35</v>
      </c>
      <c r="J6">
        <f t="shared" si="1"/>
        <v>-19.791402973864979</v>
      </c>
      <c r="K6" t="s">
        <v>25</v>
      </c>
      <c r="M6" t="str">
        <f t="shared" si="2"/>
        <v>3</v>
      </c>
      <c r="N6" t="str">
        <f t="shared" si="3"/>
        <v>3</v>
      </c>
      <c r="O6">
        <v>900</v>
      </c>
      <c r="P6">
        <f t="shared" si="4"/>
        <v>1036.2754364488233</v>
      </c>
      <c r="Q6" t="str">
        <f t="shared" si="5"/>
        <v xml:space="preserve"> </v>
      </c>
      <c r="R6">
        <f t="shared" si="0"/>
        <v>900</v>
      </c>
      <c r="S6">
        <f t="shared" si="6"/>
        <v>1</v>
      </c>
    </row>
    <row r="7" spans="1:19" x14ac:dyDescent="0.3">
      <c r="A7" t="s">
        <v>30</v>
      </c>
      <c r="B7" t="s">
        <v>200</v>
      </c>
      <c r="C7" t="s">
        <v>195</v>
      </c>
      <c r="D7" s="78">
        <v>1</v>
      </c>
      <c r="E7">
        <v>3.8028097566867309E-3</v>
      </c>
      <c r="F7">
        <v>4.1287648786884505E-2</v>
      </c>
      <c r="G7">
        <v>0.30422478053493851</v>
      </c>
      <c r="H7">
        <v>900</v>
      </c>
      <c r="I7" s="72">
        <v>35</v>
      </c>
      <c r="J7">
        <f t="shared" si="1"/>
        <v>-24.220318409549673</v>
      </c>
      <c r="K7" t="s">
        <v>25</v>
      </c>
      <c r="M7" t="str">
        <f t="shared" si="2"/>
        <v>3</v>
      </c>
      <c r="N7" t="str">
        <f t="shared" si="3"/>
        <v>3</v>
      </c>
      <c r="O7">
        <v>900</v>
      </c>
      <c r="P7">
        <f t="shared" si="4"/>
        <v>1268.1729063841144</v>
      </c>
      <c r="Q7" t="str">
        <f t="shared" si="5"/>
        <v xml:space="preserve"> </v>
      </c>
      <c r="R7">
        <f t="shared" si="0"/>
        <v>900</v>
      </c>
      <c r="S7">
        <f t="shared" si="6"/>
        <v>1</v>
      </c>
    </row>
    <row r="8" spans="1:19" x14ac:dyDescent="0.3">
      <c r="A8" t="s">
        <v>31</v>
      </c>
      <c r="B8" t="s">
        <v>200</v>
      </c>
      <c r="C8" t="s">
        <v>195</v>
      </c>
      <c r="D8" s="78">
        <v>1</v>
      </c>
      <c r="E8">
        <v>3.8028097566867309E-3</v>
      </c>
      <c r="F8">
        <v>4.1287648786884505E-2</v>
      </c>
      <c r="G8">
        <v>0.30422478053493851</v>
      </c>
      <c r="H8">
        <v>900</v>
      </c>
      <c r="I8" s="72">
        <v>35</v>
      </c>
      <c r="J8">
        <f t="shared" si="1"/>
        <v>-24.220318409549673</v>
      </c>
      <c r="K8" t="s">
        <v>25</v>
      </c>
      <c r="M8" t="str">
        <f t="shared" si="2"/>
        <v>3</v>
      </c>
      <c r="N8" t="str">
        <f t="shared" si="3"/>
        <v>3</v>
      </c>
      <c r="O8">
        <v>900</v>
      </c>
      <c r="P8">
        <f t="shared" si="4"/>
        <v>1268.1729063841144</v>
      </c>
      <c r="Q8" t="str">
        <f t="shared" si="5"/>
        <v xml:space="preserve"> </v>
      </c>
      <c r="R8">
        <f t="shared" si="0"/>
        <v>900</v>
      </c>
      <c r="S8">
        <f t="shared" si="6"/>
        <v>1</v>
      </c>
    </row>
    <row r="9" spans="1:19" x14ac:dyDescent="0.3">
      <c r="A9" t="s">
        <v>32</v>
      </c>
      <c r="B9" t="s">
        <v>200</v>
      </c>
      <c r="C9" t="s">
        <v>192</v>
      </c>
      <c r="D9" s="78">
        <v>1</v>
      </c>
      <c r="E9">
        <v>7.570259359690845E-3</v>
      </c>
      <c r="F9">
        <v>6.056207487752676E-2</v>
      </c>
      <c r="G9">
        <v>0.22710778079072536</v>
      </c>
      <c r="H9">
        <v>900</v>
      </c>
      <c r="I9" s="72">
        <v>35</v>
      </c>
      <c r="J9">
        <f t="shared" si="1"/>
        <v>-16.511983812018926</v>
      </c>
      <c r="K9" t="s">
        <v>25</v>
      </c>
      <c r="M9" t="str">
        <f t="shared" si="2"/>
        <v>3</v>
      </c>
      <c r="N9" t="str">
        <f t="shared" si="3"/>
        <v>3</v>
      </c>
      <c r="O9">
        <v>900</v>
      </c>
      <c r="P9">
        <f t="shared" si="4"/>
        <v>864.56545066720412</v>
      </c>
      <c r="Q9" t="str">
        <f t="shared" si="5"/>
        <v>Swap</v>
      </c>
      <c r="R9">
        <f t="shared" si="0"/>
        <v>864.56545066720412</v>
      </c>
      <c r="S9">
        <f t="shared" si="6"/>
        <v>0</v>
      </c>
    </row>
    <row r="10" spans="1:19" x14ac:dyDescent="0.3">
      <c r="A10" t="s">
        <v>33</v>
      </c>
      <c r="B10" t="s">
        <v>193</v>
      </c>
      <c r="C10" t="s">
        <v>199</v>
      </c>
      <c r="D10" s="78">
        <v>1</v>
      </c>
      <c r="E10">
        <v>6.9637861544691246E-3</v>
      </c>
      <c r="F10">
        <v>5.5710289235752997E-2</v>
      </c>
      <c r="G10">
        <v>0.20891358463407375</v>
      </c>
      <c r="H10">
        <v>900</v>
      </c>
      <c r="I10" s="72">
        <v>35</v>
      </c>
      <c r="J10">
        <f t="shared" si="1"/>
        <v>-17.950005532519</v>
      </c>
      <c r="K10" t="s">
        <v>25</v>
      </c>
      <c r="M10" t="str">
        <f t="shared" si="2"/>
        <v>3</v>
      </c>
      <c r="N10" t="str">
        <f t="shared" si="3"/>
        <v>3</v>
      </c>
      <c r="O10">
        <v>900</v>
      </c>
      <c r="P10">
        <f t="shared" si="4"/>
        <v>939.86009188096386</v>
      </c>
      <c r="Q10" t="str">
        <f t="shared" si="5"/>
        <v xml:space="preserve"> </v>
      </c>
      <c r="R10">
        <f t="shared" si="0"/>
        <v>900</v>
      </c>
      <c r="S10">
        <f t="shared" si="6"/>
        <v>1</v>
      </c>
    </row>
    <row r="11" spans="1:19" x14ac:dyDescent="0.3">
      <c r="A11" t="s">
        <v>34</v>
      </c>
      <c r="B11" t="s">
        <v>193</v>
      </c>
      <c r="C11" t="s">
        <v>199</v>
      </c>
      <c r="D11" s="78">
        <v>1</v>
      </c>
      <c r="E11">
        <v>6.9637861544691246E-3</v>
      </c>
      <c r="F11">
        <v>5.5710289235752997E-2</v>
      </c>
      <c r="G11">
        <v>0.20891358463407375</v>
      </c>
      <c r="H11">
        <v>900</v>
      </c>
      <c r="I11" s="72">
        <v>35</v>
      </c>
      <c r="J11">
        <f t="shared" si="1"/>
        <v>-17.950005532519</v>
      </c>
      <c r="K11" t="s">
        <v>25</v>
      </c>
      <c r="M11" t="str">
        <f t="shared" si="2"/>
        <v>3</v>
      </c>
      <c r="N11" t="str">
        <f t="shared" si="3"/>
        <v>3</v>
      </c>
      <c r="O11">
        <v>900</v>
      </c>
      <c r="P11">
        <f t="shared" si="4"/>
        <v>939.86009188096386</v>
      </c>
      <c r="Q11" t="str">
        <f t="shared" si="5"/>
        <v xml:space="preserve"> </v>
      </c>
      <c r="R11">
        <f t="shared" si="0"/>
        <v>900</v>
      </c>
      <c r="S11">
        <f t="shared" si="6"/>
        <v>1</v>
      </c>
    </row>
    <row r="12" spans="1:19" x14ac:dyDescent="0.3">
      <c r="A12" t="s">
        <v>35</v>
      </c>
      <c r="B12" t="s">
        <v>193</v>
      </c>
      <c r="C12" t="s">
        <v>199</v>
      </c>
      <c r="D12" s="78">
        <v>1</v>
      </c>
      <c r="E12">
        <v>6.9637861544691246E-3</v>
      </c>
      <c r="F12">
        <v>5.5710289235752997E-2</v>
      </c>
      <c r="G12">
        <v>0.20891358463407375</v>
      </c>
      <c r="H12">
        <v>900</v>
      </c>
      <c r="I12" s="72">
        <v>35</v>
      </c>
      <c r="J12">
        <f t="shared" si="1"/>
        <v>-17.950005532519</v>
      </c>
      <c r="K12" t="s">
        <v>25</v>
      </c>
      <c r="M12" t="str">
        <f t="shared" si="2"/>
        <v>3</v>
      </c>
      <c r="N12" t="str">
        <f t="shared" si="3"/>
        <v>3</v>
      </c>
      <c r="O12">
        <v>900</v>
      </c>
      <c r="P12">
        <f t="shared" si="4"/>
        <v>939.86009188096386</v>
      </c>
      <c r="Q12" t="str">
        <f t="shared" si="5"/>
        <v xml:space="preserve"> </v>
      </c>
      <c r="R12">
        <f t="shared" si="0"/>
        <v>900</v>
      </c>
      <c r="S12">
        <f t="shared" si="6"/>
        <v>1</v>
      </c>
    </row>
    <row r="13" spans="1:19" x14ac:dyDescent="0.3">
      <c r="A13" t="s">
        <v>36</v>
      </c>
      <c r="B13" t="s">
        <v>193</v>
      </c>
      <c r="C13" t="s">
        <v>206</v>
      </c>
      <c r="D13" s="78">
        <v>1</v>
      </c>
      <c r="E13">
        <v>6.3431340218190382E-3</v>
      </c>
      <c r="F13">
        <v>5.0745072174552305E-2</v>
      </c>
      <c r="G13">
        <v>0.19029402065457113</v>
      </c>
      <c r="H13">
        <v>900</v>
      </c>
      <c r="I13" s="72">
        <v>35</v>
      </c>
      <c r="J13">
        <f t="shared" si="1"/>
        <v>-19.706346984002934</v>
      </c>
      <c r="K13" t="s">
        <v>25</v>
      </c>
      <c r="M13" t="str">
        <f t="shared" si="2"/>
        <v>3</v>
      </c>
      <c r="N13" t="str">
        <f t="shared" si="3"/>
        <v>3</v>
      </c>
      <c r="O13">
        <v>900</v>
      </c>
      <c r="P13">
        <f t="shared" si="4"/>
        <v>1031.8219152339166</v>
      </c>
      <c r="Q13" t="str">
        <f t="shared" si="5"/>
        <v xml:space="preserve"> </v>
      </c>
      <c r="R13">
        <f t="shared" si="0"/>
        <v>900</v>
      </c>
      <c r="S13">
        <f t="shared" si="6"/>
        <v>1</v>
      </c>
    </row>
    <row r="14" spans="1:19" x14ac:dyDescent="0.3">
      <c r="A14" t="s">
        <v>37</v>
      </c>
      <c r="B14" t="s">
        <v>199</v>
      </c>
      <c r="C14" t="s">
        <v>207</v>
      </c>
      <c r="D14" s="78">
        <v>1</v>
      </c>
      <c r="E14">
        <v>6.3440705784486055E-4</v>
      </c>
      <c r="F14">
        <v>6.8878480566013436E-3</v>
      </c>
      <c r="G14">
        <v>5.0752564627588849E-2</v>
      </c>
      <c r="H14">
        <v>900</v>
      </c>
      <c r="I14" s="72">
        <v>35</v>
      </c>
      <c r="J14">
        <f t="shared" si="1"/>
        <v>-145.18322584680067</v>
      </c>
      <c r="K14" t="s">
        <v>25</v>
      </c>
      <c r="M14" t="str">
        <f t="shared" si="2"/>
        <v>3</v>
      </c>
      <c r="N14" t="str">
        <f t="shared" si="3"/>
        <v>3</v>
      </c>
      <c r="O14">
        <v>900</v>
      </c>
      <c r="P14">
        <f t="shared" si="4"/>
        <v>7601.775929079613</v>
      </c>
      <c r="Q14" t="str">
        <f t="shared" si="5"/>
        <v xml:space="preserve"> </v>
      </c>
      <c r="R14">
        <f t="shared" si="0"/>
        <v>900</v>
      </c>
      <c r="S14">
        <f t="shared" si="6"/>
        <v>1</v>
      </c>
    </row>
    <row r="15" spans="1:19" x14ac:dyDescent="0.3">
      <c r="A15" t="s">
        <v>38</v>
      </c>
      <c r="B15" t="s">
        <v>199</v>
      </c>
      <c r="C15" t="s">
        <v>207</v>
      </c>
      <c r="D15" s="78">
        <v>1</v>
      </c>
      <c r="E15">
        <v>6.3440705784486055E-4</v>
      </c>
      <c r="F15">
        <v>6.8878480566013436E-3</v>
      </c>
      <c r="G15">
        <v>5.0752564627588849E-2</v>
      </c>
      <c r="H15">
        <v>900</v>
      </c>
      <c r="I15" s="72">
        <v>35</v>
      </c>
      <c r="J15">
        <f t="shared" si="1"/>
        <v>-145.18322584680067</v>
      </c>
      <c r="K15" t="s">
        <v>25</v>
      </c>
      <c r="M15" t="str">
        <f t="shared" si="2"/>
        <v>3</v>
      </c>
      <c r="N15" t="str">
        <f t="shared" si="3"/>
        <v>3</v>
      </c>
      <c r="O15">
        <v>900</v>
      </c>
      <c r="P15">
        <f t="shared" si="4"/>
        <v>7601.775929079613</v>
      </c>
      <c r="Q15" t="str">
        <f t="shared" si="5"/>
        <v xml:space="preserve"> </v>
      </c>
      <c r="R15">
        <f t="shared" si="0"/>
        <v>900</v>
      </c>
      <c r="S15">
        <f t="shared" si="6"/>
        <v>1</v>
      </c>
    </row>
    <row r="16" spans="1:19" x14ac:dyDescent="0.3">
      <c r="A16" t="s">
        <v>39</v>
      </c>
      <c r="B16" t="s">
        <v>199</v>
      </c>
      <c r="C16" t="s">
        <v>208</v>
      </c>
      <c r="D16" s="78">
        <v>1</v>
      </c>
      <c r="E16">
        <v>4.7601060436629726E-3</v>
      </c>
      <c r="F16">
        <v>5.168115133119798E-2</v>
      </c>
      <c r="G16">
        <v>0.38080848349303781</v>
      </c>
      <c r="H16">
        <v>900</v>
      </c>
      <c r="I16" s="72">
        <v>35</v>
      </c>
      <c r="J16">
        <f t="shared" si="1"/>
        <v>-19.349414133433545</v>
      </c>
      <c r="K16" t="s">
        <v>25</v>
      </c>
      <c r="M16" t="str">
        <f t="shared" si="2"/>
        <v>3</v>
      </c>
      <c r="N16" t="str">
        <f t="shared" si="3"/>
        <v>3</v>
      </c>
      <c r="O16">
        <v>900</v>
      </c>
      <c r="P16">
        <f t="shared" si="4"/>
        <v>1013.1329548810222</v>
      </c>
      <c r="Q16" t="str">
        <f t="shared" si="5"/>
        <v xml:space="preserve"> </v>
      </c>
      <c r="R16">
        <f t="shared" si="0"/>
        <v>900</v>
      </c>
      <c r="S16">
        <f t="shared" si="6"/>
        <v>1</v>
      </c>
    </row>
    <row r="17" spans="1:19" x14ac:dyDescent="0.3">
      <c r="A17" t="s">
        <v>40</v>
      </c>
      <c r="B17" t="s">
        <v>199</v>
      </c>
      <c r="C17" t="s">
        <v>208</v>
      </c>
      <c r="D17" s="78">
        <v>1</v>
      </c>
      <c r="E17">
        <v>4.7601060436629726E-3</v>
      </c>
      <c r="F17">
        <v>5.168115133119798E-2</v>
      </c>
      <c r="G17">
        <v>0.38080848349303781</v>
      </c>
      <c r="H17">
        <v>900</v>
      </c>
      <c r="I17" s="72">
        <v>35</v>
      </c>
      <c r="J17">
        <f t="shared" si="1"/>
        <v>-19.349414133433545</v>
      </c>
      <c r="K17" t="s">
        <v>25</v>
      </c>
      <c r="M17" t="str">
        <f t="shared" si="2"/>
        <v>3</v>
      </c>
      <c r="N17" t="str">
        <f t="shared" si="3"/>
        <v>3</v>
      </c>
      <c r="O17">
        <v>900</v>
      </c>
      <c r="P17">
        <f t="shared" si="4"/>
        <v>1013.1329548810222</v>
      </c>
      <c r="Q17" t="str">
        <f t="shared" si="5"/>
        <v xml:space="preserve"> </v>
      </c>
      <c r="R17">
        <f t="shared" si="0"/>
        <v>900</v>
      </c>
      <c r="S17">
        <f t="shared" si="6"/>
        <v>1</v>
      </c>
    </row>
    <row r="18" spans="1:19" x14ac:dyDescent="0.3">
      <c r="A18" t="s">
        <v>41</v>
      </c>
      <c r="B18" t="s">
        <v>205</v>
      </c>
      <c r="C18" t="s">
        <v>209</v>
      </c>
      <c r="D18" s="78">
        <v>1</v>
      </c>
      <c r="E18">
        <v>9.8589173948549109E-3</v>
      </c>
      <c r="F18">
        <v>6.7785879284939426E-2</v>
      </c>
      <c r="G18">
        <v>0.4378290874565488</v>
      </c>
      <c r="H18">
        <v>900</v>
      </c>
      <c r="I18" s="72">
        <v>35</v>
      </c>
      <c r="J18">
        <f t="shared" si="1"/>
        <v>-14.752335007656656</v>
      </c>
      <c r="K18" t="s">
        <v>25</v>
      </c>
      <c r="M18" t="str">
        <f t="shared" si="2"/>
        <v>3</v>
      </c>
      <c r="N18" t="str">
        <f t="shared" si="3"/>
        <v>3</v>
      </c>
      <c r="O18">
        <v>900</v>
      </c>
      <c r="P18">
        <f t="shared" si="4"/>
        <v>772.43045472249457</v>
      </c>
      <c r="Q18" t="str">
        <f t="shared" si="5"/>
        <v>Swap</v>
      </c>
      <c r="R18">
        <f t="shared" si="0"/>
        <v>772.43045472249457</v>
      </c>
      <c r="S18">
        <f t="shared" si="6"/>
        <v>0</v>
      </c>
    </row>
    <row r="19" spans="1:19" x14ac:dyDescent="0.3">
      <c r="A19" t="s">
        <v>42</v>
      </c>
      <c r="B19" t="s">
        <v>205</v>
      </c>
      <c r="C19" t="s">
        <v>210</v>
      </c>
      <c r="D19" s="78">
        <v>1</v>
      </c>
      <c r="E19">
        <v>4.7866467402500395E-3</v>
      </c>
      <c r="F19">
        <v>3.2911023099105E-2</v>
      </c>
      <c r="G19">
        <v>0.21257234342527734</v>
      </c>
      <c r="H19">
        <v>900</v>
      </c>
      <c r="I19" s="72">
        <v>35</v>
      </c>
      <c r="J19">
        <f t="shared" si="1"/>
        <v>-30.384956340880041</v>
      </c>
      <c r="K19" t="s">
        <v>25</v>
      </c>
      <c r="M19" t="str">
        <f t="shared" si="2"/>
        <v>3</v>
      </c>
      <c r="N19" t="str">
        <f t="shared" si="3"/>
        <v>3</v>
      </c>
      <c r="O19">
        <v>900</v>
      </c>
      <c r="P19">
        <f t="shared" si="4"/>
        <v>1590.9525936692557</v>
      </c>
      <c r="Q19" t="str">
        <f t="shared" si="5"/>
        <v xml:space="preserve"> </v>
      </c>
      <c r="R19">
        <f t="shared" si="0"/>
        <v>900</v>
      </c>
      <c r="S19">
        <f t="shared" si="6"/>
        <v>1</v>
      </c>
    </row>
    <row r="20" spans="1:19" x14ac:dyDescent="0.3">
      <c r="A20" t="s">
        <v>43</v>
      </c>
      <c r="B20" t="s">
        <v>205</v>
      </c>
      <c r="C20" t="s">
        <v>195</v>
      </c>
      <c r="D20" s="78">
        <v>1</v>
      </c>
      <c r="E20">
        <v>1.3224667949056962E-3</v>
      </c>
      <c r="F20">
        <v>1.4358210916118988E-2</v>
      </c>
      <c r="G20">
        <v>0.10579734359245573</v>
      </c>
      <c r="H20">
        <v>900</v>
      </c>
      <c r="I20" s="72">
        <v>35</v>
      </c>
      <c r="J20">
        <f t="shared" si="1"/>
        <v>-69.646560134965554</v>
      </c>
      <c r="K20" t="s">
        <v>25</v>
      </c>
      <c r="M20" t="str">
        <f t="shared" si="2"/>
        <v>3</v>
      </c>
      <c r="N20" t="str">
        <f t="shared" si="3"/>
        <v>3</v>
      </c>
      <c r="O20">
        <v>900</v>
      </c>
      <c r="P20">
        <f t="shared" si="4"/>
        <v>3646.6853611301258</v>
      </c>
      <c r="Q20" t="str">
        <f t="shared" si="5"/>
        <v xml:space="preserve"> </v>
      </c>
      <c r="R20">
        <f t="shared" si="0"/>
        <v>900</v>
      </c>
      <c r="S20">
        <f t="shared" si="6"/>
        <v>1</v>
      </c>
    </row>
    <row r="21" spans="1:19" x14ac:dyDescent="0.3">
      <c r="A21" t="s">
        <v>44</v>
      </c>
      <c r="B21" t="s">
        <v>205</v>
      </c>
      <c r="C21" t="s">
        <v>211</v>
      </c>
      <c r="D21" s="78">
        <v>1</v>
      </c>
      <c r="E21">
        <v>2.6615991528649487E-3</v>
      </c>
      <c r="F21">
        <v>2.129279322291959E-2</v>
      </c>
      <c r="G21">
        <v>7.9847974585948445E-2</v>
      </c>
      <c r="H21">
        <v>900</v>
      </c>
      <c r="I21" s="72">
        <v>35</v>
      </c>
      <c r="J21">
        <f t="shared" si="1"/>
        <v>-46.964246988675903</v>
      </c>
      <c r="K21" t="s">
        <v>25</v>
      </c>
      <c r="M21" t="str">
        <f t="shared" si="2"/>
        <v>3</v>
      </c>
      <c r="N21" t="str">
        <f t="shared" si="3"/>
        <v>3</v>
      </c>
      <c r="O21">
        <v>900</v>
      </c>
      <c r="P21">
        <f t="shared" si="4"/>
        <v>2459.0422220166797</v>
      </c>
      <c r="Q21" t="str">
        <f t="shared" si="5"/>
        <v xml:space="preserve"> </v>
      </c>
      <c r="R21">
        <f t="shared" si="0"/>
        <v>900</v>
      </c>
      <c r="S21">
        <f t="shared" si="6"/>
        <v>1</v>
      </c>
    </row>
    <row r="22" spans="1:19" x14ac:dyDescent="0.3">
      <c r="A22" t="s">
        <v>45</v>
      </c>
      <c r="B22" t="s">
        <v>205</v>
      </c>
      <c r="C22" t="s">
        <v>212</v>
      </c>
      <c r="D22" s="78">
        <v>1</v>
      </c>
      <c r="E22">
        <v>1.3436191069138934E-3</v>
      </c>
      <c r="F22">
        <v>1.4587864589350841E-2</v>
      </c>
      <c r="G22">
        <v>0.10748952855311147</v>
      </c>
      <c r="H22">
        <v>900</v>
      </c>
      <c r="I22" s="72">
        <v>35</v>
      </c>
      <c r="J22">
        <f t="shared" si="1"/>
        <v>-68.55012903876289</v>
      </c>
      <c r="K22" t="s">
        <v>25</v>
      </c>
      <c r="M22" t="str">
        <f t="shared" si="2"/>
        <v>3</v>
      </c>
      <c r="N22" t="str">
        <f t="shared" si="3"/>
        <v>3</v>
      </c>
      <c r="O22">
        <v>900</v>
      </c>
      <c r="P22">
        <f t="shared" si="4"/>
        <v>3589.276363180164</v>
      </c>
      <c r="Q22" t="str">
        <f t="shared" si="5"/>
        <v xml:space="preserve"> </v>
      </c>
      <c r="R22">
        <f t="shared" si="0"/>
        <v>900</v>
      </c>
      <c r="S22">
        <f t="shared" si="6"/>
        <v>1</v>
      </c>
    </row>
    <row r="23" spans="1:19" x14ac:dyDescent="0.3">
      <c r="A23" t="s">
        <v>46</v>
      </c>
      <c r="B23" t="s">
        <v>207</v>
      </c>
      <c r="C23" t="s">
        <v>194</v>
      </c>
      <c r="D23" s="78">
        <v>1</v>
      </c>
      <c r="E23">
        <v>6.5158544884161085E-3</v>
      </c>
      <c r="F23">
        <v>5.2126835907328868E-2</v>
      </c>
      <c r="G23">
        <v>0.19547563465248324</v>
      </c>
      <c r="H23">
        <v>900</v>
      </c>
      <c r="I23" s="72">
        <v>35</v>
      </c>
      <c r="J23">
        <f t="shared" si="1"/>
        <v>-19.183976594662312</v>
      </c>
      <c r="K23" t="s">
        <v>25</v>
      </c>
      <c r="M23" t="str">
        <f t="shared" si="2"/>
        <v>3</v>
      </c>
      <c r="N23" t="str">
        <f t="shared" si="3"/>
        <v>3</v>
      </c>
      <c r="O23">
        <v>900</v>
      </c>
      <c r="P23">
        <f t="shared" si="4"/>
        <v>1004.4706656071609</v>
      </c>
      <c r="Q23" t="str">
        <f t="shared" si="5"/>
        <v xml:space="preserve"> </v>
      </c>
      <c r="R23">
        <f t="shared" si="0"/>
        <v>900</v>
      </c>
      <c r="S23">
        <f t="shared" si="6"/>
        <v>1</v>
      </c>
    </row>
    <row r="24" spans="1:19" s="64" customFormat="1" x14ac:dyDescent="0.3">
      <c r="A24" s="64" t="s">
        <v>47</v>
      </c>
      <c r="B24" s="64" t="s">
        <v>207</v>
      </c>
      <c r="C24" s="64" t="s">
        <v>202</v>
      </c>
      <c r="D24" s="78">
        <v>1</v>
      </c>
      <c r="E24" s="64">
        <v>2.0811927641554945E-2</v>
      </c>
      <c r="F24" s="64">
        <v>0.16649542113243956</v>
      </c>
      <c r="G24" s="64">
        <v>0.62435782924664829</v>
      </c>
      <c r="H24" s="64">
        <v>900</v>
      </c>
      <c r="I24" s="72">
        <v>35</v>
      </c>
      <c r="J24" s="64">
        <f t="shared" si="1"/>
        <v>-6.0061711799542241</v>
      </c>
      <c r="K24" s="64" t="s">
        <v>25</v>
      </c>
      <c r="M24" s="64" t="str">
        <f t="shared" si="2"/>
        <v>3</v>
      </c>
      <c r="N24" s="64" t="str">
        <f t="shared" si="3"/>
        <v>3</v>
      </c>
      <c r="O24" s="64">
        <v>900</v>
      </c>
      <c r="P24" s="64">
        <f t="shared" si="4"/>
        <v>314.48238758578213</v>
      </c>
      <c r="Q24" s="64" t="str">
        <f t="shared" si="5"/>
        <v>Swap</v>
      </c>
      <c r="R24">
        <f t="shared" si="0"/>
        <v>314.48238758578213</v>
      </c>
      <c r="S24" s="64">
        <f t="shared" si="6"/>
        <v>0</v>
      </c>
    </row>
    <row r="25" spans="1:19" s="64" customFormat="1" x14ac:dyDescent="0.3">
      <c r="A25" s="64" t="s">
        <v>48</v>
      </c>
      <c r="B25" s="64" t="s">
        <v>207</v>
      </c>
      <c r="C25" s="64" t="s">
        <v>208</v>
      </c>
      <c r="D25" s="78">
        <v>1</v>
      </c>
      <c r="E25" s="64">
        <v>1.0088386551332906E-2</v>
      </c>
      <c r="F25" s="64">
        <v>8.0707092410663248E-2</v>
      </c>
      <c r="G25" s="64">
        <v>0.30265159653998719</v>
      </c>
      <c r="H25" s="64">
        <v>900</v>
      </c>
      <c r="I25" s="72">
        <v>35</v>
      </c>
      <c r="J25" s="64">
        <f t="shared" si="1"/>
        <v>-12.390484778111981</v>
      </c>
      <c r="K25" s="64" t="s">
        <v>25</v>
      </c>
      <c r="M25" s="64" t="str">
        <f t="shared" si="2"/>
        <v>3</v>
      </c>
      <c r="N25" s="64" t="str">
        <f t="shared" si="3"/>
        <v>3</v>
      </c>
      <c r="O25" s="64">
        <v>900</v>
      </c>
      <c r="P25" s="64">
        <f t="shared" si="4"/>
        <v>648.76426588887932</v>
      </c>
      <c r="Q25" s="64" t="str">
        <f t="shared" si="5"/>
        <v>Swap</v>
      </c>
      <c r="R25">
        <f t="shared" si="0"/>
        <v>648.76426588887932</v>
      </c>
      <c r="S25" s="64">
        <f t="shared" si="6"/>
        <v>0</v>
      </c>
    </row>
    <row r="26" spans="1:19" x14ac:dyDescent="0.3">
      <c r="A26" t="s">
        <v>49</v>
      </c>
      <c r="B26" t="s">
        <v>196</v>
      </c>
      <c r="C26" t="s">
        <v>191</v>
      </c>
      <c r="D26" s="78">
        <v>1</v>
      </c>
      <c r="E26">
        <v>2.0481308235238251E-3</v>
      </c>
      <c r="F26">
        <v>2.56711419962036E-2</v>
      </c>
      <c r="G26">
        <v>0.39016428810114495</v>
      </c>
      <c r="H26">
        <v>900</v>
      </c>
      <c r="I26" s="72">
        <v>35</v>
      </c>
      <c r="J26">
        <f t="shared" si="1"/>
        <v>-38.954246762683404</v>
      </c>
      <c r="K26" t="s">
        <v>25</v>
      </c>
      <c r="M26" t="str">
        <f t="shared" si="2"/>
        <v>2</v>
      </c>
      <c r="N26" t="str">
        <f t="shared" si="3"/>
        <v>2</v>
      </c>
      <c r="O26">
        <v>900</v>
      </c>
      <c r="P26">
        <f t="shared" si="4"/>
        <v>2039.6395909295024</v>
      </c>
      <c r="Q26" t="str">
        <f t="shared" si="5"/>
        <v xml:space="preserve"> </v>
      </c>
      <c r="R26">
        <f t="shared" si="0"/>
        <v>900</v>
      </c>
      <c r="S26">
        <f t="shared" si="6"/>
        <v>1</v>
      </c>
    </row>
    <row r="27" spans="1:19" x14ac:dyDescent="0.3">
      <c r="A27" t="s">
        <v>50</v>
      </c>
      <c r="B27" t="s">
        <v>196</v>
      </c>
      <c r="C27" t="s">
        <v>191</v>
      </c>
      <c r="D27" s="78">
        <v>1</v>
      </c>
      <c r="E27">
        <v>2.0481308235238251E-3</v>
      </c>
      <c r="F27">
        <v>2.56711419962036E-2</v>
      </c>
      <c r="G27">
        <v>0.39016428810114495</v>
      </c>
      <c r="H27">
        <v>900</v>
      </c>
      <c r="I27" s="72">
        <v>35</v>
      </c>
      <c r="J27">
        <f t="shared" si="1"/>
        <v>-38.954246762683404</v>
      </c>
      <c r="K27" t="s">
        <v>25</v>
      </c>
      <c r="M27" t="str">
        <f t="shared" si="2"/>
        <v>2</v>
      </c>
      <c r="N27" t="str">
        <f t="shared" si="3"/>
        <v>2</v>
      </c>
      <c r="O27">
        <v>900</v>
      </c>
      <c r="P27">
        <f t="shared" si="4"/>
        <v>2039.6395909295024</v>
      </c>
      <c r="Q27" t="str">
        <f t="shared" si="5"/>
        <v xml:space="preserve"> </v>
      </c>
      <c r="R27">
        <f t="shared" si="0"/>
        <v>900</v>
      </c>
      <c r="S27">
        <f t="shared" si="6"/>
        <v>1</v>
      </c>
    </row>
    <row r="28" spans="1:19" x14ac:dyDescent="0.3">
      <c r="A28" t="s">
        <v>51</v>
      </c>
      <c r="B28" t="s">
        <v>192</v>
      </c>
      <c r="C28" t="s">
        <v>213</v>
      </c>
      <c r="D28" s="78">
        <v>1</v>
      </c>
      <c r="E28">
        <v>3.7044933674024471E-3</v>
      </c>
      <c r="F28">
        <v>4.0220213703226565E-2</v>
      </c>
      <c r="G28">
        <v>0.29635946939219582</v>
      </c>
      <c r="H28">
        <v>900</v>
      </c>
      <c r="I28" s="72">
        <v>35</v>
      </c>
      <c r="J28">
        <f t="shared" si="1"/>
        <v>-24.86312000673874</v>
      </c>
      <c r="K28" t="s">
        <v>25</v>
      </c>
      <c r="M28" t="str">
        <f t="shared" si="2"/>
        <v>3</v>
      </c>
      <c r="N28" t="str">
        <f t="shared" si="3"/>
        <v>3</v>
      </c>
      <c r="O28">
        <v>900</v>
      </c>
      <c r="P28">
        <f t="shared" si="4"/>
        <v>1301.8299193081971</v>
      </c>
      <c r="Q28" t="str">
        <f t="shared" si="5"/>
        <v xml:space="preserve"> </v>
      </c>
      <c r="R28">
        <f t="shared" si="0"/>
        <v>900</v>
      </c>
      <c r="S28">
        <f t="shared" si="6"/>
        <v>1</v>
      </c>
    </row>
    <row r="29" spans="1:19" x14ac:dyDescent="0.3">
      <c r="A29" t="s">
        <v>52</v>
      </c>
      <c r="B29" t="s">
        <v>192</v>
      </c>
      <c r="C29" t="s">
        <v>213</v>
      </c>
      <c r="D29" s="78">
        <v>1</v>
      </c>
      <c r="E29">
        <v>3.7044933674024471E-3</v>
      </c>
      <c r="F29">
        <v>4.0220213703226565E-2</v>
      </c>
      <c r="G29">
        <v>0.29635946939219582</v>
      </c>
      <c r="H29">
        <v>900</v>
      </c>
      <c r="I29" s="72">
        <v>35</v>
      </c>
      <c r="J29">
        <f t="shared" si="1"/>
        <v>-24.86312000673874</v>
      </c>
      <c r="K29" t="s">
        <v>25</v>
      </c>
      <c r="M29" t="str">
        <f t="shared" si="2"/>
        <v>3</v>
      </c>
      <c r="N29" t="str">
        <f t="shared" si="3"/>
        <v>3</v>
      </c>
      <c r="O29">
        <v>900</v>
      </c>
      <c r="P29">
        <f t="shared" si="4"/>
        <v>1301.8299193081971</v>
      </c>
      <c r="Q29" t="str">
        <f t="shared" si="5"/>
        <v xml:space="preserve"> </v>
      </c>
      <c r="R29">
        <f t="shared" si="0"/>
        <v>900</v>
      </c>
      <c r="S29">
        <f t="shared" si="6"/>
        <v>1</v>
      </c>
    </row>
    <row r="30" spans="1:19" x14ac:dyDescent="0.3">
      <c r="A30" t="s">
        <v>53</v>
      </c>
      <c r="B30" t="s">
        <v>212</v>
      </c>
      <c r="C30" t="s">
        <v>214</v>
      </c>
      <c r="D30" s="78">
        <v>1</v>
      </c>
      <c r="E30">
        <v>2.638822602057772E-3</v>
      </c>
      <c r="F30">
        <v>2.1110580816462176E-2</v>
      </c>
      <c r="G30">
        <v>7.9164678061733162E-2</v>
      </c>
      <c r="H30">
        <v>900</v>
      </c>
      <c r="I30" s="72">
        <v>35</v>
      </c>
      <c r="J30">
        <f t="shared" si="1"/>
        <v>-47.369610940320179</v>
      </c>
      <c r="K30" t="s">
        <v>25</v>
      </c>
      <c r="M30" t="str">
        <f t="shared" si="2"/>
        <v>3</v>
      </c>
      <c r="N30" t="str">
        <f t="shared" si="3"/>
        <v>3</v>
      </c>
      <c r="O30">
        <v>900</v>
      </c>
      <c r="P30">
        <f t="shared" si="4"/>
        <v>2480.2670288919426</v>
      </c>
      <c r="Q30" t="str">
        <f t="shared" si="5"/>
        <v xml:space="preserve"> </v>
      </c>
      <c r="R30">
        <f t="shared" si="0"/>
        <v>900</v>
      </c>
      <c r="S30">
        <f t="shared" si="6"/>
        <v>1</v>
      </c>
    </row>
    <row r="31" spans="1:19" x14ac:dyDescent="0.3">
      <c r="A31" t="s">
        <v>54</v>
      </c>
      <c r="B31" t="s">
        <v>212</v>
      </c>
      <c r="C31" t="s">
        <v>195</v>
      </c>
      <c r="D31" s="78">
        <v>1</v>
      </c>
      <c r="E31">
        <v>9.0546386170907932E-4</v>
      </c>
      <c r="F31">
        <v>9.8307504985557185E-3</v>
      </c>
      <c r="G31">
        <v>7.2437108936726349E-2</v>
      </c>
      <c r="H31">
        <v>900</v>
      </c>
      <c r="I31" s="72">
        <v>35</v>
      </c>
      <c r="J31">
        <f t="shared" si="1"/>
        <v>-101.7216335768988</v>
      </c>
      <c r="K31" t="s">
        <v>25</v>
      </c>
      <c r="M31" t="str">
        <f t="shared" si="2"/>
        <v>3</v>
      </c>
      <c r="N31" t="str">
        <f t="shared" si="3"/>
        <v>3</v>
      </c>
      <c r="O31">
        <v>900</v>
      </c>
      <c r="P31">
        <f t="shared" si="4"/>
        <v>5326.1322792723013</v>
      </c>
      <c r="Q31" t="str">
        <f t="shared" si="5"/>
        <v xml:space="preserve"> </v>
      </c>
      <c r="R31">
        <f t="shared" si="0"/>
        <v>900</v>
      </c>
      <c r="S31">
        <f t="shared" si="6"/>
        <v>1</v>
      </c>
    </row>
    <row r="32" spans="1:19" x14ac:dyDescent="0.3">
      <c r="A32" t="s">
        <v>55</v>
      </c>
      <c r="B32" t="s">
        <v>212</v>
      </c>
      <c r="C32" t="s">
        <v>200</v>
      </c>
      <c r="D32" s="78">
        <v>1</v>
      </c>
      <c r="E32">
        <v>4.4689110105509402E-3</v>
      </c>
      <c r="F32">
        <v>4.8519605257410205E-2</v>
      </c>
      <c r="G32">
        <v>0.35751288084407529</v>
      </c>
      <c r="H32">
        <v>900</v>
      </c>
      <c r="I32" s="72">
        <v>35</v>
      </c>
      <c r="J32">
        <f t="shared" si="1"/>
        <v>-20.610225386103568</v>
      </c>
      <c r="K32" t="s">
        <v>25</v>
      </c>
      <c r="M32" t="str">
        <f t="shared" si="2"/>
        <v>3</v>
      </c>
      <c r="N32" t="str">
        <f t="shared" si="3"/>
        <v>3</v>
      </c>
      <c r="O32">
        <v>900</v>
      </c>
      <c r="P32">
        <f t="shared" si="4"/>
        <v>1079.1488776968804</v>
      </c>
      <c r="Q32" t="str">
        <f t="shared" si="5"/>
        <v xml:space="preserve"> </v>
      </c>
      <c r="R32">
        <f t="shared" si="0"/>
        <v>900</v>
      </c>
      <c r="S32">
        <f t="shared" si="6"/>
        <v>1</v>
      </c>
    </row>
    <row r="33" spans="1:19" x14ac:dyDescent="0.3">
      <c r="A33" t="s">
        <v>56</v>
      </c>
      <c r="B33" t="s">
        <v>212</v>
      </c>
      <c r="C33" t="s">
        <v>200</v>
      </c>
      <c r="D33" s="78">
        <v>1</v>
      </c>
      <c r="E33">
        <v>4.4689110105509402E-3</v>
      </c>
      <c r="F33">
        <v>4.8519605257410205E-2</v>
      </c>
      <c r="G33">
        <v>0.35751288084407529</v>
      </c>
      <c r="H33">
        <v>900</v>
      </c>
      <c r="I33" s="72">
        <v>35</v>
      </c>
      <c r="J33">
        <f t="shared" si="1"/>
        <v>-20.610225386103568</v>
      </c>
      <c r="K33" t="s">
        <v>25</v>
      </c>
      <c r="M33" t="str">
        <f t="shared" si="2"/>
        <v>3</v>
      </c>
      <c r="N33" t="str">
        <f t="shared" si="3"/>
        <v>3</v>
      </c>
      <c r="O33">
        <v>900</v>
      </c>
      <c r="P33">
        <f t="shared" si="4"/>
        <v>1079.1488776968804</v>
      </c>
      <c r="Q33" t="str">
        <f t="shared" si="5"/>
        <v xml:space="preserve"> </v>
      </c>
      <c r="R33">
        <f t="shared" si="0"/>
        <v>900</v>
      </c>
      <c r="S33">
        <f t="shared" si="6"/>
        <v>1</v>
      </c>
    </row>
    <row r="34" spans="1:19" x14ac:dyDescent="0.3">
      <c r="A34" t="s">
        <v>57</v>
      </c>
      <c r="B34" t="s">
        <v>212</v>
      </c>
      <c r="C34" t="s">
        <v>211</v>
      </c>
      <c r="D34" s="78">
        <v>1</v>
      </c>
      <c r="E34">
        <v>1.3446336957572134E-3</v>
      </c>
      <c r="F34">
        <v>9.2451507333480218E-3</v>
      </c>
      <c r="G34">
        <v>5.971444129189514E-2</v>
      </c>
      <c r="H34">
        <v>900</v>
      </c>
      <c r="I34" s="72">
        <v>35</v>
      </c>
      <c r="J34">
        <f t="shared" si="1"/>
        <v>-108.16481297518682</v>
      </c>
      <c r="K34" t="s">
        <v>25</v>
      </c>
      <c r="M34" t="str">
        <f t="shared" si="2"/>
        <v>3</v>
      </c>
      <c r="N34" t="str">
        <f t="shared" si="3"/>
        <v>3</v>
      </c>
      <c r="O34">
        <v>900</v>
      </c>
      <c r="P34">
        <f t="shared" si="4"/>
        <v>5663.4963636626799</v>
      </c>
      <c r="Q34" t="str">
        <f t="shared" si="5"/>
        <v xml:space="preserve"> </v>
      </c>
      <c r="R34">
        <f t="shared" si="0"/>
        <v>900</v>
      </c>
      <c r="S34">
        <f t="shared" si="6"/>
        <v>1</v>
      </c>
    </row>
    <row r="35" spans="1:19" x14ac:dyDescent="0.3">
      <c r="A35" t="s">
        <v>58</v>
      </c>
      <c r="B35" t="s">
        <v>214</v>
      </c>
      <c r="C35" t="s">
        <v>215</v>
      </c>
      <c r="D35" s="78">
        <v>1</v>
      </c>
      <c r="E35">
        <v>7.9094661258151833E-4</v>
      </c>
      <c r="F35">
        <v>8.5874203651707687E-3</v>
      </c>
      <c r="G35">
        <v>6.3275729006521467E-2</v>
      </c>
      <c r="H35">
        <v>900</v>
      </c>
      <c r="I35" s="72">
        <v>35</v>
      </c>
      <c r="J35">
        <f t="shared" si="1"/>
        <v>-116.44940593054503</v>
      </c>
      <c r="K35" t="s">
        <v>25</v>
      </c>
      <c r="M35" t="str">
        <f t="shared" si="2"/>
        <v>3</v>
      </c>
      <c r="N35" t="str">
        <f t="shared" si="3"/>
        <v>3</v>
      </c>
      <c r="O35">
        <v>900</v>
      </c>
      <c r="P35">
        <f t="shared" si="4"/>
        <v>6097.2766364382651</v>
      </c>
      <c r="Q35" t="str">
        <f t="shared" si="5"/>
        <v xml:space="preserve"> </v>
      </c>
      <c r="R35">
        <f t="shared" si="0"/>
        <v>900</v>
      </c>
      <c r="S35">
        <f t="shared" si="6"/>
        <v>1</v>
      </c>
    </row>
    <row r="36" spans="1:19" x14ac:dyDescent="0.3">
      <c r="A36" t="s">
        <v>59</v>
      </c>
      <c r="B36" t="s">
        <v>214</v>
      </c>
      <c r="C36" t="s">
        <v>216</v>
      </c>
      <c r="D36" s="78">
        <v>1</v>
      </c>
      <c r="E36">
        <v>1.8588720296447822E-3</v>
      </c>
      <c r="F36">
        <v>1.4870976237158258E-2</v>
      </c>
      <c r="G36">
        <v>5.5766160889343469E-2</v>
      </c>
      <c r="H36">
        <v>900</v>
      </c>
      <c r="I36" s="72">
        <v>35</v>
      </c>
      <c r="J36">
        <f t="shared" si="1"/>
        <v>-67.245080891279343</v>
      </c>
      <c r="K36" t="s">
        <v>25</v>
      </c>
      <c r="M36" t="str">
        <f t="shared" si="2"/>
        <v>3</v>
      </c>
      <c r="N36" t="str">
        <f t="shared" si="3"/>
        <v>3</v>
      </c>
      <c r="O36">
        <v>900</v>
      </c>
      <c r="P36">
        <f t="shared" si="4"/>
        <v>3520.9442019682429</v>
      </c>
      <c r="Q36" t="str">
        <f t="shared" si="5"/>
        <v xml:space="preserve"> </v>
      </c>
      <c r="R36">
        <f t="shared" si="0"/>
        <v>900</v>
      </c>
      <c r="S36">
        <f t="shared" si="6"/>
        <v>1</v>
      </c>
    </row>
    <row r="37" spans="1:19" x14ac:dyDescent="0.3">
      <c r="A37" t="s">
        <v>60</v>
      </c>
      <c r="B37" t="s">
        <v>214</v>
      </c>
      <c r="C37" t="s">
        <v>213</v>
      </c>
      <c r="D37" s="78">
        <v>1</v>
      </c>
      <c r="E37">
        <v>1.9388588514301624E-3</v>
      </c>
      <c r="F37">
        <v>1.5510870811441299E-2</v>
      </c>
      <c r="G37">
        <v>5.8165765542904868E-2</v>
      </c>
      <c r="H37">
        <v>900</v>
      </c>
      <c r="I37" s="72">
        <v>35</v>
      </c>
      <c r="J37">
        <f t="shared" si="1"/>
        <v>-64.470912829882451</v>
      </c>
      <c r="K37" t="s">
        <v>25</v>
      </c>
      <c r="M37" t="str">
        <f t="shared" si="2"/>
        <v>3</v>
      </c>
      <c r="N37" t="str">
        <f t="shared" si="3"/>
        <v>3</v>
      </c>
      <c r="O37">
        <v>900</v>
      </c>
      <c r="P37">
        <f t="shared" si="4"/>
        <v>3375.6891019431105</v>
      </c>
      <c r="Q37" t="str">
        <f t="shared" si="5"/>
        <v xml:space="preserve"> </v>
      </c>
      <c r="R37">
        <f t="shared" si="0"/>
        <v>900</v>
      </c>
      <c r="S37">
        <f t="shared" si="6"/>
        <v>1</v>
      </c>
    </row>
    <row r="38" spans="1:19" x14ac:dyDescent="0.3">
      <c r="A38" t="s">
        <v>61</v>
      </c>
      <c r="B38" t="s">
        <v>213</v>
      </c>
      <c r="C38" t="s">
        <v>215</v>
      </c>
      <c r="D38" s="78">
        <v>1</v>
      </c>
      <c r="E38">
        <v>1.3664398396058841E-3</v>
      </c>
      <c r="F38">
        <v>1.0931518716847072E-2</v>
      </c>
      <c r="G38">
        <v>4.0993195188176512E-2</v>
      </c>
      <c r="H38">
        <v>900</v>
      </c>
      <c r="I38" s="72">
        <v>35</v>
      </c>
      <c r="J38">
        <f t="shared" si="1"/>
        <v>-91.478597430277773</v>
      </c>
      <c r="K38" t="s">
        <v>25</v>
      </c>
      <c r="M38" t="str">
        <f t="shared" si="2"/>
        <v>3</v>
      </c>
      <c r="N38" t="str">
        <f t="shared" si="3"/>
        <v>3</v>
      </c>
      <c r="O38">
        <v>900</v>
      </c>
      <c r="P38">
        <f t="shared" si="4"/>
        <v>4789.8081607943132</v>
      </c>
      <c r="Q38" t="str">
        <f t="shared" si="5"/>
        <v xml:space="preserve"> </v>
      </c>
      <c r="R38">
        <f t="shared" si="0"/>
        <v>900</v>
      </c>
      <c r="S38">
        <f t="shared" si="6"/>
        <v>1</v>
      </c>
    </row>
    <row r="39" spans="1:19" x14ac:dyDescent="0.3">
      <c r="A39" t="s">
        <v>62</v>
      </c>
      <c r="B39" t="s">
        <v>213</v>
      </c>
      <c r="C39" t="s">
        <v>198</v>
      </c>
      <c r="D39" s="78">
        <v>1</v>
      </c>
      <c r="E39">
        <v>6.8086544450788309E-4</v>
      </c>
      <c r="F39">
        <v>7.3922533975141584E-3</v>
      </c>
      <c r="G39">
        <v>5.4469235560630651E-2</v>
      </c>
      <c r="H39">
        <v>900</v>
      </c>
      <c r="I39" s="72">
        <v>35</v>
      </c>
      <c r="J39">
        <f t="shared" si="1"/>
        <v>-135.27674799896289</v>
      </c>
      <c r="K39" t="s">
        <v>25</v>
      </c>
      <c r="M39" t="str">
        <f t="shared" si="2"/>
        <v>3</v>
      </c>
      <c r="N39" t="str">
        <f t="shared" si="3"/>
        <v>3</v>
      </c>
      <c r="O39">
        <v>900</v>
      </c>
      <c r="P39">
        <f t="shared" si="4"/>
        <v>7083.0739619176584</v>
      </c>
      <c r="Q39" t="str">
        <f t="shared" si="5"/>
        <v xml:space="preserve"> </v>
      </c>
      <c r="R39">
        <f t="shared" si="0"/>
        <v>900</v>
      </c>
      <c r="S39">
        <f t="shared" si="6"/>
        <v>1</v>
      </c>
    </row>
    <row r="40" spans="1:19" x14ac:dyDescent="0.3">
      <c r="A40" t="s">
        <v>63</v>
      </c>
      <c r="B40" t="s">
        <v>213</v>
      </c>
      <c r="C40" t="s">
        <v>217</v>
      </c>
      <c r="D40" s="78">
        <v>1</v>
      </c>
      <c r="E40">
        <v>4.3722803539291682E-3</v>
      </c>
      <c r="F40">
        <v>3.4978242831433345E-2</v>
      </c>
      <c r="G40">
        <v>0.13116841061787504</v>
      </c>
      <c r="H40">
        <v>900</v>
      </c>
      <c r="I40" s="72">
        <v>35</v>
      </c>
      <c r="J40">
        <f t="shared" si="1"/>
        <v>-28.589200573030094</v>
      </c>
      <c r="K40" t="s">
        <v>25</v>
      </c>
      <c r="M40" t="str">
        <f t="shared" si="2"/>
        <v>3</v>
      </c>
      <c r="N40" t="str">
        <f t="shared" si="3"/>
        <v>3</v>
      </c>
      <c r="O40">
        <v>900</v>
      </c>
      <c r="P40">
        <f t="shared" si="4"/>
        <v>1496.9270415372741</v>
      </c>
      <c r="Q40" t="str">
        <f t="shared" si="5"/>
        <v xml:space="preserve"> </v>
      </c>
      <c r="R40">
        <f t="shared" si="0"/>
        <v>900</v>
      </c>
      <c r="S40">
        <f t="shared" si="6"/>
        <v>1</v>
      </c>
    </row>
    <row r="41" spans="1:19" x14ac:dyDescent="0.3">
      <c r="A41" t="s">
        <v>64</v>
      </c>
      <c r="B41" t="s">
        <v>213</v>
      </c>
      <c r="C41" t="s">
        <v>217</v>
      </c>
      <c r="D41" s="78">
        <v>1</v>
      </c>
      <c r="E41">
        <v>4.3722803539291682E-3</v>
      </c>
      <c r="F41">
        <v>3.4978242831433345E-2</v>
      </c>
      <c r="G41">
        <v>0.13116841061787504</v>
      </c>
      <c r="H41">
        <v>900</v>
      </c>
      <c r="I41" s="72">
        <v>35</v>
      </c>
      <c r="J41">
        <f t="shared" si="1"/>
        <v>-28.589200573030094</v>
      </c>
      <c r="K41" t="s">
        <v>25</v>
      </c>
      <c r="M41" t="str">
        <f t="shared" si="2"/>
        <v>3</v>
      </c>
      <c r="N41" t="str">
        <f t="shared" si="3"/>
        <v>3</v>
      </c>
      <c r="O41">
        <v>900</v>
      </c>
      <c r="P41">
        <f t="shared" si="4"/>
        <v>1496.9270415372741</v>
      </c>
      <c r="Q41" t="str">
        <f t="shared" si="5"/>
        <v xml:space="preserve"> </v>
      </c>
      <c r="R41">
        <f t="shared" si="0"/>
        <v>900</v>
      </c>
      <c r="S41">
        <f t="shared" si="6"/>
        <v>1</v>
      </c>
    </row>
    <row r="42" spans="1:19" x14ac:dyDescent="0.3">
      <c r="A42" t="s">
        <v>65</v>
      </c>
      <c r="B42" t="s">
        <v>202</v>
      </c>
      <c r="C42" t="s">
        <v>208</v>
      </c>
      <c r="D42" s="78">
        <v>1</v>
      </c>
      <c r="E42">
        <v>1.1211562191589813E-2</v>
      </c>
      <c r="F42">
        <v>8.9692497532718504E-2</v>
      </c>
      <c r="G42">
        <v>0.33634686574769435</v>
      </c>
      <c r="H42">
        <v>900</v>
      </c>
      <c r="I42" s="72">
        <v>35</v>
      </c>
      <c r="J42">
        <f t="shared" si="1"/>
        <v>-11.149204532243232</v>
      </c>
      <c r="K42" t="s">
        <v>25</v>
      </c>
      <c r="M42" t="str">
        <f t="shared" si="2"/>
        <v>3</v>
      </c>
      <c r="N42" t="str">
        <f t="shared" si="3"/>
        <v>3</v>
      </c>
      <c r="O42">
        <v>900</v>
      </c>
      <c r="P42">
        <f t="shared" si="4"/>
        <v>583.77098419775598</v>
      </c>
      <c r="Q42" t="str">
        <f t="shared" si="5"/>
        <v>Swap</v>
      </c>
      <c r="R42">
        <f t="shared" si="0"/>
        <v>583.77098419775598</v>
      </c>
      <c r="S42">
        <f t="shared" si="6"/>
        <v>0</v>
      </c>
    </row>
    <row r="43" spans="1:19" x14ac:dyDescent="0.3">
      <c r="A43" t="s">
        <v>66</v>
      </c>
      <c r="B43" t="s">
        <v>202</v>
      </c>
      <c r="C43" t="s">
        <v>208</v>
      </c>
      <c r="D43" s="78">
        <v>1</v>
      </c>
      <c r="E43">
        <v>1.1211562191589813E-2</v>
      </c>
      <c r="F43">
        <v>8.9692497532718504E-2</v>
      </c>
      <c r="G43">
        <v>0.33634686574769435</v>
      </c>
      <c r="H43">
        <v>900</v>
      </c>
      <c r="I43" s="72">
        <v>35</v>
      </c>
      <c r="J43">
        <f t="shared" si="1"/>
        <v>-11.149204532243232</v>
      </c>
      <c r="K43" t="s">
        <v>25</v>
      </c>
      <c r="M43" t="str">
        <f t="shared" si="2"/>
        <v>3</v>
      </c>
      <c r="N43" t="str">
        <f t="shared" si="3"/>
        <v>3</v>
      </c>
      <c r="O43">
        <v>900</v>
      </c>
      <c r="P43">
        <f t="shared" si="4"/>
        <v>583.77098419775598</v>
      </c>
      <c r="Q43" t="str">
        <f t="shared" si="5"/>
        <v>Swap</v>
      </c>
      <c r="R43">
        <f t="shared" si="0"/>
        <v>583.77098419775598</v>
      </c>
      <c r="S43">
        <f t="shared" si="6"/>
        <v>0</v>
      </c>
    </row>
    <row r="44" spans="1:19" x14ac:dyDescent="0.3">
      <c r="A44" t="s">
        <v>67</v>
      </c>
      <c r="B44" t="s">
        <v>202</v>
      </c>
      <c r="C44" t="s">
        <v>208</v>
      </c>
      <c r="D44" s="78">
        <v>1</v>
      </c>
      <c r="E44">
        <v>1.1211562191589813E-2</v>
      </c>
      <c r="F44">
        <v>8.9692497532718504E-2</v>
      </c>
      <c r="G44">
        <v>0.33634686574769435</v>
      </c>
      <c r="H44">
        <v>900</v>
      </c>
      <c r="I44" s="72">
        <v>35</v>
      </c>
      <c r="J44">
        <f t="shared" si="1"/>
        <v>-11.149204532243232</v>
      </c>
      <c r="K44" t="s">
        <v>25</v>
      </c>
      <c r="M44" t="str">
        <f t="shared" si="2"/>
        <v>3</v>
      </c>
      <c r="N44" t="str">
        <f t="shared" si="3"/>
        <v>3</v>
      </c>
      <c r="O44">
        <v>900</v>
      </c>
      <c r="P44">
        <f t="shared" si="4"/>
        <v>583.77098419775598</v>
      </c>
      <c r="Q44" t="str">
        <f t="shared" si="5"/>
        <v>Swap</v>
      </c>
      <c r="R44">
        <f t="shared" si="0"/>
        <v>583.77098419775598</v>
      </c>
      <c r="S44">
        <f t="shared" si="6"/>
        <v>0</v>
      </c>
    </row>
    <row r="45" spans="1:19" x14ac:dyDescent="0.3">
      <c r="A45" t="s">
        <v>68</v>
      </c>
      <c r="B45" t="s">
        <v>202</v>
      </c>
      <c r="C45" t="s">
        <v>218</v>
      </c>
      <c r="D45" s="78">
        <v>1</v>
      </c>
      <c r="E45">
        <v>1.1628868849056976E-2</v>
      </c>
      <c r="F45">
        <v>9.303095079245581E-2</v>
      </c>
      <c r="G45">
        <v>0.34886606547170934</v>
      </c>
      <c r="H45">
        <v>900</v>
      </c>
      <c r="I45" s="72">
        <v>35</v>
      </c>
      <c r="J45">
        <f t="shared" si="1"/>
        <v>-10.749110822600485</v>
      </c>
      <c r="K45" t="s">
        <v>25</v>
      </c>
      <c r="M45" t="str">
        <f t="shared" si="2"/>
        <v>3</v>
      </c>
      <c r="N45" t="str">
        <f t="shared" si="3"/>
        <v>3</v>
      </c>
      <c r="O45">
        <v>900</v>
      </c>
      <c r="P45">
        <f t="shared" si="4"/>
        <v>562.82212654840373</v>
      </c>
      <c r="Q45" t="str">
        <f t="shared" si="5"/>
        <v>Swap</v>
      </c>
      <c r="R45">
        <f t="shared" si="0"/>
        <v>562.82212654840373</v>
      </c>
      <c r="S45">
        <f t="shared" si="6"/>
        <v>0</v>
      </c>
    </row>
    <row r="46" spans="1:19" x14ac:dyDescent="0.3">
      <c r="A46" t="s">
        <v>69</v>
      </c>
      <c r="B46" t="s">
        <v>202</v>
      </c>
      <c r="C46" t="s">
        <v>218</v>
      </c>
      <c r="D46" s="78">
        <v>1</v>
      </c>
      <c r="E46">
        <v>1.1628868849056976E-2</v>
      </c>
      <c r="F46">
        <v>9.303095079245581E-2</v>
      </c>
      <c r="G46">
        <v>0.34886606547170934</v>
      </c>
      <c r="H46">
        <v>900</v>
      </c>
      <c r="I46" s="72">
        <v>35</v>
      </c>
      <c r="J46">
        <f t="shared" si="1"/>
        <v>-10.749110822600485</v>
      </c>
      <c r="K46" t="s">
        <v>25</v>
      </c>
      <c r="M46" t="str">
        <f t="shared" si="2"/>
        <v>3</v>
      </c>
      <c r="N46" t="str">
        <f t="shared" si="3"/>
        <v>3</v>
      </c>
      <c r="O46">
        <v>900</v>
      </c>
      <c r="P46">
        <f t="shared" si="4"/>
        <v>562.82212654840373</v>
      </c>
      <c r="Q46" t="str">
        <f t="shared" si="5"/>
        <v>Swap</v>
      </c>
      <c r="R46">
        <f t="shared" si="0"/>
        <v>562.82212654840373</v>
      </c>
      <c r="S46">
        <f t="shared" si="6"/>
        <v>0</v>
      </c>
    </row>
    <row r="47" spans="1:19" x14ac:dyDescent="0.3">
      <c r="A47" t="s">
        <v>70</v>
      </c>
      <c r="B47" t="s">
        <v>202</v>
      </c>
      <c r="C47" t="s">
        <v>218</v>
      </c>
      <c r="D47" s="78">
        <v>1</v>
      </c>
      <c r="E47">
        <v>1.1628868849056976E-2</v>
      </c>
      <c r="F47">
        <v>9.303095079245581E-2</v>
      </c>
      <c r="G47">
        <v>0.34886606547170934</v>
      </c>
      <c r="H47">
        <v>900</v>
      </c>
      <c r="I47" s="72">
        <v>35</v>
      </c>
      <c r="J47">
        <f t="shared" si="1"/>
        <v>-10.749110822600485</v>
      </c>
      <c r="K47" t="s">
        <v>25</v>
      </c>
      <c r="M47" t="str">
        <f t="shared" si="2"/>
        <v>3</v>
      </c>
      <c r="N47" t="str">
        <f t="shared" si="3"/>
        <v>3</v>
      </c>
      <c r="O47">
        <v>900</v>
      </c>
      <c r="P47">
        <f t="shared" si="4"/>
        <v>562.82212654840373</v>
      </c>
      <c r="Q47" t="str">
        <f t="shared" si="5"/>
        <v>Swap</v>
      </c>
      <c r="R47">
        <f t="shared" si="0"/>
        <v>562.82212654840373</v>
      </c>
      <c r="S47">
        <f t="shared" si="6"/>
        <v>0</v>
      </c>
    </row>
    <row r="48" spans="1:19" x14ac:dyDescent="0.3">
      <c r="A48" t="s">
        <v>71</v>
      </c>
      <c r="B48" t="s">
        <v>218</v>
      </c>
      <c r="C48" t="s">
        <v>197</v>
      </c>
      <c r="D48" s="78">
        <v>1</v>
      </c>
      <c r="E48">
        <v>1.2118597764900598E-2</v>
      </c>
      <c r="F48">
        <v>9.6948782119204782E-2</v>
      </c>
      <c r="G48">
        <v>0.36355793294701788</v>
      </c>
      <c r="H48">
        <v>900</v>
      </c>
      <c r="I48" s="72">
        <v>35</v>
      </c>
      <c r="J48">
        <f t="shared" si="1"/>
        <v>-10.314724725169167</v>
      </c>
      <c r="K48" t="s">
        <v>25</v>
      </c>
      <c r="M48" t="str">
        <f t="shared" si="2"/>
        <v>3</v>
      </c>
      <c r="N48" t="str">
        <f t="shared" si="3"/>
        <v>3</v>
      </c>
      <c r="O48">
        <v>900</v>
      </c>
      <c r="P48">
        <f t="shared" si="4"/>
        <v>540.07772367320752</v>
      </c>
      <c r="Q48" t="str">
        <f t="shared" si="5"/>
        <v>Swap</v>
      </c>
      <c r="R48">
        <f t="shared" si="0"/>
        <v>540.07772367320752</v>
      </c>
      <c r="S48">
        <f t="shared" si="6"/>
        <v>0</v>
      </c>
    </row>
    <row r="49" spans="1:19" x14ac:dyDescent="0.3">
      <c r="A49" t="s">
        <v>72</v>
      </c>
      <c r="B49" t="s">
        <v>218</v>
      </c>
      <c r="C49" t="s">
        <v>197</v>
      </c>
      <c r="D49" s="78">
        <v>1</v>
      </c>
      <c r="E49">
        <v>1.2118597764900598E-2</v>
      </c>
      <c r="F49">
        <v>9.6948782119204782E-2</v>
      </c>
      <c r="G49">
        <v>0.36355793294701788</v>
      </c>
      <c r="H49">
        <v>900</v>
      </c>
      <c r="I49" s="72">
        <v>35</v>
      </c>
      <c r="J49">
        <f t="shared" si="1"/>
        <v>-10.314724725169167</v>
      </c>
      <c r="K49" t="s">
        <v>25</v>
      </c>
      <c r="M49" t="str">
        <f t="shared" si="2"/>
        <v>3</v>
      </c>
      <c r="N49" t="str">
        <f t="shared" si="3"/>
        <v>3</v>
      </c>
      <c r="O49">
        <v>900</v>
      </c>
      <c r="P49">
        <f t="shared" si="4"/>
        <v>540.07772367320752</v>
      </c>
      <c r="Q49" t="str">
        <f t="shared" si="5"/>
        <v>Swap</v>
      </c>
      <c r="R49">
        <f t="shared" si="0"/>
        <v>540.07772367320752</v>
      </c>
      <c r="S49">
        <f t="shared" si="6"/>
        <v>0</v>
      </c>
    </row>
    <row r="50" spans="1:19" x14ac:dyDescent="0.3">
      <c r="A50" t="s">
        <v>73</v>
      </c>
      <c r="B50" t="s">
        <v>218</v>
      </c>
      <c r="C50" t="s">
        <v>197</v>
      </c>
      <c r="D50" s="78">
        <v>1</v>
      </c>
      <c r="E50">
        <v>1.2118597764900598E-2</v>
      </c>
      <c r="F50">
        <v>9.6948782119204782E-2</v>
      </c>
      <c r="G50">
        <v>0.36355793294701788</v>
      </c>
      <c r="H50">
        <v>900</v>
      </c>
      <c r="I50" s="72">
        <v>35</v>
      </c>
      <c r="J50">
        <f t="shared" si="1"/>
        <v>-10.314724725169167</v>
      </c>
      <c r="K50" t="s">
        <v>25</v>
      </c>
      <c r="M50" t="str">
        <f t="shared" si="2"/>
        <v>3</v>
      </c>
      <c r="N50" t="str">
        <f t="shared" si="3"/>
        <v>3</v>
      </c>
      <c r="O50">
        <v>900</v>
      </c>
      <c r="P50">
        <f t="shared" si="4"/>
        <v>540.07772367320752</v>
      </c>
      <c r="Q50" t="str">
        <f t="shared" si="5"/>
        <v>Swap</v>
      </c>
      <c r="R50">
        <f t="shared" si="0"/>
        <v>540.07772367320752</v>
      </c>
      <c r="S50">
        <f t="shared" si="6"/>
        <v>0</v>
      </c>
    </row>
    <row r="51" spans="1:19" x14ac:dyDescent="0.3">
      <c r="A51" t="s">
        <v>74</v>
      </c>
      <c r="B51" t="s">
        <v>197</v>
      </c>
      <c r="C51" t="s">
        <v>219</v>
      </c>
      <c r="D51" s="78">
        <v>1</v>
      </c>
      <c r="E51">
        <v>1.6811723527181098E-2</v>
      </c>
      <c r="F51">
        <v>0.13449378821744878</v>
      </c>
      <c r="G51">
        <v>0.50435170581543298</v>
      </c>
      <c r="H51">
        <v>900</v>
      </c>
      <c r="I51" s="72">
        <v>35</v>
      </c>
      <c r="J51">
        <f t="shared" si="1"/>
        <v>-7.4352876311521969</v>
      </c>
      <c r="K51" t="s">
        <v>25</v>
      </c>
      <c r="M51" t="str">
        <f t="shared" si="2"/>
        <v>3</v>
      </c>
      <c r="N51" t="str">
        <f t="shared" si="3"/>
        <v>3</v>
      </c>
      <c r="O51">
        <v>900</v>
      </c>
      <c r="P51">
        <f t="shared" si="4"/>
        <v>389.31074998924657</v>
      </c>
      <c r="Q51" t="str">
        <f t="shared" si="5"/>
        <v>Swap</v>
      </c>
      <c r="R51">
        <f t="shared" si="0"/>
        <v>389.31074998924657</v>
      </c>
      <c r="S51">
        <f t="shared" si="6"/>
        <v>0</v>
      </c>
    </row>
    <row r="52" spans="1:19" x14ac:dyDescent="0.3">
      <c r="A52" t="s">
        <v>75</v>
      </c>
      <c r="B52" t="s">
        <v>197</v>
      </c>
      <c r="C52" t="s">
        <v>219</v>
      </c>
      <c r="D52" s="78">
        <v>1</v>
      </c>
      <c r="E52">
        <v>1.6811723527181098E-2</v>
      </c>
      <c r="F52">
        <v>0.13449378821744878</v>
      </c>
      <c r="G52">
        <v>0.50435170581543298</v>
      </c>
      <c r="H52">
        <v>900</v>
      </c>
      <c r="I52" s="72">
        <v>35</v>
      </c>
      <c r="J52">
        <f t="shared" si="1"/>
        <v>-7.4352876311521969</v>
      </c>
      <c r="K52" t="s">
        <v>25</v>
      </c>
      <c r="M52" t="str">
        <f t="shared" si="2"/>
        <v>3</v>
      </c>
      <c r="N52" t="str">
        <f t="shared" si="3"/>
        <v>3</v>
      </c>
      <c r="O52">
        <v>900</v>
      </c>
      <c r="P52">
        <f t="shared" si="4"/>
        <v>389.31074998924657</v>
      </c>
      <c r="Q52" t="str">
        <f t="shared" si="5"/>
        <v>Swap</v>
      </c>
      <c r="R52">
        <f t="shared" si="0"/>
        <v>389.31074998924657</v>
      </c>
      <c r="S52">
        <f t="shared" si="6"/>
        <v>0</v>
      </c>
    </row>
    <row r="53" spans="1:19" x14ac:dyDescent="0.3">
      <c r="A53" t="s">
        <v>76</v>
      </c>
      <c r="B53" t="s">
        <v>219</v>
      </c>
      <c r="C53" t="s">
        <v>203</v>
      </c>
      <c r="D53" s="78">
        <v>1</v>
      </c>
      <c r="E53">
        <v>7.1679434526365823E-3</v>
      </c>
      <c r="F53">
        <v>5.7343547621092658E-2</v>
      </c>
      <c r="G53">
        <v>0.21503830357909745</v>
      </c>
      <c r="H53">
        <v>900</v>
      </c>
      <c r="I53" s="72">
        <v>35</v>
      </c>
      <c r="J53">
        <f t="shared" si="1"/>
        <v>-17.438753643350978</v>
      </c>
      <c r="K53" t="s">
        <v>25</v>
      </c>
      <c r="M53" t="str">
        <f t="shared" si="2"/>
        <v>3</v>
      </c>
      <c r="N53" t="str">
        <f t="shared" si="3"/>
        <v>3</v>
      </c>
      <c r="O53">
        <v>900</v>
      </c>
      <c r="P53">
        <f t="shared" si="4"/>
        <v>913.09100556189458</v>
      </c>
      <c r="Q53" t="str">
        <f t="shared" si="5"/>
        <v xml:space="preserve"> </v>
      </c>
      <c r="R53">
        <f t="shared" si="0"/>
        <v>900</v>
      </c>
      <c r="S53">
        <f t="shared" si="6"/>
        <v>1</v>
      </c>
    </row>
    <row r="54" spans="1:19" x14ac:dyDescent="0.3">
      <c r="A54" t="s">
        <v>77</v>
      </c>
      <c r="B54" t="s">
        <v>219</v>
      </c>
      <c r="C54" t="s">
        <v>203</v>
      </c>
      <c r="D54" s="78">
        <v>1</v>
      </c>
      <c r="E54">
        <v>7.1679434526365823E-3</v>
      </c>
      <c r="F54">
        <v>5.7343547621092658E-2</v>
      </c>
      <c r="G54">
        <v>0.21503830357909745</v>
      </c>
      <c r="H54">
        <v>900</v>
      </c>
      <c r="I54" s="72">
        <v>35</v>
      </c>
      <c r="J54">
        <f t="shared" si="1"/>
        <v>-17.438753643350978</v>
      </c>
      <c r="K54" t="s">
        <v>25</v>
      </c>
      <c r="M54" t="str">
        <f t="shared" si="2"/>
        <v>3</v>
      </c>
      <c r="N54" t="str">
        <f t="shared" si="3"/>
        <v>3</v>
      </c>
      <c r="O54">
        <v>900</v>
      </c>
      <c r="P54">
        <f t="shared" si="4"/>
        <v>913.09100556189458</v>
      </c>
      <c r="Q54" t="str">
        <f t="shared" si="5"/>
        <v xml:space="preserve"> </v>
      </c>
      <c r="R54">
        <f t="shared" si="0"/>
        <v>900</v>
      </c>
      <c r="S54">
        <f t="shared" si="6"/>
        <v>1</v>
      </c>
    </row>
    <row r="55" spans="1:19" x14ac:dyDescent="0.3">
      <c r="A55" t="s">
        <v>78</v>
      </c>
      <c r="B55" t="s">
        <v>220</v>
      </c>
      <c r="C55" t="s">
        <v>194</v>
      </c>
      <c r="D55" s="78">
        <v>1</v>
      </c>
      <c r="E55">
        <v>1.1532524621175385E-3</v>
      </c>
      <c r="F55">
        <v>9.2260196969403078E-3</v>
      </c>
      <c r="G55">
        <v>3.4597573863526153E-2</v>
      </c>
      <c r="H55">
        <v>900</v>
      </c>
      <c r="I55" s="72">
        <v>35</v>
      </c>
      <c r="J55">
        <f t="shared" si="1"/>
        <v>-108.38910308544402</v>
      </c>
      <c r="K55" t="s">
        <v>25</v>
      </c>
      <c r="M55" t="str">
        <f t="shared" si="2"/>
        <v>3</v>
      </c>
      <c r="N55" t="str">
        <f t="shared" si="3"/>
        <v>3</v>
      </c>
      <c r="O55">
        <v>900</v>
      </c>
      <c r="P55">
        <f t="shared" si="4"/>
        <v>5675.2401663736282</v>
      </c>
      <c r="Q55" t="str">
        <f t="shared" si="5"/>
        <v xml:space="preserve"> </v>
      </c>
      <c r="R55">
        <f t="shared" si="0"/>
        <v>900</v>
      </c>
      <c r="S55">
        <f t="shared" si="6"/>
        <v>1</v>
      </c>
    </row>
    <row r="56" spans="1:19" x14ac:dyDescent="0.3">
      <c r="A56" t="s">
        <v>79</v>
      </c>
      <c r="B56" t="s">
        <v>194</v>
      </c>
      <c r="C56" t="s">
        <v>221</v>
      </c>
      <c r="D56" s="78">
        <v>1</v>
      </c>
      <c r="E56">
        <v>9.7964038649249914E-3</v>
      </c>
      <c r="F56">
        <v>6.1577395722385651E-2</v>
      </c>
      <c r="G56">
        <v>0.39185615459699968</v>
      </c>
      <c r="H56">
        <v>900</v>
      </c>
      <c r="I56" s="72">
        <v>35</v>
      </c>
      <c r="J56">
        <f t="shared" si="1"/>
        <v>-16.239725442569554</v>
      </c>
      <c r="K56" t="s">
        <v>25</v>
      </c>
      <c r="M56" t="str">
        <f t="shared" si="2"/>
        <v>3</v>
      </c>
      <c r="N56" t="str">
        <f t="shared" si="3"/>
        <v>3</v>
      </c>
      <c r="O56">
        <v>900</v>
      </c>
      <c r="P56">
        <f t="shared" si="4"/>
        <v>850.31003577819615</v>
      </c>
      <c r="Q56" t="str">
        <f t="shared" si="5"/>
        <v>Swap</v>
      </c>
      <c r="R56">
        <f t="shared" si="0"/>
        <v>850.31003577819615</v>
      </c>
      <c r="S56">
        <f t="shared" si="6"/>
        <v>0</v>
      </c>
    </row>
    <row r="57" spans="1:19" x14ac:dyDescent="0.3">
      <c r="A57" t="s">
        <v>80</v>
      </c>
      <c r="B57" t="s">
        <v>194</v>
      </c>
      <c r="C57" t="s">
        <v>221</v>
      </c>
      <c r="D57" s="78">
        <v>1</v>
      </c>
      <c r="E57">
        <v>9.7964038649249914E-3</v>
      </c>
      <c r="F57">
        <v>6.1577395722385651E-2</v>
      </c>
      <c r="G57">
        <v>0.39185615459699968</v>
      </c>
      <c r="H57">
        <v>900</v>
      </c>
      <c r="I57" s="72">
        <v>35</v>
      </c>
      <c r="J57">
        <f t="shared" si="1"/>
        <v>-16.239725442569554</v>
      </c>
      <c r="K57" t="s">
        <v>25</v>
      </c>
      <c r="M57" t="str">
        <f t="shared" si="2"/>
        <v>3</v>
      </c>
      <c r="N57" t="str">
        <f t="shared" si="3"/>
        <v>3</v>
      </c>
      <c r="O57">
        <v>900</v>
      </c>
      <c r="P57">
        <f t="shared" si="4"/>
        <v>850.31003577819615</v>
      </c>
      <c r="Q57" t="str">
        <f t="shared" si="5"/>
        <v>Swap</v>
      </c>
      <c r="R57">
        <f t="shared" si="0"/>
        <v>850.31003577819615</v>
      </c>
      <c r="S57">
        <f t="shared" si="6"/>
        <v>0</v>
      </c>
    </row>
    <row r="58" spans="1:19" x14ac:dyDescent="0.3">
      <c r="A58" t="s">
        <v>81</v>
      </c>
      <c r="B58" t="s">
        <v>194</v>
      </c>
      <c r="C58" t="s">
        <v>206</v>
      </c>
      <c r="D58" s="78">
        <v>1</v>
      </c>
      <c r="E58">
        <v>1.1263342497889745E-3</v>
      </c>
      <c r="F58">
        <v>9.0106739983117964E-3</v>
      </c>
      <c r="G58">
        <v>3.3790027493669238E-2</v>
      </c>
      <c r="H58">
        <v>900</v>
      </c>
      <c r="I58" s="72">
        <v>35</v>
      </c>
      <c r="J58">
        <f t="shared" si="1"/>
        <v>-110.97948945743192</v>
      </c>
      <c r="K58" t="s">
        <v>25</v>
      </c>
      <c r="M58" t="str">
        <f t="shared" si="2"/>
        <v>3</v>
      </c>
      <c r="N58" t="str">
        <f t="shared" si="3"/>
        <v>3</v>
      </c>
      <c r="O58">
        <v>900</v>
      </c>
      <c r="P58">
        <f t="shared" si="4"/>
        <v>5810.8724796435672</v>
      </c>
      <c r="Q58" t="str">
        <f t="shared" si="5"/>
        <v xml:space="preserve"> </v>
      </c>
      <c r="R58">
        <f t="shared" si="0"/>
        <v>900</v>
      </c>
      <c r="S58">
        <f t="shared" si="6"/>
        <v>1</v>
      </c>
    </row>
    <row r="59" spans="1:19" x14ac:dyDescent="0.3">
      <c r="A59" t="s">
        <v>82</v>
      </c>
      <c r="B59" t="s">
        <v>221</v>
      </c>
      <c r="C59" t="s">
        <v>206</v>
      </c>
      <c r="D59" s="78">
        <v>1</v>
      </c>
      <c r="E59">
        <v>9.5653842987041549E-3</v>
      </c>
      <c r="F59">
        <v>6.012527273471182E-2</v>
      </c>
      <c r="G59">
        <v>0.38261537194816619</v>
      </c>
      <c r="H59">
        <v>900</v>
      </c>
      <c r="I59" s="72">
        <v>35</v>
      </c>
      <c r="J59">
        <f t="shared" si="1"/>
        <v>-16.631941187398141</v>
      </c>
      <c r="K59" t="s">
        <v>25</v>
      </c>
      <c r="M59" t="str">
        <f t="shared" si="2"/>
        <v>3</v>
      </c>
      <c r="N59" t="str">
        <f t="shared" si="3"/>
        <v>3</v>
      </c>
      <c r="O59">
        <v>900</v>
      </c>
      <c r="P59">
        <f t="shared" si="4"/>
        <v>870.84640415445836</v>
      </c>
      <c r="Q59" t="str">
        <f t="shared" si="5"/>
        <v>Swap</v>
      </c>
      <c r="R59">
        <f t="shared" si="0"/>
        <v>870.84640415445836</v>
      </c>
      <c r="S59">
        <f t="shared" si="6"/>
        <v>0</v>
      </c>
    </row>
    <row r="60" spans="1:19" x14ac:dyDescent="0.3">
      <c r="A60" t="s">
        <v>83</v>
      </c>
      <c r="B60" t="s">
        <v>221</v>
      </c>
      <c r="C60" t="s">
        <v>209</v>
      </c>
      <c r="D60" s="78">
        <v>1</v>
      </c>
      <c r="E60">
        <v>1.0368069255708077E-2</v>
      </c>
      <c r="F60">
        <v>6.5170721035879342E-2</v>
      </c>
      <c r="G60">
        <v>0.4147227702283231</v>
      </c>
      <c r="H60">
        <v>900</v>
      </c>
      <c r="I60" s="72">
        <v>35</v>
      </c>
      <c r="J60">
        <f t="shared" si="1"/>
        <v>-15.344313889813435</v>
      </c>
      <c r="K60" t="s">
        <v>25</v>
      </c>
      <c r="M60" t="str">
        <f t="shared" si="2"/>
        <v>3</v>
      </c>
      <c r="N60" t="str">
        <f t="shared" si="3"/>
        <v>3</v>
      </c>
      <c r="O60">
        <v>900</v>
      </c>
      <c r="P60">
        <f t="shared" si="4"/>
        <v>803.42639651022841</v>
      </c>
      <c r="Q60" t="str">
        <f t="shared" si="5"/>
        <v>Swap</v>
      </c>
      <c r="R60">
        <f t="shared" si="0"/>
        <v>803.42639651022841</v>
      </c>
      <c r="S60">
        <f t="shared" si="6"/>
        <v>0</v>
      </c>
    </row>
    <row r="61" spans="1:19" x14ac:dyDescent="0.3">
      <c r="A61" t="s">
        <v>84</v>
      </c>
      <c r="B61" t="s">
        <v>221</v>
      </c>
      <c r="C61" t="s">
        <v>209</v>
      </c>
      <c r="D61" s="78">
        <v>1</v>
      </c>
      <c r="E61">
        <v>1.0368069255708077E-2</v>
      </c>
      <c r="F61">
        <v>6.5170721035879342E-2</v>
      </c>
      <c r="G61">
        <v>0.4147227702283231</v>
      </c>
      <c r="H61">
        <v>900</v>
      </c>
      <c r="I61" s="72">
        <v>35</v>
      </c>
      <c r="J61">
        <f t="shared" si="1"/>
        <v>-15.344313889813435</v>
      </c>
      <c r="K61" t="s">
        <v>25</v>
      </c>
      <c r="M61" t="str">
        <f t="shared" si="2"/>
        <v>3</v>
      </c>
      <c r="N61" t="str">
        <f t="shared" si="3"/>
        <v>3</v>
      </c>
      <c r="O61">
        <v>900</v>
      </c>
      <c r="P61">
        <f t="shared" si="4"/>
        <v>803.42639651022841</v>
      </c>
      <c r="Q61" t="str">
        <f t="shared" si="5"/>
        <v>Swap</v>
      </c>
      <c r="R61">
        <f t="shared" si="0"/>
        <v>803.42639651022841</v>
      </c>
      <c r="S61">
        <f t="shared" si="6"/>
        <v>0</v>
      </c>
    </row>
    <row r="62" spans="1:19" x14ac:dyDescent="0.3">
      <c r="A62" t="s">
        <v>85</v>
      </c>
      <c r="B62" t="s">
        <v>209</v>
      </c>
      <c r="C62" t="s">
        <v>210</v>
      </c>
      <c r="D62" s="78">
        <v>1</v>
      </c>
      <c r="E62">
        <v>6.453445192931553E-3</v>
      </c>
      <c r="F62">
        <v>4.0564512641284044E-2</v>
      </c>
      <c r="G62">
        <v>0.25813780771726214</v>
      </c>
      <c r="H62">
        <v>900</v>
      </c>
      <c r="I62" s="72">
        <v>35</v>
      </c>
      <c r="J62">
        <f t="shared" si="1"/>
        <v>-24.652089594742524</v>
      </c>
      <c r="K62" t="s">
        <v>25</v>
      </c>
      <c r="M62" t="str">
        <f t="shared" si="2"/>
        <v>3</v>
      </c>
      <c r="N62" t="str">
        <f t="shared" si="3"/>
        <v>3</v>
      </c>
      <c r="O62">
        <v>900</v>
      </c>
      <c r="P62">
        <f t="shared" si="4"/>
        <v>1290.780392774675</v>
      </c>
      <c r="Q62" t="str">
        <f t="shared" si="5"/>
        <v xml:space="preserve"> </v>
      </c>
      <c r="R62">
        <f t="shared" si="0"/>
        <v>900</v>
      </c>
      <c r="S62">
        <f t="shared" si="6"/>
        <v>1</v>
      </c>
    </row>
    <row r="63" spans="1:19" x14ac:dyDescent="0.3">
      <c r="A63" t="s">
        <v>86</v>
      </c>
      <c r="B63" t="s">
        <v>208</v>
      </c>
      <c r="C63" t="s">
        <v>222</v>
      </c>
      <c r="D63" s="78">
        <v>1</v>
      </c>
      <c r="E63">
        <v>7.6500963187504482E-3</v>
      </c>
      <c r="F63">
        <v>6.1200770550003586E-2</v>
      </c>
      <c r="G63">
        <v>0.22950288956251341</v>
      </c>
      <c r="H63">
        <v>900</v>
      </c>
      <c r="I63" s="72">
        <v>35</v>
      </c>
      <c r="J63">
        <f t="shared" si="1"/>
        <v>-16.339663553467162</v>
      </c>
      <c r="K63" t="s">
        <v>25</v>
      </c>
      <c r="M63" t="str">
        <f t="shared" si="2"/>
        <v>3</v>
      </c>
      <c r="N63" t="str">
        <f t="shared" si="3"/>
        <v>3</v>
      </c>
      <c r="O63">
        <v>900</v>
      </c>
      <c r="P63">
        <f t="shared" si="4"/>
        <v>855.54278302835542</v>
      </c>
      <c r="Q63" t="str">
        <f t="shared" si="5"/>
        <v>Swap</v>
      </c>
      <c r="R63">
        <f t="shared" si="0"/>
        <v>855.54278302835542</v>
      </c>
      <c r="S63">
        <f t="shared" si="6"/>
        <v>0</v>
      </c>
    </row>
    <row r="64" spans="1:19" x14ac:dyDescent="0.3">
      <c r="A64" t="s">
        <v>87</v>
      </c>
      <c r="B64" t="s">
        <v>208</v>
      </c>
      <c r="C64" t="s">
        <v>222</v>
      </c>
      <c r="D64" s="78">
        <v>1</v>
      </c>
      <c r="E64">
        <v>7.6500963187504482E-3</v>
      </c>
      <c r="F64">
        <v>6.1200770550003586E-2</v>
      </c>
      <c r="G64">
        <v>0.22950288956251341</v>
      </c>
      <c r="H64">
        <v>900</v>
      </c>
      <c r="I64" s="72">
        <v>35</v>
      </c>
      <c r="J64">
        <f t="shared" si="1"/>
        <v>-16.339663553467162</v>
      </c>
      <c r="K64" t="s">
        <v>25</v>
      </c>
      <c r="M64" t="str">
        <f t="shared" si="2"/>
        <v>3</v>
      </c>
      <c r="N64" t="str">
        <f t="shared" si="3"/>
        <v>3</v>
      </c>
      <c r="O64">
        <v>900</v>
      </c>
      <c r="P64">
        <f t="shared" si="4"/>
        <v>855.54278302835542</v>
      </c>
      <c r="Q64" t="str">
        <f t="shared" si="5"/>
        <v>Swap</v>
      </c>
      <c r="R64">
        <f t="shared" si="0"/>
        <v>855.54278302835542</v>
      </c>
      <c r="S64">
        <f t="shared" si="6"/>
        <v>0</v>
      </c>
    </row>
    <row r="65" spans="1:19" x14ac:dyDescent="0.3">
      <c r="A65" t="s">
        <v>88</v>
      </c>
      <c r="B65" t="s">
        <v>195</v>
      </c>
      <c r="C65" t="s">
        <v>223</v>
      </c>
      <c r="D65" s="78">
        <v>1</v>
      </c>
      <c r="E65">
        <v>1.0087955014957462E-3</v>
      </c>
      <c r="F65">
        <v>1.0952636873382389E-2</v>
      </c>
      <c r="G65">
        <v>8.0703640119659706E-2</v>
      </c>
      <c r="H65">
        <v>900</v>
      </c>
      <c r="I65" s="72">
        <v>35</v>
      </c>
      <c r="J65">
        <f t="shared" si="1"/>
        <v>-91.302214394621885</v>
      </c>
      <c r="K65" t="s">
        <v>25</v>
      </c>
      <c r="M65" t="str">
        <f t="shared" si="2"/>
        <v>3</v>
      </c>
      <c r="N65" t="str">
        <f t="shared" si="3"/>
        <v>3</v>
      </c>
      <c r="O65">
        <v>900</v>
      </c>
      <c r="P65">
        <f t="shared" si="4"/>
        <v>4780.5727666437397</v>
      </c>
      <c r="Q65" t="str">
        <f t="shared" si="5"/>
        <v xml:space="preserve"> </v>
      </c>
      <c r="R65">
        <f t="shared" si="0"/>
        <v>900</v>
      </c>
      <c r="S65">
        <f t="shared" si="6"/>
        <v>1</v>
      </c>
    </row>
    <row r="66" spans="1:19" x14ac:dyDescent="0.3">
      <c r="A66" t="s">
        <v>89</v>
      </c>
      <c r="B66" t="s">
        <v>207</v>
      </c>
      <c r="C66" t="s">
        <v>224</v>
      </c>
      <c r="D66" s="78">
        <v>1</v>
      </c>
      <c r="E66">
        <v>3.1754613898981416E-3</v>
      </c>
      <c r="F66">
        <v>2.5403691119185133E-2</v>
      </c>
      <c r="G66">
        <v>9.526384169694424E-2</v>
      </c>
      <c r="H66">
        <v>900</v>
      </c>
      <c r="I66" s="72">
        <v>35</v>
      </c>
      <c r="J66">
        <f t="shared" si="1"/>
        <v>-39.364358325266736</v>
      </c>
      <c r="K66" t="s">
        <v>25</v>
      </c>
      <c r="M66" t="str">
        <f t="shared" si="2"/>
        <v>3</v>
      </c>
      <c r="N66" t="str">
        <f t="shared" si="3"/>
        <v>3</v>
      </c>
      <c r="O66">
        <v>900</v>
      </c>
      <c r="P66">
        <f t="shared" si="4"/>
        <v>2061.1129821322365</v>
      </c>
      <c r="Q66" t="str">
        <f t="shared" si="5"/>
        <v xml:space="preserve"> </v>
      </c>
      <c r="R66">
        <f t="shared" ref="R66:R129" si="7">IF(S66,O66,P66)</f>
        <v>900</v>
      </c>
      <c r="S66">
        <f t="shared" si="6"/>
        <v>1</v>
      </c>
    </row>
    <row r="67" spans="1:19" x14ac:dyDescent="0.3">
      <c r="A67" t="s">
        <v>90</v>
      </c>
      <c r="B67" t="s">
        <v>224</v>
      </c>
      <c r="C67" t="s">
        <v>220</v>
      </c>
      <c r="D67" s="78">
        <v>1</v>
      </c>
      <c r="E67">
        <v>1.8426471016456511E-3</v>
      </c>
      <c r="F67">
        <v>1.4741176813165209E-2</v>
      </c>
      <c r="G67">
        <v>5.5279413049369522E-2</v>
      </c>
      <c r="H67">
        <v>900</v>
      </c>
      <c r="I67" s="72">
        <v>35</v>
      </c>
      <c r="J67">
        <f t="shared" ref="J67:J130" si="8">-1/F67</f>
        <v>-67.837189165719067</v>
      </c>
      <c r="K67" t="s">
        <v>25</v>
      </c>
      <c r="M67" t="str">
        <f t="shared" ref="M67:M130" si="9">MID(B67,4,1)</f>
        <v>3</v>
      </c>
      <c r="N67" t="str">
        <f t="shared" ref="N67:N130" si="10">MID(C67,4,1)</f>
        <v>3</v>
      </c>
      <c r="O67">
        <v>900</v>
      </c>
      <c r="P67">
        <f t="shared" ref="P67:P130" si="11">100*RADIANS(30)/F67</f>
        <v>3551.9469187200684</v>
      </c>
      <c r="Q67" t="str">
        <f t="shared" ref="Q67:Q130" si="12">IF(P67&lt;O67,"Swap"," ")</f>
        <v xml:space="preserve"> </v>
      </c>
      <c r="R67">
        <f t="shared" si="7"/>
        <v>900</v>
      </c>
      <c r="S67">
        <f t="shared" ref="S67:S130" si="13">IF(O67&lt;P67,1,0)</f>
        <v>1</v>
      </c>
    </row>
    <row r="68" spans="1:19" x14ac:dyDescent="0.3">
      <c r="A68" t="s">
        <v>91</v>
      </c>
      <c r="B68" t="s">
        <v>221</v>
      </c>
      <c r="C68" t="s">
        <v>225</v>
      </c>
      <c r="D68" s="78">
        <v>1</v>
      </c>
      <c r="E68">
        <v>6.2291493936301803E-3</v>
      </c>
      <c r="F68">
        <v>4.2829080712739158E-2</v>
      </c>
      <c r="G68">
        <v>0.27663309118168672</v>
      </c>
      <c r="H68">
        <v>900</v>
      </c>
      <c r="I68" s="72">
        <v>35</v>
      </c>
      <c r="J68">
        <f t="shared" si="8"/>
        <v>-23.348621622470599</v>
      </c>
      <c r="K68" t="s">
        <v>25</v>
      </c>
      <c r="M68" t="str">
        <f t="shared" si="9"/>
        <v>3</v>
      </c>
      <c r="N68" t="str">
        <f t="shared" si="10"/>
        <v>3</v>
      </c>
      <c r="O68">
        <v>900</v>
      </c>
      <c r="P68">
        <f t="shared" si="11"/>
        <v>1222.5309693433571</v>
      </c>
      <c r="Q68" t="str">
        <f t="shared" si="12"/>
        <v xml:space="preserve"> </v>
      </c>
      <c r="R68">
        <f t="shared" si="7"/>
        <v>900</v>
      </c>
      <c r="S68">
        <f t="shared" si="13"/>
        <v>1</v>
      </c>
    </row>
    <row r="69" spans="1:19" x14ac:dyDescent="0.3">
      <c r="A69" t="s">
        <v>92</v>
      </c>
      <c r="B69" t="s">
        <v>225</v>
      </c>
      <c r="C69" t="s">
        <v>209</v>
      </c>
      <c r="D69" s="78">
        <v>1</v>
      </c>
      <c r="E69">
        <v>3.0810477970900163E-3</v>
      </c>
      <c r="F69">
        <v>2.1184023121409466E-2</v>
      </c>
      <c r="G69">
        <v>0.1368276344534464</v>
      </c>
      <c r="H69">
        <v>900</v>
      </c>
      <c r="I69" s="72">
        <v>35</v>
      </c>
      <c r="J69">
        <f t="shared" si="8"/>
        <v>-47.205386543850487</v>
      </c>
      <c r="K69" t="s">
        <v>25</v>
      </c>
      <c r="M69" t="str">
        <f t="shared" si="9"/>
        <v>3</v>
      </c>
      <c r="N69" t="str">
        <f t="shared" si="10"/>
        <v>3</v>
      </c>
      <c r="O69">
        <v>900</v>
      </c>
      <c r="P69">
        <f t="shared" si="11"/>
        <v>2471.6682596004525</v>
      </c>
      <c r="Q69" t="str">
        <f t="shared" si="12"/>
        <v xml:space="preserve"> </v>
      </c>
      <c r="R69">
        <f t="shared" si="7"/>
        <v>900</v>
      </c>
      <c r="S69">
        <f t="shared" si="13"/>
        <v>1</v>
      </c>
    </row>
    <row r="70" spans="1:19" x14ac:dyDescent="0.3">
      <c r="A70" t="s">
        <v>93</v>
      </c>
      <c r="B70" t="s">
        <v>193</v>
      </c>
      <c r="C70" t="s">
        <v>226</v>
      </c>
      <c r="D70" s="78">
        <v>1</v>
      </c>
      <c r="E70">
        <v>1.0765384771998548E-2</v>
      </c>
      <c r="F70">
        <v>0.1168813203816985</v>
      </c>
      <c r="G70">
        <v>0.86123078175988388</v>
      </c>
      <c r="H70">
        <v>900</v>
      </c>
      <c r="I70" s="72">
        <v>35</v>
      </c>
      <c r="J70">
        <f t="shared" si="8"/>
        <v>-8.5556870570447625</v>
      </c>
      <c r="K70" t="s">
        <v>25</v>
      </c>
      <c r="M70" t="str">
        <f t="shared" si="9"/>
        <v>3</v>
      </c>
      <c r="N70" t="str">
        <f t="shared" si="10"/>
        <v>3</v>
      </c>
      <c r="O70">
        <v>900</v>
      </c>
      <c r="P70">
        <f t="shared" si="11"/>
        <v>447.97472674708501</v>
      </c>
      <c r="Q70" t="str">
        <f t="shared" si="12"/>
        <v>Swap</v>
      </c>
      <c r="R70">
        <f t="shared" si="7"/>
        <v>447.97472674708501</v>
      </c>
      <c r="S70">
        <f t="shared" si="13"/>
        <v>0</v>
      </c>
    </row>
    <row r="71" spans="1:19" x14ac:dyDescent="0.3">
      <c r="A71" t="s">
        <v>94</v>
      </c>
      <c r="B71" t="s">
        <v>193</v>
      </c>
      <c r="C71" t="s">
        <v>226</v>
      </c>
      <c r="D71" s="78">
        <v>1</v>
      </c>
      <c r="E71">
        <v>1.0765384771998548E-2</v>
      </c>
      <c r="F71">
        <v>0.1168813203816985</v>
      </c>
      <c r="G71">
        <v>0.86123078175988388</v>
      </c>
      <c r="H71">
        <v>900</v>
      </c>
      <c r="I71" s="72">
        <v>35</v>
      </c>
      <c r="J71">
        <f t="shared" si="8"/>
        <v>-8.5556870570447625</v>
      </c>
      <c r="K71" t="s">
        <v>25</v>
      </c>
      <c r="M71" t="str">
        <f t="shared" si="9"/>
        <v>3</v>
      </c>
      <c r="N71" t="str">
        <f t="shared" si="10"/>
        <v>3</v>
      </c>
      <c r="O71">
        <v>900</v>
      </c>
      <c r="P71">
        <f t="shared" si="11"/>
        <v>447.97472674708501</v>
      </c>
      <c r="Q71" t="str">
        <f t="shared" si="12"/>
        <v>Swap</v>
      </c>
      <c r="R71">
        <f t="shared" si="7"/>
        <v>447.97472674708501</v>
      </c>
      <c r="S71">
        <f t="shared" si="13"/>
        <v>0</v>
      </c>
    </row>
    <row r="72" spans="1:19" x14ac:dyDescent="0.3">
      <c r="A72" t="s">
        <v>95</v>
      </c>
      <c r="B72" t="s">
        <v>200</v>
      </c>
      <c r="C72" t="s">
        <v>226</v>
      </c>
      <c r="D72" s="78">
        <v>1</v>
      </c>
      <c r="E72">
        <v>7.198383793599536E-4</v>
      </c>
      <c r="F72">
        <v>7.815388118765209E-3</v>
      </c>
      <c r="G72">
        <v>5.7587070348796295E-2</v>
      </c>
      <c r="H72">
        <v>900</v>
      </c>
      <c r="I72" s="72">
        <v>35</v>
      </c>
      <c r="J72">
        <f t="shared" si="8"/>
        <v>-127.95269854851365</v>
      </c>
      <c r="K72" t="s">
        <v>25</v>
      </c>
      <c r="M72" t="str">
        <f t="shared" si="9"/>
        <v>3</v>
      </c>
      <c r="N72" t="str">
        <f t="shared" si="10"/>
        <v>3</v>
      </c>
      <c r="O72">
        <v>900</v>
      </c>
      <c r="P72">
        <f t="shared" si="11"/>
        <v>6699.5876294499976</v>
      </c>
      <c r="Q72" t="str">
        <f t="shared" si="12"/>
        <v xml:space="preserve"> </v>
      </c>
      <c r="R72">
        <f t="shared" si="7"/>
        <v>900</v>
      </c>
      <c r="S72">
        <f t="shared" si="13"/>
        <v>1</v>
      </c>
    </row>
    <row r="73" spans="1:19" x14ac:dyDescent="0.3">
      <c r="A73" t="s">
        <v>96</v>
      </c>
      <c r="B73" t="s">
        <v>200</v>
      </c>
      <c r="C73" t="s">
        <v>226</v>
      </c>
      <c r="D73" s="78">
        <v>1</v>
      </c>
      <c r="E73">
        <v>7.198383793599536E-4</v>
      </c>
      <c r="F73">
        <v>7.815388118765209E-3</v>
      </c>
      <c r="G73">
        <v>5.7587070348796295E-2</v>
      </c>
      <c r="H73">
        <v>900</v>
      </c>
      <c r="I73" s="72">
        <v>35</v>
      </c>
      <c r="J73">
        <f t="shared" si="8"/>
        <v>-127.95269854851365</v>
      </c>
      <c r="K73" t="s">
        <v>25</v>
      </c>
      <c r="M73" t="str">
        <f t="shared" si="9"/>
        <v>3</v>
      </c>
      <c r="N73" t="str">
        <f t="shared" si="10"/>
        <v>3</v>
      </c>
      <c r="O73">
        <v>900</v>
      </c>
      <c r="P73">
        <f t="shared" si="11"/>
        <v>6699.5876294499976</v>
      </c>
      <c r="Q73" t="str">
        <f t="shared" si="12"/>
        <v xml:space="preserve"> </v>
      </c>
      <c r="R73">
        <f t="shared" si="7"/>
        <v>900</v>
      </c>
      <c r="S73">
        <f t="shared" si="13"/>
        <v>1</v>
      </c>
    </row>
    <row r="74" spans="1:19" x14ac:dyDescent="0.3">
      <c r="A74" t="s">
        <v>97</v>
      </c>
      <c r="B74" t="s">
        <v>200</v>
      </c>
      <c r="C74" t="s">
        <v>226</v>
      </c>
      <c r="D74" s="78">
        <v>1</v>
      </c>
      <c r="E74">
        <v>7.198383793599536E-4</v>
      </c>
      <c r="F74">
        <v>7.815388118765209E-3</v>
      </c>
      <c r="G74">
        <v>5.7587070348796295E-2</v>
      </c>
      <c r="H74">
        <v>900</v>
      </c>
      <c r="I74" s="72">
        <v>35</v>
      </c>
      <c r="J74">
        <f t="shared" si="8"/>
        <v>-127.95269854851365</v>
      </c>
      <c r="K74" t="s">
        <v>25</v>
      </c>
      <c r="M74" t="str">
        <f t="shared" si="9"/>
        <v>3</v>
      </c>
      <c r="N74" t="str">
        <f t="shared" si="10"/>
        <v>3</v>
      </c>
      <c r="O74">
        <v>900</v>
      </c>
      <c r="P74">
        <f t="shared" si="11"/>
        <v>6699.5876294499976</v>
      </c>
      <c r="Q74" t="str">
        <f t="shared" si="12"/>
        <v xml:space="preserve"> </v>
      </c>
      <c r="R74">
        <f t="shared" si="7"/>
        <v>900</v>
      </c>
      <c r="S74">
        <f t="shared" si="13"/>
        <v>1</v>
      </c>
    </row>
    <row r="75" spans="1:19" x14ac:dyDescent="0.3">
      <c r="A75" t="s">
        <v>98</v>
      </c>
      <c r="B75" t="s">
        <v>200</v>
      </c>
      <c r="C75" t="s">
        <v>226</v>
      </c>
      <c r="D75" s="78">
        <v>1</v>
      </c>
      <c r="E75">
        <v>7.198383793599536E-4</v>
      </c>
      <c r="F75">
        <v>7.815388118765209E-3</v>
      </c>
      <c r="G75">
        <v>5.7587070348796295E-2</v>
      </c>
      <c r="H75">
        <v>900</v>
      </c>
      <c r="I75" s="72">
        <v>35</v>
      </c>
      <c r="J75">
        <f t="shared" si="8"/>
        <v>-127.95269854851365</v>
      </c>
      <c r="K75" t="s">
        <v>25</v>
      </c>
      <c r="M75" t="str">
        <f t="shared" si="9"/>
        <v>3</v>
      </c>
      <c r="N75" t="str">
        <f t="shared" si="10"/>
        <v>3</v>
      </c>
      <c r="O75">
        <v>900</v>
      </c>
      <c r="P75">
        <f t="shared" si="11"/>
        <v>6699.5876294499976</v>
      </c>
      <c r="Q75" t="str">
        <f t="shared" si="12"/>
        <v xml:space="preserve"> </v>
      </c>
      <c r="R75">
        <f t="shared" si="7"/>
        <v>900</v>
      </c>
      <c r="S75">
        <f t="shared" si="13"/>
        <v>1</v>
      </c>
    </row>
    <row r="76" spans="1:19" x14ac:dyDescent="0.3">
      <c r="A76" t="s">
        <v>99</v>
      </c>
      <c r="B76" t="s">
        <v>226</v>
      </c>
      <c r="C76" t="s">
        <v>201</v>
      </c>
      <c r="D76" s="78">
        <v>1</v>
      </c>
      <c r="E76">
        <v>3.6467139942878072E-3</v>
      </c>
      <c r="F76">
        <v>3.9592894795124768E-2</v>
      </c>
      <c r="G76">
        <v>0.29173711954302461</v>
      </c>
      <c r="H76">
        <v>900</v>
      </c>
      <c r="I76" s="72">
        <v>35</v>
      </c>
      <c r="J76">
        <f t="shared" si="8"/>
        <v>-25.257056983949909</v>
      </c>
      <c r="K76" t="s">
        <v>25</v>
      </c>
      <c r="M76" t="str">
        <f t="shared" si="9"/>
        <v>3</v>
      </c>
      <c r="N76" t="str">
        <f t="shared" si="10"/>
        <v>3</v>
      </c>
      <c r="O76">
        <v>900</v>
      </c>
      <c r="P76">
        <f t="shared" si="11"/>
        <v>1322.4564112012633</v>
      </c>
      <c r="Q76" t="str">
        <f t="shared" si="12"/>
        <v xml:space="preserve"> </v>
      </c>
      <c r="R76">
        <f t="shared" si="7"/>
        <v>900</v>
      </c>
      <c r="S76">
        <f t="shared" si="13"/>
        <v>1</v>
      </c>
    </row>
    <row r="77" spans="1:19" x14ac:dyDescent="0.3">
      <c r="A77" t="s">
        <v>100</v>
      </c>
      <c r="B77" t="s">
        <v>226</v>
      </c>
      <c r="C77" t="s">
        <v>201</v>
      </c>
      <c r="D77" s="78">
        <v>1</v>
      </c>
      <c r="E77">
        <v>3.6467139942878072E-3</v>
      </c>
      <c r="F77">
        <v>3.9592894795124768E-2</v>
      </c>
      <c r="G77">
        <v>0.29173711954302461</v>
      </c>
      <c r="H77">
        <v>900</v>
      </c>
      <c r="I77" s="72">
        <v>35</v>
      </c>
      <c r="J77">
        <f t="shared" si="8"/>
        <v>-25.257056983949909</v>
      </c>
      <c r="K77" t="s">
        <v>25</v>
      </c>
      <c r="M77" t="str">
        <f t="shared" si="9"/>
        <v>3</v>
      </c>
      <c r="N77" t="str">
        <f t="shared" si="10"/>
        <v>3</v>
      </c>
      <c r="O77">
        <v>900</v>
      </c>
      <c r="P77">
        <f t="shared" si="11"/>
        <v>1322.4564112012633</v>
      </c>
      <c r="Q77" t="str">
        <f t="shared" si="12"/>
        <v xml:space="preserve"> </v>
      </c>
      <c r="R77">
        <f t="shared" si="7"/>
        <v>900</v>
      </c>
      <c r="S77">
        <f t="shared" si="13"/>
        <v>1</v>
      </c>
    </row>
    <row r="78" spans="1:19" x14ac:dyDescent="0.3">
      <c r="A78" t="s">
        <v>101</v>
      </c>
      <c r="B78" t="s">
        <v>201</v>
      </c>
      <c r="C78" t="s">
        <v>190</v>
      </c>
      <c r="D78" s="78">
        <v>1</v>
      </c>
      <c r="E78">
        <v>9.7506341243773639E-4</v>
      </c>
      <c r="F78">
        <v>1.0586402763609708E-2</v>
      </c>
      <c r="G78">
        <v>7.8005072995018909E-2</v>
      </c>
      <c r="H78">
        <v>900</v>
      </c>
      <c r="I78" s="72">
        <v>35</v>
      </c>
      <c r="J78">
        <f t="shared" si="8"/>
        <v>-94.460792993580014</v>
      </c>
      <c r="K78" t="s">
        <v>25</v>
      </c>
      <c r="M78" t="str">
        <f t="shared" si="9"/>
        <v>3</v>
      </c>
      <c r="N78" t="str">
        <f t="shared" si="10"/>
        <v>3</v>
      </c>
      <c r="O78">
        <v>900</v>
      </c>
      <c r="P78">
        <f t="shared" si="11"/>
        <v>4945.955555348286</v>
      </c>
      <c r="Q78" t="str">
        <f t="shared" si="12"/>
        <v xml:space="preserve"> </v>
      </c>
      <c r="R78">
        <f t="shared" si="7"/>
        <v>900</v>
      </c>
      <c r="S78">
        <f t="shared" si="13"/>
        <v>1</v>
      </c>
    </row>
    <row r="79" spans="1:19" x14ac:dyDescent="0.3">
      <c r="A79" t="s">
        <v>102</v>
      </c>
      <c r="B79" t="s">
        <v>201</v>
      </c>
      <c r="C79" t="s">
        <v>190</v>
      </c>
      <c r="D79" s="78">
        <v>1</v>
      </c>
      <c r="E79">
        <v>9.7506341243773639E-4</v>
      </c>
      <c r="F79">
        <v>1.0586402763609708E-2</v>
      </c>
      <c r="G79">
        <v>7.8005072995018909E-2</v>
      </c>
      <c r="H79">
        <v>900</v>
      </c>
      <c r="I79" s="72">
        <v>35</v>
      </c>
      <c r="J79">
        <f t="shared" si="8"/>
        <v>-94.460792993580014</v>
      </c>
      <c r="K79" t="s">
        <v>25</v>
      </c>
      <c r="M79" t="str">
        <f t="shared" si="9"/>
        <v>3</v>
      </c>
      <c r="N79" t="str">
        <f t="shared" si="10"/>
        <v>3</v>
      </c>
      <c r="O79">
        <v>900</v>
      </c>
      <c r="P79">
        <f t="shared" si="11"/>
        <v>4945.955555348286</v>
      </c>
      <c r="Q79" t="str">
        <f t="shared" si="12"/>
        <v xml:space="preserve"> </v>
      </c>
      <c r="R79">
        <f t="shared" si="7"/>
        <v>900</v>
      </c>
      <c r="S79">
        <f t="shared" si="13"/>
        <v>1</v>
      </c>
    </row>
    <row r="80" spans="1:19" x14ac:dyDescent="0.3">
      <c r="A80" t="s">
        <v>103</v>
      </c>
      <c r="B80" t="s">
        <v>226</v>
      </c>
      <c r="C80" t="s">
        <v>190</v>
      </c>
      <c r="D80" s="78">
        <v>1</v>
      </c>
      <c r="E80">
        <v>3.2854801673499827E-3</v>
      </c>
      <c r="F80">
        <v>3.5670927531228386E-2</v>
      </c>
      <c r="G80">
        <v>0.26283841338799863</v>
      </c>
      <c r="H80">
        <v>900</v>
      </c>
      <c r="I80" s="72">
        <v>35</v>
      </c>
      <c r="J80">
        <f t="shared" si="8"/>
        <v>-28.034034133946822</v>
      </c>
      <c r="K80" t="s">
        <v>25</v>
      </c>
      <c r="M80" t="str">
        <f t="shared" si="9"/>
        <v>3</v>
      </c>
      <c r="N80" t="str">
        <f t="shared" si="10"/>
        <v>3</v>
      </c>
      <c r="O80">
        <v>900</v>
      </c>
      <c r="P80">
        <f t="shared" si="11"/>
        <v>1467.8585947615472</v>
      </c>
      <c r="Q80" t="str">
        <f t="shared" si="12"/>
        <v xml:space="preserve"> </v>
      </c>
      <c r="R80">
        <f t="shared" si="7"/>
        <v>900</v>
      </c>
      <c r="S80">
        <f t="shared" si="13"/>
        <v>1</v>
      </c>
    </row>
    <row r="81" spans="1:26" x14ac:dyDescent="0.3">
      <c r="A81" t="s">
        <v>104</v>
      </c>
      <c r="B81" t="s">
        <v>226</v>
      </c>
      <c r="C81" t="s">
        <v>190</v>
      </c>
      <c r="D81" s="78">
        <v>1</v>
      </c>
      <c r="E81">
        <v>3.2854801673499827E-3</v>
      </c>
      <c r="F81">
        <v>3.5670927531228386E-2</v>
      </c>
      <c r="G81">
        <v>0.26283841338799863</v>
      </c>
      <c r="H81">
        <v>900</v>
      </c>
      <c r="I81" s="72">
        <v>35</v>
      </c>
      <c r="J81">
        <f t="shared" si="8"/>
        <v>-28.034034133946822</v>
      </c>
      <c r="K81" t="s">
        <v>25</v>
      </c>
      <c r="M81" t="str">
        <f t="shared" si="9"/>
        <v>3</v>
      </c>
      <c r="N81" t="str">
        <f t="shared" si="10"/>
        <v>3</v>
      </c>
      <c r="O81">
        <v>900</v>
      </c>
      <c r="P81">
        <f t="shared" si="11"/>
        <v>1467.8585947615472</v>
      </c>
      <c r="Q81" t="str">
        <f t="shared" si="12"/>
        <v xml:space="preserve"> </v>
      </c>
      <c r="R81">
        <f t="shared" si="7"/>
        <v>900</v>
      </c>
      <c r="S81">
        <f t="shared" si="13"/>
        <v>1</v>
      </c>
    </row>
    <row r="82" spans="1:26" x14ac:dyDescent="0.3">
      <c r="A82" t="s">
        <v>105</v>
      </c>
      <c r="B82" t="s">
        <v>227</v>
      </c>
      <c r="C82" t="s">
        <v>198</v>
      </c>
      <c r="D82" s="78">
        <v>1</v>
      </c>
      <c r="E82">
        <v>2.2095893962783812E-5</v>
      </c>
      <c r="F82">
        <v>2.3989827731022426E-4</v>
      </c>
      <c r="G82">
        <v>1.7676715170227052E-3</v>
      </c>
      <c r="H82">
        <v>900</v>
      </c>
      <c r="I82" s="72">
        <v>35</v>
      </c>
      <c r="J82">
        <f t="shared" si="8"/>
        <v>-4168.4334344212521</v>
      </c>
      <c r="K82" t="s">
        <v>25</v>
      </c>
      <c r="M82" t="str">
        <f t="shared" si="9"/>
        <v>3</v>
      </c>
      <c r="N82" t="str">
        <f t="shared" si="10"/>
        <v>3</v>
      </c>
      <c r="O82">
        <v>900</v>
      </c>
      <c r="P82">
        <f t="shared" si="11"/>
        <v>218258.66424259791</v>
      </c>
      <c r="Q82" t="str">
        <f t="shared" si="12"/>
        <v xml:space="preserve"> </v>
      </c>
      <c r="R82">
        <f t="shared" si="7"/>
        <v>900</v>
      </c>
      <c r="S82">
        <f t="shared" si="13"/>
        <v>1</v>
      </c>
    </row>
    <row r="83" spans="1:26" x14ac:dyDescent="0.3">
      <c r="A83" t="s">
        <v>106</v>
      </c>
      <c r="B83" t="s">
        <v>223</v>
      </c>
      <c r="C83" t="s">
        <v>227</v>
      </c>
      <c r="D83" s="78">
        <v>1</v>
      </c>
      <c r="E83">
        <v>3.7053026290758616E-4</v>
      </c>
      <c r="F83">
        <v>4.0228999972823634E-3</v>
      </c>
      <c r="G83">
        <v>2.9642421032606895E-2</v>
      </c>
      <c r="H83">
        <v>900</v>
      </c>
      <c r="I83" s="72">
        <v>35</v>
      </c>
      <c r="J83">
        <f t="shared" si="8"/>
        <v>-248.57689743109242</v>
      </c>
      <c r="K83" t="s">
        <v>25</v>
      </c>
      <c r="M83" t="str">
        <f t="shared" si="9"/>
        <v>3</v>
      </c>
      <c r="N83" t="str">
        <f t="shared" si="10"/>
        <v>3</v>
      </c>
      <c r="O83">
        <v>900</v>
      </c>
      <c r="P83">
        <f t="shared" si="11"/>
        <v>13015.45591369439</v>
      </c>
      <c r="Q83" t="str">
        <f t="shared" si="12"/>
        <v xml:space="preserve"> </v>
      </c>
      <c r="R83">
        <f t="shared" si="7"/>
        <v>900</v>
      </c>
      <c r="S83">
        <f t="shared" si="13"/>
        <v>1</v>
      </c>
    </row>
    <row r="84" spans="1:26" x14ac:dyDescent="0.3">
      <c r="A84" t="s">
        <v>107</v>
      </c>
      <c r="B84" t="s">
        <v>213</v>
      </c>
      <c r="C84" t="s">
        <v>227</v>
      </c>
      <c r="D84" s="78">
        <v>1</v>
      </c>
      <c r="E84">
        <v>5.9784957632781209E-4</v>
      </c>
      <c r="F84">
        <v>6.4909382572733874E-3</v>
      </c>
      <c r="G84">
        <v>4.7827966106224966E-2</v>
      </c>
      <c r="H84">
        <v>900</v>
      </c>
      <c r="I84" s="72">
        <v>35</v>
      </c>
      <c r="J84">
        <f t="shared" si="8"/>
        <v>-154.0609323897751</v>
      </c>
      <c r="K84" t="s">
        <v>25</v>
      </c>
      <c r="M84" t="str">
        <f t="shared" si="9"/>
        <v>3</v>
      </c>
      <c r="N84" t="str">
        <f t="shared" si="10"/>
        <v>3</v>
      </c>
      <c r="O84">
        <v>900</v>
      </c>
      <c r="P84">
        <f t="shared" si="11"/>
        <v>8066.6115566818544</v>
      </c>
      <c r="Q84" t="str">
        <f t="shared" si="12"/>
        <v xml:space="preserve"> </v>
      </c>
      <c r="R84">
        <f t="shared" si="7"/>
        <v>900</v>
      </c>
      <c r="S84">
        <f t="shared" si="13"/>
        <v>1</v>
      </c>
    </row>
    <row r="85" spans="1:26" x14ac:dyDescent="0.3">
      <c r="A85" t="s">
        <v>108</v>
      </c>
      <c r="B85" t="s">
        <v>213</v>
      </c>
      <c r="C85" t="s">
        <v>227</v>
      </c>
      <c r="D85" s="78">
        <v>1</v>
      </c>
      <c r="E85">
        <v>5.9784957632781209E-4</v>
      </c>
      <c r="F85">
        <v>6.4909382572733874E-3</v>
      </c>
      <c r="G85">
        <v>4.7827966106224966E-2</v>
      </c>
      <c r="H85">
        <v>900</v>
      </c>
      <c r="I85" s="72">
        <v>35</v>
      </c>
      <c r="J85">
        <f t="shared" si="8"/>
        <v>-154.0609323897751</v>
      </c>
      <c r="K85" t="s">
        <v>25</v>
      </c>
      <c r="M85" t="str">
        <f t="shared" si="9"/>
        <v>3</v>
      </c>
      <c r="N85" t="str">
        <f t="shared" si="10"/>
        <v>3</v>
      </c>
      <c r="O85">
        <v>900</v>
      </c>
      <c r="P85">
        <f t="shared" si="11"/>
        <v>8066.6115566818544</v>
      </c>
      <c r="Q85" t="str">
        <f t="shared" si="12"/>
        <v xml:space="preserve"> </v>
      </c>
      <c r="R85">
        <f t="shared" si="7"/>
        <v>900</v>
      </c>
      <c r="S85">
        <f t="shared" si="13"/>
        <v>1</v>
      </c>
    </row>
    <row r="86" spans="1:26" x14ac:dyDescent="0.3">
      <c r="A86" t="s">
        <v>109</v>
      </c>
      <c r="B86" t="s">
        <v>212</v>
      </c>
      <c r="C86" t="s">
        <v>227</v>
      </c>
      <c r="D86" s="78">
        <v>1</v>
      </c>
      <c r="E86">
        <v>4.9453330303711896E-4</v>
      </c>
      <c r="F86">
        <v>5.3692187186887199E-3</v>
      </c>
      <c r="G86">
        <v>3.9562664242969524E-2</v>
      </c>
      <c r="H86">
        <v>900</v>
      </c>
      <c r="I86" s="72">
        <v>35</v>
      </c>
      <c r="J86">
        <f t="shared" si="8"/>
        <v>-186.24683634497606</v>
      </c>
      <c r="K86" t="s">
        <v>25</v>
      </c>
      <c r="M86" t="str">
        <f t="shared" si="9"/>
        <v>3</v>
      </c>
      <c r="N86" t="str">
        <f t="shared" si="10"/>
        <v>3</v>
      </c>
      <c r="O86">
        <v>900</v>
      </c>
      <c r="P86">
        <f t="shared" si="11"/>
        <v>9751.8615469286196</v>
      </c>
      <c r="Q86" t="str">
        <f t="shared" si="12"/>
        <v xml:space="preserve"> </v>
      </c>
      <c r="R86">
        <f t="shared" si="7"/>
        <v>900</v>
      </c>
      <c r="S86">
        <f t="shared" si="13"/>
        <v>1</v>
      </c>
    </row>
    <row r="87" spans="1:26" s="39" customFormat="1" x14ac:dyDescent="0.3">
      <c r="A87" t="s">
        <v>110</v>
      </c>
      <c r="B87" s="39" t="s">
        <v>212</v>
      </c>
      <c r="C87" s="39" t="s">
        <v>216</v>
      </c>
      <c r="D87" s="78">
        <v>1</v>
      </c>
      <c r="E87" s="39">
        <v>4.6906118077766687E-4</v>
      </c>
      <c r="F87" s="39">
        <v>5.0926642484432393E-3</v>
      </c>
      <c r="G87" s="39">
        <v>3.7524894462213354E-2</v>
      </c>
      <c r="H87">
        <v>900</v>
      </c>
      <c r="I87" s="72">
        <v>35</v>
      </c>
      <c r="J87">
        <f t="shared" si="8"/>
        <v>-196.36087344766287</v>
      </c>
      <c r="K87" s="39" t="s">
        <v>25</v>
      </c>
      <c r="M87" t="str">
        <f t="shared" si="9"/>
        <v>3</v>
      </c>
      <c r="N87" t="str">
        <f t="shared" si="10"/>
        <v>3</v>
      </c>
      <c r="O87">
        <v>900</v>
      </c>
      <c r="P87">
        <f t="shared" si="11"/>
        <v>10281.431291260878</v>
      </c>
      <c r="Q87" t="str">
        <f t="shared" si="12"/>
        <v xml:space="preserve"> </v>
      </c>
      <c r="R87">
        <f t="shared" si="7"/>
        <v>900</v>
      </c>
      <c r="S87">
        <f t="shared" si="13"/>
        <v>1</v>
      </c>
      <c r="T87"/>
    </row>
    <row r="88" spans="1:26" x14ac:dyDescent="0.3">
      <c r="A88" t="s">
        <v>111</v>
      </c>
      <c r="B88" t="s">
        <v>189</v>
      </c>
      <c r="C88" t="s">
        <v>190</v>
      </c>
      <c r="D88" s="78">
        <v>1</v>
      </c>
      <c r="E88">
        <v>0</v>
      </c>
      <c r="F88">
        <v>1.7241379310344827E-2</v>
      </c>
      <c r="G88">
        <v>0</v>
      </c>
      <c r="H88">
        <v>1000</v>
      </c>
      <c r="I88" s="72">
        <v>35</v>
      </c>
      <c r="J88">
        <f t="shared" si="8"/>
        <v>-58</v>
      </c>
      <c r="K88" t="s">
        <v>25</v>
      </c>
      <c r="M88" t="str">
        <f t="shared" si="9"/>
        <v>2</v>
      </c>
      <c r="N88" t="str">
        <f t="shared" si="10"/>
        <v>3</v>
      </c>
      <c r="O88">
        <v>1000</v>
      </c>
      <c r="P88">
        <f t="shared" si="11"/>
        <v>3036.8728984701334</v>
      </c>
      <c r="Q88" t="str">
        <f t="shared" si="12"/>
        <v xml:space="preserve"> </v>
      </c>
      <c r="R88">
        <f t="shared" si="7"/>
        <v>1000</v>
      </c>
      <c r="S88">
        <f t="shared" si="13"/>
        <v>1</v>
      </c>
    </row>
    <row r="89" spans="1:26" x14ac:dyDescent="0.3">
      <c r="A89" t="s">
        <v>112</v>
      </c>
      <c r="B89" t="s">
        <v>189</v>
      </c>
      <c r="C89" t="s">
        <v>190</v>
      </c>
      <c r="D89" s="78">
        <v>1</v>
      </c>
      <c r="E89">
        <v>0</v>
      </c>
      <c r="F89">
        <v>1.7241379310344827E-2</v>
      </c>
      <c r="G89">
        <v>0</v>
      </c>
      <c r="H89">
        <v>1000</v>
      </c>
      <c r="I89" s="72">
        <v>35</v>
      </c>
      <c r="J89">
        <f t="shared" si="8"/>
        <v>-58</v>
      </c>
      <c r="K89" t="s">
        <v>25</v>
      </c>
      <c r="M89" t="str">
        <f t="shared" si="9"/>
        <v>2</v>
      </c>
      <c r="N89" t="str">
        <f t="shared" si="10"/>
        <v>3</v>
      </c>
      <c r="O89">
        <v>1000</v>
      </c>
      <c r="P89">
        <f t="shared" si="11"/>
        <v>3036.8728984701334</v>
      </c>
      <c r="Q89" t="str">
        <f t="shared" si="12"/>
        <v xml:space="preserve"> </v>
      </c>
      <c r="R89">
        <f t="shared" si="7"/>
        <v>1000</v>
      </c>
      <c r="S89">
        <f t="shared" si="13"/>
        <v>1</v>
      </c>
    </row>
    <row r="90" spans="1:26" x14ac:dyDescent="0.3">
      <c r="A90" t="s">
        <v>113</v>
      </c>
      <c r="B90" t="s">
        <v>191</v>
      </c>
      <c r="C90" t="s">
        <v>192</v>
      </c>
      <c r="D90" s="78">
        <v>1</v>
      </c>
      <c r="E90">
        <v>0</v>
      </c>
      <c r="F90">
        <v>1.7241379310344827E-2</v>
      </c>
      <c r="G90">
        <v>0</v>
      </c>
      <c r="H90">
        <v>1000</v>
      </c>
      <c r="I90" s="72">
        <v>35</v>
      </c>
      <c r="J90">
        <f t="shared" si="8"/>
        <v>-58</v>
      </c>
      <c r="K90" t="s">
        <v>25</v>
      </c>
      <c r="M90" t="str">
        <f t="shared" si="9"/>
        <v>2</v>
      </c>
      <c r="N90" t="str">
        <f t="shared" si="10"/>
        <v>3</v>
      </c>
      <c r="O90">
        <v>1000</v>
      </c>
      <c r="P90">
        <f t="shared" si="11"/>
        <v>3036.8728984701334</v>
      </c>
      <c r="Q90" t="str">
        <f t="shared" si="12"/>
        <v xml:space="preserve"> </v>
      </c>
      <c r="R90">
        <f t="shared" si="7"/>
        <v>1000</v>
      </c>
      <c r="S90">
        <f t="shared" si="13"/>
        <v>1</v>
      </c>
    </row>
    <row r="91" spans="1:26" x14ac:dyDescent="0.3">
      <c r="A91" t="s">
        <v>114</v>
      </c>
      <c r="B91" t="s">
        <v>191</v>
      </c>
      <c r="C91" t="s">
        <v>192</v>
      </c>
      <c r="D91" s="78">
        <v>1</v>
      </c>
      <c r="E91">
        <v>0</v>
      </c>
      <c r="F91">
        <v>1.7241379310344827E-2</v>
      </c>
      <c r="G91">
        <v>0</v>
      </c>
      <c r="H91">
        <v>1000</v>
      </c>
      <c r="I91" s="72">
        <v>35</v>
      </c>
      <c r="J91">
        <f t="shared" si="8"/>
        <v>-58</v>
      </c>
      <c r="K91" t="s">
        <v>25</v>
      </c>
      <c r="M91" t="str">
        <f t="shared" si="9"/>
        <v>2</v>
      </c>
      <c r="N91" t="str">
        <f t="shared" si="10"/>
        <v>3</v>
      </c>
      <c r="O91">
        <v>1000</v>
      </c>
      <c r="P91">
        <f t="shared" si="11"/>
        <v>3036.8728984701334</v>
      </c>
      <c r="Q91" t="str">
        <f t="shared" si="12"/>
        <v xml:space="preserve"> </v>
      </c>
      <c r="R91">
        <f t="shared" si="7"/>
        <v>1000</v>
      </c>
      <c r="S91">
        <f t="shared" si="13"/>
        <v>1</v>
      </c>
    </row>
    <row r="92" spans="1:26" s="41" customFormat="1" x14ac:dyDescent="0.3">
      <c r="A92" s="41" t="s">
        <v>115</v>
      </c>
      <c r="B92" s="41" t="s">
        <v>189</v>
      </c>
      <c r="C92" s="41" t="s">
        <v>173</v>
      </c>
      <c r="D92" s="78">
        <v>1</v>
      </c>
      <c r="E92" s="41">
        <v>0</v>
      </c>
      <c r="F92" s="41">
        <v>5.394990366088633E-3</v>
      </c>
      <c r="G92" s="41">
        <v>0</v>
      </c>
      <c r="H92" s="41">
        <v>3000</v>
      </c>
      <c r="I92" s="72">
        <v>35</v>
      </c>
      <c r="J92" s="41">
        <f t="shared" si="8"/>
        <v>-185.35714285714283</v>
      </c>
      <c r="K92" s="41" t="s">
        <v>25</v>
      </c>
      <c r="M92" s="41" t="str">
        <f t="shared" si="9"/>
        <v>2</v>
      </c>
      <c r="N92" s="41" t="str">
        <f t="shared" si="10"/>
        <v>9</v>
      </c>
      <c r="O92" s="41">
        <v>3000</v>
      </c>
      <c r="P92">
        <f t="shared" si="11"/>
        <v>9705.277304839894</v>
      </c>
      <c r="Q92" t="str">
        <f t="shared" si="12"/>
        <v xml:space="preserve"> </v>
      </c>
      <c r="R92">
        <f t="shared" si="7"/>
        <v>3000</v>
      </c>
      <c r="S92">
        <f t="shared" si="13"/>
        <v>1</v>
      </c>
      <c r="T92" s="43"/>
      <c r="U92" s="14" t="s">
        <v>708</v>
      </c>
      <c r="V92" s="7" t="s">
        <v>173</v>
      </c>
      <c r="W92" s="7">
        <v>1038</v>
      </c>
      <c r="X92" s="41">
        <f t="shared" ref="X92:X107" si="14">IF(V92=C92,1)</f>
        <v>1</v>
      </c>
      <c r="Y92" s="41">
        <f t="shared" ref="Y92:Y107" si="15">W92*1.25</f>
        <v>1297.5</v>
      </c>
      <c r="Z92" s="41">
        <f t="shared" ref="Z92:Z107" si="16">0.07*100/Y92</f>
        <v>5.394990366088633E-3</v>
      </c>
    </row>
    <row r="93" spans="1:26" x14ac:dyDescent="0.3">
      <c r="A93" t="s">
        <v>116</v>
      </c>
      <c r="B93" t="s">
        <v>189</v>
      </c>
      <c r="C93" t="s">
        <v>176</v>
      </c>
      <c r="D93" s="78">
        <v>1</v>
      </c>
      <c r="E93">
        <v>0</v>
      </c>
      <c r="F93">
        <v>8.6956521739130453E-3</v>
      </c>
      <c r="G93">
        <v>0</v>
      </c>
      <c r="H93">
        <v>3000</v>
      </c>
      <c r="I93" s="72">
        <v>35</v>
      </c>
      <c r="J93">
        <f t="shared" si="8"/>
        <v>-114.99999999999997</v>
      </c>
      <c r="K93" t="s">
        <v>25</v>
      </c>
      <c r="M93" t="str">
        <f>MID(B93,4,1)</f>
        <v>2</v>
      </c>
      <c r="N93" t="str">
        <f>MID(C93,4,1)</f>
        <v>9</v>
      </c>
      <c r="O93">
        <v>3000</v>
      </c>
      <c r="P93">
        <f t="shared" si="11"/>
        <v>6021.3859193804356</v>
      </c>
      <c r="Q93" t="str">
        <f t="shared" si="12"/>
        <v xml:space="preserve"> </v>
      </c>
      <c r="R93">
        <f t="shared" si="7"/>
        <v>3000</v>
      </c>
      <c r="S93">
        <f t="shared" si="13"/>
        <v>1</v>
      </c>
      <c r="U93" s="26" t="s">
        <v>711</v>
      </c>
      <c r="V93" s="9" t="s">
        <v>176</v>
      </c>
      <c r="W93" s="9">
        <v>644</v>
      </c>
      <c r="X93">
        <f t="shared" si="14"/>
        <v>1</v>
      </c>
      <c r="Y93">
        <f t="shared" si="15"/>
        <v>805</v>
      </c>
      <c r="Z93">
        <f t="shared" si="16"/>
        <v>8.6956521739130453E-3</v>
      </c>
    </row>
    <row r="94" spans="1:26" x14ac:dyDescent="0.3">
      <c r="A94" t="s">
        <v>117</v>
      </c>
      <c r="B94" t="s">
        <v>193</v>
      </c>
      <c r="C94" t="s">
        <v>174</v>
      </c>
      <c r="D94" s="78">
        <v>1</v>
      </c>
      <c r="E94">
        <v>0</v>
      </c>
      <c r="F94">
        <v>3.0601092896174868E-3</v>
      </c>
      <c r="G94">
        <v>0</v>
      </c>
      <c r="H94">
        <v>3000</v>
      </c>
      <c r="I94" s="72">
        <v>35</v>
      </c>
      <c r="J94">
        <f t="shared" si="8"/>
        <v>-326.78571428571422</v>
      </c>
      <c r="K94" t="s">
        <v>25</v>
      </c>
      <c r="M94" t="str">
        <f t="shared" si="9"/>
        <v>3</v>
      </c>
      <c r="N94" t="str">
        <f t="shared" si="10"/>
        <v>9</v>
      </c>
      <c r="O94">
        <v>3000</v>
      </c>
      <c r="P94">
        <f t="shared" si="11"/>
        <v>17110.459988301547</v>
      </c>
      <c r="Q94" t="str">
        <f t="shared" si="12"/>
        <v xml:space="preserve"> </v>
      </c>
      <c r="R94">
        <f t="shared" si="7"/>
        <v>3000</v>
      </c>
      <c r="S94">
        <f t="shared" si="13"/>
        <v>1</v>
      </c>
      <c r="U94" s="18" t="s">
        <v>709</v>
      </c>
      <c r="V94" s="8" t="s">
        <v>174</v>
      </c>
      <c r="W94" s="8">
        <v>1830</v>
      </c>
      <c r="X94">
        <f t="shared" si="14"/>
        <v>1</v>
      </c>
      <c r="Y94">
        <f t="shared" si="15"/>
        <v>2287.5</v>
      </c>
      <c r="Z94">
        <f t="shared" si="16"/>
        <v>3.0601092896174868E-3</v>
      </c>
    </row>
    <row r="95" spans="1:26" x14ac:dyDescent="0.3">
      <c r="A95" t="s">
        <v>118</v>
      </c>
      <c r="B95" t="s">
        <v>194</v>
      </c>
      <c r="C95" t="s">
        <v>177</v>
      </c>
      <c r="D95" s="78">
        <v>1</v>
      </c>
      <c r="E95">
        <v>0</v>
      </c>
      <c r="F95">
        <v>3.2748538011695911E-3</v>
      </c>
      <c r="G95">
        <v>0</v>
      </c>
      <c r="H95">
        <v>3000</v>
      </c>
      <c r="I95" s="72">
        <v>35</v>
      </c>
      <c r="J95">
        <f t="shared" si="8"/>
        <v>-305.35714285714283</v>
      </c>
      <c r="K95" t="s">
        <v>25</v>
      </c>
      <c r="M95" t="str">
        <f t="shared" si="9"/>
        <v>3</v>
      </c>
      <c r="N95" t="str">
        <f t="shared" si="10"/>
        <v>9</v>
      </c>
      <c r="O95">
        <v>3000</v>
      </c>
      <c r="P95">
        <f t="shared" si="11"/>
        <v>15988.462612019481</v>
      </c>
      <c r="Q95" t="str">
        <f t="shared" si="12"/>
        <v xml:space="preserve"> </v>
      </c>
      <c r="R95">
        <f t="shared" si="7"/>
        <v>3000</v>
      </c>
      <c r="S95">
        <f t="shared" si="13"/>
        <v>1</v>
      </c>
      <c r="U95" s="18" t="s">
        <v>712</v>
      </c>
      <c r="V95" s="8" t="s">
        <v>177</v>
      </c>
      <c r="W95" s="8">
        <v>1710</v>
      </c>
      <c r="X95">
        <f t="shared" si="14"/>
        <v>1</v>
      </c>
      <c r="Y95">
        <f t="shared" si="15"/>
        <v>2137.5</v>
      </c>
      <c r="Z95">
        <f t="shared" si="16"/>
        <v>3.2748538011695911E-3</v>
      </c>
    </row>
    <row r="96" spans="1:26" x14ac:dyDescent="0.3">
      <c r="A96" t="s">
        <v>119</v>
      </c>
      <c r="B96" t="s">
        <v>195</v>
      </c>
      <c r="C96" t="s">
        <v>187</v>
      </c>
      <c r="D96" s="78">
        <v>1</v>
      </c>
      <c r="E96">
        <v>0</v>
      </c>
      <c r="F96">
        <v>8.9743589743589754E-3</v>
      </c>
      <c r="G96">
        <v>0</v>
      </c>
      <c r="H96">
        <v>3000</v>
      </c>
      <c r="I96" s="72">
        <v>35</v>
      </c>
      <c r="J96">
        <f t="shared" si="8"/>
        <v>-111.42857142857142</v>
      </c>
      <c r="K96" t="s">
        <v>25</v>
      </c>
      <c r="M96" t="str">
        <f t="shared" si="9"/>
        <v>3</v>
      </c>
      <c r="N96" t="str">
        <f t="shared" si="10"/>
        <v>9</v>
      </c>
      <c r="O96">
        <v>3000</v>
      </c>
      <c r="P96">
        <f t="shared" si="11"/>
        <v>5834.3863566667578</v>
      </c>
      <c r="Q96" t="str">
        <f t="shared" si="12"/>
        <v xml:space="preserve"> </v>
      </c>
      <c r="R96">
        <f t="shared" si="7"/>
        <v>3000</v>
      </c>
      <c r="S96">
        <f t="shared" si="13"/>
        <v>1</v>
      </c>
      <c r="U96" s="35" t="s">
        <v>722</v>
      </c>
      <c r="V96" s="13" t="s">
        <v>187</v>
      </c>
      <c r="W96" s="13">
        <v>624</v>
      </c>
      <c r="X96">
        <f t="shared" si="14"/>
        <v>1</v>
      </c>
      <c r="Y96">
        <f t="shared" si="15"/>
        <v>780</v>
      </c>
      <c r="Z96">
        <f t="shared" si="16"/>
        <v>8.9743589743589754E-3</v>
      </c>
    </row>
    <row r="97" spans="1:26" x14ac:dyDescent="0.3">
      <c r="A97" t="s">
        <v>120</v>
      </c>
      <c r="B97" t="s">
        <v>192</v>
      </c>
      <c r="C97" t="s">
        <v>181</v>
      </c>
      <c r="D97" s="78">
        <v>1</v>
      </c>
      <c r="E97">
        <v>0</v>
      </c>
      <c r="F97">
        <v>1.6184971098265898E-2</v>
      </c>
      <c r="G97">
        <v>0</v>
      </c>
      <c r="H97">
        <v>3000</v>
      </c>
      <c r="I97" s="72">
        <v>35</v>
      </c>
      <c r="J97">
        <f t="shared" si="8"/>
        <v>-61.785714285714278</v>
      </c>
      <c r="K97" t="s">
        <v>25</v>
      </c>
      <c r="M97" t="str">
        <f t="shared" si="9"/>
        <v>3</v>
      </c>
      <c r="N97" t="str">
        <f t="shared" si="10"/>
        <v>9</v>
      </c>
      <c r="O97">
        <v>3000</v>
      </c>
      <c r="P97">
        <f t="shared" si="11"/>
        <v>3235.0924349466318</v>
      </c>
      <c r="Q97" t="str">
        <f t="shared" si="12"/>
        <v xml:space="preserve"> </v>
      </c>
      <c r="R97">
        <f t="shared" si="7"/>
        <v>3000</v>
      </c>
      <c r="S97">
        <f t="shared" si="13"/>
        <v>1</v>
      </c>
      <c r="U97" s="14" t="s">
        <v>716</v>
      </c>
      <c r="V97" s="7" t="s">
        <v>181</v>
      </c>
      <c r="W97" s="7">
        <v>346</v>
      </c>
      <c r="X97">
        <f t="shared" si="14"/>
        <v>1</v>
      </c>
      <c r="Y97">
        <f t="shared" si="15"/>
        <v>432.5</v>
      </c>
      <c r="Z97">
        <f t="shared" si="16"/>
        <v>1.6184971098265898E-2</v>
      </c>
    </row>
    <row r="98" spans="1:26" x14ac:dyDescent="0.3">
      <c r="A98" t="s">
        <v>121</v>
      </c>
      <c r="B98" t="s">
        <v>196</v>
      </c>
      <c r="C98" t="s">
        <v>179</v>
      </c>
      <c r="D98" s="78">
        <v>1</v>
      </c>
      <c r="E98">
        <v>0</v>
      </c>
      <c r="F98">
        <v>6.2222222222222227E-3</v>
      </c>
      <c r="G98">
        <v>0</v>
      </c>
      <c r="H98">
        <v>3000</v>
      </c>
      <c r="I98" s="72">
        <v>35</v>
      </c>
      <c r="J98">
        <f t="shared" si="8"/>
        <v>-160.71428571428569</v>
      </c>
      <c r="K98" t="s">
        <v>25</v>
      </c>
      <c r="M98" t="str">
        <f t="shared" si="9"/>
        <v>2</v>
      </c>
      <c r="N98" t="str">
        <f t="shared" si="10"/>
        <v>9</v>
      </c>
      <c r="O98">
        <v>3000</v>
      </c>
      <c r="P98">
        <f t="shared" si="11"/>
        <v>8414.9803221155162</v>
      </c>
      <c r="Q98" t="str">
        <f t="shared" si="12"/>
        <v xml:space="preserve"> </v>
      </c>
      <c r="R98">
        <f t="shared" si="7"/>
        <v>3000</v>
      </c>
      <c r="S98">
        <f t="shared" si="13"/>
        <v>1</v>
      </c>
      <c r="U98" s="18" t="s">
        <v>714</v>
      </c>
      <c r="V98" s="8" t="s">
        <v>179</v>
      </c>
      <c r="W98" s="8">
        <v>900</v>
      </c>
      <c r="X98">
        <f t="shared" si="14"/>
        <v>1</v>
      </c>
      <c r="Y98">
        <f t="shared" si="15"/>
        <v>1125</v>
      </c>
      <c r="Z98">
        <f t="shared" si="16"/>
        <v>6.2222222222222227E-3</v>
      </c>
    </row>
    <row r="99" spans="1:26" x14ac:dyDescent="0.3">
      <c r="A99" t="s">
        <v>122</v>
      </c>
      <c r="B99" t="s">
        <v>197</v>
      </c>
      <c r="C99" t="s">
        <v>180</v>
      </c>
      <c r="D99" s="78">
        <v>1</v>
      </c>
      <c r="E99">
        <v>0</v>
      </c>
      <c r="F99">
        <v>1.2641083521444697E-2</v>
      </c>
      <c r="G99">
        <v>0</v>
      </c>
      <c r="H99">
        <v>3000</v>
      </c>
      <c r="I99" s="72">
        <v>35</v>
      </c>
      <c r="J99">
        <f t="shared" si="8"/>
        <v>-79.107142857142847</v>
      </c>
      <c r="K99" t="s">
        <v>25</v>
      </c>
      <c r="M99" t="str">
        <f t="shared" si="9"/>
        <v>3</v>
      </c>
      <c r="N99" t="str">
        <f t="shared" si="10"/>
        <v>9</v>
      </c>
      <c r="O99">
        <v>3000</v>
      </c>
      <c r="P99">
        <f t="shared" si="11"/>
        <v>4142.0403141079705</v>
      </c>
      <c r="Q99" t="str">
        <f t="shared" si="12"/>
        <v xml:space="preserve"> </v>
      </c>
      <c r="R99">
        <f t="shared" si="7"/>
        <v>3000</v>
      </c>
      <c r="S99">
        <f t="shared" si="13"/>
        <v>1</v>
      </c>
      <c r="U99" s="29" t="s">
        <v>715</v>
      </c>
      <c r="V99" s="7" t="s">
        <v>180</v>
      </c>
      <c r="W99" s="7">
        <v>443</v>
      </c>
      <c r="X99">
        <f t="shared" si="14"/>
        <v>1</v>
      </c>
      <c r="Y99">
        <f t="shared" si="15"/>
        <v>553.75</v>
      </c>
      <c r="Z99">
        <f t="shared" si="16"/>
        <v>1.2641083521444697E-2</v>
      </c>
    </row>
    <row r="100" spans="1:26" x14ac:dyDescent="0.3">
      <c r="A100" t="s">
        <v>123</v>
      </c>
      <c r="B100" t="s">
        <v>197</v>
      </c>
      <c r="C100" t="s">
        <v>186</v>
      </c>
      <c r="D100" s="78">
        <v>1</v>
      </c>
      <c r="E100">
        <v>0</v>
      </c>
      <c r="F100">
        <v>2.170542635658915E-2</v>
      </c>
      <c r="G100">
        <v>0</v>
      </c>
      <c r="H100">
        <v>3000</v>
      </c>
      <c r="I100" s="72">
        <v>35</v>
      </c>
      <c r="J100">
        <f t="shared" si="8"/>
        <v>-46.071428571428562</v>
      </c>
      <c r="K100" t="s">
        <v>25</v>
      </c>
      <c r="M100" t="str">
        <f t="shared" si="9"/>
        <v>3</v>
      </c>
      <c r="N100" t="str">
        <f t="shared" si="10"/>
        <v>9</v>
      </c>
      <c r="O100">
        <v>3000</v>
      </c>
      <c r="P100">
        <f t="shared" si="11"/>
        <v>2412.2943590064478</v>
      </c>
      <c r="Q100" t="str">
        <f t="shared" si="12"/>
        <v>Swap</v>
      </c>
      <c r="R100">
        <f t="shared" si="7"/>
        <v>2412.2943590064478</v>
      </c>
      <c r="S100">
        <f t="shared" si="13"/>
        <v>0</v>
      </c>
      <c r="U100" s="14" t="s">
        <v>721</v>
      </c>
      <c r="V100" s="7" t="s">
        <v>186</v>
      </c>
      <c r="W100" s="7">
        <v>258</v>
      </c>
      <c r="X100">
        <f t="shared" si="14"/>
        <v>1</v>
      </c>
      <c r="Y100">
        <f t="shared" si="15"/>
        <v>322.5</v>
      </c>
      <c r="Z100">
        <f t="shared" si="16"/>
        <v>2.170542635658915E-2</v>
      </c>
    </row>
    <row r="101" spans="1:26" x14ac:dyDescent="0.3">
      <c r="A101" t="s">
        <v>124</v>
      </c>
      <c r="B101" t="s">
        <v>198</v>
      </c>
      <c r="C101" t="s">
        <v>183</v>
      </c>
      <c r="D101" s="78">
        <v>1</v>
      </c>
      <c r="E101">
        <v>0</v>
      </c>
      <c r="F101">
        <v>1.4545454545454547E-2</v>
      </c>
      <c r="G101">
        <v>0</v>
      </c>
      <c r="H101">
        <v>3000</v>
      </c>
      <c r="I101" s="72">
        <v>35</v>
      </c>
      <c r="J101">
        <f t="shared" si="8"/>
        <v>-68.749999999999986</v>
      </c>
      <c r="K101" t="s">
        <v>25</v>
      </c>
      <c r="M101" t="str">
        <f t="shared" si="9"/>
        <v>3</v>
      </c>
      <c r="N101" t="str">
        <f t="shared" si="10"/>
        <v>9</v>
      </c>
      <c r="O101">
        <v>3000</v>
      </c>
      <c r="P101">
        <f t="shared" si="11"/>
        <v>3599.7415822383041</v>
      </c>
      <c r="Q101" t="str">
        <f t="shared" si="12"/>
        <v xml:space="preserve"> </v>
      </c>
      <c r="R101">
        <f t="shared" si="7"/>
        <v>3000</v>
      </c>
      <c r="S101">
        <f t="shared" si="13"/>
        <v>1</v>
      </c>
      <c r="U101" s="22" t="s">
        <v>718</v>
      </c>
      <c r="V101" s="9" t="s">
        <v>183</v>
      </c>
      <c r="W101" s="9">
        <v>385</v>
      </c>
      <c r="X101">
        <f t="shared" si="14"/>
        <v>1</v>
      </c>
      <c r="Y101">
        <f t="shared" si="15"/>
        <v>481.25</v>
      </c>
      <c r="Z101">
        <f t="shared" si="16"/>
        <v>1.4545454545454547E-2</v>
      </c>
    </row>
    <row r="102" spans="1:26" x14ac:dyDescent="0.3">
      <c r="A102" t="s">
        <v>125</v>
      </c>
      <c r="B102" t="s">
        <v>199</v>
      </c>
      <c r="C102" t="s">
        <v>182</v>
      </c>
      <c r="D102" s="78">
        <v>1</v>
      </c>
      <c r="E102">
        <v>0</v>
      </c>
      <c r="F102">
        <v>3.6363636363636368E-3</v>
      </c>
      <c r="G102">
        <v>0</v>
      </c>
      <c r="H102">
        <v>3000</v>
      </c>
      <c r="I102" s="72">
        <v>35</v>
      </c>
      <c r="J102">
        <f t="shared" si="8"/>
        <v>-274.99999999999994</v>
      </c>
      <c r="K102" t="s">
        <v>25</v>
      </c>
      <c r="M102" t="str">
        <f t="shared" si="9"/>
        <v>3</v>
      </c>
      <c r="N102" t="str">
        <f t="shared" si="10"/>
        <v>9</v>
      </c>
      <c r="O102">
        <v>3000</v>
      </c>
      <c r="P102">
        <f t="shared" si="11"/>
        <v>14398.966328953216</v>
      </c>
      <c r="Q102" t="str">
        <f t="shared" si="12"/>
        <v xml:space="preserve"> </v>
      </c>
      <c r="R102">
        <f t="shared" si="7"/>
        <v>3000</v>
      </c>
      <c r="S102">
        <f t="shared" si="13"/>
        <v>1</v>
      </c>
      <c r="U102" s="18" t="s">
        <v>717</v>
      </c>
      <c r="V102" s="8" t="s">
        <v>182</v>
      </c>
      <c r="W102" s="8">
        <v>1540</v>
      </c>
      <c r="X102">
        <f t="shared" si="14"/>
        <v>1</v>
      </c>
      <c r="Y102">
        <f t="shared" si="15"/>
        <v>1925</v>
      </c>
      <c r="Z102">
        <f t="shared" si="16"/>
        <v>3.6363636363636368E-3</v>
      </c>
    </row>
    <row r="103" spans="1:26" x14ac:dyDescent="0.3">
      <c r="A103" t="s">
        <v>126</v>
      </c>
      <c r="B103" t="s">
        <v>200</v>
      </c>
      <c r="C103" t="s">
        <v>184</v>
      </c>
      <c r="D103" s="78">
        <v>1</v>
      </c>
      <c r="E103">
        <v>0</v>
      </c>
      <c r="F103">
        <v>3.6363636363636368E-3</v>
      </c>
      <c r="G103">
        <v>0</v>
      </c>
      <c r="H103">
        <v>3000</v>
      </c>
      <c r="I103" s="72">
        <v>35</v>
      </c>
      <c r="J103">
        <f t="shared" si="8"/>
        <v>-274.99999999999994</v>
      </c>
      <c r="K103" t="s">
        <v>25</v>
      </c>
      <c r="M103" t="str">
        <f t="shared" si="9"/>
        <v>3</v>
      </c>
      <c r="N103" t="str">
        <f t="shared" si="10"/>
        <v>9</v>
      </c>
      <c r="O103">
        <v>3000</v>
      </c>
      <c r="P103">
        <f t="shared" si="11"/>
        <v>14398.966328953216</v>
      </c>
      <c r="Q103" t="str">
        <f t="shared" si="12"/>
        <v xml:space="preserve"> </v>
      </c>
      <c r="R103">
        <f t="shared" si="7"/>
        <v>3000</v>
      </c>
      <c r="S103">
        <f t="shared" si="13"/>
        <v>1</v>
      </c>
      <c r="U103" s="18" t="s">
        <v>720</v>
      </c>
      <c r="V103" s="8" t="s">
        <v>184</v>
      </c>
      <c r="W103" s="8">
        <v>1540</v>
      </c>
      <c r="X103">
        <f t="shared" si="14"/>
        <v>1</v>
      </c>
      <c r="Y103">
        <f t="shared" si="15"/>
        <v>1925</v>
      </c>
      <c r="Z103">
        <f t="shared" si="16"/>
        <v>3.6363636363636368E-3</v>
      </c>
    </row>
    <row r="104" spans="1:26" x14ac:dyDescent="0.3">
      <c r="A104" t="s">
        <v>127</v>
      </c>
      <c r="B104" t="s">
        <v>200</v>
      </c>
      <c r="C104" t="s">
        <v>185</v>
      </c>
      <c r="D104" s="78">
        <v>1</v>
      </c>
      <c r="E104">
        <v>0</v>
      </c>
      <c r="F104">
        <v>1.1666666666666669E-2</v>
      </c>
      <c r="G104">
        <v>0</v>
      </c>
      <c r="H104">
        <v>3000</v>
      </c>
      <c r="I104" s="72">
        <v>35</v>
      </c>
      <c r="J104">
        <f t="shared" si="8"/>
        <v>-85.714285714285694</v>
      </c>
      <c r="K104" t="s">
        <v>25</v>
      </c>
      <c r="M104" t="str">
        <f t="shared" si="9"/>
        <v>3</v>
      </c>
      <c r="N104" t="str">
        <f t="shared" si="10"/>
        <v>9</v>
      </c>
      <c r="O104">
        <v>3000</v>
      </c>
      <c r="P104">
        <f t="shared" si="11"/>
        <v>4487.9895051282747</v>
      </c>
      <c r="Q104" t="str">
        <f t="shared" si="12"/>
        <v xml:space="preserve"> </v>
      </c>
      <c r="R104">
        <f t="shared" si="7"/>
        <v>3000</v>
      </c>
      <c r="S104">
        <f t="shared" si="13"/>
        <v>1</v>
      </c>
      <c r="U104" s="33" t="s">
        <v>719</v>
      </c>
      <c r="V104" s="8" t="s">
        <v>185</v>
      </c>
      <c r="W104" s="8">
        <v>480</v>
      </c>
      <c r="X104">
        <f t="shared" si="14"/>
        <v>1</v>
      </c>
      <c r="Y104">
        <f t="shared" si="15"/>
        <v>600</v>
      </c>
      <c r="Z104">
        <f t="shared" si="16"/>
        <v>1.1666666666666669E-2</v>
      </c>
    </row>
    <row r="105" spans="1:26" x14ac:dyDescent="0.3">
      <c r="A105" t="s">
        <v>128</v>
      </c>
      <c r="B105" t="s">
        <v>201</v>
      </c>
      <c r="C105" t="s">
        <v>175</v>
      </c>
      <c r="D105" s="78">
        <v>1</v>
      </c>
      <c r="E105">
        <v>0</v>
      </c>
      <c r="F105">
        <v>1.2962962962962964E-2</v>
      </c>
      <c r="G105">
        <v>0</v>
      </c>
      <c r="H105">
        <v>3000</v>
      </c>
      <c r="I105" s="72">
        <v>35</v>
      </c>
      <c r="J105">
        <f t="shared" si="8"/>
        <v>-77.142857142857139</v>
      </c>
      <c r="K105" t="s">
        <v>25</v>
      </c>
      <c r="M105" t="str">
        <f t="shared" si="9"/>
        <v>3</v>
      </c>
      <c r="N105" t="str">
        <f t="shared" si="10"/>
        <v>9</v>
      </c>
      <c r="O105">
        <v>3000</v>
      </c>
      <c r="P105">
        <f t="shared" si="11"/>
        <v>4039.1905546154476</v>
      </c>
      <c r="Q105" t="str">
        <f t="shared" si="12"/>
        <v xml:space="preserve"> </v>
      </c>
      <c r="R105">
        <f t="shared" si="7"/>
        <v>3000</v>
      </c>
      <c r="S105">
        <f t="shared" si="13"/>
        <v>1</v>
      </c>
      <c r="U105" s="22" t="s">
        <v>710</v>
      </c>
      <c r="V105" s="9" t="s">
        <v>175</v>
      </c>
      <c r="W105" s="9">
        <v>432</v>
      </c>
      <c r="X105">
        <f t="shared" si="14"/>
        <v>1</v>
      </c>
      <c r="Y105">
        <f t="shared" si="15"/>
        <v>540</v>
      </c>
      <c r="Z105">
        <f t="shared" si="16"/>
        <v>1.2962962962962964E-2</v>
      </c>
    </row>
    <row r="106" spans="1:26" x14ac:dyDescent="0.3">
      <c r="A106" t="s">
        <v>129</v>
      </c>
      <c r="B106" t="s">
        <v>201</v>
      </c>
      <c r="C106" t="s">
        <v>178</v>
      </c>
      <c r="D106" s="78">
        <v>1</v>
      </c>
      <c r="E106">
        <v>0</v>
      </c>
      <c r="F106">
        <v>7.1702944942381571E-3</v>
      </c>
      <c r="G106">
        <v>0</v>
      </c>
      <c r="H106">
        <v>3000</v>
      </c>
      <c r="I106" s="72">
        <v>35</v>
      </c>
      <c r="J106">
        <f t="shared" si="8"/>
        <v>-139.46428571428569</v>
      </c>
      <c r="K106" t="s">
        <v>25</v>
      </c>
      <c r="M106" t="str">
        <f t="shared" si="9"/>
        <v>3</v>
      </c>
      <c r="N106" t="str">
        <f t="shared" si="10"/>
        <v>9</v>
      </c>
      <c r="O106">
        <v>3000</v>
      </c>
      <c r="P106">
        <f t="shared" si="11"/>
        <v>7302.3329239691311</v>
      </c>
      <c r="Q106" t="str">
        <f t="shared" si="12"/>
        <v xml:space="preserve"> </v>
      </c>
      <c r="R106">
        <f t="shared" si="7"/>
        <v>3000</v>
      </c>
      <c r="S106">
        <f t="shared" si="13"/>
        <v>1</v>
      </c>
      <c r="U106" s="18" t="s">
        <v>713</v>
      </c>
      <c r="V106" s="8" t="s">
        <v>178</v>
      </c>
      <c r="W106" s="8">
        <v>781</v>
      </c>
      <c r="X106">
        <f t="shared" si="14"/>
        <v>1</v>
      </c>
      <c r="Y106">
        <f t="shared" si="15"/>
        <v>976.25</v>
      </c>
      <c r="Z106">
        <f t="shared" si="16"/>
        <v>7.1702944942381571E-3</v>
      </c>
    </row>
    <row r="107" spans="1:26" x14ac:dyDescent="0.3">
      <c r="A107" t="s">
        <v>130</v>
      </c>
      <c r="B107" t="s">
        <v>194</v>
      </c>
      <c r="C107" t="s">
        <v>188</v>
      </c>
      <c r="D107" s="78">
        <v>1</v>
      </c>
      <c r="E107">
        <v>0</v>
      </c>
      <c r="F107">
        <v>3.1111111111111114E-2</v>
      </c>
      <c r="G107">
        <v>0</v>
      </c>
      <c r="H107">
        <v>3000</v>
      </c>
      <c r="I107" s="72">
        <v>35</v>
      </c>
      <c r="J107">
        <f t="shared" si="8"/>
        <v>-32.142857142857139</v>
      </c>
      <c r="K107" t="s">
        <v>25</v>
      </c>
      <c r="M107" t="str">
        <f t="shared" si="9"/>
        <v>3</v>
      </c>
      <c r="N107" t="str">
        <f t="shared" si="10"/>
        <v>9</v>
      </c>
      <c r="O107">
        <v>3000</v>
      </c>
      <c r="P107">
        <f t="shared" si="11"/>
        <v>1682.9960644231032</v>
      </c>
      <c r="Q107" t="str">
        <f t="shared" si="12"/>
        <v>Swap</v>
      </c>
      <c r="R107">
        <f t="shared" si="7"/>
        <v>1682.9960644231032</v>
      </c>
      <c r="S107">
        <f t="shared" si="13"/>
        <v>0</v>
      </c>
      <c r="U107" s="52" t="s">
        <v>723</v>
      </c>
      <c r="V107" s="53" t="s">
        <v>188</v>
      </c>
      <c r="W107" s="53">
        <v>180</v>
      </c>
      <c r="X107">
        <f t="shared" si="14"/>
        <v>1</v>
      </c>
      <c r="Y107">
        <f t="shared" si="15"/>
        <v>225</v>
      </c>
      <c r="Z107">
        <f t="shared" si="16"/>
        <v>3.1111111111111114E-2</v>
      </c>
    </row>
    <row r="108" spans="1:26" s="40" customFormat="1" x14ac:dyDescent="0.3">
      <c r="A108" s="40" t="s">
        <v>305</v>
      </c>
      <c r="B108" s="40" t="s">
        <v>248</v>
      </c>
      <c r="C108" s="40" t="s">
        <v>249</v>
      </c>
      <c r="D108" s="78">
        <v>1</v>
      </c>
      <c r="E108" s="40">
        <v>5.948169417763232E-2</v>
      </c>
      <c r="F108" s="40">
        <v>0.25565310941247271</v>
      </c>
      <c r="G108" s="40">
        <v>0.70117493798798369</v>
      </c>
      <c r="H108" s="40">
        <v>800</v>
      </c>
      <c r="I108" s="72">
        <v>35</v>
      </c>
      <c r="J108">
        <f t="shared" si="8"/>
        <v>-3.9115503124454167</v>
      </c>
      <c r="K108" s="40" t="s">
        <v>25</v>
      </c>
      <c r="M108" s="40" t="str">
        <f t="shared" si="9"/>
        <v>4</v>
      </c>
      <c r="N108" s="40" t="str">
        <f t="shared" si="10"/>
        <v>4</v>
      </c>
      <c r="O108" s="40">
        <v>800</v>
      </c>
      <c r="P108">
        <f t="shared" si="11"/>
        <v>204.80829542875637</v>
      </c>
      <c r="Q108" t="str">
        <f t="shared" si="12"/>
        <v>Swap</v>
      </c>
      <c r="R108">
        <f t="shared" si="7"/>
        <v>204.80829542875637</v>
      </c>
      <c r="S108">
        <f t="shared" si="13"/>
        <v>0</v>
      </c>
    </row>
    <row r="109" spans="1:26" x14ac:dyDescent="0.3">
      <c r="A109" t="s">
        <v>306</v>
      </c>
      <c r="B109" t="s">
        <v>249</v>
      </c>
      <c r="C109" t="s">
        <v>250</v>
      </c>
      <c r="D109" s="78">
        <v>1</v>
      </c>
      <c r="E109">
        <v>3.9568435328323458E-2</v>
      </c>
      <c r="F109">
        <v>0.17006565912637034</v>
      </c>
      <c r="G109">
        <v>0.46643586016169364</v>
      </c>
      <c r="H109">
        <v>800</v>
      </c>
      <c r="I109" s="72">
        <v>35</v>
      </c>
      <c r="J109">
        <f t="shared" si="8"/>
        <v>-5.8800818762412934</v>
      </c>
      <c r="K109" t="s">
        <v>25</v>
      </c>
      <c r="M109" t="str">
        <f t="shared" si="9"/>
        <v>4</v>
      </c>
      <c r="N109" t="str">
        <f t="shared" si="10"/>
        <v>4</v>
      </c>
      <c r="O109">
        <v>800</v>
      </c>
      <c r="P109">
        <f t="shared" si="11"/>
        <v>307.8803670817689</v>
      </c>
      <c r="Q109" t="str">
        <f t="shared" si="12"/>
        <v>Swap</v>
      </c>
      <c r="R109">
        <f t="shared" si="7"/>
        <v>307.8803670817689</v>
      </c>
      <c r="S109">
        <f t="shared" si="13"/>
        <v>0</v>
      </c>
    </row>
    <row r="110" spans="1:26" x14ac:dyDescent="0.3">
      <c r="A110" t="s">
        <v>307</v>
      </c>
      <c r="B110" t="s">
        <v>251</v>
      </c>
      <c r="C110" t="s">
        <v>252</v>
      </c>
      <c r="D110" s="78">
        <v>1</v>
      </c>
      <c r="E110">
        <v>1.8119940246309864E-3</v>
      </c>
      <c r="F110">
        <v>1.3814211870949104E-2</v>
      </c>
      <c r="G110">
        <v>0.16953805477982992</v>
      </c>
      <c r="H110">
        <v>1000</v>
      </c>
      <c r="I110" s="72">
        <v>35</v>
      </c>
      <c r="J110">
        <f t="shared" si="8"/>
        <v>-72.389218389141092</v>
      </c>
      <c r="K110" t="s">
        <v>25</v>
      </c>
      <c r="M110" t="str">
        <f t="shared" si="9"/>
        <v>2</v>
      </c>
      <c r="N110" t="str">
        <f t="shared" si="10"/>
        <v>2</v>
      </c>
      <c r="O110">
        <v>1000</v>
      </c>
      <c r="P110">
        <f t="shared" si="11"/>
        <v>3790.2906115072133</v>
      </c>
      <c r="Q110" t="str">
        <f t="shared" si="12"/>
        <v xml:space="preserve"> </v>
      </c>
      <c r="R110">
        <f t="shared" si="7"/>
        <v>1000</v>
      </c>
      <c r="S110">
        <f t="shared" si="13"/>
        <v>1</v>
      </c>
    </row>
    <row r="111" spans="1:26" x14ac:dyDescent="0.3">
      <c r="A111" t="s">
        <v>308</v>
      </c>
      <c r="B111" t="s">
        <v>251</v>
      </c>
      <c r="C111" t="s">
        <v>253</v>
      </c>
      <c r="D111" s="78">
        <v>1</v>
      </c>
      <c r="E111">
        <v>2.9917012363453671E-3</v>
      </c>
      <c r="F111">
        <v>2.2808019326593394E-2</v>
      </c>
      <c r="G111">
        <v>0.27991660082637343</v>
      </c>
      <c r="H111">
        <v>1000</v>
      </c>
      <c r="I111" s="72">
        <v>35</v>
      </c>
      <c r="J111">
        <f t="shared" si="8"/>
        <v>-43.844228018258171</v>
      </c>
      <c r="K111" t="s">
        <v>25</v>
      </c>
      <c r="M111" t="str">
        <f t="shared" si="9"/>
        <v>2</v>
      </c>
      <c r="N111" t="str">
        <f t="shared" si="10"/>
        <v>2</v>
      </c>
      <c r="O111">
        <v>1000</v>
      </c>
      <c r="P111">
        <f t="shared" si="11"/>
        <v>2295.6784107412609</v>
      </c>
      <c r="Q111" t="str">
        <f t="shared" si="12"/>
        <v xml:space="preserve"> </v>
      </c>
      <c r="R111">
        <f t="shared" si="7"/>
        <v>1000</v>
      </c>
      <c r="S111">
        <f t="shared" si="13"/>
        <v>1</v>
      </c>
    </row>
    <row r="112" spans="1:26" x14ac:dyDescent="0.3">
      <c r="A112" t="s">
        <v>309</v>
      </c>
      <c r="B112" t="s">
        <v>252</v>
      </c>
      <c r="C112" t="s">
        <v>253</v>
      </c>
      <c r="D112" s="78">
        <v>1</v>
      </c>
      <c r="E112">
        <v>1.6424097700255688E-3</v>
      </c>
      <c r="F112">
        <v>1.252134181108602E-2</v>
      </c>
      <c r="G112">
        <v>0.15367101313605569</v>
      </c>
      <c r="H112">
        <v>1000</v>
      </c>
      <c r="I112" s="72">
        <v>35</v>
      </c>
      <c r="J112">
        <f t="shared" si="8"/>
        <v>-79.863645213696671</v>
      </c>
      <c r="K112" t="s">
        <v>25</v>
      </c>
      <c r="M112" t="str">
        <f t="shared" si="9"/>
        <v>2</v>
      </c>
      <c r="N112" t="str">
        <f t="shared" si="10"/>
        <v>2</v>
      </c>
      <c r="O112">
        <v>1000</v>
      </c>
      <c r="P112">
        <f t="shared" si="11"/>
        <v>4181.6506848708514</v>
      </c>
      <c r="Q112" t="str">
        <f t="shared" si="12"/>
        <v xml:space="preserve"> </v>
      </c>
      <c r="R112">
        <f t="shared" si="7"/>
        <v>1000</v>
      </c>
      <c r="S112">
        <f t="shared" si="13"/>
        <v>1</v>
      </c>
    </row>
    <row r="113" spans="1:19" x14ac:dyDescent="0.3">
      <c r="A113" t="s">
        <v>310</v>
      </c>
      <c r="B113" t="s">
        <v>253</v>
      </c>
      <c r="C113" t="s">
        <v>254</v>
      </c>
      <c r="D113" s="78">
        <v>1</v>
      </c>
      <c r="E113">
        <v>4.0418489159447721E-3</v>
      </c>
      <c r="F113">
        <v>3.0814095695816578E-2</v>
      </c>
      <c r="G113">
        <v>0.37817299263047616</v>
      </c>
      <c r="H113">
        <v>1000</v>
      </c>
      <c r="I113" s="72">
        <v>35</v>
      </c>
      <c r="J113">
        <f t="shared" si="8"/>
        <v>-32.452680418454186</v>
      </c>
      <c r="K113" t="s">
        <v>25</v>
      </c>
      <c r="M113" t="str">
        <f t="shared" si="9"/>
        <v>2</v>
      </c>
      <c r="N113" t="str">
        <f t="shared" si="10"/>
        <v>2</v>
      </c>
      <c r="O113">
        <v>1000</v>
      </c>
      <c r="P113">
        <f t="shared" si="11"/>
        <v>1699.2183731985499</v>
      </c>
      <c r="Q113" t="str">
        <f t="shared" si="12"/>
        <v xml:space="preserve"> </v>
      </c>
      <c r="R113">
        <f t="shared" si="7"/>
        <v>1000</v>
      </c>
      <c r="S113">
        <f t="shared" si="13"/>
        <v>1</v>
      </c>
    </row>
    <row r="114" spans="1:19" x14ac:dyDescent="0.3">
      <c r="A114" t="s">
        <v>311</v>
      </c>
      <c r="B114" t="s">
        <v>254</v>
      </c>
      <c r="C114" t="s">
        <v>255</v>
      </c>
      <c r="D114" s="78">
        <v>1</v>
      </c>
      <c r="E114">
        <v>4.035462871610389E-3</v>
      </c>
      <c r="F114">
        <v>3.0765410011287124E-2</v>
      </c>
      <c r="G114">
        <v>0.37757548650216016</v>
      </c>
      <c r="H114">
        <v>1000</v>
      </c>
      <c r="I114" s="72">
        <v>35</v>
      </c>
      <c r="J114">
        <f t="shared" si="8"/>
        <v>-32.504036176768743</v>
      </c>
      <c r="K114" t="s">
        <v>25</v>
      </c>
      <c r="M114" t="str">
        <f t="shared" si="9"/>
        <v>2</v>
      </c>
      <c r="N114" t="str">
        <f t="shared" si="10"/>
        <v>2</v>
      </c>
      <c r="O114">
        <v>1000</v>
      </c>
      <c r="P114">
        <f t="shared" si="11"/>
        <v>1701.9073544158925</v>
      </c>
      <c r="Q114" t="str">
        <f t="shared" si="12"/>
        <v xml:space="preserve"> </v>
      </c>
      <c r="R114">
        <f t="shared" si="7"/>
        <v>1000</v>
      </c>
      <c r="S114">
        <f t="shared" si="13"/>
        <v>1</v>
      </c>
    </row>
    <row r="115" spans="1:19" x14ac:dyDescent="0.3">
      <c r="A115" t="s">
        <v>312</v>
      </c>
      <c r="B115" t="s">
        <v>254</v>
      </c>
      <c r="C115" t="s">
        <v>256</v>
      </c>
      <c r="D115" s="78">
        <v>1</v>
      </c>
      <c r="E115">
        <v>6.1356609199389742E-3</v>
      </c>
      <c r="F115">
        <v>4.6776820874782278E-2</v>
      </c>
      <c r="G115">
        <v>0.57407916528141878</v>
      </c>
      <c r="H115">
        <v>1000</v>
      </c>
      <c r="I115" s="72">
        <v>35</v>
      </c>
      <c r="J115">
        <f t="shared" si="8"/>
        <v>-21.378109527300246</v>
      </c>
      <c r="K115" t="s">
        <v>25</v>
      </c>
      <c r="M115" t="str">
        <f t="shared" si="9"/>
        <v>2</v>
      </c>
      <c r="N115" t="str">
        <f t="shared" si="10"/>
        <v>2</v>
      </c>
      <c r="O115">
        <v>1000</v>
      </c>
      <c r="P115">
        <f t="shared" si="11"/>
        <v>1119.3551973100734</v>
      </c>
      <c r="Q115" t="str">
        <f t="shared" si="12"/>
        <v xml:space="preserve"> </v>
      </c>
      <c r="R115">
        <f t="shared" si="7"/>
        <v>1000</v>
      </c>
      <c r="S115">
        <f t="shared" si="13"/>
        <v>1</v>
      </c>
    </row>
    <row r="116" spans="1:19" x14ac:dyDescent="0.3">
      <c r="A116" t="s">
        <v>313</v>
      </c>
      <c r="B116" t="s">
        <v>252</v>
      </c>
      <c r="C116" t="s">
        <v>257</v>
      </c>
      <c r="D116" s="78">
        <v>1</v>
      </c>
      <c r="E116">
        <v>6.0084568658306161E-3</v>
      </c>
      <c r="F116">
        <v>4.5807047392966087E-2</v>
      </c>
      <c r="G116">
        <v>0.5621773998227656</v>
      </c>
      <c r="H116">
        <v>1000</v>
      </c>
      <c r="I116" s="72">
        <v>35</v>
      </c>
      <c r="J116">
        <f t="shared" si="8"/>
        <v>-21.830701975206445</v>
      </c>
      <c r="K116" t="s">
        <v>25</v>
      </c>
      <c r="M116" t="str">
        <f t="shared" si="9"/>
        <v>2</v>
      </c>
      <c r="N116" t="str">
        <f t="shared" si="10"/>
        <v>2</v>
      </c>
      <c r="O116">
        <v>1000</v>
      </c>
      <c r="P116">
        <f t="shared" si="11"/>
        <v>1143.0528824669459</v>
      </c>
      <c r="Q116" t="str">
        <f t="shared" si="12"/>
        <v xml:space="preserve"> </v>
      </c>
      <c r="R116">
        <f t="shared" si="7"/>
        <v>1000</v>
      </c>
      <c r="S116">
        <f t="shared" si="13"/>
        <v>1</v>
      </c>
    </row>
    <row r="117" spans="1:19" x14ac:dyDescent="0.3">
      <c r="A117" t="s">
        <v>314</v>
      </c>
      <c r="B117" t="s">
        <v>253</v>
      </c>
      <c r="C117" t="s">
        <v>257</v>
      </c>
      <c r="D117" s="78">
        <v>1</v>
      </c>
      <c r="E117">
        <v>5.1137363928377873E-3</v>
      </c>
      <c r="F117">
        <v>3.8985911113713828E-2</v>
      </c>
      <c r="G117">
        <v>0.47846345457739692</v>
      </c>
      <c r="H117">
        <v>1000</v>
      </c>
      <c r="I117" s="72">
        <v>35</v>
      </c>
      <c r="J117">
        <f t="shared" si="8"/>
        <v>-25.6502918986094</v>
      </c>
      <c r="K117" t="s">
        <v>25</v>
      </c>
      <c r="M117" t="str">
        <f t="shared" si="9"/>
        <v>2</v>
      </c>
      <c r="N117" t="str">
        <f t="shared" si="10"/>
        <v>2</v>
      </c>
      <c r="O117">
        <v>1000</v>
      </c>
      <c r="P117">
        <f t="shared" si="11"/>
        <v>1343.0461431850847</v>
      </c>
      <c r="Q117" t="str">
        <f t="shared" si="12"/>
        <v xml:space="preserve"> </v>
      </c>
      <c r="R117">
        <f t="shared" si="7"/>
        <v>1000</v>
      </c>
      <c r="S117">
        <f t="shared" si="13"/>
        <v>1</v>
      </c>
    </row>
    <row r="118" spans="1:19" x14ac:dyDescent="0.3">
      <c r="A118" t="s">
        <v>429</v>
      </c>
      <c r="B118" t="s">
        <v>252</v>
      </c>
      <c r="C118" t="s">
        <v>258</v>
      </c>
      <c r="D118" s="78">
        <v>1</v>
      </c>
      <c r="E118">
        <v>3.9510576788893822E-3</v>
      </c>
      <c r="F118">
        <v>3.1478426621430085E-2</v>
      </c>
      <c r="G118">
        <v>0.37189955569900568</v>
      </c>
      <c r="H118">
        <v>1000</v>
      </c>
      <c r="I118" s="72">
        <v>35</v>
      </c>
      <c r="J118">
        <f t="shared" si="8"/>
        <v>-31.767788524703889</v>
      </c>
      <c r="K118" t="s">
        <v>25</v>
      </c>
      <c r="M118" t="str">
        <f t="shared" si="9"/>
        <v>2</v>
      </c>
      <c r="N118" t="str">
        <f t="shared" si="10"/>
        <v>2</v>
      </c>
      <c r="O118">
        <v>1000</v>
      </c>
      <c r="P118">
        <f t="shared" si="11"/>
        <v>1663.3575175000644</v>
      </c>
      <c r="Q118" t="str">
        <f t="shared" si="12"/>
        <v xml:space="preserve"> </v>
      </c>
      <c r="R118">
        <f t="shared" si="7"/>
        <v>1000</v>
      </c>
      <c r="S118">
        <f t="shared" si="13"/>
        <v>1</v>
      </c>
    </row>
    <row r="119" spans="1:19" x14ac:dyDescent="0.3">
      <c r="A119" t="s">
        <v>430</v>
      </c>
      <c r="B119" t="s">
        <v>253</v>
      </c>
      <c r="C119" t="s">
        <v>258</v>
      </c>
      <c r="D119" s="78">
        <v>1</v>
      </c>
      <c r="E119">
        <v>4.023010640958463E-3</v>
      </c>
      <c r="F119">
        <v>3.0670477163742736E-2</v>
      </c>
      <c r="G119">
        <v>0.37023647433375162</v>
      </c>
      <c r="H119">
        <v>1000</v>
      </c>
      <c r="I119" s="72">
        <v>35</v>
      </c>
      <c r="J119">
        <f t="shared" si="8"/>
        <v>-32.604644351022856</v>
      </c>
      <c r="K119" t="s">
        <v>25</v>
      </c>
      <c r="M119" t="str">
        <f t="shared" si="9"/>
        <v>2</v>
      </c>
      <c r="N119" t="str">
        <f t="shared" si="10"/>
        <v>2</v>
      </c>
      <c r="O119">
        <v>1000</v>
      </c>
      <c r="P119">
        <f t="shared" si="11"/>
        <v>1707.1751861013556</v>
      </c>
      <c r="Q119" t="str">
        <f t="shared" si="12"/>
        <v xml:space="preserve"> </v>
      </c>
      <c r="R119">
        <f t="shared" si="7"/>
        <v>1000</v>
      </c>
      <c r="S119">
        <f t="shared" si="13"/>
        <v>1</v>
      </c>
    </row>
    <row r="120" spans="1:19" x14ac:dyDescent="0.3">
      <c r="A120" t="s">
        <v>431</v>
      </c>
      <c r="B120" t="s">
        <v>257</v>
      </c>
      <c r="C120" t="s">
        <v>258</v>
      </c>
      <c r="D120" s="78">
        <v>1</v>
      </c>
      <c r="E120">
        <v>1.7313459063269916E-3</v>
      </c>
      <c r="F120">
        <v>1.3199369780908748E-2</v>
      </c>
      <c r="G120">
        <v>0.16199226549297097</v>
      </c>
      <c r="H120">
        <v>1000</v>
      </c>
      <c r="I120" s="72">
        <v>35</v>
      </c>
      <c r="J120">
        <f t="shared" si="8"/>
        <v>-75.761192890161766</v>
      </c>
      <c r="K120" t="s">
        <v>25</v>
      </c>
      <c r="M120" t="str">
        <f t="shared" si="9"/>
        <v>2</v>
      </c>
      <c r="N120" t="str">
        <f t="shared" si="10"/>
        <v>2</v>
      </c>
      <c r="O120">
        <v>1000</v>
      </c>
      <c r="P120">
        <f t="shared" si="11"/>
        <v>3966.8467835155247</v>
      </c>
      <c r="Q120" t="str">
        <f t="shared" si="12"/>
        <v xml:space="preserve"> </v>
      </c>
      <c r="R120">
        <f t="shared" si="7"/>
        <v>1000</v>
      </c>
      <c r="S120">
        <f t="shared" si="13"/>
        <v>1</v>
      </c>
    </row>
    <row r="121" spans="1:19" x14ac:dyDescent="0.3">
      <c r="A121" t="s">
        <v>432</v>
      </c>
      <c r="B121" t="s">
        <v>257</v>
      </c>
      <c r="C121" t="s">
        <v>259</v>
      </c>
      <c r="D121" s="78">
        <v>1</v>
      </c>
      <c r="E121">
        <v>4.6291865092980824E-3</v>
      </c>
      <c r="F121">
        <v>3.5291817942173495E-2</v>
      </c>
      <c r="G121">
        <v>0.43312685656303834</v>
      </c>
      <c r="H121">
        <v>1000</v>
      </c>
      <c r="I121" s="72">
        <v>35</v>
      </c>
      <c r="J121">
        <f t="shared" si="8"/>
        <v>-28.335179605610694</v>
      </c>
      <c r="K121" t="s">
        <v>25</v>
      </c>
      <c r="M121" t="str">
        <f t="shared" si="9"/>
        <v>2</v>
      </c>
      <c r="N121" t="str">
        <f t="shared" si="10"/>
        <v>2</v>
      </c>
      <c r="O121">
        <v>1000</v>
      </c>
      <c r="P121">
        <f t="shared" si="11"/>
        <v>1483.6265347855647</v>
      </c>
      <c r="Q121" t="str">
        <f t="shared" si="12"/>
        <v xml:space="preserve"> </v>
      </c>
      <c r="R121">
        <f t="shared" si="7"/>
        <v>1000</v>
      </c>
      <c r="S121">
        <f t="shared" si="13"/>
        <v>1</v>
      </c>
    </row>
    <row r="122" spans="1:19" x14ac:dyDescent="0.3">
      <c r="A122" t="s">
        <v>433</v>
      </c>
      <c r="B122" t="s">
        <v>257</v>
      </c>
      <c r="C122" t="s">
        <v>259</v>
      </c>
      <c r="D122" s="78">
        <v>1</v>
      </c>
      <c r="E122">
        <v>4.7680621045770241E-3</v>
      </c>
      <c r="F122">
        <v>3.63505724804387E-2</v>
      </c>
      <c r="G122">
        <v>0.44612066225992947</v>
      </c>
      <c r="H122">
        <v>1000</v>
      </c>
      <c r="I122" s="72">
        <v>35</v>
      </c>
      <c r="J122">
        <f t="shared" si="8"/>
        <v>-27.509883112243394</v>
      </c>
      <c r="K122" t="s">
        <v>25</v>
      </c>
      <c r="M122" t="str">
        <f t="shared" si="9"/>
        <v>2</v>
      </c>
      <c r="N122" t="str">
        <f t="shared" si="10"/>
        <v>2</v>
      </c>
      <c r="O122">
        <v>1000</v>
      </c>
      <c r="P122">
        <f t="shared" si="11"/>
        <v>1440.414111442296</v>
      </c>
      <c r="Q122" t="str">
        <f t="shared" si="12"/>
        <v xml:space="preserve"> </v>
      </c>
      <c r="R122">
        <f t="shared" si="7"/>
        <v>1000</v>
      </c>
      <c r="S122">
        <f t="shared" si="13"/>
        <v>1</v>
      </c>
    </row>
    <row r="123" spans="1:19" x14ac:dyDescent="0.3">
      <c r="A123" t="s">
        <v>434</v>
      </c>
      <c r="B123" t="s">
        <v>258</v>
      </c>
      <c r="C123" t="s">
        <v>260</v>
      </c>
      <c r="D123" s="78">
        <v>1</v>
      </c>
      <c r="E123">
        <v>2.4520252940759438E-3</v>
      </c>
      <c r="F123">
        <v>1.8693658182559178E-2</v>
      </c>
      <c r="G123">
        <v>0.22565915948946433</v>
      </c>
      <c r="H123">
        <v>1000</v>
      </c>
      <c r="I123" s="72">
        <v>35</v>
      </c>
      <c r="J123">
        <f t="shared" si="8"/>
        <v>-53.494077522663844</v>
      </c>
      <c r="K123" t="s">
        <v>25</v>
      </c>
      <c r="M123" t="str">
        <f t="shared" si="9"/>
        <v>2</v>
      </c>
      <c r="N123" t="str">
        <f t="shared" si="10"/>
        <v>2</v>
      </c>
      <c r="O123">
        <v>1000</v>
      </c>
      <c r="P123">
        <f t="shared" si="11"/>
        <v>2800.9433492627268</v>
      </c>
      <c r="Q123" t="str">
        <f t="shared" si="12"/>
        <v xml:space="preserve"> </v>
      </c>
      <c r="R123">
        <f t="shared" si="7"/>
        <v>1000</v>
      </c>
      <c r="S123">
        <f t="shared" si="13"/>
        <v>1</v>
      </c>
    </row>
    <row r="124" spans="1:19" x14ac:dyDescent="0.3">
      <c r="A124" t="s">
        <v>435</v>
      </c>
      <c r="B124" t="s">
        <v>260</v>
      </c>
      <c r="C124" t="s">
        <v>261</v>
      </c>
      <c r="D124" s="78">
        <v>1</v>
      </c>
      <c r="E124">
        <v>5.3546658146826544E-3</v>
      </c>
      <c r="F124">
        <v>4.0822699775303402E-2</v>
      </c>
      <c r="G124">
        <v>0.50100586087872356</v>
      </c>
      <c r="H124">
        <v>1000</v>
      </c>
      <c r="I124" s="72">
        <v>35</v>
      </c>
      <c r="J124">
        <f t="shared" si="8"/>
        <v>-24.496175057117906</v>
      </c>
      <c r="K124" t="s">
        <v>25</v>
      </c>
      <c r="M124" t="str">
        <f t="shared" si="9"/>
        <v>2</v>
      </c>
      <c r="N124" t="str">
        <f t="shared" si="10"/>
        <v>2</v>
      </c>
      <c r="O124">
        <v>1000</v>
      </c>
      <c r="P124">
        <f t="shared" si="11"/>
        <v>1282.6167266748523</v>
      </c>
      <c r="Q124" t="str">
        <f t="shared" si="12"/>
        <v xml:space="preserve"> </v>
      </c>
      <c r="R124">
        <f t="shared" si="7"/>
        <v>1000</v>
      </c>
      <c r="S124">
        <f t="shared" si="13"/>
        <v>1</v>
      </c>
    </row>
    <row r="125" spans="1:19" x14ac:dyDescent="0.3">
      <c r="A125" t="s">
        <v>436</v>
      </c>
      <c r="B125" t="s">
        <v>261</v>
      </c>
      <c r="C125" t="s">
        <v>262</v>
      </c>
      <c r="D125" s="78">
        <v>1</v>
      </c>
      <c r="E125">
        <v>1.7009968435584271E-3</v>
      </c>
      <c r="F125">
        <v>1.2967995738019693E-2</v>
      </c>
      <c r="G125">
        <v>0.15915267496660532</v>
      </c>
      <c r="H125">
        <v>1000</v>
      </c>
      <c r="I125" s="72">
        <v>35</v>
      </c>
      <c r="J125">
        <f t="shared" si="8"/>
        <v>-77.11291861919652</v>
      </c>
      <c r="K125" t="s">
        <v>25</v>
      </c>
      <c r="M125" t="str">
        <f t="shared" si="9"/>
        <v>2</v>
      </c>
      <c r="N125" t="str">
        <f t="shared" si="10"/>
        <v>2</v>
      </c>
      <c r="O125">
        <v>1000</v>
      </c>
      <c r="P125">
        <f t="shared" si="11"/>
        <v>4037.6229771822559</v>
      </c>
      <c r="Q125" t="str">
        <f t="shared" si="12"/>
        <v xml:space="preserve"> </v>
      </c>
      <c r="R125">
        <f t="shared" si="7"/>
        <v>1000</v>
      </c>
      <c r="S125">
        <f t="shared" si="13"/>
        <v>1</v>
      </c>
    </row>
    <row r="126" spans="1:19" x14ac:dyDescent="0.3">
      <c r="A126" t="s">
        <v>437</v>
      </c>
      <c r="B126" t="s">
        <v>259</v>
      </c>
      <c r="C126" t="s">
        <v>263</v>
      </c>
      <c r="D126" s="78">
        <v>1</v>
      </c>
      <c r="E126">
        <v>2.8467387494840678E-3</v>
      </c>
      <c r="F126">
        <v>2.1702859773294381E-2</v>
      </c>
      <c r="G126">
        <v>0.26635327903588557</v>
      </c>
      <c r="H126">
        <v>1000</v>
      </c>
      <c r="I126" s="72">
        <v>35</v>
      </c>
      <c r="J126">
        <f t="shared" si="8"/>
        <v>-46.076876985147898</v>
      </c>
      <c r="K126" t="s">
        <v>25</v>
      </c>
      <c r="M126" t="str">
        <f t="shared" si="9"/>
        <v>2</v>
      </c>
      <c r="N126" t="str">
        <f t="shared" si="10"/>
        <v>2</v>
      </c>
      <c r="O126">
        <v>1000</v>
      </c>
      <c r="P126">
        <f t="shared" si="11"/>
        <v>2412.5796372816876</v>
      </c>
      <c r="Q126" t="str">
        <f t="shared" si="12"/>
        <v xml:space="preserve"> </v>
      </c>
      <c r="R126">
        <f t="shared" si="7"/>
        <v>1000</v>
      </c>
      <c r="S126">
        <f t="shared" si="13"/>
        <v>1</v>
      </c>
    </row>
    <row r="127" spans="1:19" x14ac:dyDescent="0.3">
      <c r="A127" t="s">
        <v>438</v>
      </c>
      <c r="B127" t="s">
        <v>259</v>
      </c>
      <c r="C127" t="s">
        <v>262</v>
      </c>
      <c r="D127" s="78">
        <v>1</v>
      </c>
      <c r="E127">
        <v>2.8735092441977083E-3</v>
      </c>
      <c r="F127">
        <v>2.19069516636855E-2</v>
      </c>
      <c r="G127">
        <v>0.2688580431452311</v>
      </c>
      <c r="H127">
        <v>1000</v>
      </c>
      <c r="I127" s="72">
        <v>35</v>
      </c>
      <c r="J127">
        <f t="shared" si="8"/>
        <v>-45.647610646700343</v>
      </c>
      <c r="K127" t="s">
        <v>25</v>
      </c>
      <c r="M127" t="str">
        <f t="shared" si="9"/>
        <v>2</v>
      </c>
      <c r="N127" t="str">
        <f t="shared" si="10"/>
        <v>2</v>
      </c>
      <c r="O127">
        <v>1000</v>
      </c>
      <c r="P127">
        <f t="shared" si="11"/>
        <v>2390.1033043600169</v>
      </c>
      <c r="Q127" t="str">
        <f t="shared" si="12"/>
        <v xml:space="preserve"> </v>
      </c>
      <c r="R127">
        <f t="shared" si="7"/>
        <v>1000</v>
      </c>
      <c r="S127">
        <f t="shared" si="13"/>
        <v>1</v>
      </c>
    </row>
    <row r="128" spans="1:19" x14ac:dyDescent="0.3">
      <c r="A128" t="s">
        <v>439</v>
      </c>
      <c r="B128" t="s">
        <v>262</v>
      </c>
      <c r="C128" t="s">
        <v>264</v>
      </c>
      <c r="D128" s="78">
        <v>1</v>
      </c>
      <c r="E128">
        <v>1.9679169899210775E-3</v>
      </c>
      <c r="F128">
        <v>1.9320111360698861E-2</v>
      </c>
      <c r="G128">
        <v>0.28275859907813372</v>
      </c>
      <c r="H128">
        <v>1000</v>
      </c>
      <c r="I128" s="72">
        <v>35</v>
      </c>
      <c r="J128">
        <f t="shared" si="8"/>
        <v>-51.759536025978022</v>
      </c>
      <c r="K128" t="s">
        <v>25</v>
      </c>
      <c r="M128" t="str">
        <f t="shared" si="9"/>
        <v>2</v>
      </c>
      <c r="N128" t="str">
        <f t="shared" si="10"/>
        <v>2</v>
      </c>
      <c r="O128">
        <v>1000</v>
      </c>
      <c r="P128">
        <f t="shared" si="11"/>
        <v>2710.1229688738131</v>
      </c>
      <c r="Q128" t="str">
        <f t="shared" si="12"/>
        <v xml:space="preserve"> </v>
      </c>
      <c r="R128">
        <f t="shared" si="7"/>
        <v>1000</v>
      </c>
      <c r="S128">
        <f t="shared" si="13"/>
        <v>1</v>
      </c>
    </row>
    <row r="129" spans="1:19" x14ac:dyDescent="0.3">
      <c r="A129" t="s">
        <v>440</v>
      </c>
      <c r="B129" t="s">
        <v>262</v>
      </c>
      <c r="C129" t="s">
        <v>263</v>
      </c>
      <c r="D129" s="78">
        <v>1</v>
      </c>
      <c r="E129">
        <v>3.0798708429256811E-4</v>
      </c>
      <c r="F129">
        <v>3.023676708247739E-3</v>
      </c>
      <c r="G129">
        <v>4.425288105887952E-2</v>
      </c>
      <c r="H129">
        <v>1000</v>
      </c>
      <c r="I129" s="72">
        <v>35</v>
      </c>
      <c r="J129">
        <f t="shared" si="8"/>
        <v>-330.72318785678425</v>
      </c>
      <c r="K129" t="s">
        <v>25</v>
      </c>
      <c r="M129" t="str">
        <f t="shared" si="9"/>
        <v>2</v>
      </c>
      <c r="N129" t="str">
        <f t="shared" si="10"/>
        <v>2</v>
      </c>
      <c r="O129">
        <v>1000</v>
      </c>
      <c r="P129">
        <f t="shared" si="11"/>
        <v>17316.62562237784</v>
      </c>
      <c r="Q129" t="str">
        <f t="shared" si="12"/>
        <v xml:space="preserve"> </v>
      </c>
      <c r="R129">
        <f t="shared" si="7"/>
        <v>1000</v>
      </c>
      <c r="S129">
        <f t="shared" si="13"/>
        <v>1</v>
      </c>
    </row>
    <row r="130" spans="1:19" x14ac:dyDescent="0.3">
      <c r="A130" t="s">
        <v>441</v>
      </c>
      <c r="B130" t="s">
        <v>263</v>
      </c>
      <c r="C130" t="s">
        <v>265</v>
      </c>
      <c r="D130" s="78">
        <v>1</v>
      </c>
      <c r="E130">
        <v>1.3953586466601432E-3</v>
      </c>
      <c r="F130">
        <v>1.3698994713526598E-2</v>
      </c>
      <c r="G130">
        <v>0.20049100554643107</v>
      </c>
      <c r="H130">
        <v>1000</v>
      </c>
      <c r="I130" s="72">
        <v>35</v>
      </c>
      <c r="J130">
        <f t="shared" si="8"/>
        <v>-72.998057223321993</v>
      </c>
      <c r="K130" t="s">
        <v>25</v>
      </c>
      <c r="M130" t="str">
        <f t="shared" si="9"/>
        <v>2</v>
      </c>
      <c r="N130" t="str">
        <f t="shared" si="10"/>
        <v>2</v>
      </c>
      <c r="O130">
        <v>1000</v>
      </c>
      <c r="P130">
        <f t="shared" si="11"/>
        <v>3822.1693383185948</v>
      </c>
      <c r="Q130" t="str">
        <f t="shared" si="12"/>
        <v xml:space="preserve"> </v>
      </c>
      <c r="R130">
        <f t="shared" ref="R130:R193" si="17">IF(S130,O130,P130)</f>
        <v>1000</v>
      </c>
      <c r="S130">
        <f t="shared" si="13"/>
        <v>1</v>
      </c>
    </row>
    <row r="131" spans="1:19" x14ac:dyDescent="0.3">
      <c r="A131" t="s">
        <v>442</v>
      </c>
      <c r="B131" t="s">
        <v>265</v>
      </c>
      <c r="C131" t="s">
        <v>266</v>
      </c>
      <c r="D131" s="78">
        <v>1</v>
      </c>
      <c r="E131">
        <v>5.0313395323062823E-4</v>
      </c>
      <c r="F131">
        <v>4.9395396531203431E-3</v>
      </c>
      <c r="G131">
        <v>7.2292404858927115E-2</v>
      </c>
      <c r="H131">
        <v>1000</v>
      </c>
      <c r="I131" s="72">
        <v>35</v>
      </c>
      <c r="J131">
        <f t="shared" ref="J131:J194" si="18">-1/F131</f>
        <v>-202.44801544781461</v>
      </c>
      <c r="K131" t="s">
        <v>25</v>
      </c>
      <c r="M131" t="str">
        <f t="shared" ref="M131:M194" si="19">MID(B131,4,1)</f>
        <v>2</v>
      </c>
      <c r="N131" t="str">
        <f t="shared" ref="N131:N194" si="20">MID(C131,4,1)</f>
        <v>2</v>
      </c>
      <c r="O131">
        <v>1000</v>
      </c>
      <c r="P131">
        <f t="shared" ref="P131:P194" si="21">100*RADIANS(30)/F131</f>
        <v>10600.15330107812</v>
      </c>
      <c r="Q131" t="str">
        <f t="shared" ref="Q131:Q194" si="22">IF(P131&lt;O131,"Swap"," ")</f>
        <v xml:space="preserve"> </v>
      </c>
      <c r="R131">
        <f t="shared" si="17"/>
        <v>1000</v>
      </c>
      <c r="S131">
        <f t="shared" ref="S131:S194" si="23">IF(O131&lt;P131,1,0)</f>
        <v>1</v>
      </c>
    </row>
    <row r="132" spans="1:19" x14ac:dyDescent="0.3">
      <c r="A132" t="s">
        <v>443</v>
      </c>
      <c r="B132" t="s">
        <v>264</v>
      </c>
      <c r="C132" t="s">
        <v>266</v>
      </c>
      <c r="D132" s="78">
        <v>1</v>
      </c>
      <c r="E132">
        <v>6.8466856362983718E-4</v>
      </c>
      <c r="F132">
        <v>6.7217636527588933E-3</v>
      </c>
      <c r="G132">
        <v>9.837606203733977E-2</v>
      </c>
      <c r="H132">
        <v>1000</v>
      </c>
      <c r="I132" s="72">
        <v>35</v>
      </c>
      <c r="J132">
        <f t="shared" si="18"/>
        <v>-148.7704792461065</v>
      </c>
      <c r="K132" t="s">
        <v>25</v>
      </c>
      <c r="M132" t="str">
        <f t="shared" si="19"/>
        <v>2</v>
      </c>
      <c r="N132" t="str">
        <f t="shared" si="20"/>
        <v>2</v>
      </c>
      <c r="O132">
        <v>1000</v>
      </c>
      <c r="P132">
        <f t="shared" si="21"/>
        <v>7789.6040778433489</v>
      </c>
      <c r="Q132" t="str">
        <f t="shared" si="22"/>
        <v xml:space="preserve"> </v>
      </c>
      <c r="R132">
        <f t="shared" si="17"/>
        <v>1000</v>
      </c>
      <c r="S132">
        <f t="shared" si="23"/>
        <v>1</v>
      </c>
    </row>
    <row r="133" spans="1:19" x14ac:dyDescent="0.3">
      <c r="A133" t="s">
        <v>444</v>
      </c>
      <c r="B133" t="s">
        <v>264</v>
      </c>
      <c r="C133" t="s">
        <v>267</v>
      </c>
      <c r="D133" s="78">
        <v>1</v>
      </c>
      <c r="E133">
        <v>3.9833202736664643E-4</v>
      </c>
      <c r="F133">
        <v>3.3946522529275775E-3</v>
      </c>
      <c r="G133">
        <v>2.4702276154265888</v>
      </c>
      <c r="H133">
        <v>1000</v>
      </c>
      <c r="I133" s="72">
        <v>35</v>
      </c>
      <c r="J133">
        <f t="shared" si="18"/>
        <v>-294.58098370388052</v>
      </c>
      <c r="K133" t="s">
        <v>25</v>
      </c>
      <c r="M133" t="str">
        <f t="shared" si="19"/>
        <v>2</v>
      </c>
      <c r="N133" t="str">
        <f t="shared" si="20"/>
        <v>2</v>
      </c>
      <c r="O133">
        <v>1000</v>
      </c>
      <c r="P133">
        <f t="shared" si="21"/>
        <v>15424.224238189427</v>
      </c>
      <c r="Q133" t="str">
        <f t="shared" si="22"/>
        <v xml:space="preserve"> </v>
      </c>
      <c r="R133">
        <f t="shared" si="17"/>
        <v>1000</v>
      </c>
      <c r="S133">
        <f t="shared" si="23"/>
        <v>1</v>
      </c>
    </row>
    <row r="134" spans="1:19" x14ac:dyDescent="0.3">
      <c r="A134" t="s">
        <v>445</v>
      </c>
      <c r="B134" t="s">
        <v>264</v>
      </c>
      <c r="C134" t="s">
        <v>268</v>
      </c>
      <c r="D134" s="78">
        <v>1</v>
      </c>
      <c r="E134">
        <v>3.4765807828596586E-4</v>
      </c>
      <c r="F134">
        <v>4.598941508034823E-3</v>
      </c>
      <c r="G134">
        <v>3.3347253370582508</v>
      </c>
      <c r="H134">
        <v>1000</v>
      </c>
      <c r="I134" s="72">
        <v>35</v>
      </c>
      <c r="J134">
        <f t="shared" si="18"/>
        <v>-217.44133911094482</v>
      </c>
      <c r="K134" t="s">
        <v>25</v>
      </c>
      <c r="M134" t="str">
        <f t="shared" si="19"/>
        <v>2</v>
      </c>
      <c r="N134" t="str">
        <f t="shared" si="20"/>
        <v>2</v>
      </c>
      <c r="O134">
        <v>1000</v>
      </c>
      <c r="P134">
        <f t="shared" si="21"/>
        <v>11385.201892294521</v>
      </c>
      <c r="Q134" t="str">
        <f t="shared" si="22"/>
        <v xml:space="preserve"> </v>
      </c>
      <c r="R134">
        <f t="shared" si="17"/>
        <v>1000</v>
      </c>
      <c r="S134">
        <f t="shared" si="23"/>
        <v>1</v>
      </c>
    </row>
    <row r="135" spans="1:19" x14ac:dyDescent="0.3">
      <c r="A135" t="s">
        <v>446</v>
      </c>
      <c r="B135" t="s">
        <v>264</v>
      </c>
      <c r="C135" t="s">
        <v>269</v>
      </c>
      <c r="D135" s="78">
        <v>1</v>
      </c>
      <c r="E135">
        <v>5.2392962759428027E-4</v>
      </c>
      <c r="F135">
        <v>5.1437020982764781E-3</v>
      </c>
      <c r="G135">
        <v>7.5280414912230795E-2</v>
      </c>
      <c r="H135">
        <v>1000</v>
      </c>
      <c r="I135" s="72">
        <v>35</v>
      </c>
      <c r="J135">
        <f t="shared" si="18"/>
        <v>-194.4125030753772</v>
      </c>
      <c r="K135" t="s">
        <v>25</v>
      </c>
      <c r="M135" t="str">
        <f t="shared" si="19"/>
        <v>2</v>
      </c>
      <c r="N135" t="str">
        <f t="shared" si="20"/>
        <v>2</v>
      </c>
      <c r="O135">
        <v>1000</v>
      </c>
      <c r="P135">
        <f t="shared" si="21"/>
        <v>10179.414857126802</v>
      </c>
      <c r="Q135" t="str">
        <f t="shared" si="22"/>
        <v xml:space="preserve"> </v>
      </c>
      <c r="R135">
        <f t="shared" si="17"/>
        <v>1000</v>
      </c>
      <c r="S135">
        <f t="shared" si="23"/>
        <v>1</v>
      </c>
    </row>
    <row r="136" spans="1:19" x14ac:dyDescent="0.3">
      <c r="A136" t="s">
        <v>447</v>
      </c>
      <c r="B136" t="s">
        <v>270</v>
      </c>
      <c r="C136" t="s">
        <v>269</v>
      </c>
      <c r="D136" s="78">
        <v>1</v>
      </c>
      <c r="E136">
        <v>4.7318652208174183E-4</v>
      </c>
      <c r="F136">
        <v>4.6455294343323286E-3</v>
      </c>
      <c r="G136">
        <v>6.7989431857008162E-2</v>
      </c>
      <c r="H136">
        <v>1000</v>
      </c>
      <c r="I136" s="72">
        <v>35</v>
      </c>
      <c r="J136">
        <f t="shared" si="18"/>
        <v>-215.26071767183268</v>
      </c>
      <c r="K136" t="s">
        <v>25</v>
      </c>
      <c r="M136" t="str">
        <f t="shared" si="19"/>
        <v>2</v>
      </c>
      <c r="N136" t="str">
        <f t="shared" si="20"/>
        <v>2</v>
      </c>
      <c r="O136">
        <v>1000</v>
      </c>
      <c r="P136">
        <f t="shared" si="21"/>
        <v>11271.024820738268</v>
      </c>
      <c r="Q136" t="str">
        <f t="shared" si="22"/>
        <v xml:space="preserve"> </v>
      </c>
      <c r="R136">
        <f t="shared" si="17"/>
        <v>1000</v>
      </c>
      <c r="S136">
        <f t="shared" si="23"/>
        <v>1</v>
      </c>
    </row>
    <row r="137" spans="1:19" x14ac:dyDescent="0.3">
      <c r="A137" t="s">
        <v>448</v>
      </c>
      <c r="B137" t="s">
        <v>270</v>
      </c>
      <c r="C137" t="s">
        <v>271</v>
      </c>
      <c r="D137" s="78">
        <v>1</v>
      </c>
      <c r="E137">
        <v>2.8752127690219562E-4</v>
      </c>
      <c r="F137">
        <v>2.8227527465696256E-3</v>
      </c>
      <c r="G137">
        <v>4.1312267681210206E-2</v>
      </c>
      <c r="H137">
        <v>1000</v>
      </c>
      <c r="I137" s="72">
        <v>35</v>
      </c>
      <c r="J137">
        <f t="shared" si="18"/>
        <v>-354.26411371497505</v>
      </c>
      <c r="K137" t="s">
        <v>25</v>
      </c>
      <c r="M137" t="str">
        <f t="shared" si="19"/>
        <v>2</v>
      </c>
      <c r="N137" t="str">
        <f t="shared" si="20"/>
        <v>2</v>
      </c>
      <c r="O137">
        <v>1000</v>
      </c>
      <c r="P137">
        <f t="shared" si="21"/>
        <v>18549.225617957745</v>
      </c>
      <c r="Q137" t="str">
        <f t="shared" si="22"/>
        <v xml:space="preserve"> </v>
      </c>
      <c r="R137">
        <f t="shared" si="17"/>
        <v>1000</v>
      </c>
      <c r="S137">
        <f t="shared" si="23"/>
        <v>1</v>
      </c>
    </row>
    <row r="138" spans="1:19" x14ac:dyDescent="0.3">
      <c r="A138" t="s">
        <v>449</v>
      </c>
      <c r="B138" t="s">
        <v>270</v>
      </c>
      <c r="C138" t="s">
        <v>271</v>
      </c>
      <c r="D138" s="78">
        <v>1</v>
      </c>
      <c r="E138">
        <v>2.6138297900199595E-4</v>
      </c>
      <c r="F138">
        <v>2.5661388605178414E-3</v>
      </c>
      <c r="G138">
        <v>3.7556606982918364E-2</v>
      </c>
      <c r="H138">
        <v>1000</v>
      </c>
      <c r="I138" s="72">
        <v>35</v>
      </c>
      <c r="J138">
        <f t="shared" si="18"/>
        <v>-389.69052508647258</v>
      </c>
      <c r="K138" t="s">
        <v>25</v>
      </c>
      <c r="M138" t="str">
        <f t="shared" si="19"/>
        <v>2</v>
      </c>
      <c r="N138" t="str">
        <f t="shared" si="20"/>
        <v>2</v>
      </c>
      <c r="O138">
        <v>1000</v>
      </c>
      <c r="P138">
        <f t="shared" si="21"/>
        <v>20404.14817975352</v>
      </c>
      <c r="Q138" t="str">
        <f t="shared" si="22"/>
        <v xml:space="preserve"> </v>
      </c>
      <c r="R138">
        <f t="shared" si="17"/>
        <v>1000</v>
      </c>
      <c r="S138">
        <f t="shared" si="23"/>
        <v>1</v>
      </c>
    </row>
    <row r="139" spans="1:19" x14ac:dyDescent="0.3">
      <c r="A139" t="s">
        <v>450</v>
      </c>
      <c r="B139" t="s">
        <v>271</v>
      </c>
      <c r="C139" t="s">
        <v>272</v>
      </c>
      <c r="D139" s="78">
        <v>1</v>
      </c>
      <c r="E139">
        <v>2.0441836653501511E-4</v>
      </c>
      <c r="F139">
        <v>2.7041169746364201E-3</v>
      </c>
      <c r="G139">
        <v>1.9607745334301159</v>
      </c>
      <c r="H139">
        <v>1000</v>
      </c>
      <c r="I139" s="72">
        <v>35</v>
      </c>
      <c r="J139">
        <f t="shared" si="18"/>
        <v>-369.8064874336489</v>
      </c>
      <c r="K139" t="s">
        <v>25</v>
      </c>
      <c r="M139" t="str">
        <f t="shared" si="19"/>
        <v>2</v>
      </c>
      <c r="N139" t="str">
        <f t="shared" si="20"/>
        <v>2</v>
      </c>
      <c r="O139">
        <v>1000</v>
      </c>
      <c r="P139">
        <f t="shared" si="21"/>
        <v>19363.022402856626</v>
      </c>
      <c r="Q139" t="str">
        <f t="shared" si="22"/>
        <v xml:space="preserve"> </v>
      </c>
      <c r="R139">
        <f t="shared" si="17"/>
        <v>1000</v>
      </c>
      <c r="S139">
        <f t="shared" si="23"/>
        <v>1</v>
      </c>
    </row>
    <row r="140" spans="1:19" x14ac:dyDescent="0.3">
      <c r="A140" t="s">
        <v>451</v>
      </c>
      <c r="B140" t="s">
        <v>271</v>
      </c>
      <c r="C140" t="s">
        <v>272</v>
      </c>
      <c r="D140" s="78">
        <v>1</v>
      </c>
      <c r="E140">
        <v>2.0441836653501511E-4</v>
      </c>
      <c r="F140">
        <v>2.7041169746364201E-3</v>
      </c>
      <c r="G140">
        <v>1.9607745334301159</v>
      </c>
      <c r="H140">
        <v>1000</v>
      </c>
      <c r="I140" s="72">
        <v>35</v>
      </c>
      <c r="J140">
        <f t="shared" si="18"/>
        <v>-369.8064874336489</v>
      </c>
      <c r="K140" t="s">
        <v>25</v>
      </c>
      <c r="M140" t="str">
        <f t="shared" si="19"/>
        <v>2</v>
      </c>
      <c r="N140" t="str">
        <f t="shared" si="20"/>
        <v>2</v>
      </c>
      <c r="O140">
        <v>1000</v>
      </c>
      <c r="P140">
        <f t="shared" si="21"/>
        <v>19363.022402856626</v>
      </c>
      <c r="Q140" t="str">
        <f t="shared" si="22"/>
        <v xml:space="preserve"> </v>
      </c>
      <c r="R140">
        <f t="shared" si="17"/>
        <v>1000</v>
      </c>
      <c r="S140">
        <f t="shared" si="23"/>
        <v>1</v>
      </c>
    </row>
    <row r="141" spans="1:19" x14ac:dyDescent="0.3">
      <c r="A141" t="s">
        <v>452</v>
      </c>
      <c r="B141" t="s">
        <v>273</v>
      </c>
      <c r="C141" t="s">
        <v>264</v>
      </c>
      <c r="D141" s="78">
        <v>1</v>
      </c>
      <c r="E141">
        <v>4.0442869724915155E-3</v>
      </c>
      <c r="F141">
        <v>3.9704964733443024E-2</v>
      </c>
      <c r="G141">
        <v>0.58110018078430725</v>
      </c>
      <c r="H141">
        <v>1000</v>
      </c>
      <c r="I141" s="72">
        <v>35</v>
      </c>
      <c r="J141">
        <f t="shared" si="18"/>
        <v>-25.1857672387683</v>
      </c>
      <c r="K141" t="s">
        <v>25</v>
      </c>
      <c r="M141" t="str">
        <f t="shared" si="19"/>
        <v>2</v>
      </c>
      <c r="N141" t="str">
        <f t="shared" si="20"/>
        <v>2</v>
      </c>
      <c r="O141">
        <v>1000</v>
      </c>
      <c r="P141">
        <f t="shared" si="21"/>
        <v>1318.723688872283</v>
      </c>
      <c r="Q141" t="str">
        <f t="shared" si="22"/>
        <v xml:space="preserve"> </v>
      </c>
      <c r="R141">
        <f t="shared" si="17"/>
        <v>1000</v>
      </c>
      <c r="S141">
        <f t="shared" si="23"/>
        <v>1</v>
      </c>
    </row>
    <row r="142" spans="1:19" x14ac:dyDescent="0.3">
      <c r="A142" t="s">
        <v>453</v>
      </c>
      <c r="B142" t="s">
        <v>273</v>
      </c>
      <c r="C142" t="s">
        <v>274</v>
      </c>
      <c r="D142" s="78">
        <v>1</v>
      </c>
      <c r="E142">
        <v>3.4971820618839972E-3</v>
      </c>
      <c r="F142">
        <v>3.4333738277724297E-2</v>
      </c>
      <c r="G142">
        <v>0.50248984362859528</v>
      </c>
      <c r="H142">
        <v>1000</v>
      </c>
      <c r="I142" s="72">
        <v>35</v>
      </c>
      <c r="J142">
        <f t="shared" si="18"/>
        <v>-29.125870067251</v>
      </c>
      <c r="K142" t="s">
        <v>25</v>
      </c>
      <c r="M142" t="str">
        <f t="shared" si="19"/>
        <v>2</v>
      </c>
      <c r="N142" t="str">
        <f t="shared" si="20"/>
        <v>2</v>
      </c>
      <c r="O142">
        <v>1000</v>
      </c>
      <c r="P142">
        <f t="shared" si="21"/>
        <v>1525.0269905447765</v>
      </c>
      <c r="Q142" t="str">
        <f t="shared" si="22"/>
        <v xml:space="preserve"> </v>
      </c>
      <c r="R142">
        <f t="shared" si="17"/>
        <v>1000</v>
      </c>
      <c r="S142">
        <f t="shared" si="23"/>
        <v>1</v>
      </c>
    </row>
    <row r="143" spans="1:19" x14ac:dyDescent="0.3">
      <c r="A143" t="s">
        <v>454</v>
      </c>
      <c r="B143" t="s">
        <v>274</v>
      </c>
      <c r="C143" t="s">
        <v>264</v>
      </c>
      <c r="D143" s="78">
        <v>1</v>
      </c>
      <c r="E143">
        <v>5.917011372613487E-4</v>
      </c>
      <c r="F143">
        <v>5.8090518668675569E-3</v>
      </c>
      <c r="G143">
        <v>8.5018110774920094E-2</v>
      </c>
      <c r="H143">
        <v>1000</v>
      </c>
      <c r="I143" s="72">
        <v>35</v>
      </c>
      <c r="J143">
        <f t="shared" si="18"/>
        <v>-172.14513192825646</v>
      </c>
      <c r="K143" t="s">
        <v>25</v>
      </c>
      <c r="M143" t="str">
        <f t="shared" si="19"/>
        <v>2</v>
      </c>
      <c r="N143" t="str">
        <f t="shared" si="20"/>
        <v>2</v>
      </c>
      <c r="O143">
        <v>1000</v>
      </c>
      <c r="P143">
        <f t="shared" si="21"/>
        <v>9013.4980302842687</v>
      </c>
      <c r="Q143" t="str">
        <f t="shared" si="22"/>
        <v xml:space="preserve"> </v>
      </c>
      <c r="R143">
        <f t="shared" si="17"/>
        <v>1000</v>
      </c>
      <c r="S143">
        <f t="shared" si="23"/>
        <v>1</v>
      </c>
    </row>
    <row r="144" spans="1:19" x14ac:dyDescent="0.3">
      <c r="A144" t="s">
        <v>455</v>
      </c>
      <c r="B144" t="s">
        <v>275</v>
      </c>
      <c r="C144" t="s">
        <v>276</v>
      </c>
      <c r="D144" s="78">
        <v>1</v>
      </c>
      <c r="E144">
        <v>6.3291930629704688E-4</v>
      </c>
      <c r="F144">
        <v>6.2137130491899551E-3</v>
      </c>
      <c r="G144">
        <v>9.0940510852154613E-2</v>
      </c>
      <c r="H144">
        <v>1000</v>
      </c>
      <c r="I144" s="72">
        <v>35</v>
      </c>
      <c r="J144">
        <f t="shared" si="18"/>
        <v>-160.93437081558892</v>
      </c>
      <c r="K144" t="s">
        <v>25</v>
      </c>
      <c r="M144" t="str">
        <f t="shared" si="19"/>
        <v>2</v>
      </c>
      <c r="N144" t="str">
        <f t="shared" si="20"/>
        <v>2</v>
      </c>
      <c r="O144">
        <v>1000</v>
      </c>
      <c r="P144">
        <f t="shared" si="21"/>
        <v>8426.5039510724964</v>
      </c>
      <c r="Q144" t="str">
        <f t="shared" si="22"/>
        <v xml:space="preserve"> </v>
      </c>
      <c r="R144">
        <f t="shared" si="17"/>
        <v>1000</v>
      </c>
      <c r="S144">
        <f t="shared" si="23"/>
        <v>1</v>
      </c>
    </row>
    <row r="145" spans="1:19" x14ac:dyDescent="0.3">
      <c r="A145" t="s">
        <v>456</v>
      </c>
      <c r="B145" t="s">
        <v>275</v>
      </c>
      <c r="C145" t="s">
        <v>276</v>
      </c>
      <c r="D145" s="78">
        <v>1</v>
      </c>
      <c r="E145">
        <v>6.3291930629704688E-4</v>
      </c>
      <c r="F145">
        <v>6.2137130491899551E-3</v>
      </c>
      <c r="G145">
        <v>9.0940510852154613E-2</v>
      </c>
      <c r="H145">
        <v>1000</v>
      </c>
      <c r="I145" s="72">
        <v>35</v>
      </c>
      <c r="J145">
        <f t="shared" si="18"/>
        <v>-160.93437081558892</v>
      </c>
      <c r="K145" t="s">
        <v>25</v>
      </c>
      <c r="M145" t="str">
        <f t="shared" si="19"/>
        <v>2</v>
      </c>
      <c r="N145" t="str">
        <f t="shared" si="20"/>
        <v>2</v>
      </c>
      <c r="O145">
        <v>1000</v>
      </c>
      <c r="P145">
        <f t="shared" si="21"/>
        <v>8426.5039510724964</v>
      </c>
      <c r="Q145" t="str">
        <f t="shared" si="22"/>
        <v xml:space="preserve"> </v>
      </c>
      <c r="R145">
        <f t="shared" si="17"/>
        <v>1000</v>
      </c>
      <c r="S145">
        <f t="shared" si="23"/>
        <v>1</v>
      </c>
    </row>
    <row r="146" spans="1:19" x14ac:dyDescent="0.3">
      <c r="A146" t="s">
        <v>457</v>
      </c>
      <c r="B146" t="s">
        <v>275</v>
      </c>
      <c r="C146" t="s">
        <v>266</v>
      </c>
      <c r="D146" s="78">
        <v>1</v>
      </c>
      <c r="E146">
        <v>1.4162328590809179E-3</v>
      </c>
      <c r="F146">
        <v>1.3903928209503187E-2</v>
      </c>
      <c r="G146">
        <v>0.20349030027846868</v>
      </c>
      <c r="H146">
        <v>1000</v>
      </c>
      <c r="I146" s="72">
        <v>35</v>
      </c>
      <c r="J146">
        <f t="shared" si="18"/>
        <v>-71.922120492287249</v>
      </c>
      <c r="K146" t="s">
        <v>25</v>
      </c>
      <c r="M146" t="str">
        <f t="shared" si="19"/>
        <v>2</v>
      </c>
      <c r="N146" t="str">
        <f t="shared" si="20"/>
        <v>2</v>
      </c>
      <c r="O146">
        <v>1000</v>
      </c>
      <c r="P146">
        <f t="shared" si="21"/>
        <v>3765.8334228194926</v>
      </c>
      <c r="Q146" t="str">
        <f t="shared" si="22"/>
        <v xml:space="preserve"> </v>
      </c>
      <c r="R146">
        <f t="shared" si="17"/>
        <v>1000</v>
      </c>
      <c r="S146">
        <f t="shared" si="23"/>
        <v>1</v>
      </c>
    </row>
    <row r="147" spans="1:19" x14ac:dyDescent="0.3">
      <c r="A147" t="s">
        <v>458</v>
      </c>
      <c r="B147" t="s">
        <v>277</v>
      </c>
      <c r="C147" t="s">
        <v>270</v>
      </c>
      <c r="D147" s="78">
        <v>1</v>
      </c>
      <c r="E147">
        <v>5.8709940140719145E-4</v>
      </c>
      <c r="F147">
        <v>5.7638741232888483E-3</v>
      </c>
      <c r="G147">
        <v>8.4356913991664867E-2</v>
      </c>
      <c r="H147">
        <v>1000</v>
      </c>
      <c r="I147" s="72">
        <v>35</v>
      </c>
      <c r="J147">
        <f t="shared" si="18"/>
        <v>-173.49442035167195</v>
      </c>
      <c r="K147" t="s">
        <v>25</v>
      </c>
      <c r="M147" t="str">
        <f t="shared" si="19"/>
        <v>2</v>
      </c>
      <c r="N147" t="str">
        <f t="shared" si="20"/>
        <v>2</v>
      </c>
      <c r="O147">
        <v>1000</v>
      </c>
      <c r="P147">
        <f t="shared" si="21"/>
        <v>9084.146606927201</v>
      </c>
      <c r="Q147" t="str">
        <f t="shared" si="22"/>
        <v xml:space="preserve"> </v>
      </c>
      <c r="R147">
        <f t="shared" si="17"/>
        <v>1000</v>
      </c>
      <c r="S147">
        <f t="shared" si="23"/>
        <v>1</v>
      </c>
    </row>
    <row r="148" spans="1:19" x14ac:dyDescent="0.3">
      <c r="A148" t="s">
        <v>459</v>
      </c>
      <c r="B148" t="s">
        <v>275</v>
      </c>
      <c r="C148" t="s">
        <v>270</v>
      </c>
      <c r="D148" s="78">
        <v>1</v>
      </c>
      <c r="E148">
        <v>1.0490456763535697E-3</v>
      </c>
      <c r="F148">
        <v>1.0299051938376449E-2</v>
      </c>
      <c r="G148">
        <v>0.15073129981290764</v>
      </c>
      <c r="H148">
        <v>1000</v>
      </c>
      <c r="I148" s="72">
        <v>35</v>
      </c>
      <c r="J148">
        <f t="shared" si="18"/>
        <v>-97.096315853480462</v>
      </c>
      <c r="K148" t="s">
        <v>25</v>
      </c>
      <c r="M148" t="str">
        <f t="shared" si="19"/>
        <v>2</v>
      </c>
      <c r="N148" t="str">
        <f t="shared" si="20"/>
        <v>2</v>
      </c>
      <c r="O148">
        <v>1000</v>
      </c>
      <c r="P148">
        <f t="shared" si="21"/>
        <v>5083.9512095988066</v>
      </c>
      <c r="Q148" t="str">
        <f t="shared" si="22"/>
        <v xml:space="preserve"> </v>
      </c>
      <c r="R148">
        <f t="shared" si="17"/>
        <v>1000</v>
      </c>
      <c r="S148">
        <f t="shared" si="23"/>
        <v>1</v>
      </c>
    </row>
    <row r="149" spans="1:19" x14ac:dyDescent="0.3">
      <c r="A149" t="s">
        <v>460</v>
      </c>
      <c r="B149" t="s">
        <v>278</v>
      </c>
      <c r="C149" t="s">
        <v>275</v>
      </c>
      <c r="D149" s="78">
        <v>1</v>
      </c>
      <c r="E149">
        <v>2.4547813631002669E-3</v>
      </c>
      <c r="F149">
        <v>2.4099923698086129E-2</v>
      </c>
      <c r="G149">
        <v>0.35271332217177515</v>
      </c>
      <c r="H149">
        <v>1000</v>
      </c>
      <c r="I149" s="72">
        <v>35</v>
      </c>
      <c r="J149">
        <f t="shared" si="18"/>
        <v>-41.493907305582631</v>
      </c>
      <c r="K149" t="s">
        <v>25</v>
      </c>
      <c r="M149" t="str">
        <f t="shared" si="19"/>
        <v>2</v>
      </c>
      <c r="N149" t="str">
        <f t="shared" si="20"/>
        <v>2</v>
      </c>
      <c r="O149">
        <v>1000</v>
      </c>
      <c r="P149">
        <f t="shared" si="21"/>
        <v>2172.6159059992374</v>
      </c>
      <c r="Q149" t="str">
        <f t="shared" si="22"/>
        <v xml:space="preserve"> </v>
      </c>
      <c r="R149">
        <f t="shared" si="17"/>
        <v>1000</v>
      </c>
      <c r="S149">
        <f t="shared" si="23"/>
        <v>1</v>
      </c>
    </row>
    <row r="150" spans="1:19" x14ac:dyDescent="0.3">
      <c r="A150" t="s">
        <v>461</v>
      </c>
      <c r="B150" t="s">
        <v>279</v>
      </c>
      <c r="C150" t="s">
        <v>280</v>
      </c>
      <c r="D150" s="78">
        <v>1</v>
      </c>
      <c r="E150">
        <v>1.1553349307151534E-3</v>
      </c>
      <c r="F150">
        <v>1.1342551354880699E-2</v>
      </c>
      <c r="G150">
        <v>0.16600338741328255</v>
      </c>
      <c r="H150">
        <v>1000</v>
      </c>
      <c r="I150" s="72">
        <v>35</v>
      </c>
      <c r="J150">
        <f t="shared" si="18"/>
        <v>-88.163585838180936</v>
      </c>
      <c r="K150" t="s">
        <v>25</v>
      </c>
      <c r="M150" t="str">
        <f t="shared" si="19"/>
        <v>2</v>
      </c>
      <c r="N150" t="str">
        <f t="shared" si="20"/>
        <v>2</v>
      </c>
      <c r="O150">
        <v>1000</v>
      </c>
      <c r="P150">
        <f t="shared" si="21"/>
        <v>4616.2345597227059</v>
      </c>
      <c r="Q150" t="str">
        <f t="shared" si="22"/>
        <v xml:space="preserve"> </v>
      </c>
      <c r="R150">
        <f t="shared" si="17"/>
        <v>1000</v>
      </c>
      <c r="S150">
        <f t="shared" si="23"/>
        <v>1</v>
      </c>
    </row>
    <row r="151" spans="1:19" x14ac:dyDescent="0.3">
      <c r="A151" t="s">
        <v>462</v>
      </c>
      <c r="B151" t="s">
        <v>280</v>
      </c>
      <c r="C151" t="s">
        <v>275</v>
      </c>
      <c r="D151" s="78">
        <v>1</v>
      </c>
      <c r="E151">
        <v>1.7809968798210545E-3</v>
      </c>
      <c r="F151">
        <v>1.7485014981541439E-2</v>
      </c>
      <c r="G151">
        <v>0.25590113062691988</v>
      </c>
      <c r="H151">
        <v>1000</v>
      </c>
      <c r="I151" s="72">
        <v>35</v>
      </c>
      <c r="J151">
        <f t="shared" si="18"/>
        <v>-57.19182974997041</v>
      </c>
      <c r="K151" t="s">
        <v>25</v>
      </c>
      <c r="M151" t="str">
        <f t="shared" si="19"/>
        <v>2</v>
      </c>
      <c r="N151" t="str">
        <f t="shared" si="20"/>
        <v>2</v>
      </c>
      <c r="O151">
        <v>1000</v>
      </c>
      <c r="P151">
        <f t="shared" si="21"/>
        <v>2994.5572031310867</v>
      </c>
      <c r="Q151" t="str">
        <f t="shared" si="22"/>
        <v xml:space="preserve"> </v>
      </c>
      <c r="R151">
        <f t="shared" si="17"/>
        <v>1000</v>
      </c>
      <c r="S151">
        <f t="shared" si="23"/>
        <v>1</v>
      </c>
    </row>
    <row r="152" spans="1:19" x14ac:dyDescent="0.3">
      <c r="A152" t="s">
        <v>463</v>
      </c>
      <c r="B152" t="s">
        <v>278</v>
      </c>
      <c r="C152" t="s">
        <v>279</v>
      </c>
      <c r="D152" s="78">
        <v>1</v>
      </c>
      <c r="E152">
        <v>2.0638177286196407E-4</v>
      </c>
      <c r="F152">
        <v>2.026162106904475E-3</v>
      </c>
      <c r="G152">
        <v>2.9653802100692728E-2</v>
      </c>
      <c r="H152">
        <v>1000</v>
      </c>
      <c r="I152" s="72">
        <v>35</v>
      </c>
      <c r="J152">
        <f t="shared" si="18"/>
        <v>-493.54392552912634</v>
      </c>
      <c r="K152" t="s">
        <v>25</v>
      </c>
      <c r="M152" t="str">
        <f t="shared" si="19"/>
        <v>2</v>
      </c>
      <c r="N152" t="str">
        <f t="shared" si="20"/>
        <v>2</v>
      </c>
      <c r="O152">
        <v>1000</v>
      </c>
      <c r="P152">
        <f t="shared" si="21"/>
        <v>25841.899511102853</v>
      </c>
      <c r="Q152" t="str">
        <f t="shared" si="22"/>
        <v xml:space="preserve"> </v>
      </c>
      <c r="R152">
        <f t="shared" si="17"/>
        <v>1000</v>
      </c>
      <c r="S152">
        <f t="shared" si="23"/>
        <v>1</v>
      </c>
    </row>
    <row r="153" spans="1:19" x14ac:dyDescent="0.3">
      <c r="A153" t="s">
        <v>464</v>
      </c>
      <c r="B153" t="s">
        <v>281</v>
      </c>
      <c r="C153" t="s">
        <v>282</v>
      </c>
      <c r="D153" s="78">
        <v>1</v>
      </c>
      <c r="E153">
        <v>1.1019307607853029E-3</v>
      </c>
      <c r="F153">
        <v>1.503552861738015E-2</v>
      </c>
      <c r="G153">
        <v>1.6683653869669897</v>
      </c>
      <c r="H153">
        <v>2500</v>
      </c>
      <c r="I153" s="72">
        <v>35</v>
      </c>
      <c r="J153">
        <f t="shared" si="18"/>
        <v>-66.509134826431122</v>
      </c>
      <c r="K153" t="s">
        <v>25</v>
      </c>
      <c r="M153" t="str">
        <f t="shared" si="19"/>
        <v>1</v>
      </c>
      <c r="N153" t="str">
        <f t="shared" si="20"/>
        <v>1</v>
      </c>
      <c r="O153">
        <v>2500</v>
      </c>
      <c r="P153">
        <f t="shared" si="21"/>
        <v>3482.4101561221514</v>
      </c>
      <c r="Q153" t="str">
        <f t="shared" si="22"/>
        <v xml:space="preserve"> </v>
      </c>
      <c r="R153">
        <f t="shared" si="17"/>
        <v>2500</v>
      </c>
      <c r="S153">
        <f t="shared" si="23"/>
        <v>1</v>
      </c>
    </row>
    <row r="154" spans="1:19" x14ac:dyDescent="0.3">
      <c r="A154" t="s">
        <v>465</v>
      </c>
      <c r="B154" t="s">
        <v>281</v>
      </c>
      <c r="C154" t="s">
        <v>282</v>
      </c>
      <c r="D154" s="78">
        <v>1</v>
      </c>
      <c r="E154">
        <v>1.1019307607853029E-3</v>
      </c>
      <c r="F154">
        <v>1.503552861738015E-2</v>
      </c>
      <c r="G154">
        <v>1.6683653869669897</v>
      </c>
      <c r="H154">
        <v>2500</v>
      </c>
      <c r="I154" s="72">
        <v>35</v>
      </c>
      <c r="J154">
        <f t="shared" si="18"/>
        <v>-66.509134826431122</v>
      </c>
      <c r="K154" t="s">
        <v>25</v>
      </c>
      <c r="M154" t="str">
        <f t="shared" si="19"/>
        <v>1</v>
      </c>
      <c r="N154" t="str">
        <f t="shared" si="20"/>
        <v>1</v>
      </c>
      <c r="O154">
        <v>2500</v>
      </c>
      <c r="P154">
        <f t="shared" si="21"/>
        <v>3482.4101561221514</v>
      </c>
      <c r="Q154" t="str">
        <f t="shared" si="22"/>
        <v xml:space="preserve"> </v>
      </c>
      <c r="R154">
        <f t="shared" si="17"/>
        <v>2500</v>
      </c>
      <c r="S154">
        <f t="shared" si="23"/>
        <v>1</v>
      </c>
    </row>
    <row r="155" spans="1:19" x14ac:dyDescent="0.3">
      <c r="A155" t="s">
        <v>466</v>
      </c>
      <c r="B155" t="s">
        <v>283</v>
      </c>
      <c r="C155" t="s">
        <v>278</v>
      </c>
      <c r="D155" s="78">
        <v>1</v>
      </c>
      <c r="E155">
        <v>8.625563711760041E-4</v>
      </c>
      <c r="F155">
        <v>8.4681850054402086E-3</v>
      </c>
      <c r="G155">
        <v>0.12393573122686793</v>
      </c>
      <c r="H155">
        <v>1000</v>
      </c>
      <c r="I155" s="72">
        <v>35</v>
      </c>
      <c r="J155">
        <f t="shared" si="18"/>
        <v>-118.08905914993247</v>
      </c>
      <c r="K155" t="s">
        <v>25</v>
      </c>
      <c r="M155" t="str">
        <f t="shared" si="19"/>
        <v>2</v>
      </c>
      <c r="N155" t="str">
        <f t="shared" si="20"/>
        <v>2</v>
      </c>
      <c r="O155">
        <v>1000</v>
      </c>
      <c r="P155">
        <f t="shared" si="21"/>
        <v>6183.1286782459729</v>
      </c>
      <c r="Q155" t="str">
        <f t="shared" si="22"/>
        <v xml:space="preserve"> </v>
      </c>
      <c r="R155">
        <f t="shared" si="17"/>
        <v>1000</v>
      </c>
      <c r="S155">
        <f t="shared" si="23"/>
        <v>1</v>
      </c>
    </row>
    <row r="156" spans="1:19" x14ac:dyDescent="0.3">
      <c r="A156" t="s">
        <v>467</v>
      </c>
      <c r="B156" t="s">
        <v>284</v>
      </c>
      <c r="C156" t="s">
        <v>283</v>
      </c>
      <c r="D156" s="78">
        <v>1</v>
      </c>
      <c r="E156">
        <v>6.0591050515434444E-4</v>
      </c>
      <c r="F156">
        <v>5.948552959374933E-3</v>
      </c>
      <c r="G156">
        <v>8.7059772582703185E-2</v>
      </c>
      <c r="H156">
        <v>1000</v>
      </c>
      <c r="I156" s="72">
        <v>35</v>
      </c>
      <c r="J156">
        <f t="shared" si="18"/>
        <v>-168.1081108009634</v>
      </c>
      <c r="K156" t="s">
        <v>25</v>
      </c>
      <c r="M156" t="str">
        <f t="shared" si="19"/>
        <v>2</v>
      </c>
      <c r="N156" t="str">
        <f t="shared" si="20"/>
        <v>2</v>
      </c>
      <c r="O156">
        <v>1000</v>
      </c>
      <c r="P156">
        <f t="shared" si="21"/>
        <v>8802.1200983527597</v>
      </c>
      <c r="Q156" t="str">
        <f t="shared" si="22"/>
        <v xml:space="preserve"> </v>
      </c>
      <c r="R156">
        <f t="shared" si="17"/>
        <v>1000</v>
      </c>
      <c r="S156">
        <f t="shared" si="23"/>
        <v>1</v>
      </c>
    </row>
    <row r="157" spans="1:19" x14ac:dyDescent="0.3">
      <c r="A157" t="s">
        <v>468</v>
      </c>
      <c r="B157" t="s">
        <v>284</v>
      </c>
      <c r="C157" t="s">
        <v>283</v>
      </c>
      <c r="D157" s="78">
        <v>1</v>
      </c>
      <c r="E157">
        <v>5.8260625495610034E-4</v>
      </c>
      <c r="F157">
        <v>5.7197624609374338E-3</v>
      </c>
      <c r="G157">
        <v>8.3711319791060723E-2</v>
      </c>
      <c r="H157">
        <v>1000</v>
      </c>
      <c r="I157" s="72">
        <v>35</v>
      </c>
      <c r="J157">
        <f t="shared" si="18"/>
        <v>-174.832435233002</v>
      </c>
      <c r="K157" t="s">
        <v>25</v>
      </c>
      <c r="M157" t="str">
        <f t="shared" si="19"/>
        <v>2</v>
      </c>
      <c r="N157" t="str">
        <f t="shared" si="20"/>
        <v>2</v>
      </c>
      <c r="O157">
        <v>1000</v>
      </c>
      <c r="P157">
        <f t="shared" si="21"/>
        <v>9154.2049022868723</v>
      </c>
      <c r="Q157" t="str">
        <f t="shared" si="22"/>
        <v xml:space="preserve"> </v>
      </c>
      <c r="R157">
        <f t="shared" si="17"/>
        <v>1000</v>
      </c>
      <c r="S157">
        <f t="shared" si="23"/>
        <v>1</v>
      </c>
    </row>
    <row r="158" spans="1:19" x14ac:dyDescent="0.3">
      <c r="A158" t="s">
        <v>469</v>
      </c>
      <c r="B158" t="s">
        <v>283</v>
      </c>
      <c r="C158" t="s">
        <v>277</v>
      </c>
      <c r="D158" s="78">
        <v>1</v>
      </c>
      <c r="E158">
        <v>3.1512254534077867E-3</v>
      </c>
      <c r="F158">
        <v>3.0937294100473637E-2</v>
      </c>
      <c r="G158">
        <v>0.45278134146332927</v>
      </c>
      <c r="H158">
        <v>1000</v>
      </c>
      <c r="I158" s="72">
        <v>35</v>
      </c>
      <c r="J158">
        <f t="shared" si="18"/>
        <v>-32.323447446707711</v>
      </c>
      <c r="K158" t="s">
        <v>25</v>
      </c>
      <c r="M158" t="str">
        <f t="shared" si="19"/>
        <v>2</v>
      </c>
      <c r="N158" t="str">
        <f t="shared" si="20"/>
        <v>2</v>
      </c>
      <c r="O158">
        <v>1000</v>
      </c>
      <c r="P158">
        <f t="shared" si="21"/>
        <v>1692.4517506212114</v>
      </c>
      <c r="Q158" t="str">
        <f t="shared" si="22"/>
        <v xml:space="preserve"> </v>
      </c>
      <c r="R158">
        <f t="shared" si="17"/>
        <v>1000</v>
      </c>
      <c r="S158">
        <f t="shared" si="23"/>
        <v>1</v>
      </c>
    </row>
    <row r="159" spans="1:19" x14ac:dyDescent="0.3">
      <c r="A159" t="s">
        <v>470</v>
      </c>
      <c r="B159" t="s">
        <v>284</v>
      </c>
      <c r="C159" t="s">
        <v>278</v>
      </c>
      <c r="D159" s="78">
        <v>1</v>
      </c>
      <c r="E159">
        <v>1.0150433492512904E-3</v>
      </c>
      <c r="F159">
        <v>9.965232600719685E-3</v>
      </c>
      <c r="G159">
        <v>0.14584570228715907</v>
      </c>
      <c r="H159">
        <v>1000</v>
      </c>
      <c r="I159" s="72">
        <v>35</v>
      </c>
      <c r="J159">
        <f t="shared" si="18"/>
        <v>-100.3488869821042</v>
      </c>
      <c r="K159" t="s">
        <v>25</v>
      </c>
      <c r="M159" t="str">
        <f t="shared" si="19"/>
        <v>2</v>
      </c>
      <c r="N159" t="str">
        <f t="shared" si="20"/>
        <v>2</v>
      </c>
      <c r="O159">
        <v>1000</v>
      </c>
      <c r="P159">
        <f t="shared" si="21"/>
        <v>5254.2554356481833</v>
      </c>
      <c r="Q159" t="str">
        <f t="shared" si="22"/>
        <v xml:space="preserve"> </v>
      </c>
      <c r="R159">
        <f t="shared" si="17"/>
        <v>1000</v>
      </c>
      <c r="S159">
        <f t="shared" si="23"/>
        <v>1</v>
      </c>
    </row>
    <row r="160" spans="1:19" x14ac:dyDescent="0.3">
      <c r="A160" t="s">
        <v>471</v>
      </c>
      <c r="B160" t="s">
        <v>285</v>
      </c>
      <c r="C160" t="s">
        <v>286</v>
      </c>
      <c r="D160" s="78">
        <v>1</v>
      </c>
      <c r="E160">
        <v>1.7610090187258461E-4</v>
      </c>
      <c r="F160">
        <v>1.7288783278578657E-3</v>
      </c>
      <c r="G160">
        <v>2.5302919058534518E-2</v>
      </c>
      <c r="H160">
        <v>1000</v>
      </c>
      <c r="I160" s="72">
        <v>35</v>
      </c>
      <c r="J160">
        <f t="shared" si="18"/>
        <v>-578.40970291936696</v>
      </c>
      <c r="K160" t="s">
        <v>25</v>
      </c>
      <c r="M160" t="str">
        <f t="shared" si="19"/>
        <v>2</v>
      </c>
      <c r="N160" t="str">
        <f t="shared" si="20"/>
        <v>2</v>
      </c>
      <c r="O160">
        <v>1000</v>
      </c>
      <c r="P160">
        <f t="shared" si="21"/>
        <v>30285.46122427563</v>
      </c>
      <c r="Q160" t="str">
        <f t="shared" si="22"/>
        <v xml:space="preserve"> </v>
      </c>
      <c r="R160">
        <f t="shared" si="17"/>
        <v>1000</v>
      </c>
      <c r="S160">
        <f t="shared" si="23"/>
        <v>1</v>
      </c>
    </row>
    <row r="161" spans="1:19" x14ac:dyDescent="0.3">
      <c r="A161" t="s">
        <v>472</v>
      </c>
      <c r="B161" t="s">
        <v>285</v>
      </c>
      <c r="C161" t="s">
        <v>286</v>
      </c>
      <c r="D161" s="78">
        <v>1</v>
      </c>
      <c r="E161">
        <v>1.7610090187258461E-4</v>
      </c>
      <c r="F161">
        <v>1.7288783278578657E-3</v>
      </c>
      <c r="G161">
        <v>2.5302919058534518E-2</v>
      </c>
      <c r="H161">
        <v>1000</v>
      </c>
      <c r="I161" s="72">
        <v>35</v>
      </c>
      <c r="J161">
        <f t="shared" si="18"/>
        <v>-578.40970291936696</v>
      </c>
      <c r="K161" t="s">
        <v>25</v>
      </c>
      <c r="M161" t="str">
        <f t="shared" si="19"/>
        <v>2</v>
      </c>
      <c r="N161" t="str">
        <f t="shared" si="20"/>
        <v>2</v>
      </c>
      <c r="O161">
        <v>1000</v>
      </c>
      <c r="P161">
        <f t="shared" si="21"/>
        <v>30285.46122427563</v>
      </c>
      <c r="Q161" t="str">
        <f t="shared" si="22"/>
        <v xml:space="preserve"> </v>
      </c>
      <c r="R161">
        <f t="shared" si="17"/>
        <v>1000</v>
      </c>
      <c r="S161">
        <f t="shared" si="23"/>
        <v>1</v>
      </c>
    </row>
    <row r="162" spans="1:19" x14ac:dyDescent="0.3">
      <c r="A162" t="s">
        <v>473</v>
      </c>
      <c r="B162" t="s">
        <v>287</v>
      </c>
      <c r="C162" t="s">
        <v>288</v>
      </c>
      <c r="D162" s="78">
        <v>1</v>
      </c>
      <c r="E162">
        <v>8.6265604522854536E-4</v>
      </c>
      <c r="F162">
        <v>1.1770693873493665E-2</v>
      </c>
      <c r="G162">
        <v>1.3060943009626624</v>
      </c>
      <c r="H162">
        <v>2500</v>
      </c>
      <c r="I162" s="72">
        <v>35</v>
      </c>
      <c r="J162">
        <f t="shared" si="18"/>
        <v>-84.956758772895483</v>
      </c>
      <c r="K162" t="s">
        <v>25</v>
      </c>
      <c r="M162" t="str">
        <f t="shared" si="19"/>
        <v>1</v>
      </c>
      <c r="N162" t="str">
        <f t="shared" si="20"/>
        <v>1</v>
      </c>
      <c r="O162">
        <v>2500</v>
      </c>
      <c r="P162">
        <f t="shared" si="21"/>
        <v>4448.3254872288107</v>
      </c>
      <c r="Q162" t="str">
        <f t="shared" si="22"/>
        <v xml:space="preserve"> </v>
      </c>
      <c r="R162">
        <f t="shared" si="17"/>
        <v>2500</v>
      </c>
      <c r="S162">
        <f t="shared" si="23"/>
        <v>1</v>
      </c>
    </row>
    <row r="163" spans="1:19" x14ac:dyDescent="0.3">
      <c r="A163" t="s">
        <v>474</v>
      </c>
      <c r="B163" t="s">
        <v>287</v>
      </c>
      <c r="C163" t="s">
        <v>289</v>
      </c>
      <c r="D163" s="78">
        <v>1</v>
      </c>
      <c r="E163">
        <v>1.7255346852460022E-3</v>
      </c>
      <c r="F163">
        <v>2.3544424988924718E-2</v>
      </c>
      <c r="G163">
        <v>2.6125256189633772</v>
      </c>
      <c r="H163">
        <v>2500</v>
      </c>
      <c r="I163" s="72">
        <v>35</v>
      </c>
      <c r="J163">
        <f t="shared" si="18"/>
        <v>-42.472899655455564</v>
      </c>
      <c r="K163" t="s">
        <v>25</v>
      </c>
      <c r="M163" t="str">
        <f t="shared" si="19"/>
        <v>1</v>
      </c>
      <c r="N163" t="str">
        <f t="shared" si="20"/>
        <v>1</v>
      </c>
      <c r="O163">
        <v>2500</v>
      </c>
      <c r="P163">
        <f t="shared" si="21"/>
        <v>2223.8758255705943</v>
      </c>
      <c r="Q163" t="str">
        <f t="shared" si="22"/>
        <v>Swap</v>
      </c>
      <c r="R163">
        <f t="shared" si="17"/>
        <v>2223.8758255705943</v>
      </c>
      <c r="S163">
        <f t="shared" si="23"/>
        <v>0</v>
      </c>
    </row>
    <row r="164" spans="1:19" x14ac:dyDescent="0.3">
      <c r="A164" t="s">
        <v>475</v>
      </c>
      <c r="B164" t="s">
        <v>288</v>
      </c>
      <c r="C164" t="s">
        <v>289</v>
      </c>
      <c r="D164" s="78">
        <v>1</v>
      </c>
      <c r="E164">
        <v>8.63074334524009E-4</v>
      </c>
      <c r="F164">
        <v>1.1776401310744809E-2</v>
      </c>
      <c r="G164">
        <v>1.3067276069807219</v>
      </c>
      <c r="H164">
        <v>2500</v>
      </c>
      <c r="I164" s="72">
        <v>35</v>
      </c>
      <c r="J164">
        <f t="shared" si="18"/>
        <v>-84.915584448332126</v>
      </c>
      <c r="K164" t="s">
        <v>25</v>
      </c>
      <c r="M164" t="str">
        <f t="shared" si="19"/>
        <v>1</v>
      </c>
      <c r="N164" t="str">
        <f t="shared" si="20"/>
        <v>1</v>
      </c>
      <c r="O164">
        <v>2500</v>
      </c>
      <c r="P164">
        <f t="shared" si="21"/>
        <v>4446.1696046360648</v>
      </c>
      <c r="Q164" t="str">
        <f t="shared" si="22"/>
        <v xml:space="preserve"> </v>
      </c>
      <c r="R164">
        <f t="shared" si="17"/>
        <v>2500</v>
      </c>
      <c r="S164">
        <f t="shared" si="23"/>
        <v>1</v>
      </c>
    </row>
    <row r="165" spans="1:19" x14ac:dyDescent="0.3">
      <c r="A165" t="s">
        <v>476</v>
      </c>
      <c r="B165" t="s">
        <v>289</v>
      </c>
      <c r="C165" t="s">
        <v>290</v>
      </c>
      <c r="D165" s="78">
        <v>1</v>
      </c>
      <c r="E165">
        <v>1.0811540456300253E-3</v>
      </c>
      <c r="F165">
        <v>1.4752036308780194E-2</v>
      </c>
      <c r="G165">
        <v>1.6369086442627252</v>
      </c>
      <c r="H165">
        <v>2500</v>
      </c>
      <c r="I165" s="72">
        <v>35</v>
      </c>
      <c r="J165">
        <f t="shared" si="18"/>
        <v>-67.787251811793254</v>
      </c>
      <c r="K165" t="s">
        <v>25</v>
      </c>
      <c r="M165" t="str">
        <f t="shared" si="19"/>
        <v>1</v>
      </c>
      <c r="N165" t="str">
        <f t="shared" si="20"/>
        <v>1</v>
      </c>
      <c r="O165">
        <v>2500</v>
      </c>
      <c r="P165">
        <f t="shared" si="21"/>
        <v>3549.3322049828512</v>
      </c>
      <c r="Q165" t="str">
        <f t="shared" si="22"/>
        <v xml:space="preserve"> </v>
      </c>
      <c r="R165">
        <f t="shared" si="17"/>
        <v>2500</v>
      </c>
      <c r="S165">
        <f t="shared" si="23"/>
        <v>1</v>
      </c>
    </row>
    <row r="166" spans="1:19" x14ac:dyDescent="0.3">
      <c r="A166" t="s">
        <v>477</v>
      </c>
      <c r="B166" t="s">
        <v>289</v>
      </c>
      <c r="C166" t="s">
        <v>290</v>
      </c>
      <c r="D166" s="78">
        <v>1</v>
      </c>
      <c r="E166">
        <v>1.0811540456300253E-3</v>
      </c>
      <c r="F166">
        <v>1.4752036308780194E-2</v>
      </c>
      <c r="G166">
        <v>1.6369086442627252</v>
      </c>
      <c r="H166">
        <v>2500</v>
      </c>
      <c r="I166" s="72">
        <v>35</v>
      </c>
      <c r="J166">
        <f t="shared" si="18"/>
        <v>-67.787251811793254</v>
      </c>
      <c r="K166" t="s">
        <v>25</v>
      </c>
      <c r="M166" t="str">
        <f t="shared" si="19"/>
        <v>1</v>
      </c>
      <c r="N166" t="str">
        <f t="shared" si="20"/>
        <v>1</v>
      </c>
      <c r="O166">
        <v>2500</v>
      </c>
      <c r="P166">
        <f t="shared" si="21"/>
        <v>3549.3322049828512</v>
      </c>
      <c r="Q166" t="str">
        <f t="shared" si="22"/>
        <v xml:space="preserve"> </v>
      </c>
      <c r="R166">
        <f t="shared" si="17"/>
        <v>2500</v>
      </c>
      <c r="S166">
        <f t="shared" si="23"/>
        <v>1</v>
      </c>
    </row>
    <row r="167" spans="1:19" x14ac:dyDescent="0.3">
      <c r="A167" t="s">
        <v>478</v>
      </c>
      <c r="B167" t="s">
        <v>291</v>
      </c>
      <c r="C167" t="s">
        <v>273</v>
      </c>
      <c r="D167" s="78">
        <v>1</v>
      </c>
      <c r="E167">
        <v>2.3050960749557213E-4</v>
      </c>
      <c r="F167">
        <v>2.2630381816582832E-3</v>
      </c>
      <c r="G167">
        <v>3.31205909717322E-2</v>
      </c>
      <c r="H167">
        <v>1000</v>
      </c>
      <c r="I167" s="72">
        <v>35</v>
      </c>
      <c r="J167">
        <f t="shared" si="18"/>
        <v>-441.88383921442784</v>
      </c>
      <c r="K167" t="s">
        <v>25</v>
      </c>
      <c r="M167" t="str">
        <f t="shared" si="19"/>
        <v>2</v>
      </c>
      <c r="N167" t="str">
        <f t="shared" si="20"/>
        <v>2</v>
      </c>
      <c r="O167">
        <v>1000</v>
      </c>
      <c r="P167">
        <f t="shared" si="21"/>
        <v>23136.983716934996</v>
      </c>
      <c r="Q167" t="str">
        <f t="shared" si="22"/>
        <v xml:space="preserve"> </v>
      </c>
      <c r="R167">
        <f t="shared" si="17"/>
        <v>1000</v>
      </c>
      <c r="S167">
        <f t="shared" si="23"/>
        <v>1</v>
      </c>
    </row>
    <row r="168" spans="1:19" x14ac:dyDescent="0.3">
      <c r="A168" t="s">
        <v>479</v>
      </c>
      <c r="B168" t="s">
        <v>291</v>
      </c>
      <c r="C168" t="s">
        <v>273</v>
      </c>
      <c r="D168" s="78">
        <v>1</v>
      </c>
      <c r="E168">
        <v>2.3050960749557213E-4</v>
      </c>
      <c r="F168">
        <v>2.2630381816582832E-3</v>
      </c>
      <c r="G168">
        <v>3.31205909717322E-2</v>
      </c>
      <c r="H168">
        <v>1000</v>
      </c>
      <c r="I168" s="72">
        <v>35</v>
      </c>
      <c r="J168">
        <f t="shared" si="18"/>
        <v>-441.88383921442784</v>
      </c>
      <c r="K168" t="s">
        <v>25</v>
      </c>
      <c r="M168" t="str">
        <f t="shared" si="19"/>
        <v>2</v>
      </c>
      <c r="N168" t="str">
        <f t="shared" si="20"/>
        <v>2</v>
      </c>
      <c r="O168">
        <v>1000</v>
      </c>
      <c r="P168">
        <f t="shared" si="21"/>
        <v>23136.983716934996</v>
      </c>
      <c r="Q168" t="str">
        <f t="shared" si="22"/>
        <v xml:space="preserve"> </v>
      </c>
      <c r="R168">
        <f t="shared" si="17"/>
        <v>1000</v>
      </c>
      <c r="S168">
        <f t="shared" si="23"/>
        <v>1</v>
      </c>
    </row>
    <row r="169" spans="1:19" x14ac:dyDescent="0.3">
      <c r="A169" t="s">
        <v>480</v>
      </c>
      <c r="B169" t="s">
        <v>292</v>
      </c>
      <c r="C169" t="s">
        <v>259</v>
      </c>
      <c r="D169" s="78">
        <v>1</v>
      </c>
      <c r="E169">
        <v>3.6689299732840146E-4</v>
      </c>
      <c r="F169">
        <v>4.7594174931212072E-3</v>
      </c>
      <c r="G169">
        <v>0.10150706259419107</v>
      </c>
      <c r="H169">
        <v>1000</v>
      </c>
      <c r="I169" s="72">
        <v>35</v>
      </c>
      <c r="J169">
        <f t="shared" si="18"/>
        <v>-210.10974587652825</v>
      </c>
      <c r="K169" t="s">
        <v>25</v>
      </c>
      <c r="M169" t="str">
        <f t="shared" si="19"/>
        <v>2</v>
      </c>
      <c r="N169" t="str">
        <f t="shared" si="20"/>
        <v>2</v>
      </c>
      <c r="O169">
        <v>1000</v>
      </c>
      <c r="P169">
        <f t="shared" si="21"/>
        <v>11001.32056822199</v>
      </c>
      <c r="Q169" t="str">
        <f t="shared" si="22"/>
        <v xml:space="preserve"> </v>
      </c>
      <c r="R169">
        <f t="shared" si="17"/>
        <v>1000</v>
      </c>
      <c r="S169">
        <f t="shared" si="23"/>
        <v>1</v>
      </c>
    </row>
    <row r="170" spans="1:19" x14ac:dyDescent="0.3">
      <c r="A170" t="s">
        <v>481</v>
      </c>
      <c r="B170" t="s">
        <v>292</v>
      </c>
      <c r="C170" t="s">
        <v>259</v>
      </c>
      <c r="D170" s="78">
        <v>1</v>
      </c>
      <c r="E170">
        <v>3.6689299732840146E-4</v>
      </c>
      <c r="F170">
        <v>4.7594174931212072E-3</v>
      </c>
      <c r="G170">
        <v>0.10150706259419107</v>
      </c>
      <c r="H170">
        <v>1000</v>
      </c>
      <c r="I170" s="72">
        <v>35</v>
      </c>
      <c r="J170">
        <f t="shared" si="18"/>
        <v>-210.10974587652825</v>
      </c>
      <c r="K170" t="s">
        <v>25</v>
      </c>
      <c r="M170" t="str">
        <f t="shared" si="19"/>
        <v>2</v>
      </c>
      <c r="N170" t="str">
        <f t="shared" si="20"/>
        <v>2</v>
      </c>
      <c r="O170">
        <v>1000</v>
      </c>
      <c r="P170">
        <f t="shared" si="21"/>
        <v>11001.32056822199</v>
      </c>
      <c r="Q170" t="str">
        <f t="shared" si="22"/>
        <v xml:space="preserve"> </v>
      </c>
      <c r="R170">
        <f t="shared" si="17"/>
        <v>1000</v>
      </c>
      <c r="S170">
        <f t="shared" si="23"/>
        <v>1</v>
      </c>
    </row>
    <row r="171" spans="1:19" x14ac:dyDescent="0.3">
      <c r="A171" t="s">
        <v>482</v>
      </c>
      <c r="B171" t="s">
        <v>292</v>
      </c>
      <c r="C171" t="s">
        <v>270</v>
      </c>
      <c r="D171" s="78">
        <v>1</v>
      </c>
      <c r="E171">
        <v>4.4738672288680923E-3</v>
      </c>
      <c r="F171">
        <v>3.4107700655727033E-2</v>
      </c>
      <c r="G171">
        <v>0.4185945080475591</v>
      </c>
      <c r="H171">
        <v>1000</v>
      </c>
      <c r="I171" s="72">
        <v>35</v>
      </c>
      <c r="J171">
        <f t="shared" si="18"/>
        <v>-29.318892237670958</v>
      </c>
      <c r="K171" t="s">
        <v>25</v>
      </c>
      <c r="M171" t="str">
        <f t="shared" si="19"/>
        <v>2</v>
      </c>
      <c r="N171" t="str">
        <f t="shared" si="20"/>
        <v>2</v>
      </c>
      <c r="O171">
        <v>1000</v>
      </c>
      <c r="P171">
        <f t="shared" si="21"/>
        <v>1535.1336077542983</v>
      </c>
      <c r="Q171" t="str">
        <f t="shared" si="22"/>
        <v xml:space="preserve"> </v>
      </c>
      <c r="R171">
        <f t="shared" si="17"/>
        <v>1000</v>
      </c>
      <c r="S171">
        <f t="shared" si="23"/>
        <v>1</v>
      </c>
    </row>
    <row r="172" spans="1:19" x14ac:dyDescent="0.3">
      <c r="A172" t="s">
        <v>483</v>
      </c>
      <c r="B172" t="s">
        <v>292</v>
      </c>
      <c r="C172" t="s">
        <v>293</v>
      </c>
      <c r="D172" s="78">
        <v>1</v>
      </c>
      <c r="E172">
        <v>2.5082369183398044E-3</v>
      </c>
      <c r="F172">
        <v>1.9122202248729202E-2</v>
      </c>
      <c r="G172">
        <v>0.23468157305258563</v>
      </c>
      <c r="H172">
        <v>1000</v>
      </c>
      <c r="I172" s="72">
        <v>35</v>
      </c>
      <c r="J172">
        <f t="shared" si="18"/>
        <v>-52.2952318458224</v>
      </c>
      <c r="K172" t="s">
        <v>25</v>
      </c>
      <c r="M172" t="str">
        <f t="shared" si="19"/>
        <v>2</v>
      </c>
      <c r="N172" t="str">
        <f t="shared" si="20"/>
        <v>2</v>
      </c>
      <c r="O172">
        <v>1000</v>
      </c>
      <c r="P172">
        <f t="shared" si="21"/>
        <v>2738.1719364101773</v>
      </c>
      <c r="Q172" t="str">
        <f t="shared" si="22"/>
        <v xml:space="preserve"> </v>
      </c>
      <c r="R172">
        <f t="shared" si="17"/>
        <v>1000</v>
      </c>
      <c r="S172">
        <f t="shared" si="23"/>
        <v>1</v>
      </c>
    </row>
    <row r="173" spans="1:19" x14ac:dyDescent="0.3">
      <c r="A173" t="s">
        <v>484</v>
      </c>
      <c r="B173" t="s">
        <v>293</v>
      </c>
      <c r="C173" t="s">
        <v>257</v>
      </c>
      <c r="D173" s="78">
        <v>1</v>
      </c>
      <c r="E173">
        <v>2.5096199866665048E-3</v>
      </c>
      <c r="F173">
        <v>1.9132746433002067E-2</v>
      </c>
      <c r="G173">
        <v>0.23481097895047992</v>
      </c>
      <c r="H173">
        <v>1000</v>
      </c>
      <c r="I173" s="72">
        <v>35</v>
      </c>
      <c r="J173">
        <f t="shared" si="18"/>
        <v>-52.266411594474505</v>
      </c>
      <c r="K173" t="s">
        <v>25</v>
      </c>
      <c r="M173" t="str">
        <f t="shared" si="19"/>
        <v>2</v>
      </c>
      <c r="N173" t="str">
        <f t="shared" si="20"/>
        <v>2</v>
      </c>
      <c r="O173">
        <v>1000</v>
      </c>
      <c r="P173">
        <f t="shared" si="21"/>
        <v>2736.662911578358</v>
      </c>
      <c r="Q173" t="str">
        <f t="shared" si="22"/>
        <v xml:space="preserve"> </v>
      </c>
      <c r="R173">
        <f t="shared" si="17"/>
        <v>1000</v>
      </c>
      <c r="S173">
        <f t="shared" si="23"/>
        <v>1</v>
      </c>
    </row>
    <row r="174" spans="1:19" x14ac:dyDescent="0.3">
      <c r="A174" t="s">
        <v>485</v>
      </c>
      <c r="B174" t="s">
        <v>286</v>
      </c>
      <c r="C174" t="s">
        <v>270</v>
      </c>
      <c r="D174" s="78">
        <v>1</v>
      </c>
      <c r="E174">
        <v>5.3729839645102143E-3</v>
      </c>
      <c r="F174">
        <v>5.2749505728770456E-2</v>
      </c>
      <c r="G174">
        <v>0.77201295911120438</v>
      </c>
      <c r="H174">
        <v>1000</v>
      </c>
      <c r="I174" s="72">
        <v>35</v>
      </c>
      <c r="J174">
        <f t="shared" si="18"/>
        <v>-18.957523604900498</v>
      </c>
      <c r="K174" t="s">
        <v>25</v>
      </c>
      <c r="M174" t="str">
        <f t="shared" si="19"/>
        <v>2</v>
      </c>
      <c r="N174" t="str">
        <f t="shared" si="20"/>
        <v>2</v>
      </c>
      <c r="O174">
        <v>1000</v>
      </c>
      <c r="P174">
        <f t="shared" si="21"/>
        <v>992.61361479017489</v>
      </c>
      <c r="Q174" t="str">
        <f t="shared" si="22"/>
        <v>Swap</v>
      </c>
      <c r="R174">
        <f t="shared" si="17"/>
        <v>992.61361479017489</v>
      </c>
      <c r="S174">
        <f t="shared" si="23"/>
        <v>0</v>
      </c>
    </row>
    <row r="175" spans="1:19" x14ac:dyDescent="0.3">
      <c r="A175" t="s">
        <v>486</v>
      </c>
      <c r="B175" t="s">
        <v>286</v>
      </c>
      <c r="C175" t="s">
        <v>294</v>
      </c>
      <c r="D175" s="78">
        <v>1</v>
      </c>
      <c r="E175">
        <v>4.8648627016321892E-3</v>
      </c>
      <c r="F175">
        <v>4.7761002944445144E-2</v>
      </c>
      <c r="G175">
        <v>0.69900395660294079</v>
      </c>
      <c r="H175">
        <v>1000</v>
      </c>
      <c r="I175" s="72">
        <v>35</v>
      </c>
      <c r="J175">
        <f t="shared" si="18"/>
        <v>-20.937583768146251</v>
      </c>
      <c r="K175" t="s">
        <v>25</v>
      </c>
      <c r="M175" t="str">
        <f t="shared" si="19"/>
        <v>2</v>
      </c>
      <c r="N175" t="str">
        <f t="shared" si="20"/>
        <v>2</v>
      </c>
      <c r="O175">
        <v>1000</v>
      </c>
      <c r="P175">
        <f t="shared" si="21"/>
        <v>1096.2893224988193</v>
      </c>
      <c r="Q175" t="str">
        <f t="shared" si="22"/>
        <v xml:space="preserve"> </v>
      </c>
      <c r="R175">
        <f t="shared" si="17"/>
        <v>1000</v>
      </c>
      <c r="S175">
        <f t="shared" si="23"/>
        <v>1</v>
      </c>
    </row>
    <row r="176" spans="1:19" x14ac:dyDescent="0.3">
      <c r="A176" t="s">
        <v>487</v>
      </c>
      <c r="B176" t="s">
        <v>294</v>
      </c>
      <c r="C176" t="s">
        <v>270</v>
      </c>
      <c r="D176" s="78">
        <v>1</v>
      </c>
      <c r="E176">
        <v>5.085574969869533E-4</v>
      </c>
      <c r="F176">
        <v>4.9927855318227903E-3</v>
      </c>
      <c r="G176">
        <v>7.3071682461809589E-2</v>
      </c>
      <c r="H176">
        <v>1000</v>
      </c>
      <c r="I176" s="72">
        <v>35</v>
      </c>
      <c r="J176">
        <f t="shared" si="18"/>
        <v>-200.28899571716937</v>
      </c>
      <c r="K176" t="s">
        <v>25</v>
      </c>
      <c r="M176" t="str">
        <f t="shared" si="19"/>
        <v>2</v>
      </c>
      <c r="N176" t="str">
        <f t="shared" si="20"/>
        <v>2</v>
      </c>
      <c r="O176">
        <v>1000</v>
      </c>
      <c r="P176">
        <f t="shared" si="21"/>
        <v>10487.107292332279</v>
      </c>
      <c r="Q176" t="str">
        <f t="shared" si="22"/>
        <v xml:space="preserve"> </v>
      </c>
      <c r="R176">
        <f t="shared" si="17"/>
        <v>1000</v>
      </c>
      <c r="S176">
        <f t="shared" si="23"/>
        <v>1</v>
      </c>
    </row>
    <row r="177" spans="1:19" x14ac:dyDescent="0.3">
      <c r="A177" t="s">
        <v>488</v>
      </c>
      <c r="B177" t="s">
        <v>285</v>
      </c>
      <c r="C177" t="s">
        <v>295</v>
      </c>
      <c r="D177" s="78">
        <v>1</v>
      </c>
      <c r="E177">
        <v>3.2867689172638281E-3</v>
      </c>
      <c r="F177">
        <v>3.2267998001769091E-2</v>
      </c>
      <c r="G177">
        <v>0.47225679705948687</v>
      </c>
      <c r="H177">
        <v>1000</v>
      </c>
      <c r="I177" s="72">
        <v>35</v>
      </c>
      <c r="J177">
        <f t="shared" si="18"/>
        <v>-30.990456858996183</v>
      </c>
      <c r="K177" t="s">
        <v>25</v>
      </c>
      <c r="M177" t="str">
        <f t="shared" si="19"/>
        <v>2</v>
      </c>
      <c r="N177" t="str">
        <f t="shared" si="20"/>
        <v>2</v>
      </c>
      <c r="O177">
        <v>1000</v>
      </c>
      <c r="P177">
        <f t="shared" si="21"/>
        <v>1622.6565266602302</v>
      </c>
      <c r="Q177" t="str">
        <f t="shared" si="22"/>
        <v xml:space="preserve"> </v>
      </c>
      <c r="R177">
        <f t="shared" si="17"/>
        <v>1000</v>
      </c>
      <c r="S177">
        <f t="shared" si="23"/>
        <v>1</v>
      </c>
    </row>
    <row r="178" spans="1:19" x14ac:dyDescent="0.3">
      <c r="A178" t="s">
        <v>489</v>
      </c>
      <c r="B178" t="s">
        <v>285</v>
      </c>
      <c r="C178" t="s">
        <v>284</v>
      </c>
      <c r="D178" s="78">
        <v>1</v>
      </c>
      <c r="E178">
        <v>2.8648070937200487E-3</v>
      </c>
      <c r="F178">
        <v>2.8125369292030515E-2</v>
      </c>
      <c r="G178">
        <v>0.41162754557135428</v>
      </c>
      <c r="H178">
        <v>1000</v>
      </c>
      <c r="I178" s="72">
        <v>35</v>
      </c>
      <c r="J178">
        <f t="shared" si="18"/>
        <v>-35.555088703612356</v>
      </c>
      <c r="K178" t="s">
        <v>25</v>
      </c>
      <c r="M178" t="str">
        <f t="shared" si="19"/>
        <v>2</v>
      </c>
      <c r="N178" t="str">
        <f t="shared" si="20"/>
        <v>2</v>
      </c>
      <c r="O178">
        <v>1000</v>
      </c>
      <c r="P178">
        <f t="shared" si="21"/>
        <v>1861.6600911500336</v>
      </c>
      <c r="Q178" t="str">
        <f t="shared" si="22"/>
        <v xml:space="preserve"> </v>
      </c>
      <c r="R178">
        <f t="shared" si="17"/>
        <v>1000</v>
      </c>
      <c r="S178">
        <f t="shared" si="23"/>
        <v>1</v>
      </c>
    </row>
    <row r="179" spans="1:19" x14ac:dyDescent="0.3">
      <c r="A179" t="s">
        <v>490</v>
      </c>
      <c r="B179" t="s">
        <v>284</v>
      </c>
      <c r="C179" t="s">
        <v>296</v>
      </c>
      <c r="D179" s="78">
        <v>1</v>
      </c>
      <c r="E179">
        <v>5.1872737763315399E-4</v>
      </c>
      <c r="F179">
        <v>5.0926287811142619E-3</v>
      </c>
      <c r="G179">
        <v>7.4532933733605797E-2</v>
      </c>
      <c r="H179">
        <v>1000</v>
      </c>
      <c r="I179" s="72">
        <v>35</v>
      </c>
      <c r="J179">
        <f t="shared" si="18"/>
        <v>-196.36224099200905</v>
      </c>
      <c r="K179" t="s">
        <v>25</v>
      </c>
      <c r="M179" t="str">
        <f t="shared" si="19"/>
        <v>2</v>
      </c>
      <c r="N179" t="str">
        <f t="shared" si="20"/>
        <v>2</v>
      </c>
      <c r="O179">
        <v>1000</v>
      </c>
      <c r="P179">
        <f t="shared" si="21"/>
        <v>10281.502895715403</v>
      </c>
      <c r="Q179" t="str">
        <f t="shared" si="22"/>
        <v xml:space="preserve"> </v>
      </c>
      <c r="R179">
        <f t="shared" si="17"/>
        <v>1000</v>
      </c>
      <c r="S179">
        <f t="shared" si="23"/>
        <v>1</v>
      </c>
    </row>
    <row r="180" spans="1:19" x14ac:dyDescent="0.3">
      <c r="A180" t="s">
        <v>491</v>
      </c>
      <c r="B180" t="s">
        <v>295</v>
      </c>
      <c r="C180" t="s">
        <v>296</v>
      </c>
      <c r="D180" s="78">
        <v>1</v>
      </c>
      <c r="E180">
        <v>2.5479750682239028E-4</v>
      </c>
      <c r="F180">
        <v>2.5014856985580629E-3</v>
      </c>
      <c r="G180">
        <v>3.6610378611848703E-2</v>
      </c>
      <c r="H180">
        <v>1000</v>
      </c>
      <c r="I180" s="72">
        <v>35</v>
      </c>
      <c r="J180">
        <f t="shared" si="18"/>
        <v>-399.76242941402074</v>
      </c>
      <c r="K180" t="s">
        <v>25</v>
      </c>
      <c r="M180" t="str">
        <f t="shared" si="19"/>
        <v>2</v>
      </c>
      <c r="N180" t="str">
        <f t="shared" si="20"/>
        <v>2</v>
      </c>
      <c r="O180">
        <v>1000</v>
      </c>
      <c r="P180">
        <f t="shared" si="21"/>
        <v>20931.511857138263</v>
      </c>
      <c r="Q180" t="str">
        <f t="shared" si="22"/>
        <v xml:space="preserve"> </v>
      </c>
      <c r="R180">
        <f t="shared" si="17"/>
        <v>1000</v>
      </c>
      <c r="S180">
        <f t="shared" si="23"/>
        <v>1</v>
      </c>
    </row>
    <row r="181" spans="1:19" x14ac:dyDescent="0.3">
      <c r="A181" t="s">
        <v>492</v>
      </c>
      <c r="B181" t="s">
        <v>284</v>
      </c>
      <c r="C181" t="s">
        <v>295</v>
      </c>
      <c r="D181" s="78">
        <v>1</v>
      </c>
      <c r="E181">
        <v>7.1092827952487167E-4</v>
      </c>
      <c r="F181">
        <v>6.9795695653003201E-3</v>
      </c>
      <c r="G181">
        <v>0.10214916858436314</v>
      </c>
      <c r="H181">
        <v>1000</v>
      </c>
      <c r="I181" s="72">
        <v>35</v>
      </c>
      <c r="J181">
        <f t="shared" si="18"/>
        <v>-143.27531098358952</v>
      </c>
      <c r="K181" t="s">
        <v>25</v>
      </c>
      <c r="M181" t="str">
        <f t="shared" si="19"/>
        <v>2</v>
      </c>
      <c r="N181" t="str">
        <f t="shared" si="20"/>
        <v>2</v>
      </c>
      <c r="O181">
        <v>1000</v>
      </c>
      <c r="P181">
        <f t="shared" si="21"/>
        <v>7501.8777404472958</v>
      </c>
      <c r="Q181" t="str">
        <f t="shared" si="22"/>
        <v xml:space="preserve"> </v>
      </c>
      <c r="R181">
        <f t="shared" si="17"/>
        <v>1000</v>
      </c>
      <c r="S181">
        <f t="shared" si="23"/>
        <v>1</v>
      </c>
    </row>
    <row r="182" spans="1:19" x14ac:dyDescent="0.3">
      <c r="A182" t="s">
        <v>493</v>
      </c>
      <c r="B182" t="s">
        <v>284</v>
      </c>
      <c r="C182" t="s">
        <v>295</v>
      </c>
      <c r="D182" s="78">
        <v>1</v>
      </c>
      <c r="E182">
        <v>7.1092827952487167E-4</v>
      </c>
      <c r="F182">
        <v>6.9795695653003201E-3</v>
      </c>
      <c r="G182">
        <v>0.10214916858436314</v>
      </c>
      <c r="H182">
        <v>1000</v>
      </c>
      <c r="I182" s="72">
        <v>35</v>
      </c>
      <c r="J182">
        <f t="shared" si="18"/>
        <v>-143.27531098358952</v>
      </c>
      <c r="K182" t="s">
        <v>25</v>
      </c>
      <c r="M182" t="str">
        <f t="shared" si="19"/>
        <v>2</v>
      </c>
      <c r="N182" t="str">
        <f t="shared" si="20"/>
        <v>2</v>
      </c>
      <c r="O182">
        <v>1000</v>
      </c>
      <c r="P182">
        <f t="shared" si="21"/>
        <v>7501.8777404472958</v>
      </c>
      <c r="Q182" t="str">
        <f t="shared" si="22"/>
        <v xml:space="preserve"> </v>
      </c>
      <c r="R182">
        <f t="shared" si="17"/>
        <v>1000</v>
      </c>
      <c r="S182">
        <f t="shared" si="23"/>
        <v>1</v>
      </c>
    </row>
    <row r="183" spans="1:19" x14ac:dyDescent="0.3">
      <c r="A183" t="s">
        <v>494</v>
      </c>
      <c r="B183" t="s">
        <v>285</v>
      </c>
      <c r="C183" t="s">
        <v>297</v>
      </c>
      <c r="D183" s="78">
        <v>1</v>
      </c>
      <c r="E183">
        <v>5.0837763031832755E-4</v>
      </c>
      <c r="F183">
        <v>4.9910196829146694E-3</v>
      </c>
      <c r="G183">
        <v>7.3045838461528123E-2</v>
      </c>
      <c r="H183">
        <v>1000</v>
      </c>
      <c r="I183" s="72">
        <v>35</v>
      </c>
      <c r="J183">
        <f t="shared" si="18"/>
        <v>-200.3598590130218</v>
      </c>
      <c r="K183" t="s">
        <v>25</v>
      </c>
      <c r="M183" t="str">
        <f t="shared" si="19"/>
        <v>2</v>
      </c>
      <c r="N183" t="str">
        <f t="shared" si="20"/>
        <v>2</v>
      </c>
      <c r="O183">
        <v>1000</v>
      </c>
      <c r="P183">
        <f t="shared" si="21"/>
        <v>10490.8176858266</v>
      </c>
      <c r="Q183" t="str">
        <f t="shared" si="22"/>
        <v xml:space="preserve"> </v>
      </c>
      <c r="R183">
        <f t="shared" si="17"/>
        <v>1000</v>
      </c>
      <c r="S183">
        <f t="shared" si="23"/>
        <v>1</v>
      </c>
    </row>
    <row r="184" spans="1:19" x14ac:dyDescent="0.3">
      <c r="A184" t="s">
        <v>495</v>
      </c>
      <c r="B184" t="s">
        <v>285</v>
      </c>
      <c r="C184" t="s">
        <v>298</v>
      </c>
      <c r="D184" s="78">
        <v>1</v>
      </c>
      <c r="E184">
        <v>5.8127890965263863E-3</v>
      </c>
      <c r="F184">
        <v>4.431532281510215E-2</v>
      </c>
      <c r="G184">
        <v>0.54386987091261729</v>
      </c>
      <c r="H184">
        <v>1000</v>
      </c>
      <c r="I184" s="72">
        <v>35</v>
      </c>
      <c r="J184">
        <f t="shared" si="18"/>
        <v>-22.565558287193873</v>
      </c>
      <c r="K184" t="s">
        <v>25</v>
      </c>
      <c r="M184" t="str">
        <f t="shared" si="19"/>
        <v>2</v>
      </c>
      <c r="N184" t="str">
        <f t="shared" si="20"/>
        <v>2</v>
      </c>
      <c r="O184">
        <v>1000</v>
      </c>
      <c r="P184">
        <f t="shared" si="21"/>
        <v>1181.5298689866756</v>
      </c>
      <c r="Q184" t="str">
        <f t="shared" si="22"/>
        <v xml:space="preserve"> </v>
      </c>
      <c r="R184">
        <f t="shared" si="17"/>
        <v>1000</v>
      </c>
      <c r="S184">
        <f t="shared" si="23"/>
        <v>1</v>
      </c>
    </row>
    <row r="185" spans="1:19" x14ac:dyDescent="0.3">
      <c r="A185" t="s">
        <v>496</v>
      </c>
      <c r="B185" t="s">
        <v>297</v>
      </c>
      <c r="C185" t="s">
        <v>298</v>
      </c>
      <c r="D185" s="78">
        <v>1</v>
      </c>
      <c r="E185">
        <v>5.1040688622754583E-3</v>
      </c>
      <c r="F185">
        <v>3.8912208157941608E-2</v>
      </c>
      <c r="G185">
        <v>0.47755891830201064</v>
      </c>
      <c r="H185">
        <v>1000</v>
      </c>
      <c r="I185" s="72">
        <v>35</v>
      </c>
      <c r="J185">
        <f t="shared" si="18"/>
        <v>-25.698875682949634</v>
      </c>
      <c r="K185" t="s">
        <v>25</v>
      </c>
      <c r="M185" t="str">
        <f t="shared" si="19"/>
        <v>2</v>
      </c>
      <c r="N185" t="str">
        <f t="shared" si="20"/>
        <v>2</v>
      </c>
      <c r="O185">
        <v>1000</v>
      </c>
      <c r="P185">
        <f t="shared" si="21"/>
        <v>1345.5899841845323</v>
      </c>
      <c r="Q185" t="str">
        <f t="shared" si="22"/>
        <v xml:space="preserve"> </v>
      </c>
      <c r="R185">
        <f t="shared" si="17"/>
        <v>1000</v>
      </c>
      <c r="S185">
        <f t="shared" si="23"/>
        <v>1</v>
      </c>
    </row>
    <row r="186" spans="1:19" x14ac:dyDescent="0.3">
      <c r="A186" t="s">
        <v>497</v>
      </c>
      <c r="B186" t="s">
        <v>298</v>
      </c>
      <c r="C186" t="s">
        <v>299</v>
      </c>
      <c r="D186" s="78">
        <v>1</v>
      </c>
      <c r="E186">
        <v>4.2568370377800095E-3</v>
      </c>
      <c r="F186">
        <v>3.2453114050402049E-2</v>
      </c>
      <c r="G186">
        <v>0.39828821789129781</v>
      </c>
      <c r="H186">
        <v>1000</v>
      </c>
      <c r="I186" s="72">
        <v>35</v>
      </c>
      <c r="J186">
        <f t="shared" si="18"/>
        <v>-30.813683964100555</v>
      </c>
      <c r="K186" t="s">
        <v>25</v>
      </c>
      <c r="M186" t="str">
        <f t="shared" si="19"/>
        <v>2</v>
      </c>
      <c r="N186" t="str">
        <f t="shared" si="20"/>
        <v>2</v>
      </c>
      <c r="O186">
        <v>1000</v>
      </c>
      <c r="P186">
        <f t="shared" si="21"/>
        <v>1613.4007195275985</v>
      </c>
      <c r="Q186" t="str">
        <f t="shared" si="22"/>
        <v xml:space="preserve"> </v>
      </c>
      <c r="R186">
        <f t="shared" si="17"/>
        <v>1000</v>
      </c>
      <c r="S186">
        <f t="shared" si="23"/>
        <v>1</v>
      </c>
    </row>
    <row r="187" spans="1:19" x14ac:dyDescent="0.3">
      <c r="A187" t="s">
        <v>498</v>
      </c>
      <c r="B187" t="s">
        <v>298</v>
      </c>
      <c r="C187" t="s">
        <v>299</v>
      </c>
      <c r="D187" s="78">
        <v>1</v>
      </c>
      <c r="E187">
        <v>5.4875265576134376E-3</v>
      </c>
      <c r="F187">
        <v>3.3633227288598487E-2</v>
      </c>
      <c r="G187">
        <v>0.4237344095899086</v>
      </c>
      <c r="H187">
        <v>1000</v>
      </c>
      <c r="I187" s="72">
        <v>35</v>
      </c>
      <c r="J187">
        <f t="shared" si="18"/>
        <v>-29.73250207062334</v>
      </c>
      <c r="K187" t="s">
        <v>25</v>
      </c>
      <c r="M187" t="str">
        <f t="shared" si="19"/>
        <v>2</v>
      </c>
      <c r="N187" t="str">
        <f t="shared" si="20"/>
        <v>2</v>
      </c>
      <c r="O187">
        <v>1000</v>
      </c>
      <c r="P187">
        <f t="shared" si="21"/>
        <v>1556.7901679652266</v>
      </c>
      <c r="Q187" t="str">
        <f t="shared" si="22"/>
        <v xml:space="preserve"> </v>
      </c>
      <c r="R187">
        <f t="shared" si="17"/>
        <v>1000</v>
      </c>
      <c r="S187">
        <f t="shared" si="23"/>
        <v>1</v>
      </c>
    </row>
    <row r="188" spans="1:19" x14ac:dyDescent="0.3">
      <c r="A188" t="s">
        <v>499</v>
      </c>
      <c r="B188" t="s">
        <v>299</v>
      </c>
      <c r="C188" t="s">
        <v>300</v>
      </c>
      <c r="D188" s="78">
        <v>1</v>
      </c>
      <c r="E188">
        <v>5.5780844295487261E-3</v>
      </c>
      <c r="F188">
        <v>4.2525990205470487E-2</v>
      </c>
      <c r="G188">
        <v>0.5219098797944105</v>
      </c>
      <c r="H188">
        <v>1000</v>
      </c>
      <c r="I188" s="72">
        <v>35</v>
      </c>
      <c r="J188">
        <f t="shared" si="18"/>
        <v>-23.515031517628515</v>
      </c>
      <c r="K188" t="s">
        <v>25</v>
      </c>
      <c r="M188" t="str">
        <f t="shared" si="19"/>
        <v>2</v>
      </c>
      <c r="N188" t="str">
        <f t="shared" si="20"/>
        <v>2</v>
      </c>
      <c r="O188">
        <v>1000</v>
      </c>
      <c r="P188">
        <f t="shared" si="21"/>
        <v>1231.2441710785697</v>
      </c>
      <c r="Q188" t="str">
        <f t="shared" si="22"/>
        <v xml:space="preserve"> </v>
      </c>
      <c r="R188">
        <f t="shared" si="17"/>
        <v>1000</v>
      </c>
      <c r="S188">
        <f t="shared" si="23"/>
        <v>1</v>
      </c>
    </row>
    <row r="189" spans="1:19" x14ac:dyDescent="0.3">
      <c r="A189" t="s">
        <v>500</v>
      </c>
      <c r="B189" t="s">
        <v>300</v>
      </c>
      <c r="C189" t="s">
        <v>301</v>
      </c>
      <c r="D189" s="78">
        <v>1</v>
      </c>
      <c r="E189">
        <v>6.9993417855522596E-3</v>
      </c>
      <c r="F189">
        <v>5.3361318563121186E-2</v>
      </c>
      <c r="G189">
        <v>0.65488890963830537</v>
      </c>
      <c r="H189">
        <v>1000</v>
      </c>
      <c r="I189" s="72">
        <v>35</v>
      </c>
      <c r="J189">
        <f t="shared" si="18"/>
        <v>-18.740166602463137</v>
      </c>
      <c r="K189" t="s">
        <v>25</v>
      </c>
      <c r="M189" t="str">
        <f t="shared" si="19"/>
        <v>2</v>
      </c>
      <c r="N189" t="str">
        <f t="shared" si="20"/>
        <v>2</v>
      </c>
      <c r="O189">
        <v>1000</v>
      </c>
      <c r="P189">
        <f t="shared" si="21"/>
        <v>981.23282875578309</v>
      </c>
      <c r="Q189" t="str">
        <f t="shared" si="22"/>
        <v>Swap</v>
      </c>
      <c r="R189">
        <f t="shared" si="17"/>
        <v>981.23282875578309</v>
      </c>
      <c r="S189">
        <f t="shared" si="23"/>
        <v>0</v>
      </c>
    </row>
    <row r="190" spans="1:19" x14ac:dyDescent="0.3">
      <c r="A190" t="s">
        <v>501</v>
      </c>
      <c r="B190" t="s">
        <v>299</v>
      </c>
      <c r="C190" t="s">
        <v>302</v>
      </c>
      <c r="D190" s="78">
        <v>1</v>
      </c>
      <c r="E190">
        <v>3.7725576058241428E-3</v>
      </c>
      <c r="F190">
        <v>4.728499804585011E-2</v>
      </c>
      <c r="G190">
        <v>0.71866368871129593</v>
      </c>
      <c r="H190">
        <v>1000</v>
      </c>
      <c r="I190" s="72">
        <v>35</v>
      </c>
      <c r="J190">
        <f t="shared" si="18"/>
        <v>-21.14835658934247</v>
      </c>
      <c r="K190" t="s">
        <v>25</v>
      </c>
      <c r="M190" t="str">
        <f t="shared" si="19"/>
        <v>2</v>
      </c>
      <c r="N190" t="str">
        <f t="shared" si="20"/>
        <v>2</v>
      </c>
      <c r="O190">
        <v>1000</v>
      </c>
      <c r="P190">
        <f t="shared" si="21"/>
        <v>1107.3253616095933</v>
      </c>
      <c r="Q190" t="str">
        <f t="shared" si="22"/>
        <v xml:space="preserve"> </v>
      </c>
      <c r="R190">
        <f t="shared" si="17"/>
        <v>1000</v>
      </c>
      <c r="S190">
        <f t="shared" si="23"/>
        <v>1</v>
      </c>
    </row>
    <row r="191" spans="1:19" x14ac:dyDescent="0.3">
      <c r="A191" t="s">
        <v>502</v>
      </c>
      <c r="B191" t="s">
        <v>299</v>
      </c>
      <c r="C191" t="s">
        <v>302</v>
      </c>
      <c r="D191" s="78">
        <v>1</v>
      </c>
      <c r="E191">
        <v>3.7725576058241428E-3</v>
      </c>
      <c r="F191">
        <v>4.728499804585011E-2</v>
      </c>
      <c r="G191">
        <v>0.71866368871129593</v>
      </c>
      <c r="H191">
        <v>1000</v>
      </c>
      <c r="I191" s="72">
        <v>35</v>
      </c>
      <c r="J191">
        <f t="shared" si="18"/>
        <v>-21.14835658934247</v>
      </c>
      <c r="K191" t="s">
        <v>25</v>
      </c>
      <c r="M191" t="str">
        <f t="shared" si="19"/>
        <v>2</v>
      </c>
      <c r="N191" t="str">
        <f t="shared" si="20"/>
        <v>2</v>
      </c>
      <c r="O191">
        <v>1000</v>
      </c>
      <c r="P191">
        <f t="shared" si="21"/>
        <v>1107.3253616095933</v>
      </c>
      <c r="Q191" t="str">
        <f t="shared" si="22"/>
        <v xml:space="preserve"> </v>
      </c>
      <c r="R191">
        <f t="shared" si="17"/>
        <v>1000</v>
      </c>
      <c r="S191">
        <f t="shared" si="23"/>
        <v>1</v>
      </c>
    </row>
    <row r="192" spans="1:19" x14ac:dyDescent="0.3">
      <c r="A192" t="s">
        <v>503</v>
      </c>
      <c r="B192" t="s">
        <v>303</v>
      </c>
      <c r="C192" t="s">
        <v>304</v>
      </c>
      <c r="D192" s="78">
        <v>1</v>
      </c>
      <c r="E192">
        <v>4.7196433181033908E-3</v>
      </c>
      <c r="F192">
        <v>3.5981439157817929E-2</v>
      </c>
      <c r="G192">
        <v>0.44159038966412917</v>
      </c>
      <c r="H192">
        <v>1000</v>
      </c>
      <c r="I192" s="72">
        <v>35</v>
      </c>
      <c r="J192">
        <f t="shared" si="18"/>
        <v>-27.792106803007719</v>
      </c>
      <c r="K192" t="s">
        <v>25</v>
      </c>
      <c r="M192" t="str">
        <f t="shared" si="19"/>
        <v>2</v>
      </c>
      <c r="N192" t="str">
        <f t="shared" si="20"/>
        <v>2</v>
      </c>
      <c r="O192">
        <v>1000</v>
      </c>
      <c r="P192">
        <f t="shared" si="21"/>
        <v>1455.1913093351993</v>
      </c>
      <c r="Q192" t="str">
        <f t="shared" si="22"/>
        <v xml:space="preserve"> </v>
      </c>
      <c r="R192">
        <f t="shared" si="17"/>
        <v>1000</v>
      </c>
      <c r="S192">
        <f t="shared" si="23"/>
        <v>1</v>
      </c>
    </row>
    <row r="193" spans="1:26" x14ac:dyDescent="0.3">
      <c r="A193" t="s">
        <v>504</v>
      </c>
      <c r="B193" t="s">
        <v>291</v>
      </c>
      <c r="C193" t="s">
        <v>304</v>
      </c>
      <c r="D193" s="78">
        <v>1</v>
      </c>
      <c r="E193">
        <v>6.9646916877037744E-3</v>
      </c>
      <c r="F193">
        <v>5.3097154450810952E-2</v>
      </c>
      <c r="G193">
        <v>0.65164689553267996</v>
      </c>
      <c r="H193">
        <v>1000</v>
      </c>
      <c r="I193" s="72">
        <v>35</v>
      </c>
      <c r="J193">
        <f t="shared" si="18"/>
        <v>-18.833400967398301</v>
      </c>
      <c r="K193" t="s">
        <v>25</v>
      </c>
      <c r="M193" t="str">
        <f t="shared" si="19"/>
        <v>2</v>
      </c>
      <c r="N193" t="str">
        <f t="shared" si="20"/>
        <v>2</v>
      </c>
      <c r="O193">
        <v>1000</v>
      </c>
      <c r="P193">
        <f t="shared" si="21"/>
        <v>986.11456868815674</v>
      </c>
      <c r="Q193" t="str">
        <f t="shared" si="22"/>
        <v>Swap</v>
      </c>
      <c r="R193">
        <f t="shared" si="17"/>
        <v>986.11456868815674</v>
      </c>
      <c r="S193">
        <f t="shared" si="23"/>
        <v>0</v>
      </c>
    </row>
    <row r="194" spans="1:26" s="41" customFormat="1" x14ac:dyDescent="0.3">
      <c r="A194" t="s">
        <v>505</v>
      </c>
      <c r="B194" s="41" t="s">
        <v>287</v>
      </c>
      <c r="C194" s="41" t="s">
        <v>286</v>
      </c>
      <c r="D194" s="78">
        <v>1</v>
      </c>
      <c r="E194" s="41">
        <v>8.9999999999999992E-5</v>
      </c>
      <c r="F194" s="41">
        <v>1.2199999999999999E-2</v>
      </c>
      <c r="G194" s="41">
        <v>0</v>
      </c>
      <c r="H194" s="41">
        <v>2500</v>
      </c>
      <c r="I194" s="72">
        <v>35</v>
      </c>
      <c r="J194">
        <f t="shared" si="18"/>
        <v>-81.967213114754102</v>
      </c>
      <c r="K194" s="41" t="s">
        <v>25</v>
      </c>
      <c r="L194"/>
      <c r="M194" t="str">
        <f t="shared" si="19"/>
        <v>1</v>
      </c>
      <c r="N194" t="str">
        <f t="shared" si="20"/>
        <v>2</v>
      </c>
      <c r="O194" s="41">
        <v>2500</v>
      </c>
      <c r="P194">
        <f t="shared" si="21"/>
        <v>4291.7932426090074</v>
      </c>
      <c r="Q194" t="str">
        <f t="shared" si="22"/>
        <v xml:space="preserve"> </v>
      </c>
      <c r="R194">
        <f t="shared" ref="R194:R224" si="24">IF(S194,O194,P194)</f>
        <v>2500</v>
      </c>
      <c r="S194">
        <f t="shared" si="23"/>
        <v>1</v>
      </c>
    </row>
    <row r="195" spans="1:26" x14ac:dyDescent="0.3">
      <c r="A195" t="s">
        <v>506</v>
      </c>
      <c r="B195" t="s">
        <v>287</v>
      </c>
      <c r="C195" t="s">
        <v>286</v>
      </c>
      <c r="D195" s="78">
        <v>1</v>
      </c>
      <c r="E195">
        <v>8.9999999999999992E-5</v>
      </c>
      <c r="F195">
        <v>1.2199999999999999E-2</v>
      </c>
      <c r="G195">
        <v>0</v>
      </c>
      <c r="H195" s="42">
        <v>2500</v>
      </c>
      <c r="I195" s="72">
        <v>35</v>
      </c>
      <c r="J195">
        <f t="shared" ref="J195:J258" si="25">-1/F195</f>
        <v>-81.967213114754102</v>
      </c>
      <c r="K195" t="s">
        <v>25</v>
      </c>
      <c r="M195" t="str">
        <f t="shared" ref="M195:M258" si="26">MID(B195,4,1)</f>
        <v>1</v>
      </c>
      <c r="N195" t="str">
        <f t="shared" ref="N195:N258" si="27">MID(C195,4,1)</f>
        <v>2</v>
      </c>
      <c r="O195" s="42">
        <v>2500</v>
      </c>
      <c r="P195">
        <f t="shared" ref="P195:P258" si="28">100*RADIANS(30)/F195</f>
        <v>4291.7932426090074</v>
      </c>
      <c r="Q195" t="str">
        <f t="shared" ref="Q195:Q258" si="29">IF(P195&lt;O195,"Swap"," ")</f>
        <v xml:space="preserve"> </v>
      </c>
      <c r="R195">
        <f t="shared" si="24"/>
        <v>2500</v>
      </c>
      <c r="S195">
        <f t="shared" ref="S195:S258" si="30">IF(O195&lt;P195,1,0)</f>
        <v>1</v>
      </c>
      <c r="T195" s="42"/>
    </row>
    <row r="196" spans="1:26" x14ac:dyDescent="0.3">
      <c r="A196" t="s">
        <v>507</v>
      </c>
      <c r="B196" t="s">
        <v>290</v>
      </c>
      <c r="C196" t="s">
        <v>292</v>
      </c>
      <c r="D196" s="78">
        <v>1</v>
      </c>
      <c r="E196">
        <v>8.9999999999999992E-5</v>
      </c>
      <c r="F196">
        <v>1.2199999999999999E-2</v>
      </c>
      <c r="G196">
        <v>0</v>
      </c>
      <c r="H196" s="42">
        <v>2500</v>
      </c>
      <c r="I196" s="72">
        <v>35</v>
      </c>
      <c r="J196">
        <f t="shared" si="25"/>
        <v>-81.967213114754102</v>
      </c>
      <c r="K196" t="s">
        <v>25</v>
      </c>
      <c r="M196" t="str">
        <f t="shared" si="26"/>
        <v>1</v>
      </c>
      <c r="N196" t="str">
        <f t="shared" si="27"/>
        <v>2</v>
      </c>
      <c r="O196" s="42">
        <v>2500</v>
      </c>
      <c r="P196">
        <f t="shared" si="28"/>
        <v>4291.7932426090074</v>
      </c>
      <c r="Q196" t="str">
        <f t="shared" si="29"/>
        <v xml:space="preserve"> </v>
      </c>
      <c r="R196">
        <f t="shared" si="24"/>
        <v>2500</v>
      </c>
      <c r="S196">
        <f t="shared" si="30"/>
        <v>1</v>
      </c>
      <c r="T196" s="42"/>
    </row>
    <row r="197" spans="1:26" x14ac:dyDescent="0.3">
      <c r="A197" t="s">
        <v>508</v>
      </c>
      <c r="B197" t="s">
        <v>290</v>
      </c>
      <c r="C197" t="s">
        <v>292</v>
      </c>
      <c r="D197" s="78">
        <v>1</v>
      </c>
      <c r="E197">
        <v>8.9999999999999992E-5</v>
      </c>
      <c r="F197">
        <v>1.2199999999999999E-2</v>
      </c>
      <c r="G197">
        <v>0</v>
      </c>
      <c r="H197" s="42">
        <v>2500</v>
      </c>
      <c r="I197" s="72">
        <v>35</v>
      </c>
      <c r="J197">
        <f t="shared" si="25"/>
        <v>-81.967213114754102</v>
      </c>
      <c r="K197" t="s">
        <v>25</v>
      </c>
      <c r="M197" t="str">
        <f t="shared" si="26"/>
        <v>1</v>
      </c>
      <c r="N197" t="str">
        <f t="shared" si="27"/>
        <v>2</v>
      </c>
      <c r="O197" s="42">
        <v>2500</v>
      </c>
      <c r="P197">
        <f t="shared" si="28"/>
        <v>4291.7932426090074</v>
      </c>
      <c r="Q197" t="str">
        <f t="shared" si="29"/>
        <v xml:space="preserve"> </v>
      </c>
      <c r="R197">
        <f t="shared" si="24"/>
        <v>2500</v>
      </c>
      <c r="S197">
        <f t="shared" si="30"/>
        <v>1</v>
      </c>
      <c r="T197" s="42"/>
    </row>
    <row r="198" spans="1:26" x14ac:dyDescent="0.3">
      <c r="A198" t="s">
        <v>509</v>
      </c>
      <c r="B198" t="s">
        <v>281</v>
      </c>
      <c r="C198" t="s">
        <v>283</v>
      </c>
      <c r="D198" s="78">
        <v>1</v>
      </c>
      <c r="E198">
        <v>8.9999999999999992E-5</v>
      </c>
      <c r="F198">
        <v>1.2199999999999999E-2</v>
      </c>
      <c r="G198">
        <v>0</v>
      </c>
      <c r="H198" s="42">
        <v>2500</v>
      </c>
      <c r="I198" s="72">
        <v>35</v>
      </c>
      <c r="J198">
        <f t="shared" si="25"/>
        <v>-81.967213114754102</v>
      </c>
      <c r="K198" t="s">
        <v>25</v>
      </c>
      <c r="M198" t="str">
        <f t="shared" si="26"/>
        <v>1</v>
      </c>
      <c r="N198" t="str">
        <f t="shared" si="27"/>
        <v>2</v>
      </c>
      <c r="O198" s="42">
        <v>2500</v>
      </c>
      <c r="P198">
        <f t="shared" si="28"/>
        <v>4291.7932426090074</v>
      </c>
      <c r="Q198" t="str">
        <f t="shared" si="29"/>
        <v xml:space="preserve"> </v>
      </c>
      <c r="R198">
        <f t="shared" si="24"/>
        <v>2500</v>
      </c>
      <c r="S198">
        <f t="shared" si="30"/>
        <v>1</v>
      </c>
      <c r="T198" s="42"/>
    </row>
    <row r="199" spans="1:26" x14ac:dyDescent="0.3">
      <c r="A199" t="s">
        <v>510</v>
      </c>
      <c r="B199" t="s">
        <v>281</v>
      </c>
      <c r="C199" t="s">
        <v>283</v>
      </c>
      <c r="D199" s="78">
        <v>1</v>
      </c>
      <c r="E199">
        <v>8.9999999999999992E-5</v>
      </c>
      <c r="F199">
        <v>1.2199999999999999E-2</v>
      </c>
      <c r="G199">
        <v>0</v>
      </c>
      <c r="H199" s="42">
        <v>2500</v>
      </c>
      <c r="I199" s="72">
        <v>35</v>
      </c>
      <c r="J199">
        <f t="shared" si="25"/>
        <v>-81.967213114754102</v>
      </c>
      <c r="K199" t="s">
        <v>25</v>
      </c>
      <c r="M199" t="str">
        <f t="shared" si="26"/>
        <v>1</v>
      </c>
      <c r="N199" t="str">
        <f t="shared" si="27"/>
        <v>2</v>
      </c>
      <c r="O199" s="42">
        <v>2500</v>
      </c>
      <c r="P199">
        <f t="shared" si="28"/>
        <v>4291.7932426090074</v>
      </c>
      <c r="Q199" t="str">
        <f t="shared" si="29"/>
        <v xml:space="preserve"> </v>
      </c>
      <c r="R199">
        <f t="shared" si="24"/>
        <v>2500</v>
      </c>
      <c r="S199">
        <f t="shared" si="30"/>
        <v>1</v>
      </c>
      <c r="T199" s="42"/>
    </row>
    <row r="200" spans="1:26" x14ac:dyDescent="0.3">
      <c r="A200" t="s">
        <v>511</v>
      </c>
      <c r="B200" t="s">
        <v>282</v>
      </c>
      <c r="C200" t="s">
        <v>266</v>
      </c>
      <c r="D200" s="78">
        <v>1</v>
      </c>
      <c r="E200">
        <v>8.9999999999999992E-5</v>
      </c>
      <c r="F200">
        <v>1.2199999999999999E-2</v>
      </c>
      <c r="G200">
        <v>0</v>
      </c>
      <c r="H200" s="42">
        <v>2500</v>
      </c>
      <c r="I200" s="72">
        <v>35</v>
      </c>
      <c r="J200">
        <f t="shared" si="25"/>
        <v>-81.967213114754102</v>
      </c>
      <c r="K200" t="s">
        <v>25</v>
      </c>
      <c r="M200" t="str">
        <f t="shared" si="26"/>
        <v>1</v>
      </c>
      <c r="N200" t="str">
        <f t="shared" si="27"/>
        <v>2</v>
      </c>
      <c r="O200" s="42">
        <v>2500</v>
      </c>
      <c r="P200">
        <f t="shared" si="28"/>
        <v>4291.7932426090074</v>
      </c>
      <c r="Q200" t="str">
        <f t="shared" si="29"/>
        <v xml:space="preserve"> </v>
      </c>
      <c r="R200">
        <f t="shared" si="24"/>
        <v>2500</v>
      </c>
      <c r="S200">
        <f t="shared" si="30"/>
        <v>1</v>
      </c>
      <c r="T200" s="42"/>
    </row>
    <row r="201" spans="1:26" x14ac:dyDescent="0.3">
      <c r="A201" t="s">
        <v>512</v>
      </c>
      <c r="B201" t="s">
        <v>282</v>
      </c>
      <c r="C201" t="s">
        <v>266</v>
      </c>
      <c r="D201" s="78">
        <v>1</v>
      </c>
      <c r="E201">
        <v>8.9999999999999992E-5</v>
      </c>
      <c r="F201">
        <v>1.2199999999999999E-2</v>
      </c>
      <c r="G201">
        <v>0</v>
      </c>
      <c r="H201" s="42">
        <v>2500</v>
      </c>
      <c r="I201" s="72">
        <v>35</v>
      </c>
      <c r="J201">
        <f t="shared" si="25"/>
        <v>-81.967213114754102</v>
      </c>
      <c r="K201" t="s">
        <v>25</v>
      </c>
      <c r="M201" t="str">
        <f t="shared" si="26"/>
        <v>1</v>
      </c>
      <c r="N201" t="str">
        <f t="shared" si="27"/>
        <v>2</v>
      </c>
      <c r="O201" s="42">
        <v>2500</v>
      </c>
      <c r="P201">
        <f t="shared" si="28"/>
        <v>4291.7932426090074</v>
      </c>
      <c r="Q201" t="str">
        <f t="shared" si="29"/>
        <v xml:space="preserve"> </v>
      </c>
      <c r="R201">
        <f t="shared" si="24"/>
        <v>2500</v>
      </c>
      <c r="S201">
        <f t="shared" si="30"/>
        <v>1</v>
      </c>
      <c r="T201" s="42"/>
    </row>
    <row r="202" spans="1:26" x14ac:dyDescent="0.3">
      <c r="A202" t="s">
        <v>513</v>
      </c>
      <c r="B202" t="s">
        <v>289</v>
      </c>
      <c r="C202" t="s">
        <v>291</v>
      </c>
      <c r="D202" s="78">
        <v>1</v>
      </c>
      <c r="E202">
        <v>8.9999999999999992E-5</v>
      </c>
      <c r="F202">
        <v>1.2199999999999999E-2</v>
      </c>
      <c r="G202">
        <v>0</v>
      </c>
      <c r="H202" s="42">
        <v>2500</v>
      </c>
      <c r="I202" s="72">
        <v>35</v>
      </c>
      <c r="J202">
        <f t="shared" si="25"/>
        <v>-81.967213114754102</v>
      </c>
      <c r="K202" t="s">
        <v>25</v>
      </c>
      <c r="M202" t="str">
        <f t="shared" si="26"/>
        <v>1</v>
      </c>
      <c r="N202" t="str">
        <f t="shared" si="27"/>
        <v>2</v>
      </c>
      <c r="O202" s="42">
        <v>2500</v>
      </c>
      <c r="P202">
        <f t="shared" si="28"/>
        <v>4291.7932426090074</v>
      </c>
      <c r="Q202" t="str">
        <f t="shared" si="29"/>
        <v xml:space="preserve"> </v>
      </c>
      <c r="R202">
        <f t="shared" si="24"/>
        <v>2500</v>
      </c>
      <c r="S202">
        <f t="shared" si="30"/>
        <v>1</v>
      </c>
      <c r="T202" s="42"/>
    </row>
    <row r="203" spans="1:26" x14ac:dyDescent="0.3">
      <c r="A203" t="s">
        <v>514</v>
      </c>
      <c r="B203" t="s">
        <v>289</v>
      </c>
      <c r="C203" t="s">
        <v>291</v>
      </c>
      <c r="D203" s="78">
        <v>1</v>
      </c>
      <c r="E203">
        <v>8.9999999999999992E-5</v>
      </c>
      <c r="F203">
        <v>1.2199999999999999E-2</v>
      </c>
      <c r="G203">
        <v>0</v>
      </c>
      <c r="H203" s="42">
        <v>2500</v>
      </c>
      <c r="I203" s="72">
        <v>35</v>
      </c>
      <c r="J203">
        <f t="shared" si="25"/>
        <v>-81.967213114754102</v>
      </c>
      <c r="K203" t="s">
        <v>25</v>
      </c>
      <c r="M203" t="str">
        <f t="shared" si="26"/>
        <v>1</v>
      </c>
      <c r="N203" t="str">
        <f t="shared" si="27"/>
        <v>2</v>
      </c>
      <c r="O203" s="42">
        <v>2500</v>
      </c>
      <c r="P203">
        <f t="shared" si="28"/>
        <v>4291.7932426090074</v>
      </c>
      <c r="Q203" t="str">
        <f t="shared" si="29"/>
        <v xml:space="preserve"> </v>
      </c>
      <c r="R203">
        <f t="shared" si="24"/>
        <v>2500</v>
      </c>
      <c r="S203">
        <f t="shared" si="30"/>
        <v>1</v>
      </c>
      <c r="T203" s="42"/>
    </row>
    <row r="204" spans="1:26" x14ac:dyDescent="0.3">
      <c r="A204" t="s">
        <v>515</v>
      </c>
      <c r="B204" t="s">
        <v>288</v>
      </c>
      <c r="C204" t="s">
        <v>303</v>
      </c>
      <c r="D204" s="78">
        <v>1</v>
      </c>
      <c r="E204">
        <v>8.9999999999999992E-5</v>
      </c>
      <c r="F204">
        <v>1.2199999999999999E-2</v>
      </c>
      <c r="G204">
        <v>0</v>
      </c>
      <c r="H204" s="42">
        <v>2500</v>
      </c>
      <c r="I204" s="72">
        <v>35</v>
      </c>
      <c r="J204">
        <f t="shared" si="25"/>
        <v>-81.967213114754102</v>
      </c>
      <c r="K204" t="s">
        <v>25</v>
      </c>
      <c r="M204" t="str">
        <f t="shared" si="26"/>
        <v>1</v>
      </c>
      <c r="N204" t="str">
        <f t="shared" si="27"/>
        <v>2</v>
      </c>
      <c r="O204" s="42">
        <v>2500</v>
      </c>
      <c r="P204">
        <f t="shared" si="28"/>
        <v>4291.7932426090074</v>
      </c>
      <c r="Q204" t="str">
        <f t="shared" si="29"/>
        <v xml:space="preserve"> </v>
      </c>
      <c r="R204">
        <f t="shared" si="24"/>
        <v>2500</v>
      </c>
      <c r="S204">
        <f t="shared" si="30"/>
        <v>1</v>
      </c>
      <c r="T204" s="42"/>
    </row>
    <row r="205" spans="1:26" x14ac:dyDescent="0.3">
      <c r="A205" t="s">
        <v>516</v>
      </c>
      <c r="B205" t="s">
        <v>256</v>
      </c>
      <c r="C205" t="s">
        <v>248</v>
      </c>
      <c r="D205" s="78">
        <v>1</v>
      </c>
      <c r="E205">
        <v>3.5999999999999999E-3</v>
      </c>
      <c r="F205">
        <v>0.05</v>
      </c>
      <c r="G205">
        <v>0</v>
      </c>
      <c r="H205" s="42">
        <v>1000</v>
      </c>
      <c r="I205" s="72">
        <v>35</v>
      </c>
      <c r="J205">
        <f t="shared" si="25"/>
        <v>-20</v>
      </c>
      <c r="K205" t="s">
        <v>25</v>
      </c>
      <c r="M205" t="str">
        <f t="shared" si="26"/>
        <v>2</v>
      </c>
      <c r="N205" t="str">
        <f t="shared" si="27"/>
        <v>4</v>
      </c>
      <c r="O205" s="42">
        <v>1000</v>
      </c>
      <c r="P205">
        <f t="shared" si="28"/>
        <v>1047.1975511965975</v>
      </c>
      <c r="Q205" t="str">
        <f t="shared" si="29"/>
        <v xml:space="preserve"> </v>
      </c>
      <c r="R205">
        <f t="shared" si="24"/>
        <v>1000</v>
      </c>
      <c r="S205">
        <f t="shared" si="30"/>
        <v>1</v>
      </c>
      <c r="T205" s="42"/>
    </row>
    <row r="206" spans="1:26" x14ac:dyDescent="0.3">
      <c r="A206" t="s">
        <v>517</v>
      </c>
      <c r="B206" t="s">
        <v>256</v>
      </c>
      <c r="C206" t="s">
        <v>248</v>
      </c>
      <c r="D206" s="78">
        <v>1</v>
      </c>
      <c r="E206">
        <v>3.5999999999999999E-3</v>
      </c>
      <c r="F206">
        <v>0.05</v>
      </c>
      <c r="G206">
        <v>0</v>
      </c>
      <c r="H206" s="42">
        <v>1000</v>
      </c>
      <c r="I206" s="72">
        <v>35</v>
      </c>
      <c r="J206">
        <f t="shared" si="25"/>
        <v>-20</v>
      </c>
      <c r="K206" t="s">
        <v>25</v>
      </c>
      <c r="M206" t="str">
        <f t="shared" si="26"/>
        <v>2</v>
      </c>
      <c r="N206" t="str">
        <f t="shared" si="27"/>
        <v>4</v>
      </c>
      <c r="O206" s="42">
        <v>1000</v>
      </c>
      <c r="P206">
        <f t="shared" si="28"/>
        <v>1047.1975511965975</v>
      </c>
      <c r="Q206" t="str">
        <f t="shared" si="29"/>
        <v xml:space="preserve"> </v>
      </c>
      <c r="R206">
        <f t="shared" si="24"/>
        <v>1000</v>
      </c>
      <c r="S206">
        <f t="shared" si="30"/>
        <v>1</v>
      </c>
      <c r="T206" s="42"/>
    </row>
    <row r="207" spans="1:26" s="41" customFormat="1" x14ac:dyDescent="0.3">
      <c r="A207" s="41" t="s">
        <v>518</v>
      </c>
      <c r="B207" s="41" t="s">
        <v>287</v>
      </c>
      <c r="C207" s="41" t="s">
        <v>229</v>
      </c>
      <c r="D207" s="78">
        <v>1</v>
      </c>
      <c r="E207" s="41">
        <v>0</v>
      </c>
      <c r="F207" s="41">
        <v>2E-3</v>
      </c>
      <c r="G207" s="41">
        <v>0</v>
      </c>
      <c r="H207" s="60">
        <v>3000</v>
      </c>
      <c r="I207" s="72">
        <v>35</v>
      </c>
      <c r="J207" s="41">
        <f t="shared" si="25"/>
        <v>-500</v>
      </c>
      <c r="K207" s="41" t="s">
        <v>25</v>
      </c>
      <c r="M207" s="41" t="str">
        <f t="shared" si="26"/>
        <v>1</v>
      </c>
      <c r="N207" s="41" t="str">
        <f t="shared" si="27"/>
        <v>9</v>
      </c>
      <c r="O207" s="60">
        <v>3000</v>
      </c>
      <c r="P207">
        <f t="shared" si="28"/>
        <v>26179.938779914941</v>
      </c>
      <c r="Q207" t="str">
        <f t="shared" si="29"/>
        <v xml:space="preserve"> </v>
      </c>
      <c r="R207">
        <f t="shared" si="24"/>
        <v>3000</v>
      </c>
      <c r="S207">
        <f t="shared" si="30"/>
        <v>1</v>
      </c>
      <c r="T207" s="42"/>
      <c r="U207" s="46" t="s">
        <v>724</v>
      </c>
      <c r="V207" s="46" t="s">
        <v>229</v>
      </c>
      <c r="W207" s="46">
        <v>2800</v>
      </c>
      <c r="X207" s="41">
        <f>IF(V207=C207,1)</f>
        <v>1</v>
      </c>
      <c r="Y207" s="41">
        <f>W207*1.25</f>
        <v>3500</v>
      </c>
      <c r="Z207" s="41">
        <f>0.07*100/Y207</f>
        <v>2E-3</v>
      </c>
    </row>
    <row r="208" spans="1:26" x14ac:dyDescent="0.3">
      <c r="A208" t="s">
        <v>519</v>
      </c>
      <c r="B208" t="s">
        <v>286</v>
      </c>
      <c r="C208" t="s">
        <v>236</v>
      </c>
      <c r="D208" s="78">
        <v>1</v>
      </c>
      <c r="E208">
        <v>0</v>
      </c>
      <c r="F208">
        <v>0.11200000000000002</v>
      </c>
      <c r="G208">
        <v>0</v>
      </c>
      <c r="H208" s="42">
        <v>3000</v>
      </c>
      <c r="I208" s="72">
        <v>35</v>
      </c>
      <c r="J208">
        <f t="shared" si="25"/>
        <v>-8.928571428571427</v>
      </c>
      <c r="K208" t="s">
        <v>25</v>
      </c>
      <c r="M208" t="str">
        <f t="shared" si="26"/>
        <v>2</v>
      </c>
      <c r="N208" t="str">
        <f t="shared" si="27"/>
        <v>9</v>
      </c>
      <c r="O208" s="42">
        <v>3000</v>
      </c>
      <c r="P208">
        <f t="shared" si="28"/>
        <v>467.4989067841953</v>
      </c>
      <c r="Q208" t="str">
        <f t="shared" si="29"/>
        <v>Swap</v>
      </c>
      <c r="R208">
        <f t="shared" si="24"/>
        <v>467.4989067841953</v>
      </c>
      <c r="S208">
        <f t="shared" si="30"/>
        <v>0</v>
      </c>
      <c r="T208" s="42"/>
      <c r="U208" s="7" t="s">
        <v>731</v>
      </c>
      <c r="V208" s="7" t="s">
        <v>236</v>
      </c>
      <c r="W208" s="7">
        <v>50</v>
      </c>
      <c r="X208">
        <f t="shared" ref="X208:X223" si="31">IF(V208=C208,1)</f>
        <v>1</v>
      </c>
      <c r="Y208">
        <f t="shared" ref="Y208:Y223" si="32">W208*1.25</f>
        <v>62.5</v>
      </c>
      <c r="Z208">
        <f t="shared" ref="Z208:Z223" si="33">0.07*100/Y208</f>
        <v>0.11200000000000002</v>
      </c>
    </row>
    <row r="209" spans="1:26" x14ac:dyDescent="0.3">
      <c r="A209" t="s">
        <v>520</v>
      </c>
      <c r="B209" t="s">
        <v>285</v>
      </c>
      <c r="C209" t="s">
        <v>237</v>
      </c>
      <c r="D209" s="78">
        <v>1</v>
      </c>
      <c r="E209">
        <v>0</v>
      </c>
      <c r="F209">
        <v>2.5454545454545456E-3</v>
      </c>
      <c r="G209">
        <v>0</v>
      </c>
      <c r="H209" s="42">
        <v>3000</v>
      </c>
      <c r="I209" s="72">
        <v>35</v>
      </c>
      <c r="J209">
        <f t="shared" si="25"/>
        <v>-392.85714285714283</v>
      </c>
      <c r="K209" t="s">
        <v>25</v>
      </c>
      <c r="M209" t="str">
        <f t="shared" si="26"/>
        <v>2</v>
      </c>
      <c r="N209" t="str">
        <f t="shared" si="27"/>
        <v>9</v>
      </c>
      <c r="O209" s="42">
        <v>3000</v>
      </c>
      <c r="P209">
        <f t="shared" si="28"/>
        <v>20569.951898504594</v>
      </c>
      <c r="Q209" t="str">
        <f t="shared" si="29"/>
        <v xml:space="preserve"> </v>
      </c>
      <c r="R209">
        <f t="shared" si="24"/>
        <v>3000</v>
      </c>
      <c r="S209">
        <f t="shared" si="30"/>
        <v>1</v>
      </c>
      <c r="T209" s="42"/>
      <c r="U209" s="46" t="s">
        <v>732</v>
      </c>
      <c r="V209" s="46" t="s">
        <v>237</v>
      </c>
      <c r="W209" s="46">
        <v>2200</v>
      </c>
      <c r="X209">
        <f t="shared" si="31"/>
        <v>1</v>
      </c>
      <c r="Y209">
        <f t="shared" si="32"/>
        <v>2750</v>
      </c>
      <c r="Z209">
        <f t="shared" si="33"/>
        <v>2.5454545454545456E-3</v>
      </c>
    </row>
    <row r="210" spans="1:26" x14ac:dyDescent="0.3">
      <c r="A210" t="s">
        <v>521</v>
      </c>
      <c r="B210" t="s">
        <v>291</v>
      </c>
      <c r="C210" t="s">
        <v>238</v>
      </c>
      <c r="D210" s="78">
        <v>1</v>
      </c>
      <c r="E210">
        <v>0</v>
      </c>
      <c r="F210">
        <v>4.0000000000000001E-3</v>
      </c>
      <c r="G210">
        <v>0</v>
      </c>
      <c r="H210" s="42">
        <v>3000</v>
      </c>
      <c r="I210" s="72">
        <v>35</v>
      </c>
      <c r="J210">
        <f t="shared" si="25"/>
        <v>-250</v>
      </c>
      <c r="K210" t="s">
        <v>25</v>
      </c>
      <c r="M210" t="str">
        <f t="shared" si="26"/>
        <v>2</v>
      </c>
      <c r="N210" t="str">
        <f t="shared" si="27"/>
        <v>9</v>
      </c>
      <c r="O210" s="42">
        <v>3000</v>
      </c>
      <c r="P210">
        <f t="shared" si="28"/>
        <v>13089.96938995747</v>
      </c>
      <c r="Q210" t="str">
        <f t="shared" si="29"/>
        <v xml:space="preserve"> </v>
      </c>
      <c r="R210">
        <f t="shared" si="24"/>
        <v>3000</v>
      </c>
      <c r="S210">
        <f t="shared" si="30"/>
        <v>1</v>
      </c>
      <c r="T210" s="42"/>
      <c r="U210" s="46" t="s">
        <v>733</v>
      </c>
      <c r="V210" s="46" t="s">
        <v>238</v>
      </c>
      <c r="W210" s="46">
        <v>1400</v>
      </c>
      <c r="X210">
        <f t="shared" si="31"/>
        <v>1</v>
      </c>
      <c r="Y210">
        <f t="shared" si="32"/>
        <v>1750</v>
      </c>
      <c r="Z210">
        <f t="shared" si="33"/>
        <v>4.0000000000000001E-3</v>
      </c>
    </row>
    <row r="211" spans="1:26" x14ac:dyDescent="0.3">
      <c r="A211" t="s">
        <v>522</v>
      </c>
      <c r="B211" t="s">
        <v>258</v>
      </c>
      <c r="C211" t="s">
        <v>230</v>
      </c>
      <c r="D211" s="78">
        <v>1</v>
      </c>
      <c r="E211">
        <v>0</v>
      </c>
      <c r="F211">
        <v>4.9557522123893812E-2</v>
      </c>
      <c r="G211">
        <v>0</v>
      </c>
      <c r="H211" s="42">
        <v>3000</v>
      </c>
      <c r="I211" s="72">
        <v>35</v>
      </c>
      <c r="J211">
        <f t="shared" si="25"/>
        <v>-20.178571428571427</v>
      </c>
      <c r="K211" t="s">
        <v>25</v>
      </c>
      <c r="M211" t="str">
        <f t="shared" si="26"/>
        <v>2</v>
      </c>
      <c r="N211" t="str">
        <f t="shared" si="27"/>
        <v>9</v>
      </c>
      <c r="O211" s="42">
        <v>3000</v>
      </c>
      <c r="P211">
        <f t="shared" si="28"/>
        <v>1056.5475293322813</v>
      </c>
      <c r="Q211" t="str">
        <f t="shared" si="29"/>
        <v>Swap</v>
      </c>
      <c r="R211">
        <f t="shared" si="24"/>
        <v>1056.5475293322813</v>
      </c>
      <c r="S211">
        <f t="shared" si="30"/>
        <v>0</v>
      </c>
      <c r="T211" s="42"/>
      <c r="U211" s="47" t="s">
        <v>725</v>
      </c>
      <c r="V211" s="47" t="s">
        <v>230</v>
      </c>
      <c r="W211" s="47">
        <v>113</v>
      </c>
      <c r="X211">
        <f t="shared" si="31"/>
        <v>1</v>
      </c>
      <c r="Y211">
        <f t="shared" si="32"/>
        <v>141.25</v>
      </c>
      <c r="Z211">
        <f t="shared" si="33"/>
        <v>4.9557522123893812E-2</v>
      </c>
    </row>
    <row r="212" spans="1:26" x14ac:dyDescent="0.3">
      <c r="A212" t="s">
        <v>523</v>
      </c>
      <c r="B212" t="s">
        <v>269</v>
      </c>
      <c r="C212" t="s">
        <v>241</v>
      </c>
      <c r="D212" s="78">
        <v>1</v>
      </c>
      <c r="E212">
        <v>0</v>
      </c>
      <c r="F212">
        <v>3.1818181818181822E-2</v>
      </c>
      <c r="G212">
        <v>0</v>
      </c>
      <c r="H212" s="42">
        <v>3000</v>
      </c>
      <c r="I212" s="72">
        <v>35</v>
      </c>
      <c r="J212">
        <f t="shared" si="25"/>
        <v>-31.428571428571423</v>
      </c>
      <c r="K212" t="s">
        <v>25</v>
      </c>
      <c r="M212" t="str">
        <f t="shared" si="26"/>
        <v>2</v>
      </c>
      <c r="N212" t="str">
        <f t="shared" si="27"/>
        <v>9</v>
      </c>
      <c r="O212" s="42">
        <v>3000</v>
      </c>
      <c r="P212">
        <f t="shared" si="28"/>
        <v>1645.5961518803676</v>
      </c>
      <c r="Q212" t="str">
        <f t="shared" si="29"/>
        <v>Swap</v>
      </c>
      <c r="R212">
        <f t="shared" si="24"/>
        <v>1645.5961518803676</v>
      </c>
      <c r="S212">
        <f t="shared" si="30"/>
        <v>0</v>
      </c>
      <c r="T212" s="42"/>
      <c r="U212" s="53" t="s">
        <v>736</v>
      </c>
      <c r="V212" s="53" t="s">
        <v>241</v>
      </c>
      <c r="W212" s="53">
        <v>176</v>
      </c>
      <c r="X212">
        <f t="shared" si="31"/>
        <v>1</v>
      </c>
      <c r="Y212">
        <f t="shared" si="32"/>
        <v>220</v>
      </c>
      <c r="Z212">
        <f t="shared" si="33"/>
        <v>3.1818181818181822E-2</v>
      </c>
    </row>
    <row r="213" spans="1:26" x14ac:dyDescent="0.3">
      <c r="A213" t="s">
        <v>524</v>
      </c>
      <c r="B213" t="s">
        <v>283</v>
      </c>
      <c r="C213" t="s">
        <v>234</v>
      </c>
      <c r="D213" s="78">
        <v>1</v>
      </c>
      <c r="E213">
        <v>0</v>
      </c>
      <c r="F213">
        <v>1.8666666666666669E-3</v>
      </c>
      <c r="G213">
        <v>0</v>
      </c>
      <c r="H213" s="42">
        <v>3000</v>
      </c>
      <c r="I213" s="72">
        <v>35</v>
      </c>
      <c r="J213">
        <f t="shared" si="25"/>
        <v>-535.71428571428567</v>
      </c>
      <c r="K213" t="s">
        <v>25</v>
      </c>
      <c r="M213" t="str">
        <f t="shared" si="26"/>
        <v>2</v>
      </c>
      <c r="N213" t="str">
        <f t="shared" si="27"/>
        <v>9</v>
      </c>
      <c r="O213" s="42">
        <v>3000</v>
      </c>
      <c r="P213">
        <f t="shared" si="28"/>
        <v>28049.934407051722</v>
      </c>
      <c r="Q213" t="str">
        <f t="shared" si="29"/>
        <v xml:space="preserve"> </v>
      </c>
      <c r="R213">
        <f t="shared" si="24"/>
        <v>3000</v>
      </c>
      <c r="S213">
        <f t="shared" si="30"/>
        <v>1</v>
      </c>
      <c r="T213" s="42"/>
      <c r="U213" s="46" t="s">
        <v>729</v>
      </c>
      <c r="V213" s="46" t="s">
        <v>234</v>
      </c>
      <c r="W213" s="46">
        <v>3000</v>
      </c>
      <c r="X213">
        <f t="shared" si="31"/>
        <v>1</v>
      </c>
      <c r="Y213">
        <f t="shared" si="32"/>
        <v>3750</v>
      </c>
      <c r="Z213">
        <f t="shared" si="33"/>
        <v>1.8666666666666669E-3</v>
      </c>
    </row>
    <row r="214" spans="1:26" x14ac:dyDescent="0.3">
      <c r="A214" t="s">
        <v>525</v>
      </c>
      <c r="B214" t="s">
        <v>278</v>
      </c>
      <c r="C214" t="s">
        <v>247</v>
      </c>
      <c r="D214" s="78">
        <v>1</v>
      </c>
      <c r="E214">
        <v>0</v>
      </c>
      <c r="F214">
        <v>4.1176470588235297E-3</v>
      </c>
      <c r="G214">
        <v>0</v>
      </c>
      <c r="H214" s="42">
        <v>3000</v>
      </c>
      <c r="I214" s="72">
        <v>35</v>
      </c>
      <c r="J214">
        <f t="shared" si="25"/>
        <v>-242.85714285714283</v>
      </c>
      <c r="K214" t="s">
        <v>25</v>
      </c>
      <c r="M214" t="str">
        <f t="shared" si="26"/>
        <v>2</v>
      </c>
      <c r="N214" t="str">
        <f t="shared" si="27"/>
        <v>9</v>
      </c>
      <c r="O214" s="42">
        <v>3000</v>
      </c>
      <c r="P214">
        <f t="shared" si="28"/>
        <v>12715.970264530113</v>
      </c>
      <c r="Q214" t="str">
        <f t="shared" si="29"/>
        <v xml:space="preserve"> </v>
      </c>
      <c r="R214">
        <f t="shared" si="24"/>
        <v>3000</v>
      </c>
      <c r="S214">
        <f t="shared" si="30"/>
        <v>1</v>
      </c>
      <c r="T214" s="42"/>
      <c r="U214" s="46" t="s">
        <v>741</v>
      </c>
      <c r="V214" s="46" t="s">
        <v>247</v>
      </c>
      <c r="W214" s="46">
        <v>1360</v>
      </c>
      <c r="X214">
        <f t="shared" si="31"/>
        <v>1</v>
      </c>
      <c r="Y214">
        <f t="shared" si="32"/>
        <v>1700</v>
      </c>
      <c r="Z214">
        <f t="shared" si="33"/>
        <v>4.1176470588235297E-3</v>
      </c>
    </row>
    <row r="215" spans="1:26" x14ac:dyDescent="0.3">
      <c r="A215" t="s">
        <v>526</v>
      </c>
      <c r="B215" t="s">
        <v>279</v>
      </c>
      <c r="C215" t="s">
        <v>233</v>
      </c>
      <c r="D215" s="78">
        <v>1</v>
      </c>
      <c r="E215">
        <v>0</v>
      </c>
      <c r="F215">
        <v>7.7348066298342554E-3</v>
      </c>
      <c r="G215">
        <v>0</v>
      </c>
      <c r="H215" s="42">
        <v>3000</v>
      </c>
      <c r="I215" s="72">
        <v>35</v>
      </c>
      <c r="J215">
        <f t="shared" si="25"/>
        <v>-129.28571428571428</v>
      </c>
      <c r="K215" t="s">
        <v>25</v>
      </c>
      <c r="M215" t="str">
        <f t="shared" si="26"/>
        <v>2</v>
      </c>
      <c r="N215" t="str">
        <f t="shared" si="27"/>
        <v>9</v>
      </c>
      <c r="O215" s="42">
        <v>3000</v>
      </c>
      <c r="P215">
        <f t="shared" si="28"/>
        <v>6769.3841702351483</v>
      </c>
      <c r="Q215" t="str">
        <f t="shared" si="29"/>
        <v xml:space="preserve"> </v>
      </c>
      <c r="R215">
        <f t="shared" si="24"/>
        <v>3000</v>
      </c>
      <c r="S215">
        <f t="shared" si="30"/>
        <v>1</v>
      </c>
      <c r="T215" s="42"/>
      <c r="U215" s="7" t="s">
        <v>728</v>
      </c>
      <c r="V215" s="7" t="s">
        <v>233</v>
      </c>
      <c r="W215" s="7">
        <v>724</v>
      </c>
      <c r="X215">
        <f t="shared" si="31"/>
        <v>1</v>
      </c>
      <c r="Y215">
        <f t="shared" si="32"/>
        <v>905</v>
      </c>
      <c r="Z215">
        <f t="shared" si="33"/>
        <v>7.7348066298342554E-3</v>
      </c>
    </row>
    <row r="216" spans="1:26" x14ac:dyDescent="0.3">
      <c r="A216" t="s">
        <v>527</v>
      </c>
      <c r="B216" t="s">
        <v>251</v>
      </c>
      <c r="C216" t="s">
        <v>239</v>
      </c>
      <c r="D216" s="78">
        <v>1</v>
      </c>
      <c r="E216">
        <v>0</v>
      </c>
      <c r="F216">
        <v>3.5555555555555562E-3</v>
      </c>
      <c r="G216">
        <v>0</v>
      </c>
      <c r="H216" s="42">
        <v>3000</v>
      </c>
      <c r="I216" s="72">
        <v>35</v>
      </c>
      <c r="J216">
        <f t="shared" si="25"/>
        <v>-281.24999999999994</v>
      </c>
      <c r="K216" t="s">
        <v>25</v>
      </c>
      <c r="M216" t="str">
        <f t="shared" si="26"/>
        <v>2</v>
      </c>
      <c r="N216" t="str">
        <f t="shared" si="27"/>
        <v>9</v>
      </c>
      <c r="O216" s="42">
        <v>3000</v>
      </c>
      <c r="P216">
        <f t="shared" si="28"/>
        <v>14726.215563702151</v>
      </c>
      <c r="Q216" t="str">
        <f t="shared" si="29"/>
        <v xml:space="preserve"> </v>
      </c>
      <c r="R216">
        <f t="shared" si="24"/>
        <v>3000</v>
      </c>
      <c r="S216">
        <f t="shared" si="30"/>
        <v>1</v>
      </c>
      <c r="T216" s="42"/>
      <c r="U216" s="13" t="s">
        <v>734</v>
      </c>
      <c r="V216" s="13" t="s">
        <v>239</v>
      </c>
      <c r="W216" s="13">
        <v>1575</v>
      </c>
      <c r="X216">
        <f t="shared" si="31"/>
        <v>1</v>
      </c>
      <c r="Y216">
        <f t="shared" si="32"/>
        <v>1968.75</v>
      </c>
      <c r="Z216">
        <f t="shared" si="33"/>
        <v>3.5555555555555562E-3</v>
      </c>
    </row>
    <row r="217" spans="1:26" x14ac:dyDescent="0.3">
      <c r="A217" t="s">
        <v>528</v>
      </c>
      <c r="B217" t="s">
        <v>252</v>
      </c>
      <c r="C217" t="s">
        <v>245</v>
      </c>
      <c r="D217" s="78">
        <v>1</v>
      </c>
      <c r="E217">
        <v>0</v>
      </c>
      <c r="F217">
        <v>8.4210526315789489E-3</v>
      </c>
      <c r="G217">
        <v>0</v>
      </c>
      <c r="H217" s="42">
        <v>3000</v>
      </c>
      <c r="I217" s="72">
        <v>35</v>
      </c>
      <c r="J217">
        <f t="shared" si="25"/>
        <v>-118.74999999999997</v>
      </c>
      <c r="K217" t="s">
        <v>25</v>
      </c>
      <c r="M217" t="str">
        <f t="shared" si="26"/>
        <v>2</v>
      </c>
      <c r="N217" t="str">
        <f t="shared" si="27"/>
        <v>9</v>
      </c>
      <c r="O217" s="42">
        <v>3000</v>
      </c>
      <c r="P217">
        <f t="shared" si="28"/>
        <v>6217.7354602297974</v>
      </c>
      <c r="Q217" t="str">
        <f t="shared" si="29"/>
        <v xml:space="preserve"> </v>
      </c>
      <c r="R217">
        <f t="shared" si="24"/>
        <v>3000</v>
      </c>
      <c r="S217">
        <f t="shared" si="30"/>
        <v>1</v>
      </c>
      <c r="T217" s="42"/>
      <c r="U217" s="13" t="s">
        <v>739</v>
      </c>
      <c r="V217" s="13" t="s">
        <v>245</v>
      </c>
      <c r="W217" s="13">
        <v>665</v>
      </c>
      <c r="X217">
        <f t="shared" si="31"/>
        <v>1</v>
      </c>
      <c r="Y217">
        <f t="shared" si="32"/>
        <v>831.25</v>
      </c>
      <c r="Z217">
        <f t="shared" si="33"/>
        <v>8.4210526315789489E-3</v>
      </c>
    </row>
    <row r="218" spans="1:26" x14ac:dyDescent="0.3">
      <c r="A218" t="s">
        <v>529</v>
      </c>
      <c r="B218" t="s">
        <v>293</v>
      </c>
      <c r="C218" t="s">
        <v>235</v>
      </c>
      <c r="D218" s="78">
        <v>1</v>
      </c>
      <c r="E218">
        <v>0</v>
      </c>
      <c r="F218">
        <v>1.5774647887323946E-2</v>
      </c>
      <c r="G218">
        <v>0</v>
      </c>
      <c r="H218" s="42">
        <v>3000</v>
      </c>
      <c r="I218" s="72">
        <v>35</v>
      </c>
      <c r="J218">
        <f t="shared" si="25"/>
        <v>-63.392857142857132</v>
      </c>
      <c r="K218" t="s">
        <v>25</v>
      </c>
      <c r="M218" t="str">
        <f t="shared" si="26"/>
        <v>2</v>
      </c>
      <c r="N218" t="str">
        <f t="shared" si="27"/>
        <v>9</v>
      </c>
      <c r="O218" s="42">
        <v>3000</v>
      </c>
      <c r="P218">
        <f t="shared" si="28"/>
        <v>3319.2422381677866</v>
      </c>
      <c r="Q218" t="str">
        <f t="shared" si="29"/>
        <v xml:space="preserve"> </v>
      </c>
      <c r="R218">
        <f t="shared" si="24"/>
        <v>3000</v>
      </c>
      <c r="S218">
        <f t="shared" si="30"/>
        <v>1</v>
      </c>
      <c r="T218" s="42"/>
      <c r="U218" s="47" t="s">
        <v>730</v>
      </c>
      <c r="V218" s="47" t="s">
        <v>235</v>
      </c>
      <c r="W218" s="47">
        <v>355</v>
      </c>
      <c r="X218">
        <f t="shared" si="31"/>
        <v>1</v>
      </c>
      <c r="Y218">
        <f t="shared" si="32"/>
        <v>443.75</v>
      </c>
      <c r="Z218">
        <f t="shared" si="33"/>
        <v>1.5774647887323946E-2</v>
      </c>
    </row>
    <row r="219" spans="1:26" x14ac:dyDescent="0.3">
      <c r="A219" t="s">
        <v>530</v>
      </c>
      <c r="B219" t="s">
        <v>253</v>
      </c>
      <c r="C219" t="s">
        <v>244</v>
      </c>
      <c r="D219" s="78">
        <v>1</v>
      </c>
      <c r="E219">
        <v>0</v>
      </c>
      <c r="F219">
        <v>3.1111111111111114E-3</v>
      </c>
      <c r="G219">
        <v>0</v>
      </c>
      <c r="H219" s="42">
        <v>3000</v>
      </c>
      <c r="I219" s="72">
        <v>35</v>
      </c>
      <c r="J219">
        <f t="shared" si="25"/>
        <v>-321.42857142857139</v>
      </c>
      <c r="K219" t="s">
        <v>25</v>
      </c>
      <c r="M219" t="str">
        <f t="shared" si="26"/>
        <v>2</v>
      </c>
      <c r="N219" t="str">
        <f t="shared" si="27"/>
        <v>9</v>
      </c>
      <c r="O219" s="42">
        <v>3000</v>
      </c>
      <c r="P219">
        <f t="shared" si="28"/>
        <v>16829.960644231032</v>
      </c>
      <c r="Q219" t="str">
        <f t="shared" si="29"/>
        <v xml:space="preserve"> </v>
      </c>
      <c r="R219">
        <f t="shared" si="24"/>
        <v>3000</v>
      </c>
      <c r="S219">
        <f t="shared" si="30"/>
        <v>1</v>
      </c>
      <c r="T219" s="42"/>
      <c r="U219" s="13" t="s">
        <v>738</v>
      </c>
      <c r="V219" s="13" t="s">
        <v>244</v>
      </c>
      <c r="W219" s="13">
        <v>1800</v>
      </c>
      <c r="X219">
        <f t="shared" si="31"/>
        <v>1</v>
      </c>
      <c r="Y219">
        <f t="shared" si="32"/>
        <v>2250</v>
      </c>
      <c r="Z219">
        <f t="shared" si="33"/>
        <v>3.1111111111111114E-3</v>
      </c>
    </row>
    <row r="220" spans="1:26" x14ac:dyDescent="0.3">
      <c r="A220" t="s">
        <v>531</v>
      </c>
      <c r="B220" t="s">
        <v>254</v>
      </c>
      <c r="C220" t="s">
        <v>246</v>
      </c>
      <c r="D220" s="78">
        <v>1</v>
      </c>
      <c r="E220">
        <v>0</v>
      </c>
      <c r="F220">
        <v>8.433734939759038E-3</v>
      </c>
      <c r="G220">
        <v>0</v>
      </c>
      <c r="H220" s="42">
        <v>3000</v>
      </c>
      <c r="I220" s="72">
        <v>35</v>
      </c>
      <c r="J220">
        <f t="shared" si="25"/>
        <v>-118.57142857142854</v>
      </c>
      <c r="K220" t="s">
        <v>25</v>
      </c>
      <c r="M220" t="str">
        <f t="shared" si="26"/>
        <v>2</v>
      </c>
      <c r="N220" t="str">
        <f t="shared" si="27"/>
        <v>9</v>
      </c>
      <c r="O220" s="42">
        <v>3000</v>
      </c>
      <c r="P220">
        <f t="shared" si="28"/>
        <v>6208.3854820941133</v>
      </c>
      <c r="Q220" t="str">
        <f t="shared" si="29"/>
        <v xml:space="preserve"> </v>
      </c>
      <c r="R220">
        <f t="shared" si="24"/>
        <v>3000</v>
      </c>
      <c r="S220">
        <f t="shared" si="30"/>
        <v>1</v>
      </c>
      <c r="T220" s="42"/>
      <c r="U220" s="7" t="s">
        <v>740</v>
      </c>
      <c r="V220" s="7" t="s">
        <v>246</v>
      </c>
      <c r="W220" s="7">
        <v>664</v>
      </c>
      <c r="X220">
        <f t="shared" si="31"/>
        <v>1</v>
      </c>
      <c r="Y220">
        <f t="shared" si="32"/>
        <v>830</v>
      </c>
      <c r="Z220">
        <f t="shared" si="33"/>
        <v>8.433734939759038E-3</v>
      </c>
    </row>
    <row r="221" spans="1:26" x14ac:dyDescent="0.3">
      <c r="A221" t="s">
        <v>532</v>
      </c>
      <c r="B221" t="s">
        <v>261</v>
      </c>
      <c r="C221" t="s">
        <v>240</v>
      </c>
      <c r="D221" s="78">
        <v>1</v>
      </c>
      <c r="E221">
        <v>0</v>
      </c>
      <c r="F221">
        <v>2.3333333333333338E-2</v>
      </c>
      <c r="G221">
        <v>0</v>
      </c>
      <c r="H221" s="42">
        <v>3000</v>
      </c>
      <c r="I221" s="72">
        <v>35</v>
      </c>
      <c r="J221">
        <f t="shared" si="25"/>
        <v>-42.857142857142847</v>
      </c>
      <c r="K221" t="s">
        <v>25</v>
      </c>
      <c r="M221" t="str">
        <f t="shared" si="26"/>
        <v>2</v>
      </c>
      <c r="N221" t="str">
        <f t="shared" si="27"/>
        <v>9</v>
      </c>
      <c r="O221" s="42">
        <v>3000</v>
      </c>
      <c r="P221">
        <f t="shared" si="28"/>
        <v>2243.9947525641373</v>
      </c>
      <c r="Q221" t="str">
        <f t="shared" si="29"/>
        <v>Swap</v>
      </c>
      <c r="R221">
        <f t="shared" si="24"/>
        <v>2243.9947525641373</v>
      </c>
      <c r="S221">
        <f t="shared" si="30"/>
        <v>0</v>
      </c>
      <c r="T221" s="42"/>
      <c r="U221" s="13" t="s">
        <v>735</v>
      </c>
      <c r="V221" s="13" t="s">
        <v>240</v>
      </c>
      <c r="W221" s="13">
        <v>240</v>
      </c>
      <c r="X221">
        <f t="shared" si="31"/>
        <v>1</v>
      </c>
      <c r="Y221">
        <f t="shared" si="32"/>
        <v>300</v>
      </c>
      <c r="Z221">
        <f t="shared" si="33"/>
        <v>2.3333333333333338E-2</v>
      </c>
    </row>
    <row r="222" spans="1:26" x14ac:dyDescent="0.3">
      <c r="A222" t="s">
        <v>533</v>
      </c>
      <c r="B222" t="s">
        <v>262</v>
      </c>
      <c r="C222" t="s">
        <v>243</v>
      </c>
      <c r="D222" s="78">
        <v>1</v>
      </c>
      <c r="E222">
        <v>0</v>
      </c>
      <c r="F222">
        <v>1.2727272727272729E-2</v>
      </c>
      <c r="G222">
        <v>0</v>
      </c>
      <c r="H222" s="42">
        <v>3000</v>
      </c>
      <c r="I222" s="72">
        <v>35</v>
      </c>
      <c r="J222">
        <f t="shared" si="25"/>
        <v>-78.571428571428555</v>
      </c>
      <c r="K222" t="s">
        <v>25</v>
      </c>
      <c r="M222" t="str">
        <f t="shared" si="26"/>
        <v>2</v>
      </c>
      <c r="N222" t="str">
        <f t="shared" si="27"/>
        <v>9</v>
      </c>
      <c r="O222" s="42">
        <v>3000</v>
      </c>
      <c r="P222">
        <f t="shared" si="28"/>
        <v>4113.9903797009183</v>
      </c>
      <c r="Q222" t="str">
        <f t="shared" si="29"/>
        <v xml:space="preserve"> </v>
      </c>
      <c r="R222">
        <f t="shared" si="24"/>
        <v>3000</v>
      </c>
      <c r="S222">
        <f t="shared" si="30"/>
        <v>1</v>
      </c>
      <c r="T222" s="42"/>
      <c r="U222" s="9" t="s">
        <v>737</v>
      </c>
      <c r="V222" s="9" t="s">
        <v>243</v>
      </c>
      <c r="W222" s="9">
        <v>440</v>
      </c>
      <c r="X222">
        <f t="shared" si="31"/>
        <v>1</v>
      </c>
      <c r="Y222">
        <f t="shared" si="32"/>
        <v>550</v>
      </c>
      <c r="Z222">
        <f t="shared" si="33"/>
        <v>1.2727272727272729E-2</v>
      </c>
    </row>
    <row r="223" spans="1:26" x14ac:dyDescent="0.3">
      <c r="A223" t="s">
        <v>534</v>
      </c>
      <c r="B223" t="s">
        <v>260</v>
      </c>
      <c r="C223" t="s">
        <v>232</v>
      </c>
      <c r="D223" s="78">
        <v>1</v>
      </c>
      <c r="E223">
        <v>0</v>
      </c>
      <c r="F223">
        <v>2.9787234042553196E-2</v>
      </c>
      <c r="G223">
        <v>0</v>
      </c>
      <c r="H223" s="42">
        <v>3000</v>
      </c>
      <c r="I223" s="72">
        <v>35</v>
      </c>
      <c r="J223">
        <f t="shared" si="25"/>
        <v>-33.571428571428569</v>
      </c>
      <c r="K223" t="s">
        <v>25</v>
      </c>
      <c r="M223" t="str">
        <f t="shared" si="26"/>
        <v>2</v>
      </c>
      <c r="N223" t="str">
        <f t="shared" si="27"/>
        <v>9</v>
      </c>
      <c r="O223" s="42">
        <v>3000</v>
      </c>
      <c r="P223">
        <f t="shared" si="28"/>
        <v>1757.7958895085744</v>
      </c>
      <c r="Q223" t="str">
        <f t="shared" si="29"/>
        <v>Swap</v>
      </c>
      <c r="R223">
        <f t="shared" si="24"/>
        <v>1757.7958895085744</v>
      </c>
      <c r="S223">
        <f t="shared" si="30"/>
        <v>0</v>
      </c>
      <c r="T223" s="42"/>
      <c r="U223" s="47" t="s">
        <v>727</v>
      </c>
      <c r="V223" s="47" t="s">
        <v>232</v>
      </c>
      <c r="W223" s="47">
        <v>188</v>
      </c>
      <c r="X223">
        <f t="shared" si="31"/>
        <v>1</v>
      </c>
      <c r="Y223">
        <f t="shared" si="32"/>
        <v>235</v>
      </c>
      <c r="Z223">
        <f t="shared" si="33"/>
        <v>2.9787234042553196E-2</v>
      </c>
    </row>
    <row r="224" spans="1:26" s="40" customFormat="1" x14ac:dyDescent="0.3">
      <c r="A224" t="s">
        <v>535</v>
      </c>
      <c r="B224" s="40" t="s">
        <v>340</v>
      </c>
      <c r="C224" s="40" t="s">
        <v>341</v>
      </c>
      <c r="D224" s="78">
        <v>1</v>
      </c>
      <c r="E224" s="40">
        <v>8.9353565301293764E-3</v>
      </c>
      <c r="F224" s="40">
        <v>6.8121034932669494E-2</v>
      </c>
      <c r="G224" s="40">
        <v>0.83603088326458019</v>
      </c>
      <c r="H224" s="40">
        <v>1000</v>
      </c>
      <c r="I224" s="72">
        <v>35</v>
      </c>
      <c r="J224">
        <f t="shared" si="25"/>
        <v>-14.679753485665554</v>
      </c>
      <c r="K224" s="40" t="s">
        <v>25</v>
      </c>
      <c r="M224" t="str">
        <f t="shared" si="26"/>
        <v>2</v>
      </c>
      <c r="N224" t="str">
        <f t="shared" si="27"/>
        <v>2</v>
      </c>
      <c r="O224" s="40">
        <v>1000</v>
      </c>
      <c r="P224">
        <f t="shared" si="28"/>
        <v>768.63009511793439</v>
      </c>
      <c r="Q224" t="str">
        <f t="shared" si="29"/>
        <v>Swap</v>
      </c>
      <c r="R224">
        <f t="shared" si="24"/>
        <v>768.63009511793439</v>
      </c>
      <c r="S224">
        <f t="shared" si="30"/>
        <v>0</v>
      </c>
    </row>
    <row r="225" spans="1:20" x14ac:dyDescent="0.3">
      <c r="A225" t="s">
        <v>536</v>
      </c>
      <c r="B225" t="s">
        <v>340</v>
      </c>
      <c r="C225" t="s">
        <v>341</v>
      </c>
      <c r="D225" s="78">
        <v>1</v>
      </c>
      <c r="E225">
        <v>8.9353565301293764E-3</v>
      </c>
      <c r="F225">
        <v>6.8121034932669494E-2</v>
      </c>
      <c r="G225">
        <v>0.83603088326458019</v>
      </c>
      <c r="H225">
        <v>1000</v>
      </c>
      <c r="I225" s="72">
        <v>35</v>
      </c>
      <c r="J225">
        <f t="shared" si="25"/>
        <v>-14.679753485665554</v>
      </c>
      <c r="K225" t="s">
        <v>25</v>
      </c>
      <c r="M225" t="str">
        <f t="shared" si="26"/>
        <v>2</v>
      </c>
      <c r="N225" t="str">
        <f t="shared" si="27"/>
        <v>2</v>
      </c>
      <c r="O225" s="42">
        <v>1000</v>
      </c>
      <c r="P225">
        <f t="shared" si="28"/>
        <v>768.63009511793439</v>
      </c>
      <c r="Q225" t="str">
        <f t="shared" si="29"/>
        <v>Swap</v>
      </c>
      <c r="R225">
        <f>IF(S225,O225,P225)</f>
        <v>768.63009511793439</v>
      </c>
      <c r="S225">
        <f t="shared" si="30"/>
        <v>0</v>
      </c>
      <c r="T225" s="42"/>
    </row>
    <row r="226" spans="1:20" x14ac:dyDescent="0.3">
      <c r="A226" t="s">
        <v>537</v>
      </c>
      <c r="B226" t="s">
        <v>340</v>
      </c>
      <c r="C226" t="s">
        <v>342</v>
      </c>
      <c r="D226" s="78">
        <v>1</v>
      </c>
      <c r="E226">
        <v>1.6826204472549628E-3</v>
      </c>
      <c r="F226">
        <v>1.2827898459270508E-2</v>
      </c>
      <c r="G226">
        <v>0.15743329927286534</v>
      </c>
      <c r="H226">
        <v>1000</v>
      </c>
      <c r="I226" s="72">
        <v>35</v>
      </c>
      <c r="J226">
        <f t="shared" si="25"/>
        <v>-77.955091644595669</v>
      </c>
      <c r="K226" t="s">
        <v>25</v>
      </c>
      <c r="M226" t="str">
        <f t="shared" si="26"/>
        <v>2</v>
      </c>
      <c r="N226" t="str">
        <f t="shared" si="27"/>
        <v>2</v>
      </c>
      <c r="O226" s="42">
        <v>1000</v>
      </c>
      <c r="P226">
        <f t="shared" si="28"/>
        <v>4081.7190536763469</v>
      </c>
      <c r="Q226" t="str">
        <f t="shared" si="29"/>
        <v xml:space="preserve"> </v>
      </c>
      <c r="R226">
        <f t="shared" ref="R226:R289" si="34">IF(S226,O226,P226)</f>
        <v>1000</v>
      </c>
      <c r="S226">
        <f t="shared" si="30"/>
        <v>1</v>
      </c>
      <c r="T226" s="42"/>
    </row>
    <row r="227" spans="1:20" x14ac:dyDescent="0.3">
      <c r="A227" t="s">
        <v>538</v>
      </c>
      <c r="B227" t="s">
        <v>343</v>
      </c>
      <c r="C227" t="s">
        <v>344</v>
      </c>
      <c r="D227" s="78">
        <v>1</v>
      </c>
      <c r="E227">
        <v>1.171643506591509E-2</v>
      </c>
      <c r="F227">
        <v>5.1828952340193836E-2</v>
      </c>
      <c r="G227">
        <v>0.1493845470904174</v>
      </c>
      <c r="H227">
        <v>800</v>
      </c>
      <c r="I227" s="72">
        <v>35</v>
      </c>
      <c r="J227">
        <f t="shared" si="25"/>
        <v>-19.29423526518962</v>
      </c>
      <c r="K227" t="s">
        <v>25</v>
      </c>
      <c r="M227" t="str">
        <f t="shared" si="26"/>
        <v>4</v>
      </c>
      <c r="N227" t="str">
        <f t="shared" si="27"/>
        <v>4</v>
      </c>
      <c r="O227" s="42">
        <v>800</v>
      </c>
      <c r="P227">
        <f t="shared" si="28"/>
        <v>1010.2437960958804</v>
      </c>
      <c r="Q227" t="str">
        <f t="shared" si="29"/>
        <v xml:space="preserve"> </v>
      </c>
      <c r="R227">
        <f t="shared" si="34"/>
        <v>800</v>
      </c>
      <c r="S227">
        <f t="shared" si="30"/>
        <v>1</v>
      </c>
      <c r="T227" s="42"/>
    </row>
    <row r="228" spans="1:20" x14ac:dyDescent="0.3">
      <c r="A228" t="s">
        <v>539</v>
      </c>
      <c r="B228" t="s">
        <v>343</v>
      </c>
      <c r="C228" t="s">
        <v>344</v>
      </c>
      <c r="D228" s="78">
        <v>1</v>
      </c>
      <c r="E228">
        <v>1.171643506591509E-2</v>
      </c>
      <c r="F228">
        <v>5.1828952340193836E-2</v>
      </c>
      <c r="G228">
        <v>0.1493845470904174</v>
      </c>
      <c r="H228">
        <v>800</v>
      </c>
      <c r="I228" s="72">
        <v>35</v>
      </c>
      <c r="J228">
        <f t="shared" si="25"/>
        <v>-19.29423526518962</v>
      </c>
      <c r="K228" t="s">
        <v>25</v>
      </c>
      <c r="M228" t="str">
        <f t="shared" si="26"/>
        <v>4</v>
      </c>
      <c r="N228" t="str">
        <f t="shared" si="27"/>
        <v>4</v>
      </c>
      <c r="O228" s="42">
        <v>800</v>
      </c>
      <c r="P228">
        <f t="shared" si="28"/>
        <v>1010.2437960958804</v>
      </c>
      <c r="Q228" t="str">
        <f t="shared" si="29"/>
        <v xml:space="preserve"> </v>
      </c>
      <c r="R228">
        <f t="shared" si="34"/>
        <v>800</v>
      </c>
      <c r="S228">
        <f t="shared" si="30"/>
        <v>1</v>
      </c>
      <c r="T228" s="42"/>
    </row>
    <row r="229" spans="1:20" x14ac:dyDescent="0.3">
      <c r="A229" t="s">
        <v>540</v>
      </c>
      <c r="B229" t="s">
        <v>343</v>
      </c>
      <c r="C229" t="s">
        <v>345</v>
      </c>
      <c r="D229" s="78">
        <v>1</v>
      </c>
      <c r="E229">
        <v>5.2505531973240345E-3</v>
      </c>
      <c r="F229">
        <v>3.127667659988706E-2</v>
      </c>
      <c r="G229">
        <v>5.2090020569135573E-2</v>
      </c>
      <c r="H229">
        <v>800</v>
      </c>
      <c r="I229" s="72">
        <v>35</v>
      </c>
      <c r="J229">
        <f t="shared" si="25"/>
        <v>-31.972706460877976</v>
      </c>
      <c r="K229" t="s">
        <v>25</v>
      </c>
      <c r="M229" t="str">
        <f t="shared" si="26"/>
        <v>4</v>
      </c>
      <c r="N229" t="str">
        <f t="shared" si="27"/>
        <v>4</v>
      </c>
      <c r="O229" s="42">
        <v>800</v>
      </c>
      <c r="P229">
        <f t="shared" si="28"/>
        <v>1674.0869955479527</v>
      </c>
      <c r="Q229" t="str">
        <f t="shared" si="29"/>
        <v xml:space="preserve"> </v>
      </c>
      <c r="R229">
        <f t="shared" si="34"/>
        <v>800</v>
      </c>
      <c r="S229">
        <f t="shared" si="30"/>
        <v>1</v>
      </c>
      <c r="T229" s="42"/>
    </row>
    <row r="230" spans="1:20" x14ac:dyDescent="0.3">
      <c r="A230" t="s">
        <v>541</v>
      </c>
      <c r="B230" t="s">
        <v>343</v>
      </c>
      <c r="C230" t="s">
        <v>345</v>
      </c>
      <c r="D230" s="78">
        <v>1</v>
      </c>
      <c r="E230">
        <v>5.2505531973240345E-3</v>
      </c>
      <c r="F230">
        <v>3.127667659988706E-2</v>
      </c>
      <c r="G230">
        <v>5.2090020569135573E-2</v>
      </c>
      <c r="H230">
        <v>800</v>
      </c>
      <c r="I230" s="72">
        <v>35</v>
      </c>
      <c r="J230">
        <f t="shared" si="25"/>
        <v>-31.972706460877976</v>
      </c>
      <c r="K230" t="s">
        <v>25</v>
      </c>
      <c r="M230" t="str">
        <f t="shared" si="26"/>
        <v>4</v>
      </c>
      <c r="N230" t="str">
        <f t="shared" si="27"/>
        <v>4</v>
      </c>
      <c r="O230" s="42">
        <v>800</v>
      </c>
      <c r="P230">
        <f t="shared" si="28"/>
        <v>1674.0869955479527</v>
      </c>
      <c r="Q230" t="str">
        <f t="shared" si="29"/>
        <v xml:space="preserve"> </v>
      </c>
      <c r="R230">
        <f t="shared" si="34"/>
        <v>800</v>
      </c>
      <c r="S230">
        <f t="shared" si="30"/>
        <v>1</v>
      </c>
      <c r="T230" s="42"/>
    </row>
    <row r="231" spans="1:20" x14ac:dyDescent="0.3">
      <c r="A231" t="s">
        <v>542</v>
      </c>
      <c r="B231" t="s">
        <v>343</v>
      </c>
      <c r="C231" t="s">
        <v>346</v>
      </c>
      <c r="D231" s="78">
        <v>1</v>
      </c>
      <c r="E231">
        <v>2.0817550236334317E-2</v>
      </c>
      <c r="F231">
        <v>0.12400670212722892</v>
      </c>
      <c r="G231">
        <v>0.206528070330252</v>
      </c>
      <c r="H231">
        <v>800</v>
      </c>
      <c r="I231" s="72">
        <v>35</v>
      </c>
      <c r="J231">
        <f t="shared" si="25"/>
        <v>-8.0640802702261674</v>
      </c>
      <c r="K231" t="s">
        <v>25</v>
      </c>
      <c r="M231" t="str">
        <f t="shared" si="26"/>
        <v>4</v>
      </c>
      <c r="N231" t="str">
        <f t="shared" si="27"/>
        <v>4</v>
      </c>
      <c r="O231" s="42">
        <v>800</v>
      </c>
      <c r="P231">
        <f t="shared" si="28"/>
        <v>422.23425558168196</v>
      </c>
      <c r="Q231" t="str">
        <f t="shared" si="29"/>
        <v>Swap</v>
      </c>
      <c r="R231">
        <f t="shared" si="34"/>
        <v>422.23425558168196</v>
      </c>
      <c r="S231">
        <f t="shared" si="30"/>
        <v>0</v>
      </c>
      <c r="T231" s="42"/>
    </row>
    <row r="232" spans="1:20" x14ac:dyDescent="0.3">
      <c r="A232" t="s">
        <v>543</v>
      </c>
      <c r="B232" t="s">
        <v>344</v>
      </c>
      <c r="C232" t="s">
        <v>346</v>
      </c>
      <c r="D232" s="78">
        <v>1</v>
      </c>
      <c r="E232">
        <v>1.0101820806139741E-2</v>
      </c>
      <c r="F232">
        <v>4.4686526760493166E-2</v>
      </c>
      <c r="G232">
        <v>0.12879821527828172</v>
      </c>
      <c r="H232">
        <v>800</v>
      </c>
      <c r="I232" s="72">
        <v>35</v>
      </c>
      <c r="J232">
        <f t="shared" si="25"/>
        <v>-22.378109745689351</v>
      </c>
      <c r="K232" t="s">
        <v>25</v>
      </c>
      <c r="M232" t="str">
        <f t="shared" si="26"/>
        <v>4</v>
      </c>
      <c r="N232" t="str">
        <f t="shared" si="27"/>
        <v>4</v>
      </c>
      <c r="O232" s="42">
        <v>800</v>
      </c>
      <c r="P232">
        <f t="shared" si="28"/>
        <v>1171.7150863047302</v>
      </c>
      <c r="Q232" t="str">
        <f t="shared" si="29"/>
        <v xml:space="preserve"> </v>
      </c>
      <c r="R232">
        <f t="shared" si="34"/>
        <v>800</v>
      </c>
      <c r="S232">
        <f t="shared" si="30"/>
        <v>1</v>
      </c>
      <c r="T232" s="42"/>
    </row>
    <row r="233" spans="1:20" x14ac:dyDescent="0.3">
      <c r="A233" t="s">
        <v>544</v>
      </c>
      <c r="B233" t="s">
        <v>344</v>
      </c>
      <c r="C233" t="s">
        <v>346</v>
      </c>
      <c r="D233" s="78">
        <v>1</v>
      </c>
      <c r="E233">
        <v>1.0101820806139741E-2</v>
      </c>
      <c r="F233">
        <v>4.4686526760493166E-2</v>
      </c>
      <c r="G233">
        <v>0.12879821527828172</v>
      </c>
      <c r="H233">
        <v>800</v>
      </c>
      <c r="I233" s="72">
        <v>35</v>
      </c>
      <c r="J233">
        <f t="shared" si="25"/>
        <v>-22.378109745689351</v>
      </c>
      <c r="K233" t="s">
        <v>25</v>
      </c>
      <c r="M233" t="str">
        <f t="shared" si="26"/>
        <v>4</v>
      </c>
      <c r="N233" t="str">
        <f t="shared" si="27"/>
        <v>4</v>
      </c>
      <c r="O233" s="42">
        <v>800</v>
      </c>
      <c r="P233">
        <f t="shared" si="28"/>
        <v>1171.7150863047302</v>
      </c>
      <c r="Q233" t="str">
        <f t="shared" si="29"/>
        <v xml:space="preserve"> </v>
      </c>
      <c r="R233">
        <f t="shared" si="34"/>
        <v>800</v>
      </c>
      <c r="S233">
        <f t="shared" si="30"/>
        <v>1</v>
      </c>
      <c r="T233" s="42"/>
    </row>
    <row r="234" spans="1:20" x14ac:dyDescent="0.3">
      <c r="A234" t="s">
        <v>545</v>
      </c>
      <c r="B234" t="s">
        <v>347</v>
      </c>
      <c r="C234" t="s">
        <v>348</v>
      </c>
      <c r="D234" s="78">
        <v>1</v>
      </c>
      <c r="E234">
        <v>1.7062821863747097E-2</v>
      </c>
      <c r="F234">
        <v>0.10164040649771654</v>
      </c>
      <c r="G234">
        <v>0.16927792338206654</v>
      </c>
      <c r="H234">
        <v>800</v>
      </c>
      <c r="I234" s="72">
        <v>35</v>
      </c>
      <c r="J234">
        <f t="shared" si="25"/>
        <v>-9.8386068538840998</v>
      </c>
      <c r="K234" t="s">
        <v>25</v>
      </c>
      <c r="M234" t="str">
        <f t="shared" si="26"/>
        <v>4</v>
      </c>
      <c r="N234" t="str">
        <f t="shared" si="27"/>
        <v>4</v>
      </c>
      <c r="O234" s="42">
        <v>800</v>
      </c>
      <c r="P234">
        <f t="shared" si="28"/>
        <v>515.14825022867456</v>
      </c>
      <c r="Q234" t="str">
        <f t="shared" si="29"/>
        <v>Swap</v>
      </c>
      <c r="R234">
        <f t="shared" si="34"/>
        <v>515.14825022867456</v>
      </c>
      <c r="S234">
        <f t="shared" si="30"/>
        <v>0</v>
      </c>
      <c r="T234" s="42"/>
    </row>
    <row r="235" spans="1:20" x14ac:dyDescent="0.3">
      <c r="A235" t="s">
        <v>546</v>
      </c>
      <c r="B235" t="s">
        <v>347</v>
      </c>
      <c r="C235" t="s">
        <v>349</v>
      </c>
      <c r="D235" s="78">
        <v>1</v>
      </c>
      <c r="E235">
        <v>1.3504408106729085E-2</v>
      </c>
      <c r="F235">
        <v>8.0443524549436554E-2</v>
      </c>
      <c r="G235">
        <v>0.13397538690057126</v>
      </c>
      <c r="H235">
        <v>800</v>
      </c>
      <c r="I235" s="72">
        <v>35</v>
      </c>
      <c r="J235">
        <f t="shared" si="25"/>
        <v>-12.431081377910663</v>
      </c>
      <c r="K235" t="s">
        <v>25</v>
      </c>
      <c r="M235" t="str">
        <f t="shared" si="26"/>
        <v>4</v>
      </c>
      <c r="N235" t="str">
        <f t="shared" si="27"/>
        <v>4</v>
      </c>
      <c r="O235" s="42">
        <v>800</v>
      </c>
      <c r="P235">
        <f t="shared" si="28"/>
        <v>650.88989888368371</v>
      </c>
      <c r="Q235" t="str">
        <f t="shared" si="29"/>
        <v>Swap</v>
      </c>
      <c r="R235">
        <f t="shared" si="34"/>
        <v>650.88989888368371</v>
      </c>
      <c r="S235">
        <f t="shared" si="30"/>
        <v>0</v>
      </c>
      <c r="T235" s="42"/>
    </row>
    <row r="236" spans="1:20" x14ac:dyDescent="0.3">
      <c r="A236" t="s">
        <v>547</v>
      </c>
      <c r="B236" t="s">
        <v>348</v>
      </c>
      <c r="C236" t="s">
        <v>350</v>
      </c>
      <c r="D236" s="78">
        <v>1</v>
      </c>
      <c r="E236">
        <v>2.6895517679288539E-2</v>
      </c>
      <c r="F236">
        <v>0.11897531084518613</v>
      </c>
      <c r="G236">
        <v>0.34291785041092893</v>
      </c>
      <c r="H236">
        <v>800</v>
      </c>
      <c r="I236" s="72">
        <v>35</v>
      </c>
      <c r="J236">
        <f t="shared" si="25"/>
        <v>-8.4051051675857931</v>
      </c>
      <c r="K236" t="s">
        <v>25</v>
      </c>
      <c r="M236" t="str">
        <f t="shared" si="26"/>
        <v>4</v>
      </c>
      <c r="N236" t="str">
        <f t="shared" si="27"/>
        <v>4</v>
      </c>
      <c r="O236" s="42">
        <v>800</v>
      </c>
      <c r="P236">
        <f t="shared" si="28"/>
        <v>440.09027745228553</v>
      </c>
      <c r="Q236" t="str">
        <f t="shared" si="29"/>
        <v>Swap</v>
      </c>
      <c r="R236">
        <f t="shared" si="34"/>
        <v>440.09027745228553</v>
      </c>
      <c r="S236">
        <f t="shared" si="30"/>
        <v>0</v>
      </c>
      <c r="T236" s="42"/>
    </row>
    <row r="237" spans="1:20" x14ac:dyDescent="0.3">
      <c r="A237" t="s">
        <v>548</v>
      </c>
      <c r="B237" t="s">
        <v>350</v>
      </c>
      <c r="C237" t="s">
        <v>351</v>
      </c>
      <c r="D237" s="78">
        <v>1</v>
      </c>
      <c r="E237">
        <v>7.0448732540758698E-3</v>
      </c>
      <c r="F237">
        <v>3.116377960309951E-2</v>
      </c>
      <c r="G237">
        <v>8.9822133989467354E-2</v>
      </c>
      <c r="H237">
        <v>800</v>
      </c>
      <c r="I237" s="72">
        <v>35</v>
      </c>
      <c r="J237">
        <f t="shared" si="25"/>
        <v>-32.088533956277281</v>
      </c>
      <c r="K237" t="s">
        <v>25</v>
      </c>
      <c r="M237" t="str">
        <f t="shared" si="26"/>
        <v>4</v>
      </c>
      <c r="N237" t="str">
        <f t="shared" si="27"/>
        <v>4</v>
      </c>
      <c r="O237" s="42">
        <v>800</v>
      </c>
      <c r="P237">
        <f t="shared" si="28"/>
        <v>1680.151709025122</v>
      </c>
      <c r="Q237" t="str">
        <f t="shared" si="29"/>
        <v xml:space="preserve"> </v>
      </c>
      <c r="R237">
        <f t="shared" si="34"/>
        <v>800</v>
      </c>
      <c r="S237">
        <f t="shared" si="30"/>
        <v>1</v>
      </c>
      <c r="T237" s="42"/>
    </row>
    <row r="238" spans="1:20" x14ac:dyDescent="0.3">
      <c r="A238" t="s">
        <v>549</v>
      </c>
      <c r="B238" t="s">
        <v>351</v>
      </c>
      <c r="C238" t="s">
        <v>352</v>
      </c>
      <c r="D238" s="78">
        <v>1</v>
      </c>
      <c r="E238">
        <v>3.9873014600872038E-2</v>
      </c>
      <c r="F238">
        <v>0.17638271042191314</v>
      </c>
      <c r="G238">
        <v>0.50838093616111857</v>
      </c>
      <c r="H238">
        <v>800</v>
      </c>
      <c r="I238" s="72">
        <v>35</v>
      </c>
      <c r="J238">
        <f t="shared" si="25"/>
        <v>-5.6694899268072687</v>
      </c>
      <c r="K238" t="s">
        <v>25</v>
      </c>
      <c r="M238" t="str">
        <f t="shared" si="26"/>
        <v>4</v>
      </c>
      <c r="N238" t="str">
        <f t="shared" si="27"/>
        <v>4</v>
      </c>
      <c r="O238" s="42">
        <v>800</v>
      </c>
      <c r="P238">
        <f t="shared" si="28"/>
        <v>296.85379839431749</v>
      </c>
      <c r="Q238" t="str">
        <f t="shared" si="29"/>
        <v>Swap</v>
      </c>
      <c r="R238">
        <f t="shared" si="34"/>
        <v>296.85379839431749</v>
      </c>
      <c r="S238">
        <f t="shared" si="30"/>
        <v>0</v>
      </c>
      <c r="T238" s="42"/>
    </row>
    <row r="239" spans="1:20" x14ac:dyDescent="0.3">
      <c r="A239" t="s">
        <v>550</v>
      </c>
      <c r="B239" t="s">
        <v>349</v>
      </c>
      <c r="C239" t="s">
        <v>353</v>
      </c>
      <c r="D239" s="78">
        <v>1</v>
      </c>
      <c r="E239">
        <v>8.8813982124076162E-3</v>
      </c>
      <c r="F239">
        <v>5.2905019567435298E-2</v>
      </c>
      <c r="G239">
        <v>8.8111137661223762E-2</v>
      </c>
      <c r="H239">
        <v>800</v>
      </c>
      <c r="I239" s="72">
        <v>35</v>
      </c>
      <c r="J239">
        <f t="shared" si="25"/>
        <v>-18.901798131372992</v>
      </c>
      <c r="K239" t="s">
        <v>25</v>
      </c>
      <c r="M239" t="str">
        <f t="shared" si="26"/>
        <v>4</v>
      </c>
      <c r="N239" t="str">
        <f t="shared" si="27"/>
        <v>4</v>
      </c>
      <c r="O239" s="42">
        <v>800</v>
      </c>
      <c r="P239">
        <f t="shared" si="28"/>
        <v>989.69583581931101</v>
      </c>
      <c r="Q239" t="str">
        <f t="shared" si="29"/>
        <v xml:space="preserve"> </v>
      </c>
      <c r="R239">
        <f t="shared" si="34"/>
        <v>800</v>
      </c>
      <c r="S239">
        <f t="shared" si="30"/>
        <v>1</v>
      </c>
      <c r="T239" s="42"/>
    </row>
    <row r="240" spans="1:20" x14ac:dyDescent="0.3">
      <c r="A240" t="s">
        <v>551</v>
      </c>
      <c r="B240" t="s">
        <v>349</v>
      </c>
      <c r="C240" t="s">
        <v>353</v>
      </c>
      <c r="D240" s="78">
        <v>1</v>
      </c>
      <c r="E240">
        <v>9.3886458859689971E-3</v>
      </c>
      <c r="F240">
        <v>4.1531718259460081E-2</v>
      </c>
      <c r="G240">
        <v>0.11970523504610472</v>
      </c>
      <c r="H240">
        <v>800</v>
      </c>
      <c r="I240" s="72">
        <v>35</v>
      </c>
      <c r="J240">
        <f t="shared" si="25"/>
        <v>-24.077982850425901</v>
      </c>
      <c r="K240" t="s">
        <v>25</v>
      </c>
      <c r="M240" t="str">
        <f t="shared" si="26"/>
        <v>4</v>
      </c>
      <c r="N240" t="str">
        <f t="shared" si="27"/>
        <v>4</v>
      </c>
      <c r="O240" s="42">
        <v>800</v>
      </c>
      <c r="P240">
        <f t="shared" si="28"/>
        <v>1260.7202339359837</v>
      </c>
      <c r="Q240" t="str">
        <f t="shared" si="29"/>
        <v xml:space="preserve"> </v>
      </c>
      <c r="R240">
        <f t="shared" si="34"/>
        <v>800</v>
      </c>
      <c r="S240">
        <f t="shared" si="30"/>
        <v>1</v>
      </c>
      <c r="T240" s="42"/>
    </row>
    <row r="241" spans="1:20" x14ac:dyDescent="0.3">
      <c r="A241" t="s">
        <v>552</v>
      </c>
      <c r="B241" t="s">
        <v>349</v>
      </c>
      <c r="C241" t="s">
        <v>354</v>
      </c>
      <c r="D241" s="78">
        <v>1</v>
      </c>
      <c r="E241">
        <v>1.6411421787375126E-2</v>
      </c>
      <c r="F241">
        <v>7.5209177543582417E-2</v>
      </c>
      <c r="G241">
        <v>0.21677244893252329</v>
      </c>
      <c r="H241">
        <v>800</v>
      </c>
      <c r="I241" s="72">
        <v>35</v>
      </c>
      <c r="J241">
        <f t="shared" si="25"/>
        <v>-13.296249642146629</v>
      </c>
      <c r="K241" t="s">
        <v>25</v>
      </c>
      <c r="M241" t="str">
        <f t="shared" si="26"/>
        <v>4</v>
      </c>
      <c r="N241" t="str">
        <f t="shared" si="27"/>
        <v>4</v>
      </c>
      <c r="O241" s="42">
        <v>800</v>
      </c>
      <c r="P241">
        <f t="shared" si="28"/>
        <v>696.19000326772937</v>
      </c>
      <c r="Q241" t="str">
        <f t="shared" si="29"/>
        <v>Swap</v>
      </c>
      <c r="R241">
        <f t="shared" si="34"/>
        <v>696.19000326772937</v>
      </c>
      <c r="S241">
        <f t="shared" si="30"/>
        <v>0</v>
      </c>
      <c r="T241" s="42"/>
    </row>
    <row r="242" spans="1:20" x14ac:dyDescent="0.3">
      <c r="A242" t="s">
        <v>553</v>
      </c>
      <c r="B242" t="s">
        <v>354</v>
      </c>
      <c r="C242" t="s">
        <v>353</v>
      </c>
      <c r="D242" s="78">
        <v>1</v>
      </c>
      <c r="E242">
        <v>1.8703119958259892E-2</v>
      </c>
      <c r="F242">
        <v>0.11141139083049779</v>
      </c>
      <c r="G242">
        <v>0.18555109656431937</v>
      </c>
      <c r="H242">
        <v>800</v>
      </c>
      <c r="I242" s="72">
        <v>35</v>
      </c>
      <c r="J242">
        <f t="shared" si="25"/>
        <v>-8.9757428979717897</v>
      </c>
      <c r="K242" t="s">
        <v>25</v>
      </c>
      <c r="M242" t="str">
        <f t="shared" si="26"/>
        <v>4</v>
      </c>
      <c r="N242" t="str">
        <f t="shared" si="27"/>
        <v>4</v>
      </c>
      <c r="O242" s="42">
        <v>800</v>
      </c>
      <c r="P242">
        <f t="shared" si="28"/>
        <v>469.96879914631558</v>
      </c>
      <c r="Q242" t="str">
        <f t="shared" si="29"/>
        <v>Swap</v>
      </c>
      <c r="R242">
        <f t="shared" si="34"/>
        <v>469.96879914631558</v>
      </c>
      <c r="S242">
        <f t="shared" si="30"/>
        <v>0</v>
      </c>
      <c r="T242" s="42"/>
    </row>
    <row r="243" spans="1:20" x14ac:dyDescent="0.3">
      <c r="A243" t="s">
        <v>554</v>
      </c>
      <c r="B243" t="s">
        <v>353</v>
      </c>
      <c r="C243" t="s">
        <v>355</v>
      </c>
      <c r="D243" s="78">
        <v>1</v>
      </c>
      <c r="E243">
        <v>3.7892957746478879E-4</v>
      </c>
      <c r="F243">
        <v>4.2180845070422532E-3</v>
      </c>
      <c r="G243">
        <v>1.4060281690140843E-2</v>
      </c>
      <c r="H243">
        <v>800</v>
      </c>
      <c r="I243" s="72">
        <v>35</v>
      </c>
      <c r="J243">
        <f t="shared" si="25"/>
        <v>-237.07443469434094</v>
      </c>
      <c r="K243" t="s">
        <v>25</v>
      </c>
      <c r="M243" t="str">
        <f t="shared" si="26"/>
        <v>4</v>
      </c>
      <c r="N243" t="str">
        <f t="shared" si="27"/>
        <v>4</v>
      </c>
      <c r="O243" s="42">
        <v>800</v>
      </c>
      <c r="P243">
        <f t="shared" si="28"/>
        <v>12413.188373161578</v>
      </c>
      <c r="Q243" t="str">
        <f t="shared" si="29"/>
        <v xml:space="preserve"> </v>
      </c>
      <c r="R243">
        <f t="shared" si="34"/>
        <v>800</v>
      </c>
      <c r="S243">
        <f t="shared" si="30"/>
        <v>1</v>
      </c>
      <c r="T243" s="42"/>
    </row>
    <row r="244" spans="1:20" x14ac:dyDescent="0.3">
      <c r="A244" t="s">
        <v>555</v>
      </c>
      <c r="B244" t="s">
        <v>353</v>
      </c>
      <c r="C244" t="s">
        <v>355</v>
      </c>
      <c r="D244" s="78">
        <v>1</v>
      </c>
      <c r="E244">
        <v>3.7892957746478879E-4</v>
      </c>
      <c r="F244">
        <v>4.2180845070422532E-3</v>
      </c>
      <c r="G244">
        <v>1.4060281690140843E-2</v>
      </c>
      <c r="H244">
        <v>800</v>
      </c>
      <c r="I244" s="72">
        <v>35</v>
      </c>
      <c r="J244">
        <f t="shared" si="25"/>
        <v>-237.07443469434094</v>
      </c>
      <c r="K244" t="s">
        <v>25</v>
      </c>
      <c r="M244" t="str">
        <f t="shared" si="26"/>
        <v>4</v>
      </c>
      <c r="N244" t="str">
        <f t="shared" si="27"/>
        <v>4</v>
      </c>
      <c r="O244" s="42">
        <v>800</v>
      </c>
      <c r="P244">
        <f t="shared" si="28"/>
        <v>12413.188373161578</v>
      </c>
      <c r="Q244" t="str">
        <f t="shared" si="29"/>
        <v xml:space="preserve"> </v>
      </c>
      <c r="R244">
        <f t="shared" si="34"/>
        <v>800</v>
      </c>
      <c r="S244">
        <f t="shared" si="30"/>
        <v>1</v>
      </c>
      <c r="T244" s="42"/>
    </row>
    <row r="245" spans="1:20" x14ac:dyDescent="0.3">
      <c r="A245" t="s">
        <v>556</v>
      </c>
      <c r="B245" t="s">
        <v>356</v>
      </c>
      <c r="C245" t="s">
        <v>357</v>
      </c>
      <c r="D245" s="78">
        <v>1</v>
      </c>
      <c r="E245">
        <v>1.928E-3</v>
      </c>
      <c r="F245">
        <v>2.5787000000000001E-2</v>
      </c>
      <c r="G245">
        <v>2.5341150000000003</v>
      </c>
      <c r="H245">
        <v>2500</v>
      </c>
      <c r="I245" s="72">
        <v>35</v>
      </c>
      <c r="J245">
        <f t="shared" si="25"/>
        <v>-38.779229844495283</v>
      </c>
      <c r="K245" t="s">
        <v>25</v>
      </c>
      <c r="M245" t="str">
        <f t="shared" si="26"/>
        <v>1</v>
      </c>
      <c r="N245" t="str">
        <f t="shared" si="27"/>
        <v>1</v>
      </c>
      <c r="O245" s="42">
        <v>2500</v>
      </c>
      <c r="P245">
        <f t="shared" si="28"/>
        <v>2030.475726522274</v>
      </c>
      <c r="Q245" t="str">
        <f t="shared" si="29"/>
        <v>Swap</v>
      </c>
      <c r="R245">
        <f t="shared" si="34"/>
        <v>2030.475726522274</v>
      </c>
      <c r="S245">
        <f t="shared" si="30"/>
        <v>0</v>
      </c>
      <c r="T245" s="42"/>
    </row>
    <row r="246" spans="1:20" x14ac:dyDescent="0.3">
      <c r="A246" t="s">
        <v>557</v>
      </c>
      <c r="B246" t="s">
        <v>356</v>
      </c>
      <c r="C246" t="s">
        <v>357</v>
      </c>
      <c r="D246" s="78">
        <v>1</v>
      </c>
      <c r="E246">
        <v>1.928E-3</v>
      </c>
      <c r="F246">
        <v>2.5787000000000001E-2</v>
      </c>
      <c r="G246">
        <v>2.5341150000000003</v>
      </c>
      <c r="H246">
        <v>2500</v>
      </c>
      <c r="I246" s="72">
        <v>35</v>
      </c>
      <c r="J246">
        <f t="shared" si="25"/>
        <v>-38.779229844495283</v>
      </c>
      <c r="K246" t="s">
        <v>25</v>
      </c>
      <c r="M246" t="str">
        <f t="shared" si="26"/>
        <v>1</v>
      </c>
      <c r="N246" t="str">
        <f t="shared" si="27"/>
        <v>1</v>
      </c>
      <c r="O246" s="42">
        <v>2500</v>
      </c>
      <c r="P246">
        <f t="shared" si="28"/>
        <v>2030.475726522274</v>
      </c>
      <c r="Q246" t="str">
        <f t="shared" si="29"/>
        <v>Swap</v>
      </c>
      <c r="R246">
        <f t="shared" si="34"/>
        <v>2030.475726522274</v>
      </c>
      <c r="S246">
        <f t="shared" si="30"/>
        <v>0</v>
      </c>
      <c r="T246" s="42"/>
    </row>
    <row r="247" spans="1:20" x14ac:dyDescent="0.3">
      <c r="A247" t="s">
        <v>558</v>
      </c>
      <c r="B247" t="s">
        <v>356</v>
      </c>
      <c r="C247" t="s">
        <v>358</v>
      </c>
      <c r="D247" s="78">
        <v>1</v>
      </c>
      <c r="E247">
        <v>4.3742513385274954E-4</v>
      </c>
      <c r="F247">
        <v>6.498887702955136E-3</v>
      </c>
      <c r="G247">
        <v>0.68607007779561968</v>
      </c>
      <c r="H247">
        <v>2500</v>
      </c>
      <c r="I247" s="72">
        <v>35</v>
      </c>
      <c r="J247">
        <f t="shared" si="25"/>
        <v>-153.8724849092693</v>
      </c>
      <c r="K247" t="s">
        <v>25</v>
      </c>
      <c r="M247" t="str">
        <f t="shared" si="26"/>
        <v>1</v>
      </c>
      <c r="N247" t="str">
        <f t="shared" si="27"/>
        <v>1</v>
      </c>
      <c r="O247" s="42">
        <v>2500</v>
      </c>
      <c r="P247">
        <f t="shared" si="28"/>
        <v>8056.7444696761122</v>
      </c>
      <c r="Q247" t="str">
        <f t="shared" si="29"/>
        <v xml:space="preserve"> </v>
      </c>
      <c r="R247">
        <f t="shared" si="34"/>
        <v>2500</v>
      </c>
      <c r="S247">
        <f t="shared" si="30"/>
        <v>1</v>
      </c>
      <c r="T247" s="42"/>
    </row>
    <row r="248" spans="1:20" x14ac:dyDescent="0.3">
      <c r="A248" t="s">
        <v>559</v>
      </c>
      <c r="B248" t="s">
        <v>356</v>
      </c>
      <c r="C248" t="s">
        <v>358</v>
      </c>
      <c r="D248" s="78">
        <v>1</v>
      </c>
      <c r="E248">
        <v>4.3742513385274954E-4</v>
      </c>
      <c r="F248">
        <v>6.498887702955136E-3</v>
      </c>
      <c r="G248">
        <v>0.68607007779561968</v>
      </c>
      <c r="H248">
        <v>2500</v>
      </c>
      <c r="I248" s="72">
        <v>35</v>
      </c>
      <c r="J248">
        <f t="shared" si="25"/>
        <v>-153.8724849092693</v>
      </c>
      <c r="K248" t="s">
        <v>25</v>
      </c>
      <c r="M248" t="str">
        <f t="shared" si="26"/>
        <v>1</v>
      </c>
      <c r="N248" t="str">
        <f t="shared" si="27"/>
        <v>1</v>
      </c>
      <c r="O248" s="42">
        <v>2500</v>
      </c>
      <c r="P248">
        <f t="shared" si="28"/>
        <v>8056.7444696761122</v>
      </c>
      <c r="Q248" t="str">
        <f t="shared" si="29"/>
        <v xml:space="preserve"> </v>
      </c>
      <c r="R248">
        <f t="shared" si="34"/>
        <v>2500</v>
      </c>
      <c r="S248">
        <f t="shared" si="30"/>
        <v>1</v>
      </c>
      <c r="T248" s="42"/>
    </row>
    <row r="249" spans="1:20" x14ac:dyDescent="0.3">
      <c r="A249" t="s">
        <v>560</v>
      </c>
      <c r="B249" t="s">
        <v>355</v>
      </c>
      <c r="C249" t="s">
        <v>359</v>
      </c>
      <c r="D249" s="78">
        <v>1</v>
      </c>
      <c r="E249">
        <v>9.0611454024255491E-3</v>
      </c>
      <c r="F249">
        <v>5.3975743836031327E-2</v>
      </c>
      <c r="G249">
        <v>8.989438496363189E-2</v>
      </c>
      <c r="H249">
        <v>800</v>
      </c>
      <c r="I249" s="72">
        <v>35</v>
      </c>
      <c r="J249">
        <f t="shared" si="25"/>
        <v>-18.526840557081002</v>
      </c>
      <c r="K249" t="s">
        <v>25</v>
      </c>
      <c r="M249" t="str">
        <f t="shared" si="26"/>
        <v>4</v>
      </c>
      <c r="N249" t="str">
        <f t="shared" si="27"/>
        <v>4</v>
      </c>
      <c r="O249" s="42">
        <v>800</v>
      </c>
      <c r="P249">
        <f t="shared" si="28"/>
        <v>970.06310313925167</v>
      </c>
      <c r="Q249" t="str">
        <f t="shared" si="29"/>
        <v xml:space="preserve"> </v>
      </c>
      <c r="R249">
        <f t="shared" si="34"/>
        <v>800</v>
      </c>
      <c r="S249">
        <f t="shared" si="30"/>
        <v>1</v>
      </c>
      <c r="T249" s="42"/>
    </row>
    <row r="250" spans="1:20" x14ac:dyDescent="0.3">
      <c r="A250" t="s">
        <v>561</v>
      </c>
      <c r="B250" t="s">
        <v>355</v>
      </c>
      <c r="C250" t="s">
        <v>359</v>
      </c>
      <c r="D250" s="78">
        <v>1</v>
      </c>
      <c r="E250">
        <v>9.0611454024255491E-3</v>
      </c>
      <c r="F250">
        <v>5.3975743836031327E-2</v>
      </c>
      <c r="G250">
        <v>8.989438496363189E-2</v>
      </c>
      <c r="H250">
        <v>800</v>
      </c>
      <c r="I250" s="72">
        <v>35</v>
      </c>
      <c r="J250">
        <f t="shared" si="25"/>
        <v>-18.526840557081002</v>
      </c>
      <c r="K250" t="s">
        <v>25</v>
      </c>
      <c r="M250" t="str">
        <f t="shared" si="26"/>
        <v>4</v>
      </c>
      <c r="N250" t="str">
        <f t="shared" si="27"/>
        <v>4</v>
      </c>
      <c r="O250" s="42">
        <v>800</v>
      </c>
      <c r="P250">
        <f t="shared" si="28"/>
        <v>970.06310313925167</v>
      </c>
      <c r="Q250" t="str">
        <f t="shared" si="29"/>
        <v xml:space="preserve"> </v>
      </c>
      <c r="R250">
        <f t="shared" si="34"/>
        <v>800</v>
      </c>
      <c r="S250">
        <f t="shared" si="30"/>
        <v>1</v>
      </c>
      <c r="T250" s="42"/>
    </row>
    <row r="251" spans="1:20" x14ac:dyDescent="0.3">
      <c r="A251" t="s">
        <v>562</v>
      </c>
      <c r="B251" t="s">
        <v>355</v>
      </c>
      <c r="C251" t="s">
        <v>359</v>
      </c>
      <c r="D251" s="78">
        <v>1</v>
      </c>
      <c r="E251">
        <v>9.0611454024255491E-3</v>
      </c>
      <c r="F251">
        <v>5.3975743836031327E-2</v>
      </c>
      <c r="G251">
        <v>8.989438496363189E-2</v>
      </c>
      <c r="H251">
        <v>800</v>
      </c>
      <c r="I251" s="72">
        <v>35</v>
      </c>
      <c r="J251">
        <f t="shared" si="25"/>
        <v>-18.526840557081002</v>
      </c>
      <c r="K251" t="s">
        <v>25</v>
      </c>
      <c r="M251" t="str">
        <f t="shared" si="26"/>
        <v>4</v>
      </c>
      <c r="N251" t="str">
        <f t="shared" si="27"/>
        <v>4</v>
      </c>
      <c r="O251" s="42">
        <v>800</v>
      </c>
      <c r="P251">
        <f t="shared" si="28"/>
        <v>970.06310313925167</v>
      </c>
      <c r="Q251" t="str">
        <f t="shared" si="29"/>
        <v xml:space="preserve"> </v>
      </c>
      <c r="R251">
        <f t="shared" si="34"/>
        <v>800</v>
      </c>
      <c r="S251">
        <f t="shared" si="30"/>
        <v>1</v>
      </c>
      <c r="T251" s="42"/>
    </row>
    <row r="252" spans="1:20" x14ac:dyDescent="0.3">
      <c r="A252" t="s">
        <v>563</v>
      </c>
      <c r="B252" t="s">
        <v>360</v>
      </c>
      <c r="C252" t="s">
        <v>361</v>
      </c>
      <c r="D252" s="78">
        <v>1</v>
      </c>
      <c r="E252">
        <v>1.9868898355006076E-4</v>
      </c>
      <c r="F252">
        <v>2.9519506127437599E-3</v>
      </c>
      <c r="G252">
        <v>0.31162947862801677</v>
      </c>
      <c r="H252">
        <v>2500</v>
      </c>
      <c r="I252" s="72">
        <v>35</v>
      </c>
      <c r="J252">
        <f t="shared" si="25"/>
        <v>-338.75905500686088</v>
      </c>
      <c r="K252" t="s">
        <v>25</v>
      </c>
      <c r="M252" t="str">
        <f t="shared" si="26"/>
        <v>1</v>
      </c>
      <c r="N252" t="str">
        <f t="shared" si="27"/>
        <v>1</v>
      </c>
      <c r="O252" s="42">
        <v>2500</v>
      </c>
      <c r="P252">
        <f t="shared" si="28"/>
        <v>17737.38264244291</v>
      </c>
      <c r="Q252" t="str">
        <f t="shared" si="29"/>
        <v xml:space="preserve"> </v>
      </c>
      <c r="R252">
        <f t="shared" si="34"/>
        <v>2500</v>
      </c>
      <c r="S252">
        <f t="shared" si="30"/>
        <v>1</v>
      </c>
      <c r="T252" s="42"/>
    </row>
    <row r="253" spans="1:20" x14ac:dyDescent="0.3">
      <c r="A253" t="s">
        <v>564</v>
      </c>
      <c r="B253" t="s">
        <v>360</v>
      </c>
      <c r="C253" t="s">
        <v>358</v>
      </c>
      <c r="D253" s="78">
        <v>1</v>
      </c>
      <c r="E253">
        <v>8.2298209803108796E-5</v>
      </c>
      <c r="F253">
        <v>1.222716259931902E-3</v>
      </c>
      <c r="G253">
        <v>0.12907886363261878</v>
      </c>
      <c r="H253">
        <v>2500</v>
      </c>
      <c r="I253" s="72">
        <v>35</v>
      </c>
      <c r="J253">
        <f t="shared" si="25"/>
        <v>-817.85123235025435</v>
      </c>
      <c r="K253" t="s">
        <v>25</v>
      </c>
      <c r="M253" t="str">
        <f t="shared" si="26"/>
        <v>1</v>
      </c>
      <c r="N253" t="str">
        <f t="shared" si="27"/>
        <v>1</v>
      </c>
      <c r="O253" s="42">
        <v>2500</v>
      </c>
      <c r="P253">
        <f t="shared" si="28"/>
        <v>42822.590388015298</v>
      </c>
      <c r="Q253" t="str">
        <f t="shared" si="29"/>
        <v xml:space="preserve"> </v>
      </c>
      <c r="R253">
        <f t="shared" si="34"/>
        <v>2500</v>
      </c>
      <c r="S253">
        <f t="shared" si="30"/>
        <v>1</v>
      </c>
      <c r="T253" s="42"/>
    </row>
    <row r="254" spans="1:20" x14ac:dyDescent="0.3">
      <c r="A254" t="s">
        <v>565</v>
      </c>
      <c r="B254" t="s">
        <v>358</v>
      </c>
      <c r="C254" t="s">
        <v>361</v>
      </c>
      <c r="D254" s="78">
        <v>1</v>
      </c>
      <c r="E254">
        <v>2.9878741291405794E-4</v>
      </c>
      <c r="F254">
        <v>4.4391272775802888E-3</v>
      </c>
      <c r="G254">
        <v>0.4686267151976346</v>
      </c>
      <c r="H254">
        <v>2500</v>
      </c>
      <c r="I254" s="72">
        <v>35</v>
      </c>
      <c r="J254">
        <f t="shared" si="25"/>
        <v>-225.26950399698543</v>
      </c>
      <c r="K254" t="s">
        <v>25</v>
      </c>
      <c r="M254" t="str">
        <f t="shared" si="26"/>
        <v>1</v>
      </c>
      <c r="N254" t="str">
        <f t="shared" si="27"/>
        <v>1</v>
      </c>
      <c r="O254" s="42">
        <v>2500</v>
      </c>
      <c r="P254">
        <f t="shared" si="28"/>
        <v>11795.083647245767</v>
      </c>
      <c r="Q254" t="str">
        <f t="shared" si="29"/>
        <v xml:space="preserve"> </v>
      </c>
      <c r="R254">
        <f t="shared" si="34"/>
        <v>2500</v>
      </c>
      <c r="S254">
        <f t="shared" si="30"/>
        <v>1</v>
      </c>
      <c r="T254" s="42"/>
    </row>
    <row r="255" spans="1:20" x14ac:dyDescent="0.3">
      <c r="A255" t="s">
        <v>566</v>
      </c>
      <c r="B255" t="s">
        <v>358</v>
      </c>
      <c r="C255" t="s">
        <v>361</v>
      </c>
      <c r="D255" s="78">
        <v>1</v>
      </c>
      <c r="E255">
        <v>2.9878741291405794E-4</v>
      </c>
      <c r="F255">
        <v>4.4391272775802888E-3</v>
      </c>
      <c r="G255">
        <v>0.4686267151976346</v>
      </c>
      <c r="H255">
        <v>2500</v>
      </c>
      <c r="I255" s="72">
        <v>35</v>
      </c>
      <c r="J255">
        <f t="shared" si="25"/>
        <v>-225.26950399698543</v>
      </c>
      <c r="K255" t="s">
        <v>25</v>
      </c>
      <c r="M255" t="str">
        <f t="shared" si="26"/>
        <v>1</v>
      </c>
      <c r="N255" t="str">
        <f t="shared" si="27"/>
        <v>1</v>
      </c>
      <c r="O255" s="42">
        <v>2500</v>
      </c>
      <c r="P255">
        <f t="shared" si="28"/>
        <v>11795.083647245767</v>
      </c>
      <c r="Q255" t="str">
        <f t="shared" si="29"/>
        <v xml:space="preserve"> </v>
      </c>
      <c r="R255">
        <f t="shared" si="34"/>
        <v>2500</v>
      </c>
      <c r="S255">
        <f t="shared" si="30"/>
        <v>1</v>
      </c>
      <c r="T255" s="42"/>
    </row>
    <row r="256" spans="1:20" x14ac:dyDescent="0.3">
      <c r="A256" t="s">
        <v>567</v>
      </c>
      <c r="B256" t="s">
        <v>361</v>
      </c>
      <c r="C256" t="s">
        <v>362</v>
      </c>
      <c r="D256" s="78">
        <v>1</v>
      </c>
      <c r="E256">
        <v>1.0730348048446116E-3</v>
      </c>
      <c r="F256">
        <v>1.5942231386262801E-2</v>
      </c>
      <c r="G256">
        <v>1.6829784460555703</v>
      </c>
      <c r="H256">
        <v>2500</v>
      </c>
      <c r="I256" s="72">
        <v>35</v>
      </c>
      <c r="J256">
        <f t="shared" si="25"/>
        <v>-62.726476348956155</v>
      </c>
      <c r="K256" t="s">
        <v>25</v>
      </c>
      <c r="M256" t="str">
        <f t="shared" si="26"/>
        <v>1</v>
      </c>
      <c r="N256" t="str">
        <f t="shared" si="27"/>
        <v>1</v>
      </c>
      <c r="O256" s="42">
        <v>2500</v>
      </c>
      <c r="P256">
        <f t="shared" si="28"/>
        <v>3284.3506213909091</v>
      </c>
      <c r="Q256" t="str">
        <f t="shared" si="29"/>
        <v xml:space="preserve"> </v>
      </c>
      <c r="R256">
        <f t="shared" si="34"/>
        <v>2500</v>
      </c>
      <c r="S256">
        <f t="shared" si="30"/>
        <v>1</v>
      </c>
      <c r="T256" s="42"/>
    </row>
    <row r="257" spans="1:20" x14ac:dyDescent="0.3">
      <c r="A257" t="s">
        <v>568</v>
      </c>
      <c r="B257" t="s">
        <v>361</v>
      </c>
      <c r="C257" t="s">
        <v>362</v>
      </c>
      <c r="D257" s="78">
        <v>1</v>
      </c>
      <c r="E257">
        <v>1.0730348048446116E-3</v>
      </c>
      <c r="F257">
        <v>1.5942231386262801E-2</v>
      </c>
      <c r="G257">
        <v>1.6829784460555703</v>
      </c>
      <c r="H257">
        <v>2500</v>
      </c>
      <c r="I257" s="72">
        <v>35</v>
      </c>
      <c r="J257">
        <f t="shared" si="25"/>
        <v>-62.726476348956155</v>
      </c>
      <c r="K257" t="s">
        <v>25</v>
      </c>
      <c r="M257" t="str">
        <f t="shared" si="26"/>
        <v>1</v>
      </c>
      <c r="N257" t="str">
        <f t="shared" si="27"/>
        <v>1</v>
      </c>
      <c r="O257" s="42">
        <v>2500</v>
      </c>
      <c r="P257">
        <f t="shared" si="28"/>
        <v>3284.3506213909091</v>
      </c>
      <c r="Q257" t="str">
        <f t="shared" si="29"/>
        <v xml:space="preserve"> </v>
      </c>
      <c r="R257">
        <f t="shared" si="34"/>
        <v>2500</v>
      </c>
      <c r="S257">
        <f t="shared" si="30"/>
        <v>1</v>
      </c>
      <c r="T257" s="42"/>
    </row>
    <row r="258" spans="1:20" x14ac:dyDescent="0.3">
      <c r="A258" t="s">
        <v>569</v>
      </c>
      <c r="B258" t="s">
        <v>361</v>
      </c>
      <c r="C258" t="s">
        <v>363</v>
      </c>
      <c r="D258" s="78">
        <v>1</v>
      </c>
      <c r="E258">
        <v>2.5325614710485297E-4</v>
      </c>
      <c r="F258">
        <v>3.7626627569863876E-3</v>
      </c>
      <c r="G258">
        <v>0.39721417700916872</v>
      </c>
      <c r="H258">
        <v>2500</v>
      </c>
      <c r="I258" s="72">
        <v>35</v>
      </c>
      <c r="J258">
        <f t="shared" si="25"/>
        <v>-265.76923433896201</v>
      </c>
      <c r="K258" t="s">
        <v>25</v>
      </c>
      <c r="M258" t="str">
        <f t="shared" si="26"/>
        <v>1</v>
      </c>
      <c r="N258" t="str">
        <f t="shared" si="27"/>
        <v>1</v>
      </c>
      <c r="O258" s="42">
        <v>2500</v>
      </c>
      <c r="P258">
        <f t="shared" si="28"/>
        <v>13915.644569157785</v>
      </c>
      <c r="Q258" t="str">
        <f t="shared" si="29"/>
        <v xml:space="preserve"> </v>
      </c>
      <c r="R258">
        <f t="shared" si="34"/>
        <v>2500</v>
      </c>
      <c r="S258">
        <f t="shared" si="30"/>
        <v>1</v>
      </c>
      <c r="T258" s="42"/>
    </row>
    <row r="259" spans="1:20" x14ac:dyDescent="0.3">
      <c r="A259" t="s">
        <v>570</v>
      </c>
      <c r="B259" t="s">
        <v>363</v>
      </c>
      <c r="C259" t="s">
        <v>364</v>
      </c>
      <c r="D259" s="78">
        <v>1</v>
      </c>
      <c r="E259">
        <v>1.3743053508832406E-4</v>
      </c>
      <c r="F259">
        <v>2.0418250927408147E-3</v>
      </c>
      <c r="G259">
        <v>0.21554997781924431</v>
      </c>
      <c r="H259">
        <v>2500</v>
      </c>
      <c r="I259" s="72">
        <v>35</v>
      </c>
      <c r="J259">
        <f t="shared" ref="J259:J322" si="35">-1/F259</f>
        <v>-489.75791489449483</v>
      </c>
      <c r="K259" t="s">
        <v>25</v>
      </c>
      <c r="M259" t="str">
        <f t="shared" ref="M259:M322" si="36">MID(B259,4,1)</f>
        <v>1</v>
      </c>
      <c r="N259" t="str">
        <f t="shared" ref="N259:N322" si="37">MID(C259,4,1)</f>
        <v>1</v>
      </c>
      <c r="O259" s="42">
        <v>2500</v>
      </c>
      <c r="P259">
        <f t="shared" ref="P259:P322" si="38">100*RADIANS(30)/F259</f>
        <v>25643.664457833336</v>
      </c>
      <c r="Q259" t="str">
        <f t="shared" ref="Q259:Q322" si="39">IF(P259&lt;O259,"Swap"," ")</f>
        <v xml:space="preserve"> </v>
      </c>
      <c r="R259">
        <f t="shared" si="34"/>
        <v>2500</v>
      </c>
      <c r="S259">
        <f t="shared" ref="S259:S322" si="40">IF(O259&lt;P259,1,0)</f>
        <v>1</v>
      </c>
      <c r="T259" s="42"/>
    </row>
    <row r="260" spans="1:20" x14ac:dyDescent="0.3">
      <c r="A260" t="s">
        <v>571</v>
      </c>
      <c r="B260" t="s">
        <v>363</v>
      </c>
      <c r="C260" t="s">
        <v>362</v>
      </c>
      <c r="D260" s="78">
        <v>1</v>
      </c>
      <c r="E260">
        <v>9.7015916401692272E-4</v>
      </c>
      <c r="F260">
        <v>1.4413793293965709E-2</v>
      </c>
      <c r="G260">
        <v>1.5216253516773994</v>
      </c>
      <c r="H260">
        <v>2500</v>
      </c>
      <c r="I260" s="72">
        <v>35</v>
      </c>
      <c r="J260">
        <f t="shared" si="35"/>
        <v>-69.37798951360341</v>
      </c>
      <c r="K260" t="s">
        <v>25</v>
      </c>
      <c r="M260" t="str">
        <f t="shared" si="36"/>
        <v>1</v>
      </c>
      <c r="N260" t="str">
        <f t="shared" si="37"/>
        <v>1</v>
      </c>
      <c r="O260" s="42">
        <v>2500</v>
      </c>
      <c r="P260">
        <f t="shared" si="38"/>
        <v>3632.6230362794358</v>
      </c>
      <c r="Q260" t="str">
        <f t="shared" si="39"/>
        <v xml:space="preserve"> </v>
      </c>
      <c r="R260">
        <f t="shared" si="34"/>
        <v>2500</v>
      </c>
      <c r="S260">
        <f t="shared" si="40"/>
        <v>1</v>
      </c>
      <c r="T260" s="42"/>
    </row>
    <row r="261" spans="1:20" x14ac:dyDescent="0.3">
      <c r="A261" t="s">
        <v>572</v>
      </c>
      <c r="B261" t="s">
        <v>364</v>
      </c>
      <c r="C261" t="s">
        <v>362</v>
      </c>
      <c r="D261" s="78">
        <v>1</v>
      </c>
      <c r="E261">
        <v>8.0654783759821313E-4</v>
      </c>
      <c r="F261">
        <v>1.1982996444316309E-2</v>
      </c>
      <c r="G261">
        <v>1.2650126727129689</v>
      </c>
      <c r="H261">
        <v>2500</v>
      </c>
      <c r="I261" s="72">
        <v>35</v>
      </c>
      <c r="J261">
        <f t="shared" si="35"/>
        <v>-83.45158113389185</v>
      </c>
      <c r="K261" t="s">
        <v>25</v>
      </c>
      <c r="M261" t="str">
        <f t="shared" si="36"/>
        <v>1</v>
      </c>
      <c r="N261" t="str">
        <f t="shared" si="37"/>
        <v>1</v>
      </c>
      <c r="O261" s="42">
        <v>2500</v>
      </c>
      <c r="P261">
        <f t="shared" si="38"/>
        <v>4369.514570344787</v>
      </c>
      <c r="Q261" t="str">
        <f t="shared" si="39"/>
        <v xml:space="preserve"> </v>
      </c>
      <c r="R261">
        <f t="shared" si="34"/>
        <v>2500</v>
      </c>
      <c r="S261">
        <f t="shared" si="40"/>
        <v>1</v>
      </c>
      <c r="T261" s="42"/>
    </row>
    <row r="262" spans="1:20" x14ac:dyDescent="0.3">
      <c r="A262" t="s">
        <v>573</v>
      </c>
      <c r="B262" t="s">
        <v>365</v>
      </c>
      <c r="C262" t="s">
        <v>366</v>
      </c>
      <c r="D262" s="78">
        <v>1</v>
      </c>
      <c r="E262">
        <v>1.2460966906118589E-3</v>
      </c>
      <c r="F262">
        <v>1.0546673439381531E-2</v>
      </c>
      <c r="G262">
        <v>3.6552169591281193E-2</v>
      </c>
      <c r="H262">
        <v>800</v>
      </c>
      <c r="I262" s="72">
        <v>35</v>
      </c>
      <c r="J262">
        <f t="shared" si="35"/>
        <v>-94.816626848990708</v>
      </c>
      <c r="K262" t="s">
        <v>25</v>
      </c>
      <c r="M262" t="str">
        <f t="shared" si="36"/>
        <v>4</v>
      </c>
      <c r="N262" t="str">
        <f t="shared" si="37"/>
        <v>4</v>
      </c>
      <c r="O262" s="42">
        <v>800</v>
      </c>
      <c r="P262">
        <f t="shared" si="38"/>
        <v>4964.5869724492322</v>
      </c>
      <c r="Q262" t="str">
        <f t="shared" si="39"/>
        <v xml:space="preserve"> </v>
      </c>
      <c r="R262">
        <f t="shared" si="34"/>
        <v>800</v>
      </c>
      <c r="S262">
        <f t="shared" si="40"/>
        <v>1</v>
      </c>
      <c r="T262" s="42"/>
    </row>
    <row r="263" spans="1:20" x14ac:dyDescent="0.3">
      <c r="A263" t="s">
        <v>574</v>
      </c>
      <c r="B263" t="s">
        <v>365</v>
      </c>
      <c r="C263" t="s">
        <v>366</v>
      </c>
      <c r="D263" s="78">
        <v>1</v>
      </c>
      <c r="E263">
        <v>1.2460966906118589E-3</v>
      </c>
      <c r="F263">
        <v>1.0546673439381531E-2</v>
      </c>
      <c r="G263">
        <v>3.6552169591281193E-2</v>
      </c>
      <c r="H263">
        <v>800</v>
      </c>
      <c r="I263" s="72">
        <v>35</v>
      </c>
      <c r="J263">
        <f t="shared" si="35"/>
        <v>-94.816626848990708</v>
      </c>
      <c r="K263" t="s">
        <v>25</v>
      </c>
      <c r="M263" t="str">
        <f t="shared" si="36"/>
        <v>4</v>
      </c>
      <c r="N263" t="str">
        <f t="shared" si="37"/>
        <v>4</v>
      </c>
      <c r="O263" s="42">
        <v>800</v>
      </c>
      <c r="P263">
        <f t="shared" si="38"/>
        <v>4964.5869724492322</v>
      </c>
      <c r="Q263" t="str">
        <f t="shared" si="39"/>
        <v xml:space="preserve"> </v>
      </c>
      <c r="R263">
        <f t="shared" si="34"/>
        <v>800</v>
      </c>
      <c r="S263">
        <f t="shared" si="40"/>
        <v>1</v>
      </c>
      <c r="T263" s="42"/>
    </row>
    <row r="264" spans="1:20" x14ac:dyDescent="0.3">
      <c r="A264" t="s">
        <v>575</v>
      </c>
      <c r="B264" t="s">
        <v>367</v>
      </c>
      <c r="C264" t="s">
        <v>366</v>
      </c>
      <c r="D264" s="78">
        <v>1</v>
      </c>
      <c r="E264">
        <v>1.2201240041525863E-4</v>
      </c>
      <c r="F264">
        <v>1.0326846643842181E-3</v>
      </c>
      <c r="G264">
        <v>3.5790304121809196E-3</v>
      </c>
      <c r="H264">
        <v>800</v>
      </c>
      <c r="I264" s="72">
        <v>35</v>
      </c>
      <c r="J264">
        <f t="shared" si="35"/>
        <v>-968.34981140762102</v>
      </c>
      <c r="K264" t="s">
        <v>25</v>
      </c>
      <c r="M264" t="str">
        <f t="shared" si="36"/>
        <v>4</v>
      </c>
      <c r="N264" t="str">
        <f t="shared" si="37"/>
        <v>4</v>
      </c>
      <c r="O264" s="42">
        <v>800</v>
      </c>
      <c r="P264">
        <f t="shared" si="38"/>
        <v>50702.677560387398</v>
      </c>
      <c r="Q264" t="str">
        <f t="shared" si="39"/>
        <v xml:space="preserve"> </v>
      </c>
      <c r="R264">
        <f t="shared" si="34"/>
        <v>800</v>
      </c>
      <c r="S264">
        <f t="shared" si="40"/>
        <v>1</v>
      </c>
      <c r="T264" s="42"/>
    </row>
    <row r="265" spans="1:20" x14ac:dyDescent="0.3">
      <c r="A265" t="s">
        <v>576</v>
      </c>
      <c r="B265" t="s">
        <v>367</v>
      </c>
      <c r="C265" t="s">
        <v>366</v>
      </c>
      <c r="D265" s="78">
        <v>1</v>
      </c>
      <c r="E265">
        <v>1.2201240041525863E-4</v>
      </c>
      <c r="F265">
        <v>1.0326846643842181E-3</v>
      </c>
      <c r="G265">
        <v>3.5790304121809196E-3</v>
      </c>
      <c r="H265">
        <v>800</v>
      </c>
      <c r="I265" s="72">
        <v>35</v>
      </c>
      <c r="J265">
        <f t="shared" si="35"/>
        <v>-968.34981140762102</v>
      </c>
      <c r="K265" t="s">
        <v>25</v>
      </c>
      <c r="M265" t="str">
        <f t="shared" si="36"/>
        <v>4</v>
      </c>
      <c r="N265" t="str">
        <f t="shared" si="37"/>
        <v>4</v>
      </c>
      <c r="O265" s="42">
        <v>800</v>
      </c>
      <c r="P265">
        <f t="shared" si="38"/>
        <v>50702.677560387398</v>
      </c>
      <c r="Q265" t="str">
        <f t="shared" si="39"/>
        <v xml:space="preserve"> </v>
      </c>
      <c r="R265">
        <f t="shared" si="34"/>
        <v>800</v>
      </c>
      <c r="S265">
        <f t="shared" si="40"/>
        <v>1</v>
      </c>
      <c r="T265" s="42"/>
    </row>
    <row r="266" spans="1:20" x14ac:dyDescent="0.3">
      <c r="A266" t="s">
        <v>577</v>
      </c>
      <c r="B266" t="s">
        <v>367</v>
      </c>
      <c r="C266" t="s">
        <v>368</v>
      </c>
      <c r="D266" s="78">
        <v>1</v>
      </c>
      <c r="E266">
        <v>5.1173230629464059E-3</v>
      </c>
      <c r="F266">
        <v>7.6333402355617225E-2</v>
      </c>
      <c r="G266">
        <v>0.30035843422238206</v>
      </c>
      <c r="H266">
        <v>800</v>
      </c>
      <c r="I266" s="72">
        <v>35</v>
      </c>
      <c r="J266">
        <f t="shared" si="35"/>
        <v>-13.10042483552958</v>
      </c>
      <c r="K266" t="s">
        <v>25</v>
      </c>
      <c r="M266" t="str">
        <f t="shared" si="36"/>
        <v>4</v>
      </c>
      <c r="N266" t="str">
        <f t="shared" si="37"/>
        <v>4</v>
      </c>
      <c r="O266" s="42">
        <v>800</v>
      </c>
      <c r="P266">
        <f t="shared" si="38"/>
        <v>685.9366403700833</v>
      </c>
      <c r="Q266" t="str">
        <f t="shared" si="39"/>
        <v>Swap</v>
      </c>
      <c r="R266">
        <f t="shared" si="34"/>
        <v>685.9366403700833</v>
      </c>
      <c r="S266">
        <f t="shared" si="40"/>
        <v>0</v>
      </c>
      <c r="T266" s="42"/>
    </row>
    <row r="267" spans="1:20" x14ac:dyDescent="0.3">
      <c r="A267" t="s">
        <v>578</v>
      </c>
      <c r="B267" t="s">
        <v>367</v>
      </c>
      <c r="C267" t="s">
        <v>368</v>
      </c>
      <c r="D267" s="78">
        <v>1</v>
      </c>
      <c r="E267">
        <v>1.2828844623080921E-2</v>
      </c>
      <c r="F267">
        <v>8.8901642563455494E-2</v>
      </c>
      <c r="G267">
        <v>0.16418670443048303</v>
      </c>
      <c r="H267">
        <v>800</v>
      </c>
      <c r="I267" s="72">
        <v>35</v>
      </c>
      <c r="J267">
        <f t="shared" si="35"/>
        <v>-11.248386094623934</v>
      </c>
      <c r="K267" t="s">
        <v>25</v>
      </c>
      <c r="M267" t="str">
        <f t="shared" si="36"/>
        <v>4</v>
      </c>
      <c r="N267" t="str">
        <f t="shared" si="37"/>
        <v>4</v>
      </c>
      <c r="O267" s="42">
        <v>800</v>
      </c>
      <c r="P267">
        <f t="shared" si="38"/>
        <v>588.96411866020219</v>
      </c>
      <c r="Q267" t="str">
        <f t="shared" si="39"/>
        <v>Swap</v>
      </c>
      <c r="R267">
        <f t="shared" si="34"/>
        <v>588.96411866020219</v>
      </c>
      <c r="S267">
        <f t="shared" si="40"/>
        <v>0</v>
      </c>
      <c r="T267" s="42"/>
    </row>
    <row r="268" spans="1:20" x14ac:dyDescent="0.3">
      <c r="A268" t="s">
        <v>579</v>
      </c>
      <c r="B268" t="s">
        <v>367</v>
      </c>
      <c r="C268" t="s">
        <v>369</v>
      </c>
      <c r="D268" s="78">
        <v>1</v>
      </c>
      <c r="E268">
        <v>1.7327755504687257E-3</v>
      </c>
      <c r="F268">
        <v>1.4665810456141097E-2</v>
      </c>
      <c r="G268">
        <v>5.0828082813749287E-2</v>
      </c>
      <c r="H268">
        <v>800</v>
      </c>
      <c r="I268" s="72">
        <v>35</v>
      </c>
      <c r="J268">
        <f t="shared" si="35"/>
        <v>-68.185798731720581</v>
      </c>
      <c r="K268" t="s">
        <v>25</v>
      </c>
      <c r="M268" t="str">
        <f t="shared" si="36"/>
        <v>4</v>
      </c>
      <c r="N268" t="str">
        <f t="shared" si="37"/>
        <v>4</v>
      </c>
      <c r="O268" s="42">
        <v>800</v>
      </c>
      <c r="P268">
        <f t="shared" si="38"/>
        <v>3570.2000729120932</v>
      </c>
      <c r="Q268" t="str">
        <f t="shared" si="39"/>
        <v xml:space="preserve"> </v>
      </c>
      <c r="R268">
        <f t="shared" si="34"/>
        <v>800</v>
      </c>
      <c r="S268">
        <f t="shared" si="40"/>
        <v>1</v>
      </c>
      <c r="T268" s="42"/>
    </row>
    <row r="269" spans="1:20" x14ac:dyDescent="0.3">
      <c r="A269" t="s">
        <v>580</v>
      </c>
      <c r="B269" t="s">
        <v>367</v>
      </c>
      <c r="C269" t="s">
        <v>369</v>
      </c>
      <c r="D269" s="78">
        <v>1</v>
      </c>
      <c r="E269">
        <v>1.7327755504687257E-3</v>
      </c>
      <c r="F269">
        <v>1.4665810456141097E-2</v>
      </c>
      <c r="G269">
        <v>5.0828082813749287E-2</v>
      </c>
      <c r="H269">
        <v>800</v>
      </c>
      <c r="I269" s="72">
        <v>35</v>
      </c>
      <c r="J269">
        <f t="shared" si="35"/>
        <v>-68.185798731720581</v>
      </c>
      <c r="K269" t="s">
        <v>25</v>
      </c>
      <c r="M269" t="str">
        <f t="shared" si="36"/>
        <v>4</v>
      </c>
      <c r="N269" t="str">
        <f t="shared" si="37"/>
        <v>4</v>
      </c>
      <c r="O269" s="42">
        <v>800</v>
      </c>
      <c r="P269">
        <f t="shared" si="38"/>
        <v>3570.2000729120932</v>
      </c>
      <c r="Q269" t="str">
        <f t="shared" si="39"/>
        <v xml:space="preserve"> </v>
      </c>
      <c r="R269">
        <f t="shared" si="34"/>
        <v>800</v>
      </c>
      <c r="S269">
        <f t="shared" si="40"/>
        <v>1</v>
      </c>
      <c r="T269" s="42"/>
    </row>
    <row r="270" spans="1:20" x14ac:dyDescent="0.3">
      <c r="A270" t="s">
        <v>581</v>
      </c>
      <c r="B270" t="s">
        <v>367</v>
      </c>
      <c r="C270" t="s">
        <v>370</v>
      </c>
      <c r="D270" s="78">
        <v>1</v>
      </c>
      <c r="E270">
        <v>3.0800339711392938E-3</v>
      </c>
      <c r="F270">
        <v>2.6068693320947064E-2</v>
      </c>
      <c r="G270">
        <v>9.0347663153419286E-2</v>
      </c>
      <c r="H270">
        <v>800</v>
      </c>
      <c r="I270" s="72">
        <v>35</v>
      </c>
      <c r="J270">
        <f t="shared" si="35"/>
        <v>-38.360188893567084</v>
      </c>
      <c r="K270" t="s">
        <v>25</v>
      </c>
      <c r="M270" t="str">
        <f t="shared" si="36"/>
        <v>4</v>
      </c>
      <c r="N270" t="str">
        <f t="shared" si="37"/>
        <v>4</v>
      </c>
      <c r="O270" s="42">
        <v>800</v>
      </c>
      <c r="P270">
        <f t="shared" si="38"/>
        <v>2008.5347936391186</v>
      </c>
      <c r="Q270" t="str">
        <f t="shared" si="39"/>
        <v xml:space="preserve"> </v>
      </c>
      <c r="R270">
        <f t="shared" si="34"/>
        <v>800</v>
      </c>
      <c r="S270">
        <f t="shared" si="40"/>
        <v>1</v>
      </c>
      <c r="T270" s="42"/>
    </row>
    <row r="271" spans="1:20" x14ac:dyDescent="0.3">
      <c r="A271" t="s">
        <v>582</v>
      </c>
      <c r="B271" t="s">
        <v>367</v>
      </c>
      <c r="C271" t="s">
        <v>371</v>
      </c>
      <c r="D271" s="78">
        <v>1</v>
      </c>
      <c r="E271">
        <v>1.2282745857653701E-2</v>
      </c>
      <c r="F271">
        <v>8.511727392584581E-2</v>
      </c>
      <c r="G271">
        <v>0.15719759830102409</v>
      </c>
      <c r="H271">
        <v>800</v>
      </c>
      <c r="I271" s="72">
        <v>35</v>
      </c>
      <c r="J271">
        <f t="shared" si="35"/>
        <v>-11.74849656100594</v>
      </c>
      <c r="K271" t="s">
        <v>25</v>
      </c>
      <c r="M271" t="str">
        <f t="shared" si="36"/>
        <v>4</v>
      </c>
      <c r="N271" t="str">
        <f t="shared" si="37"/>
        <v>4</v>
      </c>
      <c r="O271" s="42">
        <v>800</v>
      </c>
      <c r="P271">
        <f t="shared" si="38"/>
        <v>615.14984144635343</v>
      </c>
      <c r="Q271" t="str">
        <f t="shared" si="39"/>
        <v>Swap</v>
      </c>
      <c r="R271">
        <f t="shared" si="34"/>
        <v>615.14984144635343</v>
      </c>
      <c r="S271">
        <f t="shared" si="40"/>
        <v>0</v>
      </c>
      <c r="T271" s="42"/>
    </row>
    <row r="272" spans="1:20" x14ac:dyDescent="0.3">
      <c r="A272" t="s">
        <v>583</v>
      </c>
      <c r="B272" t="s">
        <v>367</v>
      </c>
      <c r="C272" t="s">
        <v>371</v>
      </c>
      <c r="D272" s="78">
        <v>1</v>
      </c>
      <c r="E272">
        <v>1.2282745857653701E-2</v>
      </c>
      <c r="F272">
        <v>8.511727392584581E-2</v>
      </c>
      <c r="G272">
        <v>0.15719759830102409</v>
      </c>
      <c r="H272">
        <v>800</v>
      </c>
      <c r="I272" s="72">
        <v>35</v>
      </c>
      <c r="J272">
        <f t="shared" si="35"/>
        <v>-11.74849656100594</v>
      </c>
      <c r="K272" t="s">
        <v>25</v>
      </c>
      <c r="M272" t="str">
        <f t="shared" si="36"/>
        <v>4</v>
      </c>
      <c r="N272" t="str">
        <f t="shared" si="37"/>
        <v>4</v>
      </c>
      <c r="O272" s="42">
        <v>800</v>
      </c>
      <c r="P272">
        <f t="shared" si="38"/>
        <v>615.14984144635343</v>
      </c>
      <c r="Q272" t="str">
        <f t="shared" si="39"/>
        <v>Swap</v>
      </c>
      <c r="R272">
        <f t="shared" si="34"/>
        <v>615.14984144635343</v>
      </c>
      <c r="S272">
        <f t="shared" si="40"/>
        <v>0</v>
      </c>
      <c r="T272" s="42"/>
    </row>
    <row r="273" spans="1:20" x14ac:dyDescent="0.3">
      <c r="A273" t="s">
        <v>584</v>
      </c>
      <c r="B273" t="s">
        <v>367</v>
      </c>
      <c r="C273" t="s">
        <v>371</v>
      </c>
      <c r="D273" s="78">
        <v>1</v>
      </c>
      <c r="E273">
        <v>1.22778E-2</v>
      </c>
      <c r="F273">
        <v>8.5083000000000006E-2</v>
      </c>
      <c r="G273">
        <v>0.1571343</v>
      </c>
      <c r="H273">
        <v>800</v>
      </c>
      <c r="I273" s="72">
        <v>35</v>
      </c>
      <c r="J273">
        <f t="shared" si="35"/>
        <v>-11.753229199722623</v>
      </c>
      <c r="K273" t="s">
        <v>25</v>
      </c>
      <c r="M273" t="str">
        <f t="shared" si="36"/>
        <v>4</v>
      </c>
      <c r="N273" t="str">
        <f t="shared" si="37"/>
        <v>4</v>
      </c>
      <c r="O273" s="42">
        <v>800</v>
      </c>
      <c r="P273">
        <f t="shared" si="38"/>
        <v>615.3976418300939</v>
      </c>
      <c r="Q273" t="str">
        <f t="shared" si="39"/>
        <v>Swap</v>
      </c>
      <c r="R273">
        <f t="shared" si="34"/>
        <v>615.3976418300939</v>
      </c>
      <c r="S273">
        <f t="shared" si="40"/>
        <v>0</v>
      </c>
      <c r="T273" s="42"/>
    </row>
    <row r="274" spans="1:20" x14ac:dyDescent="0.3">
      <c r="A274" t="s">
        <v>585</v>
      </c>
      <c r="B274" t="s">
        <v>367</v>
      </c>
      <c r="C274" t="s">
        <v>371</v>
      </c>
      <c r="D274" s="78">
        <v>1</v>
      </c>
      <c r="E274">
        <v>1.22778E-2</v>
      </c>
      <c r="F274">
        <v>8.5083000000000006E-2</v>
      </c>
      <c r="G274">
        <v>0.1571343</v>
      </c>
      <c r="H274">
        <v>800</v>
      </c>
      <c r="I274" s="72">
        <v>35</v>
      </c>
      <c r="J274">
        <f t="shared" si="35"/>
        <v>-11.753229199722623</v>
      </c>
      <c r="K274" t="s">
        <v>25</v>
      </c>
      <c r="M274" t="str">
        <f t="shared" si="36"/>
        <v>4</v>
      </c>
      <c r="N274" t="str">
        <f t="shared" si="37"/>
        <v>4</v>
      </c>
      <c r="O274" s="42">
        <v>800</v>
      </c>
      <c r="P274">
        <f t="shared" si="38"/>
        <v>615.3976418300939</v>
      </c>
      <c r="Q274" t="str">
        <f t="shared" si="39"/>
        <v>Swap</v>
      </c>
      <c r="R274">
        <f t="shared" si="34"/>
        <v>615.3976418300939</v>
      </c>
      <c r="S274">
        <f t="shared" si="40"/>
        <v>0</v>
      </c>
      <c r="T274" s="42"/>
    </row>
    <row r="275" spans="1:20" x14ac:dyDescent="0.3">
      <c r="A275" t="s">
        <v>586</v>
      </c>
      <c r="B275" t="s">
        <v>359</v>
      </c>
      <c r="C275" t="s">
        <v>370</v>
      </c>
      <c r="D275" s="78">
        <v>1</v>
      </c>
      <c r="E275">
        <v>8.809987265410615E-4</v>
      </c>
      <c r="F275">
        <v>6.2605770310976538E-3</v>
      </c>
      <c r="G275">
        <v>4.6792972655111328E-2</v>
      </c>
      <c r="H275">
        <v>800</v>
      </c>
      <c r="I275" s="72">
        <v>35</v>
      </c>
      <c r="J275">
        <f t="shared" si="35"/>
        <v>-159.72968546394071</v>
      </c>
      <c r="K275" t="s">
        <v>25</v>
      </c>
      <c r="M275" t="str">
        <f t="shared" si="36"/>
        <v>4</v>
      </c>
      <c r="N275" t="str">
        <f t="shared" si="37"/>
        <v>4</v>
      </c>
      <c r="O275" s="42">
        <v>800</v>
      </c>
      <c r="P275">
        <f t="shared" si="38"/>
        <v>8363.4267735620742</v>
      </c>
      <c r="Q275" t="str">
        <f t="shared" si="39"/>
        <v xml:space="preserve"> </v>
      </c>
      <c r="R275">
        <f t="shared" si="34"/>
        <v>800</v>
      </c>
      <c r="S275">
        <f t="shared" si="40"/>
        <v>1</v>
      </c>
      <c r="T275" s="42"/>
    </row>
    <row r="276" spans="1:20" x14ac:dyDescent="0.3">
      <c r="A276" t="s">
        <v>587</v>
      </c>
      <c r="B276" t="s">
        <v>359</v>
      </c>
      <c r="C276" t="s">
        <v>370</v>
      </c>
      <c r="D276" s="78">
        <v>1</v>
      </c>
      <c r="E276">
        <v>8.809987265410615E-4</v>
      </c>
      <c r="F276">
        <v>6.2605770310976538E-3</v>
      </c>
      <c r="G276">
        <v>4.6792972655111328E-2</v>
      </c>
      <c r="H276">
        <v>800</v>
      </c>
      <c r="I276" s="72">
        <v>35</v>
      </c>
      <c r="J276">
        <f t="shared" si="35"/>
        <v>-159.72968546394071</v>
      </c>
      <c r="K276" t="s">
        <v>25</v>
      </c>
      <c r="M276" t="str">
        <f t="shared" si="36"/>
        <v>4</v>
      </c>
      <c r="N276" t="str">
        <f t="shared" si="37"/>
        <v>4</v>
      </c>
      <c r="O276" s="42">
        <v>800</v>
      </c>
      <c r="P276">
        <f t="shared" si="38"/>
        <v>8363.4267735620742</v>
      </c>
      <c r="Q276" t="str">
        <f t="shared" si="39"/>
        <v xml:space="preserve"> </v>
      </c>
      <c r="R276">
        <f t="shared" si="34"/>
        <v>800</v>
      </c>
      <c r="S276">
        <f t="shared" si="40"/>
        <v>1</v>
      </c>
      <c r="T276" s="42"/>
    </row>
    <row r="277" spans="1:20" x14ac:dyDescent="0.3">
      <c r="A277" t="s">
        <v>588</v>
      </c>
      <c r="B277" t="s">
        <v>370</v>
      </c>
      <c r="C277" t="s">
        <v>372</v>
      </c>
      <c r="D277" s="78">
        <v>1</v>
      </c>
      <c r="E277">
        <v>5.7565686147309741E-4</v>
      </c>
      <c r="F277">
        <v>5.9607022535512208E-3</v>
      </c>
      <c r="G277">
        <v>2.0607290838903961E-2</v>
      </c>
      <c r="H277">
        <v>800</v>
      </c>
      <c r="I277" s="72">
        <v>35</v>
      </c>
      <c r="J277">
        <f t="shared" si="35"/>
        <v>-167.76546746723136</v>
      </c>
      <c r="K277" t="s">
        <v>25</v>
      </c>
      <c r="M277" t="str">
        <f t="shared" si="36"/>
        <v>4</v>
      </c>
      <c r="N277" t="str">
        <f t="shared" si="37"/>
        <v>4</v>
      </c>
      <c r="O277" s="42">
        <v>800</v>
      </c>
      <c r="P277">
        <f t="shared" si="38"/>
        <v>8784.1793353518569</v>
      </c>
      <c r="Q277" t="str">
        <f t="shared" si="39"/>
        <v xml:space="preserve"> </v>
      </c>
      <c r="R277">
        <f t="shared" si="34"/>
        <v>800</v>
      </c>
      <c r="S277">
        <f t="shared" si="40"/>
        <v>1</v>
      </c>
      <c r="T277" s="42"/>
    </row>
    <row r="278" spans="1:20" x14ac:dyDescent="0.3">
      <c r="A278" t="s">
        <v>589</v>
      </c>
      <c r="B278" t="s">
        <v>370</v>
      </c>
      <c r="C278" t="s">
        <v>372</v>
      </c>
      <c r="D278" s="78">
        <v>1</v>
      </c>
      <c r="E278">
        <v>5.7565686147309741E-4</v>
      </c>
      <c r="F278">
        <v>5.9607022535512208E-3</v>
      </c>
      <c r="G278">
        <v>2.0607290838903961E-2</v>
      </c>
      <c r="H278">
        <v>800</v>
      </c>
      <c r="I278" s="72">
        <v>35</v>
      </c>
      <c r="J278">
        <f t="shared" si="35"/>
        <v>-167.76546746723136</v>
      </c>
      <c r="K278" t="s">
        <v>25</v>
      </c>
      <c r="M278" t="str">
        <f t="shared" si="36"/>
        <v>4</v>
      </c>
      <c r="N278" t="str">
        <f t="shared" si="37"/>
        <v>4</v>
      </c>
      <c r="O278" s="42">
        <v>800</v>
      </c>
      <c r="P278">
        <f t="shared" si="38"/>
        <v>8784.1793353518569</v>
      </c>
      <c r="Q278" t="str">
        <f t="shared" si="39"/>
        <v xml:space="preserve"> </v>
      </c>
      <c r="R278">
        <f t="shared" si="34"/>
        <v>800</v>
      </c>
      <c r="S278">
        <f t="shared" si="40"/>
        <v>1</v>
      </c>
      <c r="T278" s="42"/>
    </row>
    <row r="279" spans="1:20" x14ac:dyDescent="0.3">
      <c r="A279" t="s">
        <v>590</v>
      </c>
      <c r="B279" t="s">
        <v>370</v>
      </c>
      <c r="C279" t="s">
        <v>373</v>
      </c>
      <c r="D279" s="78">
        <v>1</v>
      </c>
      <c r="E279">
        <v>6.4000000000000003E-3</v>
      </c>
      <c r="F279">
        <v>3.9100000000000003E-2</v>
      </c>
      <c r="G279">
        <v>0.36499999999999999</v>
      </c>
      <c r="H279">
        <v>800</v>
      </c>
      <c r="I279" s="72">
        <v>35</v>
      </c>
      <c r="J279">
        <f t="shared" si="35"/>
        <v>-25.575447570332479</v>
      </c>
      <c r="K279" t="s">
        <v>25</v>
      </c>
      <c r="M279" t="str">
        <f t="shared" si="36"/>
        <v>4</v>
      </c>
      <c r="N279" t="str">
        <f t="shared" si="37"/>
        <v>4</v>
      </c>
      <c r="O279" s="42">
        <v>800</v>
      </c>
      <c r="P279">
        <f t="shared" si="38"/>
        <v>1339.1273033204573</v>
      </c>
      <c r="Q279" t="str">
        <f t="shared" si="39"/>
        <v xml:space="preserve"> </v>
      </c>
      <c r="R279">
        <f t="shared" si="34"/>
        <v>800</v>
      </c>
      <c r="S279">
        <f t="shared" si="40"/>
        <v>1</v>
      </c>
      <c r="T279" s="42"/>
    </row>
    <row r="280" spans="1:20" x14ac:dyDescent="0.3">
      <c r="A280" t="s">
        <v>591</v>
      </c>
      <c r="B280" t="s">
        <v>370</v>
      </c>
      <c r="C280" t="s">
        <v>374</v>
      </c>
      <c r="D280" s="78">
        <v>1</v>
      </c>
      <c r="E280">
        <v>1.6768933706253525E-3</v>
      </c>
      <c r="F280">
        <v>1.4192836644133421E-2</v>
      </c>
      <c r="G280">
        <v>4.9188872205010344E-2</v>
      </c>
      <c r="H280">
        <v>800</v>
      </c>
      <c r="I280" s="72">
        <v>35</v>
      </c>
      <c r="J280">
        <f t="shared" si="35"/>
        <v>-70.458078612026299</v>
      </c>
      <c r="K280" t="s">
        <v>25</v>
      </c>
      <c r="M280" t="str">
        <f t="shared" si="36"/>
        <v>4</v>
      </c>
      <c r="N280" t="str">
        <f t="shared" si="37"/>
        <v>4</v>
      </c>
      <c r="O280" s="42">
        <v>800</v>
      </c>
      <c r="P280">
        <f t="shared" si="38"/>
        <v>3689.1763692265654</v>
      </c>
      <c r="Q280" t="str">
        <f t="shared" si="39"/>
        <v xml:space="preserve"> </v>
      </c>
      <c r="R280">
        <f t="shared" si="34"/>
        <v>800</v>
      </c>
      <c r="S280">
        <f t="shared" si="40"/>
        <v>1</v>
      </c>
      <c r="T280" s="42"/>
    </row>
    <row r="281" spans="1:20" x14ac:dyDescent="0.3">
      <c r="A281" t="s">
        <v>592</v>
      </c>
      <c r="B281" t="s">
        <v>370</v>
      </c>
      <c r="C281" t="s">
        <v>375</v>
      </c>
      <c r="D281" s="78">
        <v>1</v>
      </c>
      <c r="E281">
        <v>6.9243419573911276E-4</v>
      </c>
      <c r="F281">
        <v>4.7754082464766404E-3</v>
      </c>
      <c r="G281">
        <v>1.5758847213372916E-2</v>
      </c>
      <c r="H281">
        <v>800</v>
      </c>
      <c r="I281" s="72">
        <v>35</v>
      </c>
      <c r="J281">
        <f t="shared" si="35"/>
        <v>-209.40618024392225</v>
      </c>
      <c r="K281" t="s">
        <v>25</v>
      </c>
      <c r="M281" t="str">
        <f t="shared" si="36"/>
        <v>4</v>
      </c>
      <c r="N281" t="str">
        <f t="shared" si="37"/>
        <v>4</v>
      </c>
      <c r="O281" s="42">
        <v>800</v>
      </c>
      <c r="P281">
        <f t="shared" si="38"/>
        <v>10964.481957843436</v>
      </c>
      <c r="Q281" t="str">
        <f t="shared" si="39"/>
        <v xml:space="preserve"> </v>
      </c>
      <c r="R281">
        <f t="shared" si="34"/>
        <v>800</v>
      </c>
      <c r="S281">
        <f t="shared" si="40"/>
        <v>1</v>
      </c>
      <c r="T281" s="42"/>
    </row>
    <row r="282" spans="1:20" x14ac:dyDescent="0.3">
      <c r="A282" t="s">
        <v>593</v>
      </c>
      <c r="B282" t="s">
        <v>370</v>
      </c>
      <c r="C282" t="s">
        <v>375</v>
      </c>
      <c r="D282" s="78">
        <v>1</v>
      </c>
      <c r="E282">
        <v>6.9243419573911276E-4</v>
      </c>
      <c r="F282">
        <v>4.7754082464766404E-3</v>
      </c>
      <c r="G282">
        <v>1.5758847213372916E-2</v>
      </c>
      <c r="H282">
        <v>800</v>
      </c>
      <c r="I282" s="72">
        <v>35</v>
      </c>
      <c r="J282">
        <f t="shared" si="35"/>
        <v>-209.40618024392225</v>
      </c>
      <c r="K282" t="s">
        <v>25</v>
      </c>
      <c r="M282" t="str">
        <f t="shared" si="36"/>
        <v>4</v>
      </c>
      <c r="N282" t="str">
        <f t="shared" si="37"/>
        <v>4</v>
      </c>
      <c r="O282" s="42">
        <v>800</v>
      </c>
      <c r="P282">
        <f t="shared" si="38"/>
        <v>10964.481957843436</v>
      </c>
      <c r="Q282" t="str">
        <f t="shared" si="39"/>
        <v xml:space="preserve"> </v>
      </c>
      <c r="R282">
        <f t="shared" si="34"/>
        <v>800</v>
      </c>
      <c r="S282">
        <f t="shared" si="40"/>
        <v>1</v>
      </c>
      <c r="T282" s="42"/>
    </row>
    <row r="283" spans="1:20" x14ac:dyDescent="0.3">
      <c r="A283" t="s">
        <v>594</v>
      </c>
      <c r="B283" t="s">
        <v>370</v>
      </c>
      <c r="C283" t="s">
        <v>376</v>
      </c>
      <c r="D283" s="78">
        <v>1</v>
      </c>
      <c r="E283">
        <v>8.2734471191909631E-4</v>
      </c>
      <c r="F283">
        <v>9.2096529774152031E-3</v>
      </c>
      <c r="G283">
        <v>3.0698843258050671E-2</v>
      </c>
      <c r="H283">
        <v>800</v>
      </c>
      <c r="I283" s="72">
        <v>35</v>
      </c>
      <c r="J283">
        <f t="shared" si="35"/>
        <v>-108.58172424653743</v>
      </c>
      <c r="K283" t="s">
        <v>25</v>
      </c>
      <c r="M283" t="str">
        <f t="shared" si="36"/>
        <v>4</v>
      </c>
      <c r="N283" t="str">
        <f t="shared" si="37"/>
        <v>4</v>
      </c>
      <c r="O283" s="42">
        <v>800</v>
      </c>
      <c r="P283">
        <f t="shared" si="38"/>
        <v>5685.3257867839111</v>
      </c>
      <c r="Q283" t="str">
        <f t="shared" si="39"/>
        <v xml:space="preserve"> </v>
      </c>
      <c r="R283">
        <f t="shared" si="34"/>
        <v>800</v>
      </c>
      <c r="S283">
        <f t="shared" si="40"/>
        <v>1</v>
      </c>
      <c r="T283" s="42"/>
    </row>
    <row r="284" spans="1:20" x14ac:dyDescent="0.3">
      <c r="A284" t="s">
        <v>595</v>
      </c>
      <c r="B284" t="s">
        <v>376</v>
      </c>
      <c r="C284" t="s">
        <v>367</v>
      </c>
      <c r="D284" s="78">
        <v>1</v>
      </c>
      <c r="E284">
        <v>1.2082712215436154E-3</v>
      </c>
      <c r="F284">
        <v>1.3449966492446034E-2</v>
      </c>
      <c r="G284">
        <v>4.483322164148678E-2</v>
      </c>
      <c r="H284">
        <v>800</v>
      </c>
      <c r="I284" s="72">
        <v>35</v>
      </c>
      <c r="J284">
        <f t="shared" si="35"/>
        <v>-74.349627604026708</v>
      </c>
      <c r="K284" t="s">
        <v>25</v>
      </c>
      <c r="M284" t="str">
        <f t="shared" si="36"/>
        <v>4</v>
      </c>
      <c r="N284" t="str">
        <f t="shared" si="37"/>
        <v>4</v>
      </c>
      <c r="O284" s="42">
        <v>800</v>
      </c>
      <c r="P284">
        <f t="shared" si="38"/>
        <v>3892.9373979657867</v>
      </c>
      <c r="Q284" t="str">
        <f t="shared" si="39"/>
        <v xml:space="preserve"> </v>
      </c>
      <c r="R284">
        <f t="shared" si="34"/>
        <v>800</v>
      </c>
      <c r="S284">
        <f t="shared" si="40"/>
        <v>1</v>
      </c>
      <c r="T284" s="42"/>
    </row>
    <row r="285" spans="1:20" x14ac:dyDescent="0.3">
      <c r="A285" t="s">
        <v>596</v>
      </c>
      <c r="B285" t="s">
        <v>369</v>
      </c>
      <c r="C285" t="s">
        <v>372</v>
      </c>
      <c r="D285" s="78">
        <v>1</v>
      </c>
      <c r="E285">
        <v>3.6015386896703271E-4</v>
      </c>
      <c r="F285">
        <v>3.662434271379729E-3</v>
      </c>
      <c r="G285">
        <v>0.23227314737728924</v>
      </c>
      <c r="H285">
        <v>800</v>
      </c>
      <c r="I285" s="72">
        <v>35</v>
      </c>
      <c r="J285">
        <f t="shared" si="35"/>
        <v>-273.04244278581291</v>
      </c>
      <c r="K285" t="s">
        <v>25</v>
      </c>
      <c r="M285" t="str">
        <f t="shared" si="36"/>
        <v>4</v>
      </c>
      <c r="N285" t="str">
        <f t="shared" si="37"/>
        <v>4</v>
      </c>
      <c r="O285" s="42">
        <v>800</v>
      </c>
      <c r="P285">
        <f t="shared" si="38"/>
        <v>14296.46887290202</v>
      </c>
      <c r="Q285" t="str">
        <f t="shared" si="39"/>
        <v xml:space="preserve"> </v>
      </c>
      <c r="R285">
        <f t="shared" si="34"/>
        <v>800</v>
      </c>
      <c r="S285">
        <f t="shared" si="40"/>
        <v>1</v>
      </c>
      <c r="T285" s="42"/>
    </row>
    <row r="286" spans="1:20" x14ac:dyDescent="0.3">
      <c r="A286" t="s">
        <v>597</v>
      </c>
      <c r="B286" t="s">
        <v>374</v>
      </c>
      <c r="C286" t="s">
        <v>367</v>
      </c>
      <c r="D286" s="78">
        <v>1</v>
      </c>
      <c r="E286">
        <v>6.8466363631919033E-4</v>
      </c>
      <c r="F286">
        <v>7.6213873200794069E-3</v>
      </c>
      <c r="G286">
        <v>2.5404624400264687E-2</v>
      </c>
      <c r="H286">
        <v>800</v>
      </c>
      <c r="I286" s="72">
        <v>35</v>
      </c>
      <c r="J286">
        <f t="shared" si="35"/>
        <v>-131.20970736723837</v>
      </c>
      <c r="K286" t="s">
        <v>25</v>
      </c>
      <c r="M286" t="str">
        <f t="shared" si="36"/>
        <v>4</v>
      </c>
      <c r="N286" t="str">
        <f t="shared" si="37"/>
        <v>4</v>
      </c>
      <c r="O286" s="42">
        <v>800</v>
      </c>
      <c r="P286">
        <f t="shared" si="38"/>
        <v>6870.1242124097098</v>
      </c>
      <c r="Q286" t="str">
        <f t="shared" si="39"/>
        <v xml:space="preserve"> </v>
      </c>
      <c r="R286">
        <f t="shared" si="34"/>
        <v>800</v>
      </c>
      <c r="S286">
        <f t="shared" si="40"/>
        <v>1</v>
      </c>
      <c r="T286" s="42"/>
    </row>
    <row r="287" spans="1:20" x14ac:dyDescent="0.3">
      <c r="A287" t="s">
        <v>598</v>
      </c>
      <c r="B287" t="s">
        <v>357</v>
      </c>
      <c r="C287" t="s">
        <v>377</v>
      </c>
      <c r="D287" s="78">
        <v>1</v>
      </c>
      <c r="E287">
        <v>2.5211489310682239E-4</v>
      </c>
      <c r="F287">
        <v>3.3720366953037496E-3</v>
      </c>
      <c r="G287">
        <v>0.33137351262727965</v>
      </c>
      <c r="H287">
        <v>2500</v>
      </c>
      <c r="I287" s="72">
        <v>35</v>
      </c>
      <c r="J287">
        <f t="shared" si="35"/>
        <v>-296.55667786554767</v>
      </c>
      <c r="K287" t="s">
        <v>25</v>
      </c>
      <c r="M287" t="str">
        <f t="shared" si="36"/>
        <v>1</v>
      </c>
      <c r="N287" t="str">
        <f t="shared" si="37"/>
        <v>1</v>
      </c>
      <c r="O287" s="42">
        <v>2500</v>
      </c>
      <c r="P287">
        <f t="shared" si="38"/>
        <v>15527.671342589989</v>
      </c>
      <c r="Q287" t="str">
        <f t="shared" si="39"/>
        <v xml:space="preserve"> </v>
      </c>
      <c r="R287">
        <f t="shared" si="34"/>
        <v>2500</v>
      </c>
      <c r="S287">
        <f t="shared" si="40"/>
        <v>1</v>
      </c>
      <c r="T287" s="42"/>
    </row>
    <row r="288" spans="1:20" x14ac:dyDescent="0.3">
      <c r="A288" t="s">
        <v>599</v>
      </c>
      <c r="B288" t="s">
        <v>357</v>
      </c>
      <c r="C288" t="s">
        <v>377</v>
      </c>
      <c r="D288" s="78">
        <v>1</v>
      </c>
      <c r="E288">
        <v>2.5211489310682239E-4</v>
      </c>
      <c r="F288">
        <v>3.3720366953037496E-3</v>
      </c>
      <c r="G288">
        <v>0.33137351262727965</v>
      </c>
      <c r="H288">
        <v>2500</v>
      </c>
      <c r="I288" s="72">
        <v>35</v>
      </c>
      <c r="J288">
        <f t="shared" si="35"/>
        <v>-296.55667786554767</v>
      </c>
      <c r="K288" t="s">
        <v>25</v>
      </c>
      <c r="M288" t="str">
        <f t="shared" si="36"/>
        <v>1</v>
      </c>
      <c r="N288" t="str">
        <f t="shared" si="37"/>
        <v>1</v>
      </c>
      <c r="O288" s="42">
        <v>2500</v>
      </c>
      <c r="P288">
        <f t="shared" si="38"/>
        <v>15527.671342589989</v>
      </c>
      <c r="Q288" t="str">
        <f t="shared" si="39"/>
        <v xml:space="preserve"> </v>
      </c>
      <c r="R288">
        <f t="shared" si="34"/>
        <v>2500</v>
      </c>
      <c r="S288">
        <f t="shared" si="40"/>
        <v>1</v>
      </c>
      <c r="T288" s="42"/>
    </row>
    <row r="289" spans="1:20" x14ac:dyDescent="0.3">
      <c r="A289" t="s">
        <v>600</v>
      </c>
      <c r="B289" t="s">
        <v>345</v>
      </c>
      <c r="C289" t="s">
        <v>373</v>
      </c>
      <c r="D289" s="78">
        <v>1</v>
      </c>
      <c r="E289">
        <v>1.8932602944219452E-2</v>
      </c>
      <c r="F289">
        <v>0.11277838300585401</v>
      </c>
      <c r="G289">
        <v>0.18782776589984621</v>
      </c>
      <c r="H289">
        <v>800</v>
      </c>
      <c r="I289" s="72">
        <v>35</v>
      </c>
      <c r="J289">
        <f t="shared" si="35"/>
        <v>-8.8669474889358266</v>
      </c>
      <c r="K289" t="s">
        <v>25</v>
      </c>
      <c r="M289" t="str">
        <f t="shared" si="36"/>
        <v>4</v>
      </c>
      <c r="N289" t="str">
        <f t="shared" si="37"/>
        <v>4</v>
      </c>
      <c r="O289" s="42">
        <v>800</v>
      </c>
      <c r="P289">
        <f t="shared" si="38"/>
        <v>464.27228485012085</v>
      </c>
      <c r="Q289" t="str">
        <f t="shared" si="39"/>
        <v>Swap</v>
      </c>
      <c r="R289">
        <f t="shared" si="34"/>
        <v>464.27228485012085</v>
      </c>
      <c r="S289">
        <f t="shared" si="40"/>
        <v>0</v>
      </c>
      <c r="T289" s="42"/>
    </row>
    <row r="290" spans="1:20" x14ac:dyDescent="0.3">
      <c r="A290" t="s">
        <v>601</v>
      </c>
      <c r="B290" t="s">
        <v>345</v>
      </c>
      <c r="C290" t="s">
        <v>373</v>
      </c>
      <c r="D290" s="78">
        <v>1</v>
      </c>
      <c r="E290">
        <v>1.8932602944219452E-2</v>
      </c>
      <c r="F290">
        <v>0.11277838300585401</v>
      </c>
      <c r="G290">
        <v>0.18782776589984621</v>
      </c>
      <c r="H290">
        <v>800</v>
      </c>
      <c r="I290" s="72">
        <v>35</v>
      </c>
      <c r="J290">
        <f t="shared" si="35"/>
        <v>-8.8669474889358266</v>
      </c>
      <c r="K290" t="s">
        <v>25</v>
      </c>
      <c r="M290" t="str">
        <f t="shared" si="36"/>
        <v>4</v>
      </c>
      <c r="N290" t="str">
        <f t="shared" si="37"/>
        <v>4</v>
      </c>
      <c r="O290" s="42">
        <v>800</v>
      </c>
      <c r="P290">
        <f t="shared" si="38"/>
        <v>464.27228485012085</v>
      </c>
      <c r="Q290" t="str">
        <f t="shared" si="39"/>
        <v>Swap</v>
      </c>
      <c r="R290">
        <f t="shared" ref="R290:R353" si="41">IF(S290,O290,P290)</f>
        <v>464.27228485012085</v>
      </c>
      <c r="S290">
        <f t="shared" si="40"/>
        <v>0</v>
      </c>
      <c r="T290" s="42"/>
    </row>
    <row r="291" spans="1:20" x14ac:dyDescent="0.3">
      <c r="A291" t="s">
        <v>602</v>
      </c>
      <c r="B291" t="s">
        <v>362</v>
      </c>
      <c r="C291" t="s">
        <v>378</v>
      </c>
      <c r="D291" s="78">
        <v>1</v>
      </c>
      <c r="E291">
        <v>1.040822979581446E-4</v>
      </c>
      <c r="F291">
        <v>1.420173050071771E-3</v>
      </c>
      <c r="G291">
        <v>0.1575845865175792</v>
      </c>
      <c r="H291">
        <v>2500</v>
      </c>
      <c r="I291" s="72">
        <v>35</v>
      </c>
      <c r="J291">
        <f t="shared" si="35"/>
        <v>-704.1395412689061</v>
      </c>
      <c r="K291" t="s">
        <v>25</v>
      </c>
      <c r="M291" t="str">
        <f t="shared" si="36"/>
        <v>1</v>
      </c>
      <c r="N291" t="str">
        <f t="shared" si="37"/>
        <v>1</v>
      </c>
      <c r="O291" s="42">
        <v>2500</v>
      </c>
      <c r="P291">
        <f t="shared" si="38"/>
        <v>36868.660165874702</v>
      </c>
      <c r="Q291" t="str">
        <f t="shared" si="39"/>
        <v xml:space="preserve"> </v>
      </c>
      <c r="R291">
        <f t="shared" si="41"/>
        <v>2500</v>
      </c>
      <c r="S291">
        <f t="shared" si="40"/>
        <v>1</v>
      </c>
      <c r="T291" s="42"/>
    </row>
    <row r="292" spans="1:20" x14ac:dyDescent="0.3">
      <c r="A292" t="s">
        <v>603</v>
      </c>
      <c r="B292" t="s">
        <v>362</v>
      </c>
      <c r="C292" t="s">
        <v>378</v>
      </c>
      <c r="D292" s="78">
        <v>1</v>
      </c>
      <c r="E292">
        <v>1.040822979581446E-4</v>
      </c>
      <c r="F292">
        <v>1.420173050071771E-3</v>
      </c>
      <c r="G292">
        <v>0.1575845865175792</v>
      </c>
      <c r="H292">
        <v>2500</v>
      </c>
      <c r="I292" s="72">
        <v>35</v>
      </c>
      <c r="J292">
        <f t="shared" si="35"/>
        <v>-704.1395412689061</v>
      </c>
      <c r="K292" t="s">
        <v>25</v>
      </c>
      <c r="M292" t="str">
        <f t="shared" si="36"/>
        <v>1</v>
      </c>
      <c r="N292" t="str">
        <f t="shared" si="37"/>
        <v>1</v>
      </c>
      <c r="O292" s="42">
        <v>2500</v>
      </c>
      <c r="P292">
        <f t="shared" si="38"/>
        <v>36868.660165874702</v>
      </c>
      <c r="Q292" t="str">
        <f t="shared" si="39"/>
        <v xml:space="preserve"> </v>
      </c>
      <c r="R292">
        <f t="shared" si="41"/>
        <v>2500</v>
      </c>
      <c r="S292">
        <f t="shared" si="40"/>
        <v>1</v>
      </c>
      <c r="T292" s="42"/>
    </row>
    <row r="293" spans="1:20" x14ac:dyDescent="0.3">
      <c r="A293" t="s">
        <v>604</v>
      </c>
      <c r="B293" t="s">
        <v>362</v>
      </c>
      <c r="C293" t="s">
        <v>378</v>
      </c>
      <c r="D293" s="78">
        <v>1</v>
      </c>
      <c r="E293">
        <v>1.040822979581446E-4</v>
      </c>
      <c r="F293">
        <v>1.420173050071771E-3</v>
      </c>
      <c r="G293">
        <v>0.1575845865175792</v>
      </c>
      <c r="H293">
        <v>2500</v>
      </c>
      <c r="I293" s="72">
        <v>35</v>
      </c>
      <c r="J293">
        <f t="shared" si="35"/>
        <v>-704.1395412689061</v>
      </c>
      <c r="K293" t="s">
        <v>25</v>
      </c>
      <c r="M293" t="str">
        <f t="shared" si="36"/>
        <v>1</v>
      </c>
      <c r="N293" t="str">
        <f t="shared" si="37"/>
        <v>1</v>
      </c>
      <c r="O293" s="42">
        <v>2500</v>
      </c>
      <c r="P293">
        <f t="shared" si="38"/>
        <v>36868.660165874702</v>
      </c>
      <c r="Q293" t="str">
        <f t="shared" si="39"/>
        <v xml:space="preserve"> </v>
      </c>
      <c r="R293">
        <f t="shared" si="41"/>
        <v>2500</v>
      </c>
      <c r="S293">
        <f t="shared" si="40"/>
        <v>1</v>
      </c>
      <c r="T293" s="42"/>
    </row>
    <row r="294" spans="1:20" x14ac:dyDescent="0.3">
      <c r="A294" t="s">
        <v>605</v>
      </c>
      <c r="B294" t="s">
        <v>346</v>
      </c>
      <c r="C294" t="s">
        <v>379</v>
      </c>
      <c r="D294" s="78">
        <v>1</v>
      </c>
      <c r="E294">
        <v>1.3232228207684119E-2</v>
      </c>
      <c r="F294">
        <v>7.8822193927787415E-2</v>
      </c>
      <c r="G294">
        <v>0.1312751273265928</v>
      </c>
      <c r="H294">
        <v>800</v>
      </c>
      <c r="I294" s="72">
        <v>35</v>
      </c>
      <c r="J294">
        <f t="shared" si="35"/>
        <v>-12.686782112613427</v>
      </c>
      <c r="K294" t="s">
        <v>25</v>
      </c>
      <c r="M294" t="str">
        <f t="shared" si="36"/>
        <v>4</v>
      </c>
      <c r="N294" t="str">
        <f t="shared" si="37"/>
        <v>4</v>
      </c>
      <c r="O294" s="42">
        <v>800</v>
      </c>
      <c r="P294">
        <f t="shared" si="38"/>
        <v>664.27835804467884</v>
      </c>
      <c r="Q294" t="str">
        <f t="shared" si="39"/>
        <v>Swap</v>
      </c>
      <c r="R294">
        <f t="shared" si="41"/>
        <v>664.27835804467884</v>
      </c>
      <c r="S294">
        <f t="shared" si="40"/>
        <v>0</v>
      </c>
      <c r="T294" s="42"/>
    </row>
    <row r="295" spans="1:20" x14ac:dyDescent="0.3">
      <c r="A295" t="s">
        <v>606</v>
      </c>
      <c r="B295" t="s">
        <v>379</v>
      </c>
      <c r="C295" t="s">
        <v>347</v>
      </c>
      <c r="D295" s="78">
        <v>1</v>
      </c>
      <c r="E295">
        <v>3.442378974456498E-3</v>
      </c>
      <c r="F295">
        <v>2.0505681948561012E-2</v>
      </c>
      <c r="G295">
        <v>3.4151371264572024E-2</v>
      </c>
      <c r="H295">
        <v>800</v>
      </c>
      <c r="I295" s="72">
        <v>35</v>
      </c>
      <c r="J295">
        <f t="shared" si="35"/>
        <v>-48.76697115016821</v>
      </c>
      <c r="K295" t="s">
        <v>25</v>
      </c>
      <c r="M295" t="str">
        <f t="shared" si="36"/>
        <v>4</v>
      </c>
      <c r="N295" t="str">
        <f t="shared" si="37"/>
        <v>4</v>
      </c>
      <c r="O295" s="42">
        <v>800</v>
      </c>
      <c r="P295">
        <f t="shared" si="38"/>
        <v>2553.4326383865641</v>
      </c>
      <c r="Q295" t="str">
        <f t="shared" si="39"/>
        <v xml:space="preserve"> </v>
      </c>
      <c r="R295">
        <f t="shared" si="41"/>
        <v>800</v>
      </c>
      <c r="S295">
        <f t="shared" si="40"/>
        <v>1</v>
      </c>
      <c r="T295" s="42"/>
    </row>
    <row r="296" spans="1:20" x14ac:dyDescent="0.3">
      <c r="A296" t="s">
        <v>607</v>
      </c>
      <c r="B296" t="s">
        <v>352</v>
      </c>
      <c r="C296" t="s">
        <v>380</v>
      </c>
      <c r="D296" s="78">
        <v>1</v>
      </c>
      <c r="E296">
        <v>2.0611028636241358E-2</v>
      </c>
      <c r="F296">
        <v>9.1175175286706572E-2</v>
      </c>
      <c r="G296">
        <v>0.26279061511207735</v>
      </c>
      <c r="H296">
        <v>800</v>
      </c>
      <c r="I296" s="72">
        <v>35</v>
      </c>
      <c r="J296">
        <f t="shared" si="35"/>
        <v>-10.96789775128407</v>
      </c>
      <c r="K296" t="s">
        <v>25</v>
      </c>
      <c r="M296" t="str">
        <f t="shared" si="36"/>
        <v>4</v>
      </c>
      <c r="N296" t="str">
        <f t="shared" si="37"/>
        <v>4</v>
      </c>
      <c r="O296" s="42">
        <v>800</v>
      </c>
      <c r="P296">
        <f t="shared" si="38"/>
        <v>574.27778334596746</v>
      </c>
      <c r="Q296" t="str">
        <f t="shared" si="39"/>
        <v>Swap</v>
      </c>
      <c r="R296">
        <f t="shared" si="41"/>
        <v>574.27778334596746</v>
      </c>
      <c r="S296">
        <f t="shared" si="40"/>
        <v>0</v>
      </c>
      <c r="T296" s="42"/>
    </row>
    <row r="297" spans="1:20" x14ac:dyDescent="0.3">
      <c r="A297" t="s">
        <v>608</v>
      </c>
      <c r="B297" t="s">
        <v>380</v>
      </c>
      <c r="C297" t="s">
        <v>349</v>
      </c>
      <c r="D297" s="78">
        <v>1</v>
      </c>
      <c r="E297">
        <v>5.5480873322988986E-3</v>
      </c>
      <c r="F297">
        <v>2.4542580768572218E-2</v>
      </c>
      <c r="G297">
        <v>7.0738113486810972E-2</v>
      </c>
      <c r="H297">
        <v>800</v>
      </c>
      <c r="I297" s="72">
        <v>35</v>
      </c>
      <c r="J297">
        <f t="shared" si="35"/>
        <v>-40.745511217000498</v>
      </c>
      <c r="K297" t="s">
        <v>25</v>
      </c>
      <c r="M297" t="str">
        <f t="shared" si="36"/>
        <v>4</v>
      </c>
      <c r="N297" t="str">
        <f t="shared" si="37"/>
        <v>4</v>
      </c>
      <c r="O297" s="42">
        <v>800</v>
      </c>
      <c r="P297">
        <f t="shared" si="38"/>
        <v>2133.4299784348214</v>
      </c>
      <c r="Q297" t="str">
        <f t="shared" si="39"/>
        <v xml:space="preserve"> </v>
      </c>
      <c r="R297">
        <f t="shared" si="41"/>
        <v>800</v>
      </c>
      <c r="S297">
        <f t="shared" si="40"/>
        <v>1</v>
      </c>
      <c r="T297" s="42"/>
    </row>
    <row r="298" spans="1:20" x14ac:dyDescent="0.3">
      <c r="A298" t="s">
        <v>609</v>
      </c>
      <c r="B298" t="s">
        <v>360</v>
      </c>
      <c r="C298" t="s">
        <v>358</v>
      </c>
      <c r="D298" s="78">
        <v>1</v>
      </c>
      <c r="E298">
        <v>8.2298209803108796E-5</v>
      </c>
      <c r="F298">
        <v>1.222716259931902E-3</v>
      </c>
      <c r="G298">
        <v>0.12907886363261878</v>
      </c>
      <c r="H298">
        <v>2500</v>
      </c>
      <c r="I298" s="72">
        <v>35</v>
      </c>
      <c r="J298">
        <f t="shared" si="35"/>
        <v>-817.85123235025435</v>
      </c>
      <c r="K298" t="s">
        <v>25</v>
      </c>
      <c r="M298" t="str">
        <f t="shared" si="36"/>
        <v>1</v>
      </c>
      <c r="N298" t="str">
        <f t="shared" si="37"/>
        <v>1</v>
      </c>
      <c r="O298" s="42">
        <v>2500</v>
      </c>
      <c r="P298">
        <f t="shared" si="38"/>
        <v>42822.590388015298</v>
      </c>
      <c r="Q298" t="str">
        <f t="shared" si="39"/>
        <v xml:space="preserve"> </v>
      </c>
      <c r="R298">
        <f t="shared" si="41"/>
        <v>2500</v>
      </c>
      <c r="S298">
        <f t="shared" si="40"/>
        <v>1</v>
      </c>
      <c r="T298" s="42"/>
    </row>
    <row r="299" spans="1:20" x14ac:dyDescent="0.3">
      <c r="A299" t="s">
        <v>610</v>
      </c>
      <c r="B299" t="s">
        <v>360</v>
      </c>
      <c r="C299" t="s">
        <v>358</v>
      </c>
      <c r="D299" s="78">
        <v>1</v>
      </c>
      <c r="E299">
        <v>8.2298209803108796E-5</v>
      </c>
      <c r="F299">
        <v>1.222716259931902E-3</v>
      </c>
      <c r="G299">
        <v>0.12907886363261878</v>
      </c>
      <c r="H299">
        <v>2500</v>
      </c>
      <c r="I299" s="72">
        <v>35</v>
      </c>
      <c r="J299">
        <f t="shared" si="35"/>
        <v>-817.85123235025435</v>
      </c>
      <c r="K299" t="s">
        <v>25</v>
      </c>
      <c r="M299" t="str">
        <f t="shared" si="36"/>
        <v>1</v>
      </c>
      <c r="N299" t="str">
        <f t="shared" si="37"/>
        <v>1</v>
      </c>
      <c r="O299" s="42">
        <v>2500</v>
      </c>
      <c r="P299">
        <f t="shared" si="38"/>
        <v>42822.590388015298</v>
      </c>
      <c r="Q299" t="str">
        <f t="shared" si="39"/>
        <v xml:space="preserve"> </v>
      </c>
      <c r="R299">
        <f t="shared" si="41"/>
        <v>2500</v>
      </c>
      <c r="S299">
        <f t="shared" si="40"/>
        <v>1</v>
      </c>
      <c r="T299" s="42"/>
    </row>
    <row r="300" spans="1:20" x14ac:dyDescent="0.3">
      <c r="A300" t="s">
        <v>611</v>
      </c>
      <c r="B300" t="s">
        <v>360</v>
      </c>
      <c r="C300" t="s">
        <v>358</v>
      </c>
      <c r="D300" s="78">
        <v>1</v>
      </c>
      <c r="E300">
        <v>8.2298209803108796E-5</v>
      </c>
      <c r="F300">
        <v>1.222716259931902E-3</v>
      </c>
      <c r="G300">
        <v>0.12907886363261878</v>
      </c>
      <c r="H300">
        <v>2500</v>
      </c>
      <c r="I300" s="72">
        <v>35</v>
      </c>
      <c r="J300">
        <f t="shared" si="35"/>
        <v>-817.85123235025435</v>
      </c>
      <c r="K300" t="s">
        <v>25</v>
      </c>
      <c r="M300" t="str">
        <f t="shared" si="36"/>
        <v>1</v>
      </c>
      <c r="N300" t="str">
        <f t="shared" si="37"/>
        <v>1</v>
      </c>
      <c r="O300" s="42">
        <v>2500</v>
      </c>
      <c r="P300">
        <f t="shared" si="38"/>
        <v>42822.590388015298</v>
      </c>
      <c r="Q300" t="str">
        <f t="shared" si="39"/>
        <v xml:space="preserve"> </v>
      </c>
      <c r="R300">
        <f t="shared" si="41"/>
        <v>2500</v>
      </c>
      <c r="S300">
        <f t="shared" si="40"/>
        <v>1</v>
      </c>
      <c r="T300" s="42"/>
    </row>
    <row r="301" spans="1:20" x14ac:dyDescent="0.3">
      <c r="A301" t="s">
        <v>612</v>
      </c>
      <c r="B301" t="s">
        <v>368</v>
      </c>
      <c r="C301" t="s">
        <v>371</v>
      </c>
      <c r="D301" s="78">
        <v>1</v>
      </c>
      <c r="E301">
        <v>1.8196412035862432E-3</v>
      </c>
      <c r="F301">
        <v>1.2609794305553789E-2</v>
      </c>
      <c r="G301">
        <v>2.3288215052915166E-2</v>
      </c>
      <c r="H301">
        <v>800</v>
      </c>
      <c r="I301" s="72">
        <v>35</v>
      </c>
      <c r="J301">
        <f t="shared" si="35"/>
        <v>-79.303434756232733</v>
      </c>
      <c r="K301" t="s">
        <v>25</v>
      </c>
      <c r="M301" t="str">
        <f t="shared" si="36"/>
        <v>4</v>
      </c>
      <c r="N301" t="str">
        <f t="shared" si="37"/>
        <v>4</v>
      </c>
      <c r="O301" s="42">
        <v>800</v>
      </c>
      <c r="P301">
        <f t="shared" si="38"/>
        <v>4152.3181339103039</v>
      </c>
      <c r="Q301" t="str">
        <f t="shared" si="39"/>
        <v xml:space="preserve"> </v>
      </c>
      <c r="R301">
        <f t="shared" si="41"/>
        <v>800</v>
      </c>
      <c r="S301">
        <f t="shared" si="40"/>
        <v>1</v>
      </c>
      <c r="T301" s="42"/>
    </row>
    <row r="302" spans="1:20" s="39" customFormat="1" x14ac:dyDescent="0.3">
      <c r="A302" t="s">
        <v>613</v>
      </c>
      <c r="B302" s="39" t="s">
        <v>368</v>
      </c>
      <c r="C302" s="39" t="s">
        <v>371</v>
      </c>
      <c r="D302" s="78">
        <v>1</v>
      </c>
      <c r="E302" s="39">
        <v>1.8196412035862432E-3</v>
      </c>
      <c r="F302" s="39">
        <v>1.2609794305553789E-2</v>
      </c>
      <c r="G302" s="39">
        <v>2.3288215052915166E-2</v>
      </c>
      <c r="H302" s="39">
        <v>800</v>
      </c>
      <c r="I302" s="72">
        <v>35</v>
      </c>
      <c r="J302">
        <f t="shared" si="35"/>
        <v>-79.303434756232733</v>
      </c>
      <c r="K302" s="39" t="s">
        <v>25</v>
      </c>
      <c r="M302" t="str">
        <f t="shared" si="36"/>
        <v>4</v>
      </c>
      <c r="N302" t="str">
        <f t="shared" si="37"/>
        <v>4</v>
      </c>
      <c r="O302" s="39">
        <v>800</v>
      </c>
      <c r="P302">
        <f t="shared" si="38"/>
        <v>4152.3181339103039</v>
      </c>
      <c r="Q302" t="str">
        <f t="shared" si="39"/>
        <v xml:space="preserve"> </v>
      </c>
      <c r="R302">
        <f t="shared" si="41"/>
        <v>800</v>
      </c>
      <c r="S302">
        <f t="shared" si="40"/>
        <v>1</v>
      </c>
    </row>
    <row r="303" spans="1:20" x14ac:dyDescent="0.3">
      <c r="A303" t="s">
        <v>614</v>
      </c>
      <c r="B303" t="s">
        <v>340</v>
      </c>
      <c r="C303" t="s">
        <v>343</v>
      </c>
      <c r="D303" s="78">
        <v>1</v>
      </c>
      <c r="E303">
        <v>0</v>
      </c>
      <c r="F303">
        <v>2.9300000000000003E-2</v>
      </c>
      <c r="G303">
        <v>0</v>
      </c>
      <c r="H303">
        <v>1000</v>
      </c>
      <c r="I303" s="72">
        <v>35</v>
      </c>
      <c r="J303">
        <f t="shared" si="35"/>
        <v>-34.129692832764505</v>
      </c>
      <c r="K303" s="43" t="s">
        <v>25</v>
      </c>
      <c r="M303" t="str">
        <f t="shared" si="36"/>
        <v>2</v>
      </c>
      <c r="N303" t="str">
        <f t="shared" si="37"/>
        <v>4</v>
      </c>
      <c r="O303" s="42">
        <v>1000</v>
      </c>
      <c r="P303">
        <f t="shared" si="38"/>
        <v>1787.0265378781528</v>
      </c>
      <c r="Q303" t="str">
        <f t="shared" si="39"/>
        <v xml:space="preserve"> </v>
      </c>
      <c r="R303">
        <f t="shared" si="41"/>
        <v>1000</v>
      </c>
      <c r="S303">
        <f t="shared" si="40"/>
        <v>1</v>
      </c>
      <c r="T303" s="42"/>
    </row>
    <row r="304" spans="1:20" x14ac:dyDescent="0.3">
      <c r="A304" t="s">
        <v>615</v>
      </c>
      <c r="B304" t="s">
        <v>340</v>
      </c>
      <c r="C304" t="s">
        <v>343</v>
      </c>
      <c r="D304" s="78">
        <v>1</v>
      </c>
      <c r="E304">
        <v>0</v>
      </c>
      <c r="F304">
        <v>2.9300000000000003E-2</v>
      </c>
      <c r="G304">
        <v>0</v>
      </c>
      <c r="H304">
        <v>1000</v>
      </c>
      <c r="I304" s="72">
        <v>35</v>
      </c>
      <c r="J304">
        <f t="shared" si="35"/>
        <v>-34.129692832764505</v>
      </c>
      <c r="K304" s="43" t="s">
        <v>25</v>
      </c>
      <c r="M304" t="str">
        <f t="shared" si="36"/>
        <v>2</v>
      </c>
      <c r="N304" t="str">
        <f t="shared" si="37"/>
        <v>4</v>
      </c>
      <c r="O304" s="42">
        <v>1000</v>
      </c>
      <c r="P304">
        <f t="shared" si="38"/>
        <v>1787.0265378781528</v>
      </c>
      <c r="Q304" t="str">
        <f t="shared" si="39"/>
        <v xml:space="preserve"> </v>
      </c>
      <c r="R304">
        <f t="shared" si="41"/>
        <v>1000</v>
      </c>
      <c r="S304">
        <f t="shared" si="40"/>
        <v>1</v>
      </c>
      <c r="T304" s="42"/>
    </row>
    <row r="305" spans="1:20" x14ac:dyDescent="0.3">
      <c r="A305" t="s">
        <v>616</v>
      </c>
      <c r="B305" t="s">
        <v>340</v>
      </c>
      <c r="C305" t="s">
        <v>343</v>
      </c>
      <c r="D305" s="78">
        <v>1</v>
      </c>
      <c r="E305">
        <v>0</v>
      </c>
      <c r="F305">
        <v>2.9300000000000003E-2</v>
      </c>
      <c r="G305">
        <v>0</v>
      </c>
      <c r="H305">
        <v>1000</v>
      </c>
      <c r="I305" s="72">
        <v>35</v>
      </c>
      <c r="J305">
        <f t="shared" si="35"/>
        <v>-34.129692832764505</v>
      </c>
      <c r="K305" s="43" t="s">
        <v>25</v>
      </c>
      <c r="M305" t="str">
        <f t="shared" si="36"/>
        <v>2</v>
      </c>
      <c r="N305" t="str">
        <f t="shared" si="37"/>
        <v>4</v>
      </c>
      <c r="O305" s="42">
        <v>1000</v>
      </c>
      <c r="P305">
        <f t="shared" si="38"/>
        <v>1787.0265378781528</v>
      </c>
      <c r="Q305" t="str">
        <f t="shared" si="39"/>
        <v xml:space="preserve"> </v>
      </c>
      <c r="R305">
        <f t="shared" si="41"/>
        <v>1000</v>
      </c>
      <c r="S305">
        <f t="shared" si="40"/>
        <v>1</v>
      </c>
      <c r="T305" s="42"/>
    </row>
    <row r="306" spans="1:20" x14ac:dyDescent="0.3">
      <c r="A306" t="s">
        <v>617</v>
      </c>
      <c r="B306" t="s">
        <v>356</v>
      </c>
      <c r="C306" t="s">
        <v>353</v>
      </c>
      <c r="D306" s="78">
        <v>1</v>
      </c>
      <c r="E306">
        <v>0</v>
      </c>
      <c r="F306">
        <v>1.8200000000000001E-2</v>
      </c>
      <c r="G306">
        <v>0</v>
      </c>
      <c r="H306">
        <v>2500</v>
      </c>
      <c r="I306" s="72">
        <v>35</v>
      </c>
      <c r="J306">
        <f t="shared" si="35"/>
        <v>-54.945054945054942</v>
      </c>
      <c r="K306" s="43" t="s">
        <v>25</v>
      </c>
      <c r="M306" t="str">
        <f t="shared" si="36"/>
        <v>1</v>
      </c>
      <c r="N306" t="str">
        <f t="shared" si="37"/>
        <v>4</v>
      </c>
      <c r="O306" s="42">
        <v>2500</v>
      </c>
      <c r="P306">
        <f t="shared" si="38"/>
        <v>2876.9163494412023</v>
      </c>
      <c r="Q306" t="str">
        <f t="shared" si="39"/>
        <v xml:space="preserve"> </v>
      </c>
      <c r="R306">
        <f t="shared" si="41"/>
        <v>2500</v>
      </c>
      <c r="S306">
        <f t="shared" si="40"/>
        <v>1</v>
      </c>
      <c r="T306" s="42"/>
    </row>
    <row r="307" spans="1:20" x14ac:dyDescent="0.3">
      <c r="A307" t="s">
        <v>618</v>
      </c>
      <c r="B307" t="s">
        <v>356</v>
      </c>
      <c r="C307" t="s">
        <v>353</v>
      </c>
      <c r="D307" s="78">
        <v>1</v>
      </c>
      <c r="E307">
        <v>0</v>
      </c>
      <c r="F307">
        <v>1.8200000000000001E-2</v>
      </c>
      <c r="G307">
        <v>0</v>
      </c>
      <c r="H307">
        <v>2500</v>
      </c>
      <c r="I307" s="72">
        <v>35</v>
      </c>
      <c r="J307">
        <f t="shared" si="35"/>
        <v>-54.945054945054942</v>
      </c>
      <c r="K307" s="43" t="s">
        <v>25</v>
      </c>
      <c r="M307" t="str">
        <f t="shared" si="36"/>
        <v>1</v>
      </c>
      <c r="N307" t="str">
        <f t="shared" si="37"/>
        <v>4</v>
      </c>
      <c r="O307" s="42">
        <v>2500</v>
      </c>
      <c r="P307">
        <f t="shared" si="38"/>
        <v>2876.9163494412023</v>
      </c>
      <c r="Q307" t="str">
        <f t="shared" si="39"/>
        <v xml:space="preserve"> </v>
      </c>
      <c r="R307">
        <f t="shared" si="41"/>
        <v>2500</v>
      </c>
      <c r="S307">
        <f t="shared" si="40"/>
        <v>1</v>
      </c>
      <c r="T307" s="42"/>
    </row>
    <row r="308" spans="1:20" x14ac:dyDescent="0.3">
      <c r="A308" t="s">
        <v>619</v>
      </c>
      <c r="B308" t="s">
        <v>360</v>
      </c>
      <c r="C308" t="s">
        <v>359</v>
      </c>
      <c r="D308" s="78">
        <v>1</v>
      </c>
      <c r="E308">
        <v>0</v>
      </c>
      <c r="F308">
        <v>2.7949999999999999E-2</v>
      </c>
      <c r="G308">
        <v>0</v>
      </c>
      <c r="H308">
        <v>2500</v>
      </c>
      <c r="I308" s="72">
        <v>35</v>
      </c>
      <c r="J308">
        <f t="shared" si="35"/>
        <v>-35.778175313059037</v>
      </c>
      <c r="K308" s="43" t="s">
        <v>25</v>
      </c>
      <c r="M308" t="str">
        <f t="shared" si="36"/>
        <v>1</v>
      </c>
      <c r="N308" t="str">
        <f t="shared" si="37"/>
        <v>4</v>
      </c>
      <c r="O308" s="42">
        <v>2500</v>
      </c>
      <c r="P308">
        <f t="shared" si="38"/>
        <v>1873.3408787058993</v>
      </c>
      <c r="Q308" t="str">
        <f t="shared" si="39"/>
        <v>Swap</v>
      </c>
      <c r="R308">
        <f t="shared" si="41"/>
        <v>1873.3408787058993</v>
      </c>
      <c r="S308">
        <f t="shared" si="40"/>
        <v>0</v>
      </c>
      <c r="T308" s="42"/>
    </row>
    <row r="309" spans="1:20" x14ac:dyDescent="0.3">
      <c r="A309" t="s">
        <v>620</v>
      </c>
      <c r="B309" t="s">
        <v>360</v>
      </c>
      <c r="C309" t="s">
        <v>359</v>
      </c>
      <c r="D309" s="78">
        <v>1</v>
      </c>
      <c r="E309">
        <v>0</v>
      </c>
      <c r="F309">
        <v>2.7949999999999999E-2</v>
      </c>
      <c r="G309">
        <v>0</v>
      </c>
      <c r="H309">
        <v>2500</v>
      </c>
      <c r="I309" s="72">
        <v>35</v>
      </c>
      <c r="J309">
        <f t="shared" si="35"/>
        <v>-35.778175313059037</v>
      </c>
      <c r="K309" s="43" t="s">
        <v>25</v>
      </c>
      <c r="M309" t="str">
        <f t="shared" si="36"/>
        <v>1</v>
      </c>
      <c r="N309" t="str">
        <f t="shared" si="37"/>
        <v>4</v>
      </c>
      <c r="O309" s="42">
        <v>2500</v>
      </c>
      <c r="P309">
        <f t="shared" si="38"/>
        <v>1873.3408787058993</v>
      </c>
      <c r="Q309" t="str">
        <f t="shared" si="39"/>
        <v>Swap</v>
      </c>
      <c r="R309">
        <f t="shared" si="41"/>
        <v>1873.3408787058993</v>
      </c>
      <c r="S309">
        <f t="shared" si="40"/>
        <v>0</v>
      </c>
      <c r="T309" s="42"/>
    </row>
    <row r="310" spans="1:20" x14ac:dyDescent="0.3">
      <c r="A310" t="s">
        <v>621</v>
      </c>
      <c r="B310" t="s">
        <v>360</v>
      </c>
      <c r="C310" t="s">
        <v>359</v>
      </c>
      <c r="D310" s="78">
        <v>1</v>
      </c>
      <c r="E310">
        <v>0</v>
      </c>
      <c r="F310">
        <v>2.7949999999999999E-2</v>
      </c>
      <c r="G310">
        <v>0</v>
      </c>
      <c r="H310">
        <v>2500</v>
      </c>
      <c r="I310" s="72">
        <v>35</v>
      </c>
      <c r="J310">
        <f t="shared" si="35"/>
        <v>-35.778175313059037</v>
      </c>
      <c r="K310" s="43" t="s">
        <v>25</v>
      </c>
      <c r="M310" t="str">
        <f t="shared" si="36"/>
        <v>1</v>
      </c>
      <c r="N310" t="str">
        <f t="shared" si="37"/>
        <v>4</v>
      </c>
      <c r="O310" s="42">
        <v>2500</v>
      </c>
      <c r="P310">
        <f t="shared" si="38"/>
        <v>1873.3408787058993</v>
      </c>
      <c r="Q310" t="str">
        <f t="shared" si="39"/>
        <v>Swap</v>
      </c>
      <c r="R310">
        <f t="shared" si="41"/>
        <v>1873.3408787058993</v>
      </c>
      <c r="S310">
        <f t="shared" si="40"/>
        <v>0</v>
      </c>
      <c r="T310" s="42"/>
    </row>
    <row r="311" spans="1:20" x14ac:dyDescent="0.3">
      <c r="A311" t="s">
        <v>622</v>
      </c>
      <c r="B311" t="s">
        <v>361</v>
      </c>
      <c r="C311" t="s">
        <v>341</v>
      </c>
      <c r="D311" s="78">
        <v>1</v>
      </c>
      <c r="E311">
        <v>0</v>
      </c>
      <c r="F311">
        <v>1.184E-2</v>
      </c>
      <c r="G311">
        <v>0</v>
      </c>
      <c r="H311">
        <v>2500</v>
      </c>
      <c r="I311" s="72">
        <v>35</v>
      </c>
      <c r="J311">
        <f t="shared" si="35"/>
        <v>-84.459459459459467</v>
      </c>
      <c r="K311" s="43" t="s">
        <v>25</v>
      </c>
      <c r="M311" t="str">
        <f t="shared" si="36"/>
        <v>1</v>
      </c>
      <c r="N311" t="str">
        <f t="shared" si="37"/>
        <v>2</v>
      </c>
      <c r="O311" s="42">
        <v>2500</v>
      </c>
      <c r="P311">
        <f t="shared" si="38"/>
        <v>4422.2869560667132</v>
      </c>
      <c r="Q311" t="str">
        <f t="shared" si="39"/>
        <v xml:space="preserve"> </v>
      </c>
      <c r="R311">
        <f t="shared" si="41"/>
        <v>2500</v>
      </c>
      <c r="S311">
        <f t="shared" si="40"/>
        <v>1</v>
      </c>
      <c r="T311" s="42"/>
    </row>
    <row r="312" spans="1:20" x14ac:dyDescent="0.3">
      <c r="A312" t="s">
        <v>623</v>
      </c>
      <c r="B312" t="s">
        <v>341</v>
      </c>
      <c r="C312" t="s">
        <v>375</v>
      </c>
      <c r="D312" s="78">
        <v>1</v>
      </c>
      <c r="E312">
        <v>0</v>
      </c>
      <c r="F312">
        <v>2.4500000000000001E-2</v>
      </c>
      <c r="G312">
        <v>0</v>
      </c>
      <c r="H312">
        <v>1000</v>
      </c>
      <c r="I312" s="72">
        <v>35</v>
      </c>
      <c r="J312">
        <f t="shared" si="35"/>
        <v>-40.816326530612244</v>
      </c>
      <c r="K312" s="43" t="s">
        <v>25</v>
      </c>
      <c r="M312" t="str">
        <f t="shared" si="36"/>
        <v>2</v>
      </c>
      <c r="N312" t="str">
        <f t="shared" si="37"/>
        <v>4</v>
      </c>
      <c r="O312" s="42">
        <v>1000</v>
      </c>
      <c r="P312">
        <f t="shared" si="38"/>
        <v>2137.1378595848932</v>
      </c>
      <c r="Q312" t="str">
        <f t="shared" si="39"/>
        <v xml:space="preserve"> </v>
      </c>
      <c r="R312">
        <f t="shared" si="41"/>
        <v>1000</v>
      </c>
      <c r="S312">
        <f t="shared" si="40"/>
        <v>1</v>
      </c>
      <c r="T312" s="42"/>
    </row>
    <row r="313" spans="1:20" x14ac:dyDescent="0.3">
      <c r="A313" t="s">
        <v>624</v>
      </c>
      <c r="B313" t="s">
        <v>341</v>
      </c>
      <c r="C313" t="s">
        <v>375</v>
      </c>
      <c r="D313" s="78">
        <v>1</v>
      </c>
      <c r="E313">
        <v>0</v>
      </c>
      <c r="F313">
        <v>2.4500000000000001E-2</v>
      </c>
      <c r="G313">
        <v>0</v>
      </c>
      <c r="H313">
        <v>1000</v>
      </c>
      <c r="I313" s="72">
        <v>35</v>
      </c>
      <c r="J313">
        <f t="shared" si="35"/>
        <v>-40.816326530612244</v>
      </c>
      <c r="K313" s="43" t="s">
        <v>25</v>
      </c>
      <c r="M313" t="str">
        <f t="shared" si="36"/>
        <v>2</v>
      </c>
      <c r="N313" t="str">
        <f t="shared" si="37"/>
        <v>4</v>
      </c>
      <c r="O313" s="42">
        <v>1000</v>
      </c>
      <c r="P313">
        <f t="shared" si="38"/>
        <v>2137.1378595848932</v>
      </c>
      <c r="Q313" t="str">
        <f t="shared" si="39"/>
        <v xml:space="preserve"> </v>
      </c>
      <c r="R313">
        <f t="shared" si="41"/>
        <v>1000</v>
      </c>
      <c r="S313">
        <f t="shared" si="40"/>
        <v>1</v>
      </c>
      <c r="T313" s="42"/>
    </row>
    <row r="314" spans="1:20" x14ac:dyDescent="0.3">
      <c r="A314" t="s">
        <v>625</v>
      </c>
      <c r="B314" t="s">
        <v>363</v>
      </c>
      <c r="C314" t="s">
        <v>367</v>
      </c>
      <c r="D314" s="78">
        <v>1</v>
      </c>
      <c r="E314">
        <v>0</v>
      </c>
      <c r="F314">
        <v>1.8239999999999999E-2</v>
      </c>
      <c r="G314">
        <v>0</v>
      </c>
      <c r="H314">
        <v>2500</v>
      </c>
      <c r="I314" s="72">
        <v>35</v>
      </c>
      <c r="J314">
        <f t="shared" si="35"/>
        <v>-54.824561403508774</v>
      </c>
      <c r="K314" s="43" t="s">
        <v>25</v>
      </c>
      <c r="M314" t="str">
        <f t="shared" si="36"/>
        <v>1</v>
      </c>
      <c r="N314" t="str">
        <f t="shared" si="37"/>
        <v>4</v>
      </c>
      <c r="O314" s="42">
        <v>2500</v>
      </c>
      <c r="P314">
        <f t="shared" si="38"/>
        <v>2870.6073223590947</v>
      </c>
      <c r="Q314" t="str">
        <f t="shared" si="39"/>
        <v xml:space="preserve"> </v>
      </c>
      <c r="R314">
        <f t="shared" si="41"/>
        <v>2500</v>
      </c>
      <c r="S314">
        <f t="shared" si="40"/>
        <v>1</v>
      </c>
      <c r="T314" s="42"/>
    </row>
    <row r="315" spans="1:20" x14ac:dyDescent="0.3">
      <c r="A315" t="s">
        <v>626</v>
      </c>
      <c r="B315" t="s">
        <v>363</v>
      </c>
      <c r="C315" t="s">
        <v>367</v>
      </c>
      <c r="D315" s="78">
        <v>1</v>
      </c>
      <c r="E315">
        <v>0</v>
      </c>
      <c r="F315">
        <v>1.8239999999999999E-2</v>
      </c>
      <c r="G315">
        <v>0</v>
      </c>
      <c r="H315">
        <v>2500</v>
      </c>
      <c r="I315" s="72">
        <v>35</v>
      </c>
      <c r="J315">
        <f t="shared" si="35"/>
        <v>-54.824561403508774</v>
      </c>
      <c r="K315" s="43" t="s">
        <v>25</v>
      </c>
      <c r="M315" t="str">
        <f t="shared" si="36"/>
        <v>1</v>
      </c>
      <c r="N315" t="str">
        <f t="shared" si="37"/>
        <v>4</v>
      </c>
      <c r="O315" s="42">
        <v>2500</v>
      </c>
      <c r="P315">
        <f t="shared" si="38"/>
        <v>2870.6073223590947</v>
      </c>
      <c r="Q315" t="str">
        <f t="shared" si="39"/>
        <v xml:space="preserve"> </v>
      </c>
      <c r="R315">
        <f t="shared" si="41"/>
        <v>2500</v>
      </c>
      <c r="S315">
        <f t="shared" si="40"/>
        <v>1</v>
      </c>
      <c r="T315" s="42"/>
    </row>
    <row r="316" spans="1:20" x14ac:dyDescent="0.3">
      <c r="A316" t="s">
        <v>627</v>
      </c>
      <c r="B316" t="s">
        <v>364</v>
      </c>
      <c r="C316" t="s">
        <v>365</v>
      </c>
      <c r="D316" s="78">
        <v>1</v>
      </c>
      <c r="E316">
        <v>0</v>
      </c>
      <c r="F316">
        <v>1.8239999999999999E-2</v>
      </c>
      <c r="G316">
        <v>0</v>
      </c>
      <c r="H316">
        <v>2500</v>
      </c>
      <c r="I316" s="72">
        <v>35</v>
      </c>
      <c r="J316">
        <f t="shared" si="35"/>
        <v>-54.824561403508774</v>
      </c>
      <c r="K316" s="43" t="s">
        <v>25</v>
      </c>
      <c r="M316" t="str">
        <f t="shared" si="36"/>
        <v>1</v>
      </c>
      <c r="N316" t="str">
        <f t="shared" si="37"/>
        <v>4</v>
      </c>
      <c r="O316" s="42">
        <v>2500</v>
      </c>
      <c r="P316">
        <f t="shared" si="38"/>
        <v>2870.6073223590947</v>
      </c>
      <c r="Q316" t="str">
        <f t="shared" si="39"/>
        <v xml:space="preserve"> </v>
      </c>
      <c r="R316">
        <f t="shared" si="41"/>
        <v>2500</v>
      </c>
      <c r="S316">
        <f t="shared" si="40"/>
        <v>1</v>
      </c>
      <c r="T316" s="42"/>
    </row>
    <row r="317" spans="1:20" x14ac:dyDescent="0.3">
      <c r="A317" t="s">
        <v>628</v>
      </c>
      <c r="B317" t="s">
        <v>362</v>
      </c>
      <c r="C317" t="s">
        <v>368</v>
      </c>
      <c r="D317" s="78">
        <v>1</v>
      </c>
      <c r="E317">
        <v>0</v>
      </c>
      <c r="F317">
        <v>3.3099999999999997E-2</v>
      </c>
      <c r="G317">
        <v>0</v>
      </c>
      <c r="H317">
        <v>2500</v>
      </c>
      <c r="I317" s="72">
        <v>35</v>
      </c>
      <c r="J317">
        <f t="shared" si="35"/>
        <v>-30.211480362537767</v>
      </c>
      <c r="K317" s="43" t="s">
        <v>25</v>
      </c>
      <c r="M317" t="str">
        <f t="shared" si="36"/>
        <v>1</v>
      </c>
      <c r="N317" t="str">
        <f t="shared" si="37"/>
        <v>4</v>
      </c>
      <c r="O317" s="42">
        <v>2500</v>
      </c>
      <c r="P317">
        <f t="shared" si="38"/>
        <v>1581.8694126836824</v>
      </c>
      <c r="Q317" t="str">
        <f t="shared" si="39"/>
        <v>Swap</v>
      </c>
      <c r="R317">
        <f t="shared" si="41"/>
        <v>1581.8694126836824</v>
      </c>
      <c r="S317">
        <f t="shared" si="40"/>
        <v>0</v>
      </c>
      <c r="T317" s="42"/>
    </row>
    <row r="318" spans="1:20" x14ac:dyDescent="0.3">
      <c r="A318" t="s">
        <v>629</v>
      </c>
      <c r="B318" t="s">
        <v>362</v>
      </c>
      <c r="C318" t="s">
        <v>368</v>
      </c>
      <c r="D318" s="78">
        <v>1</v>
      </c>
      <c r="E318">
        <v>0</v>
      </c>
      <c r="F318">
        <v>3.3099999999999997E-2</v>
      </c>
      <c r="G318">
        <v>0</v>
      </c>
      <c r="H318">
        <v>2500</v>
      </c>
      <c r="I318" s="72">
        <v>35</v>
      </c>
      <c r="J318">
        <f t="shared" si="35"/>
        <v>-30.211480362537767</v>
      </c>
      <c r="K318" s="43" t="s">
        <v>25</v>
      </c>
      <c r="M318" t="str">
        <f t="shared" si="36"/>
        <v>1</v>
      </c>
      <c r="N318" t="str">
        <f t="shared" si="37"/>
        <v>4</v>
      </c>
      <c r="O318" s="42">
        <v>2500</v>
      </c>
      <c r="P318">
        <f t="shared" si="38"/>
        <v>1581.8694126836824</v>
      </c>
      <c r="Q318" t="str">
        <f t="shared" si="39"/>
        <v>Swap</v>
      </c>
      <c r="R318">
        <f t="shared" si="41"/>
        <v>1581.8694126836824</v>
      </c>
      <c r="S318">
        <f t="shared" si="40"/>
        <v>0</v>
      </c>
      <c r="T318" s="42"/>
    </row>
    <row r="319" spans="1:20" x14ac:dyDescent="0.3">
      <c r="A319" t="s">
        <v>630</v>
      </c>
      <c r="B319" t="s">
        <v>362</v>
      </c>
      <c r="C319" t="s">
        <v>368</v>
      </c>
      <c r="D319" s="78">
        <v>1</v>
      </c>
      <c r="E319">
        <v>0</v>
      </c>
      <c r="F319">
        <v>3.3099999999999997E-2</v>
      </c>
      <c r="G319">
        <v>0</v>
      </c>
      <c r="H319">
        <v>2500</v>
      </c>
      <c r="I319" s="72">
        <v>35</v>
      </c>
      <c r="J319">
        <f t="shared" si="35"/>
        <v>-30.211480362537767</v>
      </c>
      <c r="K319" s="43" t="s">
        <v>25</v>
      </c>
      <c r="M319" t="str">
        <f t="shared" si="36"/>
        <v>1</v>
      </c>
      <c r="N319" t="str">
        <f t="shared" si="37"/>
        <v>4</v>
      </c>
      <c r="O319" s="42">
        <v>2500</v>
      </c>
      <c r="P319">
        <f t="shared" si="38"/>
        <v>1581.8694126836824</v>
      </c>
      <c r="Q319" t="str">
        <f t="shared" si="39"/>
        <v>Swap</v>
      </c>
      <c r="R319">
        <f t="shared" si="41"/>
        <v>1581.8694126836824</v>
      </c>
      <c r="S319">
        <f t="shared" si="40"/>
        <v>0</v>
      </c>
      <c r="T319" s="42"/>
    </row>
    <row r="320" spans="1:20" x14ac:dyDescent="0.3">
      <c r="A320" t="s">
        <v>631</v>
      </c>
      <c r="B320" t="s">
        <v>362</v>
      </c>
      <c r="C320" t="s">
        <v>368</v>
      </c>
      <c r="D320" s="78">
        <v>1</v>
      </c>
      <c r="E320">
        <v>0</v>
      </c>
      <c r="F320">
        <v>3.3099999999999997E-2</v>
      </c>
      <c r="G320">
        <v>0</v>
      </c>
      <c r="H320">
        <v>2500</v>
      </c>
      <c r="I320" s="72">
        <v>35</v>
      </c>
      <c r="J320">
        <f t="shared" si="35"/>
        <v>-30.211480362537767</v>
      </c>
      <c r="K320" s="43" t="s">
        <v>25</v>
      </c>
      <c r="M320" t="str">
        <f t="shared" si="36"/>
        <v>1</v>
      </c>
      <c r="N320" t="str">
        <f t="shared" si="37"/>
        <v>4</v>
      </c>
      <c r="O320" s="42">
        <v>2500</v>
      </c>
      <c r="P320">
        <f t="shared" si="38"/>
        <v>1581.8694126836824</v>
      </c>
      <c r="Q320" t="str">
        <f t="shared" si="39"/>
        <v>Swap</v>
      </c>
      <c r="R320">
        <f t="shared" si="41"/>
        <v>1581.8694126836824</v>
      </c>
      <c r="S320">
        <f t="shared" si="40"/>
        <v>0</v>
      </c>
      <c r="T320" s="42"/>
    </row>
    <row r="321" spans="1:26" x14ac:dyDescent="0.3">
      <c r="A321" t="s">
        <v>632</v>
      </c>
      <c r="B321" t="s">
        <v>357</v>
      </c>
      <c r="C321" t="s">
        <v>381</v>
      </c>
      <c r="D321" s="78">
        <v>1</v>
      </c>
      <c r="E321">
        <v>0</v>
      </c>
      <c r="F321">
        <v>2.2000000000000002E-2</v>
      </c>
      <c r="G321">
        <v>0</v>
      </c>
      <c r="H321">
        <v>2500</v>
      </c>
      <c r="I321" s="72">
        <v>35</v>
      </c>
      <c r="J321">
        <f t="shared" si="35"/>
        <v>-45.454545454545453</v>
      </c>
      <c r="K321" s="43" t="s">
        <v>25</v>
      </c>
      <c r="M321" t="str">
        <f t="shared" si="36"/>
        <v>1</v>
      </c>
      <c r="N321" t="str">
        <f t="shared" si="37"/>
        <v>3</v>
      </c>
      <c r="O321" s="42">
        <v>2500</v>
      </c>
      <c r="P321">
        <f t="shared" si="38"/>
        <v>2379.9944345377216</v>
      </c>
      <c r="Q321" t="str">
        <f t="shared" si="39"/>
        <v>Swap</v>
      </c>
      <c r="R321">
        <f t="shared" si="41"/>
        <v>2379.9944345377216</v>
      </c>
      <c r="S321">
        <f t="shared" si="40"/>
        <v>0</v>
      </c>
      <c r="T321" s="42"/>
    </row>
    <row r="322" spans="1:26" x14ac:dyDescent="0.3">
      <c r="A322" t="s">
        <v>633</v>
      </c>
      <c r="B322" t="s">
        <v>357</v>
      </c>
      <c r="C322" t="s">
        <v>381</v>
      </c>
      <c r="D322" s="78">
        <v>1</v>
      </c>
      <c r="E322">
        <v>0</v>
      </c>
      <c r="F322">
        <v>2.2000000000000002E-2</v>
      </c>
      <c r="G322">
        <v>0</v>
      </c>
      <c r="H322">
        <v>2500</v>
      </c>
      <c r="I322" s="72">
        <v>35</v>
      </c>
      <c r="J322">
        <f t="shared" si="35"/>
        <v>-45.454545454545453</v>
      </c>
      <c r="K322" s="43" t="s">
        <v>25</v>
      </c>
      <c r="M322" t="str">
        <f t="shared" si="36"/>
        <v>1</v>
      </c>
      <c r="N322" t="str">
        <f t="shared" si="37"/>
        <v>3</v>
      </c>
      <c r="O322" s="42">
        <v>2500</v>
      </c>
      <c r="P322">
        <f t="shared" si="38"/>
        <v>2379.9944345377216</v>
      </c>
      <c r="Q322" t="str">
        <f t="shared" si="39"/>
        <v>Swap</v>
      </c>
      <c r="R322">
        <f t="shared" si="41"/>
        <v>2379.9944345377216</v>
      </c>
      <c r="S322">
        <f t="shared" si="40"/>
        <v>0</v>
      </c>
      <c r="T322" s="42"/>
    </row>
    <row r="323" spans="1:26" s="41" customFormat="1" x14ac:dyDescent="0.3">
      <c r="A323" s="41" t="s">
        <v>634</v>
      </c>
      <c r="B323" s="41" t="s">
        <v>349</v>
      </c>
      <c r="C323" s="41" t="s">
        <v>338</v>
      </c>
      <c r="D323" s="78">
        <v>1</v>
      </c>
      <c r="E323" s="41">
        <v>0</v>
      </c>
      <c r="F323" s="41">
        <v>1.7337461300309599E-2</v>
      </c>
      <c r="G323" s="41">
        <v>0</v>
      </c>
      <c r="H323" s="41">
        <v>3000</v>
      </c>
      <c r="I323" s="72">
        <v>35</v>
      </c>
      <c r="J323" s="41">
        <f t="shared" ref="J323:J386" si="42">-1/F323</f>
        <v>-57.678571428571423</v>
      </c>
      <c r="K323" s="41" t="s">
        <v>25</v>
      </c>
      <c r="M323" s="41" t="str">
        <f t="shared" ref="M323:M386" si="43">MID(B323,4,1)</f>
        <v>4</v>
      </c>
      <c r="N323" s="41" t="str">
        <f t="shared" ref="N323:N386" si="44">MID(C323,4,1)</f>
        <v>9</v>
      </c>
      <c r="O323" s="60">
        <v>3000</v>
      </c>
      <c r="P323">
        <f t="shared" ref="P323:P386" si="45">100*RADIANS(30)/F323</f>
        <v>3020.0429378259018</v>
      </c>
      <c r="Q323" t="str">
        <f t="shared" ref="Q323:Q386" si="46">IF(P323&lt;O323,"Swap"," ")</f>
        <v xml:space="preserve"> </v>
      </c>
      <c r="R323">
        <f t="shared" si="41"/>
        <v>3000</v>
      </c>
      <c r="S323">
        <f t="shared" ref="S323:S386" si="47">IF(O323&lt;P323,1,0)</f>
        <v>1</v>
      </c>
      <c r="T323" s="42"/>
      <c r="U323" s="47" t="s">
        <v>756</v>
      </c>
      <c r="V323" s="47" t="s">
        <v>338</v>
      </c>
      <c r="W323" s="47">
        <v>323</v>
      </c>
      <c r="X323" s="41">
        <f>IF(V323=C323,1)</f>
        <v>1</v>
      </c>
      <c r="Y323" s="41">
        <f>W323*1.25</f>
        <v>403.75</v>
      </c>
      <c r="Z323" s="41">
        <f>0.07*100/Y323</f>
        <v>1.7337461300309599E-2</v>
      </c>
    </row>
    <row r="324" spans="1:26" x14ac:dyDescent="0.3">
      <c r="A324" t="s">
        <v>635</v>
      </c>
      <c r="B324" t="s">
        <v>373</v>
      </c>
      <c r="C324" t="s">
        <v>323</v>
      </c>
      <c r="D324" s="78">
        <v>1</v>
      </c>
      <c r="E324">
        <v>0</v>
      </c>
      <c r="F324">
        <v>4.1481481481481487E-2</v>
      </c>
      <c r="G324">
        <v>0</v>
      </c>
      <c r="H324">
        <v>3000</v>
      </c>
      <c r="I324" s="72">
        <v>35</v>
      </c>
      <c r="J324">
        <f t="shared" si="42"/>
        <v>-24.107142857142854</v>
      </c>
      <c r="K324" s="43" t="s">
        <v>25</v>
      </c>
      <c r="M324" t="str">
        <f t="shared" si="43"/>
        <v>4</v>
      </c>
      <c r="N324" t="str">
        <f t="shared" si="44"/>
        <v>9</v>
      </c>
      <c r="O324" s="42">
        <v>3000</v>
      </c>
      <c r="P324">
        <f t="shared" si="45"/>
        <v>1262.2470483173274</v>
      </c>
      <c r="Q324" t="str">
        <f t="shared" si="46"/>
        <v>Swap</v>
      </c>
      <c r="R324">
        <f t="shared" si="41"/>
        <v>1262.2470483173274</v>
      </c>
      <c r="S324">
        <f t="shared" si="47"/>
        <v>0</v>
      </c>
      <c r="T324" s="42"/>
      <c r="U324" s="13" t="s">
        <v>744</v>
      </c>
      <c r="V324" s="13" t="s">
        <v>323</v>
      </c>
      <c r="W324" s="13">
        <v>135</v>
      </c>
      <c r="X324">
        <f t="shared" ref="X324:X338" si="48">IF(V324=C324,1)</f>
        <v>1</v>
      </c>
      <c r="Y324">
        <f t="shared" ref="Y324:Y338" si="49">W324*1.25</f>
        <v>168.75</v>
      </c>
      <c r="Z324">
        <f t="shared" ref="Z324:Z338" si="50">0.07*100/Y324</f>
        <v>4.1481481481481487E-2</v>
      </c>
    </row>
    <row r="325" spans="1:26" x14ac:dyDescent="0.3">
      <c r="A325" t="s">
        <v>636</v>
      </c>
      <c r="B325" t="s">
        <v>362</v>
      </c>
      <c r="C325" t="s">
        <v>324</v>
      </c>
      <c r="D325" s="78">
        <v>1</v>
      </c>
      <c r="E325">
        <v>0</v>
      </c>
      <c r="F325">
        <v>1.0000000000000002E-2</v>
      </c>
      <c r="G325">
        <v>0</v>
      </c>
      <c r="H325">
        <v>3000</v>
      </c>
      <c r="I325" s="72">
        <v>35</v>
      </c>
      <c r="J325">
        <f t="shared" si="42"/>
        <v>-99.999999999999986</v>
      </c>
      <c r="K325" s="43" t="s">
        <v>25</v>
      </c>
      <c r="M325" t="str">
        <f t="shared" si="43"/>
        <v>1</v>
      </c>
      <c r="N325" t="str">
        <f t="shared" si="44"/>
        <v>9</v>
      </c>
      <c r="O325" s="42">
        <v>3000</v>
      </c>
      <c r="P325">
        <f t="shared" si="45"/>
        <v>5235.9877559829874</v>
      </c>
      <c r="Q325" t="str">
        <f t="shared" si="46"/>
        <v xml:space="preserve"> </v>
      </c>
      <c r="R325">
        <f t="shared" si="41"/>
        <v>3000</v>
      </c>
      <c r="S325">
        <f t="shared" si="47"/>
        <v>1</v>
      </c>
      <c r="T325" s="42"/>
      <c r="U325" s="7" t="s">
        <v>745</v>
      </c>
      <c r="V325" s="7" t="s">
        <v>324</v>
      </c>
      <c r="W325" s="7">
        <v>560</v>
      </c>
      <c r="X325">
        <f t="shared" si="48"/>
        <v>1</v>
      </c>
      <c r="Y325">
        <f t="shared" si="49"/>
        <v>700</v>
      </c>
      <c r="Z325">
        <f t="shared" si="50"/>
        <v>1.0000000000000002E-2</v>
      </c>
    </row>
    <row r="326" spans="1:26" x14ac:dyDescent="0.3">
      <c r="A326" t="s">
        <v>637</v>
      </c>
      <c r="B326" t="s">
        <v>368</v>
      </c>
      <c r="C326" t="s">
        <v>322</v>
      </c>
      <c r="D326" s="78">
        <v>1</v>
      </c>
      <c r="E326">
        <v>0</v>
      </c>
      <c r="F326">
        <v>4.0287769784172665E-2</v>
      </c>
      <c r="G326">
        <v>0</v>
      </c>
      <c r="H326">
        <v>3000</v>
      </c>
      <c r="I326" s="72">
        <v>35</v>
      </c>
      <c r="J326">
        <f t="shared" si="42"/>
        <v>-24.821428571428569</v>
      </c>
      <c r="K326" s="43" t="s">
        <v>25</v>
      </c>
      <c r="M326" t="str">
        <f t="shared" si="43"/>
        <v>4</v>
      </c>
      <c r="N326" t="str">
        <f t="shared" si="44"/>
        <v>9</v>
      </c>
      <c r="O326" s="42">
        <v>3000</v>
      </c>
      <c r="P326">
        <f t="shared" si="45"/>
        <v>1299.646960860063</v>
      </c>
      <c r="Q326" t="str">
        <f t="shared" si="46"/>
        <v>Swap</v>
      </c>
      <c r="R326">
        <f t="shared" si="41"/>
        <v>1299.646960860063</v>
      </c>
      <c r="S326">
        <f t="shared" si="47"/>
        <v>0</v>
      </c>
      <c r="T326" s="42"/>
      <c r="U326" s="47" t="s">
        <v>743</v>
      </c>
      <c r="V326" s="47" t="s">
        <v>322</v>
      </c>
      <c r="W326" s="47">
        <v>139</v>
      </c>
      <c r="X326">
        <f t="shared" si="48"/>
        <v>1</v>
      </c>
      <c r="Y326">
        <f t="shared" si="49"/>
        <v>173.75</v>
      </c>
      <c r="Z326">
        <f t="shared" si="50"/>
        <v>4.0287769784172665E-2</v>
      </c>
    </row>
    <row r="327" spans="1:26" x14ac:dyDescent="0.3">
      <c r="A327" t="s">
        <v>638</v>
      </c>
      <c r="B327" t="s">
        <v>357</v>
      </c>
      <c r="C327" t="s">
        <v>335</v>
      </c>
      <c r="D327" s="78">
        <v>1</v>
      </c>
      <c r="E327">
        <v>0</v>
      </c>
      <c r="F327">
        <v>2.8571428571428574E-2</v>
      </c>
      <c r="G327">
        <v>0</v>
      </c>
      <c r="H327">
        <v>3000</v>
      </c>
      <c r="I327" s="72">
        <v>35</v>
      </c>
      <c r="J327">
        <f t="shared" si="42"/>
        <v>-35</v>
      </c>
      <c r="K327" s="43" t="s">
        <v>25</v>
      </c>
      <c r="M327" t="str">
        <f t="shared" si="43"/>
        <v>1</v>
      </c>
      <c r="N327" t="str">
        <f t="shared" si="44"/>
        <v>9</v>
      </c>
      <c r="O327" s="42">
        <v>3000</v>
      </c>
      <c r="P327">
        <f t="shared" si="45"/>
        <v>1832.5957145940458</v>
      </c>
      <c r="Q327" t="str">
        <f t="shared" si="46"/>
        <v>Swap</v>
      </c>
      <c r="R327">
        <f t="shared" si="41"/>
        <v>1832.5957145940458</v>
      </c>
      <c r="S327">
        <f t="shared" si="47"/>
        <v>0</v>
      </c>
      <c r="T327" s="42"/>
      <c r="U327" s="47" t="s">
        <v>753</v>
      </c>
      <c r="V327" s="47" t="s">
        <v>335</v>
      </c>
      <c r="W327" s="47">
        <v>196</v>
      </c>
      <c r="X327">
        <f t="shared" si="48"/>
        <v>1</v>
      </c>
      <c r="Y327">
        <f t="shared" si="49"/>
        <v>245</v>
      </c>
      <c r="Z327">
        <f t="shared" si="50"/>
        <v>2.8571428571428574E-2</v>
      </c>
    </row>
    <row r="328" spans="1:26" x14ac:dyDescent="0.3">
      <c r="A328" t="s">
        <v>639</v>
      </c>
      <c r="B328" t="s">
        <v>359</v>
      </c>
      <c r="C328" t="s">
        <v>326</v>
      </c>
      <c r="D328" s="78">
        <v>1</v>
      </c>
      <c r="E328">
        <v>0</v>
      </c>
      <c r="F328">
        <v>1.6279069767441864E-2</v>
      </c>
      <c r="G328">
        <v>0</v>
      </c>
      <c r="H328">
        <v>3000</v>
      </c>
      <c r="I328" s="72">
        <v>35</v>
      </c>
      <c r="J328">
        <f t="shared" si="42"/>
        <v>-61.428571428571416</v>
      </c>
      <c r="K328" s="43" t="s">
        <v>25</v>
      </c>
      <c r="M328" t="str">
        <f t="shared" si="43"/>
        <v>4</v>
      </c>
      <c r="N328" t="str">
        <f t="shared" si="44"/>
        <v>9</v>
      </c>
      <c r="O328" s="42">
        <v>3000</v>
      </c>
      <c r="P328">
        <f t="shared" si="45"/>
        <v>3216.3924786752636</v>
      </c>
      <c r="Q328" t="str">
        <f t="shared" si="46"/>
        <v xml:space="preserve"> </v>
      </c>
      <c r="R328">
        <f t="shared" si="41"/>
        <v>3000</v>
      </c>
      <c r="S328">
        <f t="shared" si="47"/>
        <v>1</v>
      </c>
      <c r="T328" s="42"/>
      <c r="U328" s="7" t="s">
        <v>747</v>
      </c>
      <c r="V328" s="7" t="s">
        <v>326</v>
      </c>
      <c r="W328" s="7">
        <v>344</v>
      </c>
      <c r="X328">
        <f t="shared" si="48"/>
        <v>1</v>
      </c>
      <c r="Y328">
        <f t="shared" si="49"/>
        <v>430</v>
      </c>
      <c r="Z328">
        <f t="shared" si="50"/>
        <v>1.6279069767441864E-2</v>
      </c>
    </row>
    <row r="329" spans="1:26" x14ac:dyDescent="0.3">
      <c r="A329" t="s">
        <v>640</v>
      </c>
      <c r="B329" t="s">
        <v>359</v>
      </c>
      <c r="C329" t="s">
        <v>333</v>
      </c>
      <c r="D329" s="78">
        <v>1</v>
      </c>
      <c r="E329">
        <v>0</v>
      </c>
      <c r="F329">
        <v>1.0980392156862747E-2</v>
      </c>
      <c r="G329">
        <v>0</v>
      </c>
      <c r="H329">
        <v>3000</v>
      </c>
      <c r="I329" s="72">
        <v>35</v>
      </c>
      <c r="J329">
        <f t="shared" si="42"/>
        <v>-91.071428571428555</v>
      </c>
      <c r="K329" s="43" t="s">
        <v>25</v>
      </c>
      <c r="M329" t="str">
        <f t="shared" si="43"/>
        <v>4</v>
      </c>
      <c r="N329" t="str">
        <f t="shared" si="44"/>
        <v>9</v>
      </c>
      <c r="O329" s="42">
        <v>3000</v>
      </c>
      <c r="P329">
        <f t="shared" si="45"/>
        <v>4768.4888491987922</v>
      </c>
      <c r="Q329" t="str">
        <f t="shared" si="46"/>
        <v xml:space="preserve"> </v>
      </c>
      <c r="R329">
        <f t="shared" si="41"/>
        <v>3000</v>
      </c>
      <c r="S329">
        <f t="shared" si="47"/>
        <v>1</v>
      </c>
      <c r="T329" s="42"/>
      <c r="U329" s="49" t="s">
        <v>752</v>
      </c>
      <c r="V329" s="49" t="s">
        <v>333</v>
      </c>
      <c r="W329" s="49">
        <v>510</v>
      </c>
      <c r="X329">
        <f t="shared" si="48"/>
        <v>1</v>
      </c>
      <c r="Y329">
        <f t="shared" si="49"/>
        <v>637.5</v>
      </c>
      <c r="Z329">
        <f t="shared" si="50"/>
        <v>1.0980392156862747E-2</v>
      </c>
    </row>
    <row r="330" spans="1:26" x14ac:dyDescent="0.3">
      <c r="A330" t="s">
        <v>641</v>
      </c>
      <c r="B330" t="s">
        <v>378</v>
      </c>
      <c r="C330" t="s">
        <v>327</v>
      </c>
      <c r="D330" s="78">
        <v>1</v>
      </c>
      <c r="E330">
        <v>0</v>
      </c>
      <c r="F330">
        <v>2.4400871459694991E-3</v>
      </c>
      <c r="G330">
        <v>0</v>
      </c>
      <c r="H330">
        <v>3000</v>
      </c>
      <c r="I330" s="72">
        <v>35</v>
      </c>
      <c r="J330">
        <f t="shared" si="42"/>
        <v>-409.82142857142856</v>
      </c>
      <c r="K330" s="43" t="s">
        <v>25</v>
      </c>
      <c r="M330" t="str">
        <f t="shared" si="43"/>
        <v>1</v>
      </c>
      <c r="N330" t="str">
        <f t="shared" si="44"/>
        <v>9</v>
      </c>
      <c r="O330" s="42">
        <v>3000</v>
      </c>
      <c r="P330">
        <f t="shared" si="45"/>
        <v>21458.199821394566</v>
      </c>
      <c r="Q330" t="str">
        <f t="shared" si="46"/>
        <v xml:space="preserve"> </v>
      </c>
      <c r="R330">
        <f t="shared" si="41"/>
        <v>3000</v>
      </c>
      <c r="S330">
        <f t="shared" si="47"/>
        <v>1</v>
      </c>
      <c r="T330" s="42"/>
      <c r="U330" s="48" t="s">
        <v>748</v>
      </c>
      <c r="V330" s="48" t="s">
        <v>327</v>
      </c>
      <c r="W330" s="48">
        <v>2295</v>
      </c>
      <c r="X330">
        <f t="shared" si="48"/>
        <v>1</v>
      </c>
      <c r="Y330">
        <f t="shared" si="49"/>
        <v>2868.75</v>
      </c>
      <c r="Z330">
        <f t="shared" si="50"/>
        <v>2.4400871459694991E-3</v>
      </c>
    </row>
    <row r="331" spans="1:26" x14ac:dyDescent="0.3">
      <c r="A331" t="s">
        <v>642</v>
      </c>
      <c r="B331" t="s">
        <v>378</v>
      </c>
      <c r="C331" t="s">
        <v>330</v>
      </c>
      <c r="D331" s="78">
        <v>1</v>
      </c>
      <c r="E331">
        <v>0</v>
      </c>
      <c r="F331">
        <v>4.6666666666666671E-3</v>
      </c>
      <c r="G331">
        <v>0</v>
      </c>
      <c r="H331">
        <v>3000</v>
      </c>
      <c r="I331" s="72">
        <v>35</v>
      </c>
      <c r="J331">
        <f t="shared" si="42"/>
        <v>-214.28571428571428</v>
      </c>
      <c r="K331" s="43" t="s">
        <v>25</v>
      </c>
      <c r="M331" t="str">
        <f t="shared" si="43"/>
        <v>1</v>
      </c>
      <c r="N331" t="str">
        <f t="shared" si="44"/>
        <v>9</v>
      </c>
      <c r="O331" s="42">
        <v>3000</v>
      </c>
      <c r="P331">
        <f t="shared" si="45"/>
        <v>11219.973762820688</v>
      </c>
      <c r="Q331" t="str">
        <f t="shared" si="46"/>
        <v xml:space="preserve"> </v>
      </c>
      <c r="R331">
        <f t="shared" si="41"/>
        <v>3000</v>
      </c>
      <c r="S331">
        <f t="shared" si="47"/>
        <v>1</v>
      </c>
      <c r="T331" s="42"/>
      <c r="U331" s="48" t="s">
        <v>749</v>
      </c>
      <c r="V331" s="48" t="s">
        <v>330</v>
      </c>
      <c r="W331" s="48">
        <v>1200</v>
      </c>
      <c r="X331">
        <f t="shared" si="48"/>
        <v>1</v>
      </c>
      <c r="Y331">
        <f t="shared" si="49"/>
        <v>1500</v>
      </c>
      <c r="Z331">
        <f t="shared" si="50"/>
        <v>4.6666666666666671E-3</v>
      </c>
    </row>
    <row r="332" spans="1:26" x14ac:dyDescent="0.3">
      <c r="A332" t="s">
        <v>643</v>
      </c>
      <c r="B332" t="s">
        <v>378</v>
      </c>
      <c r="C332" t="s">
        <v>337</v>
      </c>
      <c r="D332" s="78">
        <v>1</v>
      </c>
      <c r="E332">
        <v>0</v>
      </c>
      <c r="F332">
        <v>1.5555555555555557E-2</v>
      </c>
      <c r="G332">
        <v>0</v>
      </c>
      <c r="H332">
        <v>3000</v>
      </c>
      <c r="I332" s="72">
        <v>35</v>
      </c>
      <c r="J332">
        <f t="shared" si="42"/>
        <v>-64.285714285714278</v>
      </c>
      <c r="K332" s="43" t="s">
        <v>25</v>
      </c>
      <c r="M332" t="str">
        <f t="shared" si="43"/>
        <v>1</v>
      </c>
      <c r="N332" t="str">
        <f t="shared" si="44"/>
        <v>9</v>
      </c>
      <c r="O332" s="42">
        <v>3000</v>
      </c>
      <c r="P332">
        <f t="shared" si="45"/>
        <v>3365.9921288462065</v>
      </c>
      <c r="Q332" t="str">
        <f t="shared" si="46"/>
        <v xml:space="preserve"> </v>
      </c>
      <c r="R332">
        <f t="shared" si="41"/>
        <v>3000</v>
      </c>
      <c r="S332">
        <f t="shared" si="47"/>
        <v>1</v>
      </c>
      <c r="T332" s="42"/>
      <c r="U332" s="7" t="s">
        <v>755</v>
      </c>
      <c r="V332" s="7" t="s">
        <v>337</v>
      </c>
      <c r="W332" s="7">
        <v>360</v>
      </c>
      <c r="X332">
        <f t="shared" si="48"/>
        <v>1</v>
      </c>
      <c r="Y332">
        <f t="shared" si="49"/>
        <v>450</v>
      </c>
      <c r="Z332">
        <f t="shared" si="50"/>
        <v>1.5555555555555557E-2</v>
      </c>
    </row>
    <row r="333" spans="1:26" x14ac:dyDescent="0.3">
      <c r="A333" t="s">
        <v>644</v>
      </c>
      <c r="B333" t="s">
        <v>353</v>
      </c>
      <c r="C333" t="s">
        <v>331</v>
      </c>
      <c r="D333" s="78">
        <v>1</v>
      </c>
      <c r="E333">
        <v>0</v>
      </c>
      <c r="F333">
        <v>1.1045364891518739E-2</v>
      </c>
      <c r="G333">
        <v>0</v>
      </c>
      <c r="H333">
        <v>3000</v>
      </c>
      <c r="I333" s="72">
        <v>35</v>
      </c>
      <c r="J333">
        <f t="shared" si="42"/>
        <v>-90.535714285714278</v>
      </c>
      <c r="K333" s="43" t="s">
        <v>25</v>
      </c>
      <c r="M333" t="str">
        <f t="shared" si="43"/>
        <v>4</v>
      </c>
      <c r="N333" t="str">
        <f t="shared" si="44"/>
        <v>9</v>
      </c>
      <c r="O333" s="42">
        <v>3000</v>
      </c>
      <c r="P333">
        <f t="shared" si="45"/>
        <v>4740.4389147917409</v>
      </c>
      <c r="Q333" t="str">
        <f t="shared" si="46"/>
        <v xml:space="preserve"> </v>
      </c>
      <c r="R333">
        <f t="shared" si="41"/>
        <v>3000</v>
      </c>
      <c r="S333">
        <f t="shared" si="47"/>
        <v>1</v>
      </c>
      <c r="T333" s="42"/>
      <c r="U333" s="47" t="s">
        <v>750</v>
      </c>
      <c r="V333" s="47" t="s">
        <v>331</v>
      </c>
      <c r="W333" s="47">
        <v>507</v>
      </c>
      <c r="X333">
        <f t="shared" si="48"/>
        <v>1</v>
      </c>
      <c r="Y333">
        <f t="shared" si="49"/>
        <v>633.75</v>
      </c>
      <c r="Z333">
        <f t="shared" si="50"/>
        <v>1.1045364891518739E-2</v>
      </c>
    </row>
    <row r="334" spans="1:26" x14ac:dyDescent="0.3">
      <c r="A334" t="s">
        <v>645</v>
      </c>
      <c r="B334" t="s">
        <v>375</v>
      </c>
      <c r="C334" t="s">
        <v>336</v>
      </c>
      <c r="D334" s="78">
        <v>1</v>
      </c>
      <c r="E334">
        <v>0</v>
      </c>
      <c r="F334">
        <v>3.2941176470588238E-2</v>
      </c>
      <c r="G334">
        <v>0</v>
      </c>
      <c r="H334">
        <v>3000</v>
      </c>
      <c r="I334" s="72">
        <v>35</v>
      </c>
      <c r="J334">
        <f t="shared" si="42"/>
        <v>-30.357142857142854</v>
      </c>
      <c r="K334" s="43" t="s">
        <v>25</v>
      </c>
      <c r="M334" t="str">
        <f t="shared" si="43"/>
        <v>4</v>
      </c>
      <c r="N334" t="str">
        <f t="shared" si="44"/>
        <v>9</v>
      </c>
      <c r="O334" s="42">
        <v>3000</v>
      </c>
      <c r="P334">
        <f t="shared" si="45"/>
        <v>1589.4962830662641</v>
      </c>
      <c r="Q334" t="str">
        <f t="shared" si="46"/>
        <v>Swap</v>
      </c>
      <c r="R334">
        <f t="shared" si="41"/>
        <v>1589.4962830662641</v>
      </c>
      <c r="S334">
        <f t="shared" si="47"/>
        <v>0</v>
      </c>
      <c r="T334" s="42"/>
      <c r="U334" s="7" t="s">
        <v>754</v>
      </c>
      <c r="V334" s="7" t="s">
        <v>336</v>
      </c>
      <c r="W334" s="7">
        <v>170</v>
      </c>
      <c r="X334">
        <f t="shared" si="48"/>
        <v>1</v>
      </c>
      <c r="Y334">
        <f t="shared" si="49"/>
        <v>212.5</v>
      </c>
      <c r="Z334">
        <f t="shared" si="50"/>
        <v>3.2941176470588238E-2</v>
      </c>
    </row>
    <row r="335" spans="1:26" x14ac:dyDescent="0.3">
      <c r="A335" t="s">
        <v>646</v>
      </c>
      <c r="B335" t="s">
        <v>380</v>
      </c>
      <c r="C335" t="s">
        <v>321</v>
      </c>
      <c r="D335" s="78">
        <v>1</v>
      </c>
      <c r="E335">
        <v>0</v>
      </c>
      <c r="F335">
        <v>1.9047619047619049E-2</v>
      </c>
      <c r="G335">
        <v>0</v>
      </c>
      <c r="H335">
        <v>3000</v>
      </c>
      <c r="I335" s="72">
        <v>35</v>
      </c>
      <c r="J335">
        <f t="shared" si="42"/>
        <v>-52.499999999999993</v>
      </c>
      <c r="K335" s="43" t="s">
        <v>25</v>
      </c>
      <c r="M335" t="str">
        <f t="shared" si="43"/>
        <v>4</v>
      </c>
      <c r="N335" t="str">
        <f t="shared" si="44"/>
        <v>9</v>
      </c>
      <c r="O335" s="42">
        <v>3000</v>
      </c>
      <c r="P335">
        <f t="shared" si="45"/>
        <v>2748.8935718910684</v>
      </c>
      <c r="Q335" t="str">
        <f t="shared" si="46"/>
        <v>Swap</v>
      </c>
      <c r="R335">
        <f t="shared" si="41"/>
        <v>2748.8935718910684</v>
      </c>
      <c r="S335">
        <f t="shared" si="47"/>
        <v>0</v>
      </c>
      <c r="T335" s="42"/>
      <c r="U335" s="57" t="s">
        <v>777</v>
      </c>
      <c r="V335" s="47" t="s">
        <v>321</v>
      </c>
      <c r="W335" s="47">
        <v>294</v>
      </c>
      <c r="X335">
        <f t="shared" si="48"/>
        <v>1</v>
      </c>
      <c r="Y335">
        <f t="shared" si="49"/>
        <v>367.5</v>
      </c>
      <c r="Z335">
        <f t="shared" si="50"/>
        <v>1.9047619047619049E-2</v>
      </c>
    </row>
    <row r="336" spans="1:26" x14ac:dyDescent="0.3">
      <c r="A336" t="s">
        <v>647</v>
      </c>
      <c r="B336" t="s">
        <v>371</v>
      </c>
      <c r="C336" t="s">
        <v>339</v>
      </c>
      <c r="D336" s="78">
        <v>1</v>
      </c>
      <c r="E336">
        <v>0</v>
      </c>
      <c r="F336">
        <v>3.5000000000000005E-3</v>
      </c>
      <c r="G336">
        <v>0</v>
      </c>
      <c r="H336">
        <v>3000</v>
      </c>
      <c r="I336" s="72">
        <v>35</v>
      </c>
      <c r="J336">
        <f t="shared" si="42"/>
        <v>-285.71428571428567</v>
      </c>
      <c r="K336" s="43" t="s">
        <v>25</v>
      </c>
      <c r="M336" t="str">
        <f t="shared" si="43"/>
        <v>4</v>
      </c>
      <c r="N336" t="str">
        <f t="shared" si="44"/>
        <v>9</v>
      </c>
      <c r="O336" s="42">
        <v>3000</v>
      </c>
      <c r="P336">
        <f t="shared" si="45"/>
        <v>14959.96501709425</v>
      </c>
      <c r="Q336" t="str">
        <f t="shared" si="46"/>
        <v xml:space="preserve"> </v>
      </c>
      <c r="R336">
        <f t="shared" si="41"/>
        <v>3000</v>
      </c>
      <c r="S336">
        <f t="shared" si="47"/>
        <v>1</v>
      </c>
      <c r="T336" s="42"/>
      <c r="U336" s="48" t="s">
        <v>757</v>
      </c>
      <c r="V336" s="48" t="s">
        <v>339</v>
      </c>
      <c r="W336" s="48">
        <v>1600</v>
      </c>
      <c r="X336">
        <f t="shared" si="48"/>
        <v>1</v>
      </c>
      <c r="Y336">
        <f t="shared" si="49"/>
        <v>2000</v>
      </c>
      <c r="Z336">
        <f t="shared" si="50"/>
        <v>3.5000000000000005E-3</v>
      </c>
    </row>
    <row r="337" spans="1:26" x14ac:dyDescent="0.3">
      <c r="A337" t="s">
        <v>648</v>
      </c>
      <c r="B337" t="s">
        <v>345</v>
      </c>
      <c r="C337" t="s">
        <v>325</v>
      </c>
      <c r="D337" s="78">
        <v>1</v>
      </c>
      <c r="E337">
        <v>0</v>
      </c>
      <c r="F337">
        <v>9.6219931271477668E-3</v>
      </c>
      <c r="G337">
        <v>0</v>
      </c>
      <c r="H337">
        <v>3000</v>
      </c>
      <c r="I337" s="72">
        <v>35</v>
      </c>
      <c r="J337">
        <f t="shared" si="42"/>
        <v>-103.92857142857142</v>
      </c>
      <c r="K337" s="43" t="s">
        <v>25</v>
      </c>
      <c r="M337" t="str">
        <f t="shared" si="43"/>
        <v>4</v>
      </c>
      <c r="N337" t="str">
        <f t="shared" si="44"/>
        <v>9</v>
      </c>
      <c r="O337" s="42">
        <v>3000</v>
      </c>
      <c r="P337">
        <f t="shared" si="45"/>
        <v>5441.6872749680342</v>
      </c>
      <c r="Q337" t="str">
        <f t="shared" si="46"/>
        <v xml:space="preserve"> </v>
      </c>
      <c r="R337">
        <f t="shared" si="41"/>
        <v>3000</v>
      </c>
      <c r="S337">
        <f t="shared" si="47"/>
        <v>1</v>
      </c>
      <c r="T337" s="42"/>
      <c r="U337" s="13" t="s">
        <v>746</v>
      </c>
      <c r="V337" s="13" t="s">
        <v>325</v>
      </c>
      <c r="W337" s="13">
        <v>582</v>
      </c>
      <c r="X337">
        <f t="shared" si="48"/>
        <v>1</v>
      </c>
      <c r="Y337">
        <f t="shared" si="49"/>
        <v>727.5</v>
      </c>
      <c r="Z337">
        <f t="shared" si="50"/>
        <v>9.6219931271477668E-3</v>
      </c>
    </row>
    <row r="338" spans="1:26" x14ac:dyDescent="0.3">
      <c r="A338" t="s">
        <v>649</v>
      </c>
      <c r="B338" t="s">
        <v>354</v>
      </c>
      <c r="C338" t="s">
        <v>332</v>
      </c>
      <c r="D338" s="78">
        <v>1</v>
      </c>
      <c r="E338">
        <v>0</v>
      </c>
      <c r="F338">
        <v>9.5890410958904115E-3</v>
      </c>
      <c r="G338">
        <v>0</v>
      </c>
      <c r="H338">
        <v>3000</v>
      </c>
      <c r="I338" s="72">
        <v>35</v>
      </c>
      <c r="J338">
        <f t="shared" si="42"/>
        <v>-104.28571428571428</v>
      </c>
      <c r="K338" s="43" t="s">
        <v>25</v>
      </c>
      <c r="M338" t="str">
        <f t="shared" si="43"/>
        <v>4</v>
      </c>
      <c r="N338" t="str">
        <f t="shared" si="44"/>
        <v>9</v>
      </c>
      <c r="O338" s="42">
        <v>3000</v>
      </c>
      <c r="P338">
        <f t="shared" si="45"/>
        <v>5460.3872312394014</v>
      </c>
      <c r="Q338" t="str">
        <f t="shared" si="46"/>
        <v xml:space="preserve"> </v>
      </c>
      <c r="R338">
        <f t="shared" si="41"/>
        <v>3000</v>
      </c>
      <c r="S338">
        <f t="shared" si="47"/>
        <v>1</v>
      </c>
      <c r="T338" s="42"/>
      <c r="U338" s="7" t="s">
        <v>751</v>
      </c>
      <c r="V338" s="7" t="s">
        <v>332</v>
      </c>
      <c r="W338" s="7">
        <v>584</v>
      </c>
      <c r="X338">
        <f t="shared" si="48"/>
        <v>1</v>
      </c>
      <c r="Y338">
        <f t="shared" si="49"/>
        <v>730</v>
      </c>
      <c r="Z338">
        <f t="shared" si="50"/>
        <v>9.5890410958904115E-3</v>
      </c>
    </row>
    <row r="339" spans="1:26" s="40" customFormat="1" x14ac:dyDescent="0.3">
      <c r="A339" s="40" t="s">
        <v>650</v>
      </c>
      <c r="B339" s="40" t="s">
        <v>398</v>
      </c>
      <c r="C339" s="40" t="s">
        <v>399</v>
      </c>
      <c r="D339" s="78">
        <v>1</v>
      </c>
      <c r="E339" s="40">
        <v>1.1163528082588487E-2</v>
      </c>
      <c r="F339" s="40">
        <v>8.416712620162109E-2</v>
      </c>
      <c r="G339" s="40">
        <v>0.30611569110676851</v>
      </c>
      <c r="H339" s="40">
        <v>900</v>
      </c>
      <c r="I339" s="72">
        <v>35</v>
      </c>
      <c r="J339">
        <f t="shared" si="42"/>
        <v>-11.881123250002798</v>
      </c>
      <c r="K339" s="40" t="s">
        <v>25</v>
      </c>
      <c r="M339" s="40" t="str">
        <f t="shared" si="43"/>
        <v>3</v>
      </c>
      <c r="N339" s="40" t="str">
        <f t="shared" si="44"/>
        <v>3</v>
      </c>
      <c r="O339" s="40">
        <v>900</v>
      </c>
      <c r="P339">
        <f t="shared" si="45"/>
        <v>622.09415864339462</v>
      </c>
      <c r="Q339" t="str">
        <f t="shared" si="46"/>
        <v>Swap</v>
      </c>
      <c r="R339">
        <f t="shared" si="41"/>
        <v>622.09415864339462</v>
      </c>
      <c r="S339">
        <f t="shared" si="47"/>
        <v>0</v>
      </c>
    </row>
    <row r="340" spans="1:26" x14ac:dyDescent="0.3">
      <c r="A340" t="s">
        <v>651</v>
      </c>
      <c r="B340" t="s">
        <v>400</v>
      </c>
      <c r="C340" t="s">
        <v>401</v>
      </c>
      <c r="D340" s="78">
        <v>1</v>
      </c>
      <c r="E340">
        <v>2.5233291775590911E-3</v>
      </c>
      <c r="F340">
        <v>2.7077263097653327E-2</v>
      </c>
      <c r="G340">
        <v>0.16789844142989338</v>
      </c>
      <c r="H340">
        <v>900</v>
      </c>
      <c r="I340" s="72">
        <v>35</v>
      </c>
      <c r="J340">
        <f t="shared" si="42"/>
        <v>-36.931354413240747</v>
      </c>
      <c r="K340" t="s">
        <v>25</v>
      </c>
      <c r="M340" t="str">
        <f t="shared" si="43"/>
        <v>3</v>
      </c>
      <c r="N340" t="str">
        <f t="shared" si="44"/>
        <v>3</v>
      </c>
      <c r="O340" s="42">
        <v>900</v>
      </c>
      <c r="P340">
        <f t="shared" si="45"/>
        <v>1933.7211951959684</v>
      </c>
      <c r="Q340" t="str">
        <f t="shared" si="46"/>
        <v xml:space="preserve"> </v>
      </c>
      <c r="R340">
        <f t="shared" si="41"/>
        <v>900</v>
      </c>
      <c r="S340">
        <f t="shared" si="47"/>
        <v>1</v>
      </c>
      <c r="T340" s="42"/>
    </row>
    <row r="341" spans="1:26" x14ac:dyDescent="0.3">
      <c r="A341" t="s">
        <v>652</v>
      </c>
      <c r="B341" t="s">
        <v>400</v>
      </c>
      <c r="C341" t="s">
        <v>402</v>
      </c>
      <c r="D341" s="78">
        <v>1</v>
      </c>
      <c r="E341">
        <v>6.3613419259317004E-4</v>
      </c>
      <c r="F341">
        <v>4.7961170046827159E-3</v>
      </c>
      <c r="G341">
        <v>1.7443469175844294E-2</v>
      </c>
      <c r="H341">
        <v>900</v>
      </c>
      <c r="I341" s="72">
        <v>35</v>
      </c>
      <c r="J341">
        <f t="shared" si="42"/>
        <v>-208.50200256241547</v>
      </c>
      <c r="K341" t="s">
        <v>25</v>
      </c>
      <c r="M341" t="str">
        <f t="shared" si="43"/>
        <v>3</v>
      </c>
      <c r="N341" t="str">
        <f t="shared" si="44"/>
        <v>3</v>
      </c>
      <c r="O341" s="42">
        <v>900</v>
      </c>
      <c r="P341">
        <f t="shared" si="45"/>
        <v>10917.139325147409</v>
      </c>
      <c r="Q341" t="str">
        <f t="shared" si="46"/>
        <v xml:space="preserve"> </v>
      </c>
      <c r="R341">
        <f t="shared" si="41"/>
        <v>900</v>
      </c>
      <c r="S341">
        <f t="shared" si="47"/>
        <v>1</v>
      </c>
      <c r="T341" s="42"/>
    </row>
    <row r="342" spans="1:26" x14ac:dyDescent="0.3">
      <c r="A342" t="s">
        <v>653</v>
      </c>
      <c r="B342" t="s">
        <v>400</v>
      </c>
      <c r="C342" t="s">
        <v>403</v>
      </c>
      <c r="D342" s="78">
        <v>1</v>
      </c>
      <c r="E342">
        <v>7.2513224044492967E-4</v>
      </c>
      <c r="F342">
        <v>5.4671154444071671E-3</v>
      </c>
      <c r="G342">
        <v>1.9883889330095179E-2</v>
      </c>
      <c r="H342">
        <v>900</v>
      </c>
      <c r="I342" s="72">
        <v>35</v>
      </c>
      <c r="J342">
        <f t="shared" si="42"/>
        <v>-182.91181339933021</v>
      </c>
      <c r="K342" t="s">
        <v>25</v>
      </c>
      <c r="M342" t="str">
        <f t="shared" si="43"/>
        <v>3</v>
      </c>
      <c r="N342" t="str">
        <f t="shared" si="44"/>
        <v>3</v>
      </c>
      <c r="O342" s="42">
        <v>900</v>
      </c>
      <c r="P342">
        <f t="shared" si="45"/>
        <v>9577.2401538353806</v>
      </c>
      <c r="Q342" t="str">
        <f t="shared" si="46"/>
        <v xml:space="preserve"> </v>
      </c>
      <c r="R342">
        <f t="shared" si="41"/>
        <v>900</v>
      </c>
      <c r="S342">
        <f t="shared" si="47"/>
        <v>1</v>
      </c>
      <c r="T342" s="42"/>
    </row>
    <row r="343" spans="1:26" x14ac:dyDescent="0.3">
      <c r="A343" t="s">
        <v>654</v>
      </c>
      <c r="B343" t="s">
        <v>404</v>
      </c>
      <c r="C343" t="s">
        <v>399</v>
      </c>
      <c r="D343" s="78">
        <v>1</v>
      </c>
      <c r="E343">
        <v>1.8704420531927446E-3</v>
      </c>
      <c r="F343">
        <v>2.0307656577521226E-2</v>
      </c>
      <c r="G343">
        <v>0.14963536425541957</v>
      </c>
      <c r="H343">
        <v>900</v>
      </c>
      <c r="I343" s="72">
        <v>35</v>
      </c>
      <c r="J343">
        <f t="shared" si="42"/>
        <v>-49.242510881679536</v>
      </c>
      <c r="K343" t="s">
        <v>25</v>
      </c>
      <c r="M343" t="str">
        <f t="shared" si="43"/>
        <v>3</v>
      </c>
      <c r="N343" t="str">
        <f t="shared" si="44"/>
        <v>3</v>
      </c>
      <c r="O343" s="42">
        <v>900</v>
      </c>
      <c r="P343">
        <f t="shared" si="45"/>
        <v>2578.3318405033315</v>
      </c>
      <c r="Q343" t="str">
        <f t="shared" si="46"/>
        <v xml:space="preserve"> </v>
      </c>
      <c r="R343">
        <f t="shared" si="41"/>
        <v>900</v>
      </c>
      <c r="S343">
        <f t="shared" si="47"/>
        <v>1</v>
      </c>
      <c r="T343" s="42"/>
    </row>
    <row r="344" spans="1:26" x14ac:dyDescent="0.3">
      <c r="A344" t="s">
        <v>655</v>
      </c>
      <c r="B344" t="s">
        <v>404</v>
      </c>
      <c r="C344" t="s">
        <v>399</v>
      </c>
      <c r="D344" s="78">
        <v>1</v>
      </c>
      <c r="E344">
        <v>1.8704420531927446E-3</v>
      </c>
      <c r="F344">
        <v>2.0307656577521226E-2</v>
      </c>
      <c r="G344">
        <v>0.14963536425541957</v>
      </c>
      <c r="H344">
        <v>900</v>
      </c>
      <c r="I344" s="72">
        <v>35</v>
      </c>
      <c r="J344">
        <f t="shared" si="42"/>
        <v>-49.242510881679536</v>
      </c>
      <c r="K344" t="s">
        <v>25</v>
      </c>
      <c r="M344" t="str">
        <f t="shared" si="43"/>
        <v>3</v>
      </c>
      <c r="N344" t="str">
        <f t="shared" si="44"/>
        <v>3</v>
      </c>
      <c r="O344" s="42">
        <v>900</v>
      </c>
      <c r="P344">
        <f t="shared" si="45"/>
        <v>2578.3318405033315</v>
      </c>
      <c r="Q344" t="str">
        <f t="shared" si="46"/>
        <v xml:space="preserve"> </v>
      </c>
      <c r="R344">
        <f t="shared" si="41"/>
        <v>900</v>
      </c>
      <c r="S344">
        <f t="shared" si="47"/>
        <v>1</v>
      </c>
      <c r="T344" s="42"/>
    </row>
    <row r="345" spans="1:26" x14ac:dyDescent="0.3">
      <c r="A345" t="s">
        <v>656</v>
      </c>
      <c r="B345" t="s">
        <v>399</v>
      </c>
      <c r="C345" t="s">
        <v>405</v>
      </c>
      <c r="D345" s="78">
        <v>1</v>
      </c>
      <c r="E345">
        <v>1.0318944339094981E-2</v>
      </c>
      <c r="F345">
        <v>0.11073021040798078</v>
      </c>
      <c r="G345">
        <v>0.68660668102439704</v>
      </c>
      <c r="H345">
        <v>900</v>
      </c>
      <c r="I345" s="72">
        <v>35</v>
      </c>
      <c r="J345">
        <f t="shared" si="42"/>
        <v>-9.0309590879990402</v>
      </c>
      <c r="K345" t="s">
        <v>25</v>
      </c>
      <c r="M345" t="str">
        <f t="shared" si="43"/>
        <v>3</v>
      </c>
      <c r="N345" t="str">
        <f t="shared" si="44"/>
        <v>3</v>
      </c>
      <c r="O345" s="42">
        <v>900</v>
      </c>
      <c r="P345">
        <f t="shared" si="45"/>
        <v>472.85991209546273</v>
      </c>
      <c r="Q345" t="str">
        <f t="shared" si="46"/>
        <v>Swap</v>
      </c>
      <c r="R345">
        <f t="shared" si="41"/>
        <v>472.85991209546273</v>
      </c>
      <c r="S345">
        <f t="shared" si="47"/>
        <v>0</v>
      </c>
      <c r="T345" s="42"/>
    </row>
    <row r="346" spans="1:26" x14ac:dyDescent="0.3">
      <c r="A346" t="s">
        <v>657</v>
      </c>
      <c r="B346" t="s">
        <v>406</v>
      </c>
      <c r="C346" t="s">
        <v>407</v>
      </c>
      <c r="D346" s="78">
        <v>1</v>
      </c>
      <c r="E346">
        <v>2.0000000000000001E-4</v>
      </c>
      <c r="F346">
        <v>1.8E-3</v>
      </c>
      <c r="G346">
        <v>0.72</v>
      </c>
      <c r="H346">
        <v>900</v>
      </c>
      <c r="I346" s="72">
        <v>35</v>
      </c>
      <c r="J346">
        <f t="shared" si="42"/>
        <v>-555.55555555555554</v>
      </c>
      <c r="K346" t="s">
        <v>25</v>
      </c>
      <c r="M346" t="str">
        <f t="shared" si="43"/>
        <v>3</v>
      </c>
      <c r="N346" t="str">
        <f t="shared" si="44"/>
        <v>3</v>
      </c>
      <c r="O346" s="42">
        <v>900</v>
      </c>
      <c r="P346">
        <f t="shared" si="45"/>
        <v>29088.820866572158</v>
      </c>
      <c r="Q346" t="str">
        <f t="shared" si="46"/>
        <v xml:space="preserve"> </v>
      </c>
      <c r="R346">
        <f t="shared" si="41"/>
        <v>900</v>
      </c>
      <c r="S346">
        <f t="shared" si="47"/>
        <v>1</v>
      </c>
      <c r="T346" s="42"/>
    </row>
    <row r="347" spans="1:26" x14ac:dyDescent="0.3">
      <c r="A347" t="s">
        <v>658</v>
      </c>
      <c r="B347" t="s">
        <v>402</v>
      </c>
      <c r="C347" t="s">
        <v>407</v>
      </c>
      <c r="D347" s="78">
        <v>1</v>
      </c>
      <c r="E347">
        <v>1.0674519029681801E-3</v>
      </c>
      <c r="F347">
        <v>1.145458003569701E-2</v>
      </c>
      <c r="G347">
        <v>7.1026607389805832E-2</v>
      </c>
      <c r="H347">
        <v>900</v>
      </c>
      <c r="I347" s="72">
        <v>35</v>
      </c>
      <c r="J347">
        <f t="shared" si="42"/>
        <v>-87.30132373981445</v>
      </c>
      <c r="K347" t="s">
        <v>25</v>
      </c>
      <c r="M347" t="str">
        <f t="shared" si="43"/>
        <v>3</v>
      </c>
      <c r="N347" t="str">
        <f t="shared" si="44"/>
        <v>3</v>
      </c>
      <c r="O347" s="42">
        <v>900</v>
      </c>
      <c r="P347">
        <f t="shared" si="45"/>
        <v>4571.0866218277542</v>
      </c>
      <c r="Q347" t="str">
        <f t="shared" si="46"/>
        <v xml:space="preserve"> </v>
      </c>
      <c r="R347">
        <f t="shared" si="41"/>
        <v>900</v>
      </c>
      <c r="S347">
        <f t="shared" si="47"/>
        <v>1</v>
      </c>
      <c r="T347" s="42"/>
    </row>
    <row r="348" spans="1:26" x14ac:dyDescent="0.3">
      <c r="A348" t="s">
        <v>659</v>
      </c>
      <c r="B348" t="s">
        <v>402</v>
      </c>
      <c r="C348" t="s">
        <v>403</v>
      </c>
      <c r="D348" s="78">
        <v>1</v>
      </c>
      <c r="E348">
        <v>7.0046486258935512E-4</v>
      </c>
      <c r="F348">
        <v>5.2811363982065854E-3</v>
      </c>
      <c r="G348">
        <v>1.9207483863634425E-2</v>
      </c>
      <c r="H348">
        <v>900</v>
      </c>
      <c r="I348" s="72">
        <v>35</v>
      </c>
      <c r="J348">
        <f t="shared" si="42"/>
        <v>-189.35318548856051</v>
      </c>
      <c r="K348" t="s">
        <v>25</v>
      </c>
      <c r="M348" t="str">
        <f t="shared" si="43"/>
        <v>3</v>
      </c>
      <c r="N348" t="str">
        <f t="shared" si="44"/>
        <v>3</v>
      </c>
      <c r="O348" s="42">
        <v>900</v>
      </c>
      <c r="P348">
        <f t="shared" si="45"/>
        <v>9914.5096077447852</v>
      </c>
      <c r="Q348" t="str">
        <f t="shared" si="46"/>
        <v xml:space="preserve"> </v>
      </c>
      <c r="R348">
        <f t="shared" si="41"/>
        <v>900</v>
      </c>
      <c r="S348">
        <f t="shared" si="47"/>
        <v>1</v>
      </c>
      <c r="T348" s="42"/>
    </row>
    <row r="349" spans="1:26" x14ac:dyDescent="0.3">
      <c r="A349" t="s">
        <v>660</v>
      </c>
      <c r="B349" t="s">
        <v>408</v>
      </c>
      <c r="C349" t="s">
        <v>401</v>
      </c>
      <c r="D349" s="78">
        <v>1</v>
      </c>
      <c r="E349">
        <v>5.5524422169645794E-4</v>
      </c>
      <c r="F349">
        <v>4.1862491977903999E-3</v>
      </c>
      <c r="G349">
        <v>1.5225381026518664E-2</v>
      </c>
      <c r="H349">
        <v>900</v>
      </c>
      <c r="I349" s="72">
        <v>35</v>
      </c>
      <c r="J349">
        <f t="shared" si="42"/>
        <v>-238.87732257502094</v>
      </c>
      <c r="K349" t="s">
        <v>25</v>
      </c>
      <c r="M349" t="str">
        <f t="shared" si="43"/>
        <v>3</v>
      </c>
      <c r="N349" t="str">
        <f t="shared" si="44"/>
        <v>3</v>
      </c>
      <c r="O349" s="42">
        <v>900</v>
      </c>
      <c r="P349">
        <f t="shared" si="45"/>
        <v>12507.587361848084</v>
      </c>
      <c r="Q349" t="str">
        <f t="shared" si="46"/>
        <v xml:space="preserve"> </v>
      </c>
      <c r="R349">
        <f t="shared" si="41"/>
        <v>900</v>
      </c>
      <c r="S349">
        <f t="shared" si="47"/>
        <v>1</v>
      </c>
      <c r="T349" s="42"/>
    </row>
    <row r="350" spans="1:26" x14ac:dyDescent="0.3">
      <c r="A350" t="s">
        <v>661</v>
      </c>
      <c r="B350" t="s">
        <v>408</v>
      </c>
      <c r="C350" t="s">
        <v>409</v>
      </c>
      <c r="D350" s="78">
        <v>1</v>
      </c>
      <c r="E350">
        <v>7.3954204701173266E-4</v>
      </c>
      <c r="F350">
        <v>5.5757578018121416E-3</v>
      </c>
      <c r="G350">
        <v>2.0279021394374354E-2</v>
      </c>
      <c r="H350">
        <v>900</v>
      </c>
      <c r="I350" s="72">
        <v>35</v>
      </c>
      <c r="J350">
        <f t="shared" si="42"/>
        <v>-179.3478188157664</v>
      </c>
      <c r="K350" t="s">
        <v>25</v>
      </c>
      <c r="M350" t="str">
        <f t="shared" si="43"/>
        <v>3</v>
      </c>
      <c r="N350" t="str">
        <f t="shared" si="44"/>
        <v>3</v>
      </c>
      <c r="O350" s="42">
        <v>900</v>
      </c>
      <c r="P350">
        <f t="shared" si="45"/>
        <v>9390.6298338160832</v>
      </c>
      <c r="Q350" t="str">
        <f t="shared" si="46"/>
        <v xml:space="preserve"> </v>
      </c>
      <c r="R350">
        <f t="shared" si="41"/>
        <v>900</v>
      </c>
      <c r="S350">
        <f t="shared" si="47"/>
        <v>1</v>
      </c>
      <c r="T350" s="42"/>
    </row>
    <row r="351" spans="1:26" x14ac:dyDescent="0.3">
      <c r="A351" t="s">
        <v>662</v>
      </c>
      <c r="B351" t="s">
        <v>407</v>
      </c>
      <c r="C351" t="s">
        <v>410</v>
      </c>
      <c r="D351" s="78">
        <v>1</v>
      </c>
      <c r="E351">
        <v>1.5794371858546485E-3</v>
      </c>
      <c r="F351">
        <v>1.1908125098614653E-2</v>
      </c>
      <c r="G351">
        <v>4.3309830201593257E-2</v>
      </c>
      <c r="H351">
        <v>900</v>
      </c>
      <c r="I351" s="72">
        <v>35</v>
      </c>
      <c r="J351">
        <f t="shared" si="42"/>
        <v>-83.976276006399715</v>
      </c>
      <c r="K351" t="s">
        <v>25</v>
      </c>
      <c r="M351" t="str">
        <f t="shared" si="43"/>
        <v>3</v>
      </c>
      <c r="N351" t="str">
        <f t="shared" si="44"/>
        <v>3</v>
      </c>
      <c r="O351" s="42">
        <v>900</v>
      </c>
      <c r="P351">
        <f t="shared" si="45"/>
        <v>4396.9875296255696</v>
      </c>
      <c r="Q351" t="str">
        <f t="shared" si="46"/>
        <v xml:space="preserve"> </v>
      </c>
      <c r="R351">
        <f t="shared" si="41"/>
        <v>900</v>
      </c>
      <c r="S351">
        <f t="shared" si="47"/>
        <v>1</v>
      </c>
      <c r="T351" s="42"/>
    </row>
    <row r="352" spans="1:26" x14ac:dyDescent="0.3">
      <c r="A352" t="s">
        <v>663</v>
      </c>
      <c r="B352" t="s">
        <v>407</v>
      </c>
      <c r="C352" t="s">
        <v>401</v>
      </c>
      <c r="D352" s="78">
        <v>1</v>
      </c>
      <c r="E352">
        <v>1.453497087869878E-3</v>
      </c>
      <c r="F352">
        <v>1.5597141827526768E-2</v>
      </c>
      <c r="G352">
        <v>9.6713460077495733E-2</v>
      </c>
      <c r="H352">
        <v>900</v>
      </c>
      <c r="I352" s="72">
        <v>35</v>
      </c>
      <c r="J352">
        <f t="shared" si="42"/>
        <v>-64.114310881955319</v>
      </c>
      <c r="K352" t="s">
        <v>25</v>
      </c>
      <c r="M352" t="str">
        <f t="shared" si="43"/>
        <v>3</v>
      </c>
      <c r="N352" t="str">
        <f t="shared" si="44"/>
        <v>3</v>
      </c>
      <c r="O352" s="42">
        <v>900</v>
      </c>
      <c r="P352">
        <f t="shared" si="45"/>
        <v>3357.0174676120496</v>
      </c>
      <c r="Q352" t="str">
        <f t="shared" si="46"/>
        <v xml:space="preserve"> </v>
      </c>
      <c r="R352">
        <f t="shared" si="41"/>
        <v>900</v>
      </c>
      <c r="S352">
        <f t="shared" si="47"/>
        <v>1</v>
      </c>
      <c r="T352" s="42"/>
    </row>
    <row r="353" spans="1:20" x14ac:dyDescent="0.3">
      <c r="A353" t="s">
        <v>664</v>
      </c>
      <c r="B353" t="s">
        <v>409</v>
      </c>
      <c r="C353" t="s">
        <v>401</v>
      </c>
      <c r="D353" s="78">
        <v>1</v>
      </c>
      <c r="E353">
        <v>8.8698907126742038E-4</v>
      </c>
      <c r="F353">
        <v>6.6874307610030499E-3</v>
      </c>
      <c r="G353">
        <v>2.4322174006859262E-2</v>
      </c>
      <c r="H353">
        <v>900</v>
      </c>
      <c r="I353" s="72">
        <v>35</v>
      </c>
      <c r="J353">
        <f t="shared" si="42"/>
        <v>-149.53425848255208</v>
      </c>
      <c r="K353" t="s">
        <v>25</v>
      </c>
      <c r="M353" t="str">
        <f t="shared" si="43"/>
        <v>3</v>
      </c>
      <c r="N353" t="str">
        <f t="shared" si="44"/>
        <v>3</v>
      </c>
      <c r="O353" s="42">
        <v>900</v>
      </c>
      <c r="P353">
        <f t="shared" si="45"/>
        <v>7829.5954651463799</v>
      </c>
      <c r="Q353" t="str">
        <f t="shared" si="46"/>
        <v xml:space="preserve"> </v>
      </c>
      <c r="R353">
        <f t="shared" si="41"/>
        <v>900</v>
      </c>
      <c r="S353">
        <f t="shared" si="47"/>
        <v>1</v>
      </c>
      <c r="T353" s="42"/>
    </row>
    <row r="354" spans="1:20" x14ac:dyDescent="0.3">
      <c r="A354" t="s">
        <v>665</v>
      </c>
      <c r="B354" t="s">
        <v>410</v>
      </c>
      <c r="C354" t="s">
        <v>411</v>
      </c>
      <c r="D354" s="78">
        <v>1</v>
      </c>
      <c r="E354">
        <v>4.9402568131211256E-4</v>
      </c>
      <c r="F354">
        <v>5.3012755802338239E-3</v>
      </c>
      <c r="G354">
        <v>3.2871708794998261E-2</v>
      </c>
      <c r="H354">
        <v>900</v>
      </c>
      <c r="I354" s="72">
        <v>35</v>
      </c>
      <c r="J354">
        <f t="shared" si="42"/>
        <v>-188.63384573489628</v>
      </c>
      <c r="K354" t="s">
        <v>25</v>
      </c>
      <c r="M354" t="str">
        <f t="shared" si="43"/>
        <v>3</v>
      </c>
      <c r="N354" t="str">
        <f t="shared" si="44"/>
        <v>3</v>
      </c>
      <c r="O354" s="42">
        <v>900</v>
      </c>
      <c r="P354">
        <f t="shared" si="45"/>
        <v>9876.8450663190088</v>
      </c>
      <c r="Q354" t="str">
        <f t="shared" si="46"/>
        <v xml:space="preserve"> </v>
      </c>
      <c r="R354">
        <f t="shared" ref="R354:R398" si="51">IF(S354,O354,P354)</f>
        <v>900</v>
      </c>
      <c r="S354">
        <f t="shared" si="47"/>
        <v>1</v>
      </c>
      <c r="T354" s="42"/>
    </row>
    <row r="355" spans="1:20" x14ac:dyDescent="0.3">
      <c r="A355" t="s">
        <v>666</v>
      </c>
      <c r="B355" t="s">
        <v>410</v>
      </c>
      <c r="C355" t="s">
        <v>401</v>
      </c>
      <c r="D355" s="78">
        <v>1</v>
      </c>
      <c r="E355">
        <v>7.8750080991373461E-4</v>
      </c>
      <c r="F355">
        <v>8.4504894602281527E-3</v>
      </c>
      <c r="G355">
        <v>5.2399092351952337E-2</v>
      </c>
      <c r="H355">
        <v>900</v>
      </c>
      <c r="I355" s="72">
        <v>35</v>
      </c>
      <c r="J355">
        <f t="shared" si="42"/>
        <v>-118.33634071806786</v>
      </c>
      <c r="K355" t="s">
        <v>25</v>
      </c>
      <c r="M355" t="str">
        <f t="shared" si="43"/>
        <v>3</v>
      </c>
      <c r="N355" t="str">
        <f t="shared" si="44"/>
        <v>3</v>
      </c>
      <c r="O355" s="42">
        <v>900</v>
      </c>
      <c r="P355">
        <f t="shared" si="45"/>
        <v>6196.076310876344</v>
      </c>
      <c r="Q355" t="str">
        <f t="shared" si="46"/>
        <v xml:space="preserve"> </v>
      </c>
      <c r="R355">
        <f t="shared" si="51"/>
        <v>900</v>
      </c>
      <c r="S355">
        <f t="shared" si="47"/>
        <v>1</v>
      </c>
      <c r="T355" s="42"/>
    </row>
    <row r="356" spans="1:20" x14ac:dyDescent="0.3">
      <c r="A356" t="s">
        <v>667</v>
      </c>
      <c r="B356" t="s">
        <v>411</v>
      </c>
      <c r="C356" t="s">
        <v>412</v>
      </c>
      <c r="D356" s="78">
        <v>1</v>
      </c>
      <c r="E356">
        <v>6.9457930934570798E-4</v>
      </c>
      <c r="F356">
        <v>5.2367624244090867E-3</v>
      </c>
      <c r="G356">
        <v>1.9046095798374411E-2</v>
      </c>
      <c r="H356">
        <v>900</v>
      </c>
      <c r="I356" s="72">
        <v>35</v>
      </c>
      <c r="J356">
        <f t="shared" si="42"/>
        <v>-190.95767937435875</v>
      </c>
      <c r="K356" t="s">
        <v>25</v>
      </c>
      <c r="M356" t="str">
        <f t="shared" si="43"/>
        <v>3</v>
      </c>
      <c r="N356" t="str">
        <f t="shared" si="44"/>
        <v>3</v>
      </c>
      <c r="O356" s="42">
        <v>900</v>
      </c>
      <c r="P356">
        <f t="shared" si="45"/>
        <v>9998.520711150677</v>
      </c>
      <c r="Q356" t="str">
        <f t="shared" si="46"/>
        <v xml:space="preserve"> </v>
      </c>
      <c r="R356">
        <f t="shared" si="51"/>
        <v>900</v>
      </c>
      <c r="S356">
        <f t="shared" si="47"/>
        <v>1</v>
      </c>
      <c r="T356" s="42"/>
    </row>
    <row r="357" spans="1:20" s="64" customFormat="1" x14ac:dyDescent="0.3">
      <c r="A357" s="64" t="s">
        <v>668</v>
      </c>
      <c r="B357" s="64" t="s">
        <v>413</v>
      </c>
      <c r="C357" s="64" t="s">
        <v>414</v>
      </c>
      <c r="D357" s="78">
        <v>1</v>
      </c>
      <c r="E357" s="64">
        <v>2.3299797210762474E-2</v>
      </c>
      <c r="F357" s="64">
        <v>0.17566820791798549</v>
      </c>
      <c r="G357" s="64">
        <v>0.63890496562143406</v>
      </c>
      <c r="H357" s="64">
        <v>900</v>
      </c>
      <c r="I357" s="72">
        <v>35</v>
      </c>
      <c r="J357" s="64">
        <f t="shared" si="42"/>
        <v>-5.6925496756184346</v>
      </c>
      <c r="K357" s="64" t="s">
        <v>25</v>
      </c>
      <c r="M357" s="64" t="str">
        <f t="shared" si="43"/>
        <v>3</v>
      </c>
      <c r="N357" s="64" t="str">
        <f t="shared" si="44"/>
        <v>3</v>
      </c>
      <c r="O357" s="65">
        <v>900</v>
      </c>
      <c r="P357" s="64">
        <f t="shared" si="45"/>
        <v>298.06120401863058</v>
      </c>
      <c r="Q357" s="64" t="str">
        <f t="shared" si="46"/>
        <v>Swap</v>
      </c>
      <c r="R357">
        <f t="shared" si="51"/>
        <v>298.06120401863058</v>
      </c>
      <c r="S357">
        <f t="shared" si="47"/>
        <v>0</v>
      </c>
      <c r="T357" s="65"/>
    </row>
    <row r="358" spans="1:20" s="64" customFormat="1" x14ac:dyDescent="0.3">
      <c r="A358" s="64" t="s">
        <v>669</v>
      </c>
      <c r="B358" s="64" t="s">
        <v>413</v>
      </c>
      <c r="C358" s="64" t="s">
        <v>414</v>
      </c>
      <c r="D358" s="78">
        <v>1</v>
      </c>
      <c r="E358" s="64">
        <v>2.3299797210762474E-2</v>
      </c>
      <c r="F358" s="64">
        <v>0.17566820791798549</v>
      </c>
      <c r="G358" s="64">
        <v>0.63890496562143406</v>
      </c>
      <c r="H358" s="64">
        <v>900</v>
      </c>
      <c r="I358" s="72">
        <v>35</v>
      </c>
      <c r="J358" s="64">
        <f t="shared" si="42"/>
        <v>-5.6925496756184346</v>
      </c>
      <c r="K358" s="64" t="s">
        <v>25</v>
      </c>
      <c r="M358" s="64" t="str">
        <f t="shared" si="43"/>
        <v>3</v>
      </c>
      <c r="N358" s="64" t="str">
        <f t="shared" si="44"/>
        <v>3</v>
      </c>
      <c r="O358" s="65">
        <v>900</v>
      </c>
      <c r="P358" s="64">
        <f t="shared" si="45"/>
        <v>298.06120401863058</v>
      </c>
      <c r="Q358" s="64" t="str">
        <f t="shared" si="46"/>
        <v>Swap</v>
      </c>
      <c r="R358">
        <f t="shared" si="51"/>
        <v>298.06120401863058</v>
      </c>
      <c r="S358">
        <f t="shared" si="47"/>
        <v>0</v>
      </c>
      <c r="T358" s="65"/>
    </row>
    <row r="359" spans="1:20" x14ac:dyDescent="0.3">
      <c r="A359" t="s">
        <v>670</v>
      </c>
      <c r="B359" t="s">
        <v>410</v>
      </c>
      <c r="C359" t="s">
        <v>415</v>
      </c>
      <c r="D359" s="78">
        <v>1</v>
      </c>
      <c r="E359">
        <v>2.2920501276624088E-3</v>
      </c>
      <c r="F359">
        <v>1.9100417730520076E-2</v>
      </c>
      <c r="G359">
        <v>9.0917988397275551E-2</v>
      </c>
      <c r="H359">
        <v>900</v>
      </c>
      <c r="I359" s="72">
        <v>35</v>
      </c>
      <c r="J359">
        <f t="shared" si="42"/>
        <v>-52.354875904212562</v>
      </c>
      <c r="K359" t="s">
        <v>25</v>
      </c>
      <c r="M359" t="str">
        <f t="shared" si="43"/>
        <v>3</v>
      </c>
      <c r="N359" t="str">
        <f t="shared" si="44"/>
        <v>3</v>
      </c>
      <c r="O359" s="42">
        <v>900</v>
      </c>
      <c r="P359">
        <f t="shared" si="45"/>
        <v>2741.2948920046579</v>
      </c>
      <c r="Q359" t="str">
        <f t="shared" si="46"/>
        <v xml:space="preserve"> </v>
      </c>
      <c r="R359">
        <f t="shared" si="51"/>
        <v>900</v>
      </c>
      <c r="S359">
        <f t="shared" si="47"/>
        <v>1</v>
      </c>
      <c r="T359" s="42"/>
    </row>
    <row r="360" spans="1:20" x14ac:dyDescent="0.3">
      <c r="A360" t="s">
        <v>671</v>
      </c>
      <c r="B360" t="s">
        <v>415</v>
      </c>
      <c r="C360" t="s">
        <v>414</v>
      </c>
      <c r="D360" s="78">
        <v>1</v>
      </c>
      <c r="E360">
        <v>3.9160884532738541E-3</v>
      </c>
      <c r="F360">
        <v>3.2634070443948782E-2</v>
      </c>
      <c r="G360">
        <v>0.15533817531319619</v>
      </c>
      <c r="H360">
        <v>900</v>
      </c>
      <c r="I360" s="72">
        <v>35</v>
      </c>
      <c r="J360">
        <f t="shared" si="42"/>
        <v>-30.642821639965739</v>
      </c>
      <c r="K360" t="s">
        <v>25</v>
      </c>
      <c r="M360" t="str">
        <f t="shared" si="43"/>
        <v>3</v>
      </c>
      <c r="N360" t="str">
        <f t="shared" si="44"/>
        <v>3</v>
      </c>
      <c r="O360" s="42">
        <v>900</v>
      </c>
      <c r="P360">
        <f t="shared" si="45"/>
        <v>1604.4543891563114</v>
      </c>
      <c r="Q360" t="str">
        <f t="shared" si="46"/>
        <v xml:space="preserve"> </v>
      </c>
      <c r="R360">
        <f t="shared" si="51"/>
        <v>900</v>
      </c>
      <c r="S360">
        <f t="shared" si="47"/>
        <v>1</v>
      </c>
      <c r="T360" s="42"/>
    </row>
    <row r="361" spans="1:20" x14ac:dyDescent="0.3">
      <c r="A361" t="s">
        <v>672</v>
      </c>
      <c r="B361" t="s">
        <v>416</v>
      </c>
      <c r="C361" t="s">
        <v>415</v>
      </c>
      <c r="D361" s="78">
        <v>1</v>
      </c>
      <c r="E361">
        <v>6.9669856910499527E-3</v>
      </c>
      <c r="F361">
        <v>5.8058214092082935E-2</v>
      </c>
      <c r="G361">
        <v>0.27635709907831474</v>
      </c>
      <c r="H361">
        <v>900</v>
      </c>
      <c r="I361" s="72">
        <v>35</v>
      </c>
      <c r="J361">
        <f t="shared" si="42"/>
        <v>-17.224091640400015</v>
      </c>
      <c r="K361" t="s">
        <v>25</v>
      </c>
      <c r="M361" t="str">
        <f t="shared" si="43"/>
        <v>3</v>
      </c>
      <c r="N361" t="str">
        <f t="shared" si="44"/>
        <v>3</v>
      </c>
      <c r="O361" s="42">
        <v>900</v>
      </c>
      <c r="P361">
        <f t="shared" si="45"/>
        <v>901.85132937063418</v>
      </c>
      <c r="Q361" t="str">
        <f t="shared" si="46"/>
        <v xml:space="preserve"> </v>
      </c>
      <c r="R361">
        <f t="shared" si="51"/>
        <v>900</v>
      </c>
      <c r="S361">
        <f t="shared" si="47"/>
        <v>1</v>
      </c>
      <c r="T361" s="42"/>
    </row>
    <row r="362" spans="1:20" x14ac:dyDescent="0.3">
      <c r="A362" t="s">
        <v>673</v>
      </c>
      <c r="B362" t="s">
        <v>414</v>
      </c>
      <c r="C362" t="s">
        <v>400</v>
      </c>
      <c r="D362" s="78">
        <v>1</v>
      </c>
      <c r="E362">
        <v>5.0279024931680237E-3</v>
      </c>
      <c r="F362">
        <v>4.1899187443066872E-2</v>
      </c>
      <c r="G362">
        <v>0.19944013222899826</v>
      </c>
      <c r="H362">
        <v>900</v>
      </c>
      <c r="I362" s="72">
        <v>35</v>
      </c>
      <c r="J362">
        <f t="shared" si="42"/>
        <v>-23.866811292195397</v>
      </c>
      <c r="K362" t="s">
        <v>25</v>
      </c>
      <c r="M362" t="str">
        <f t="shared" si="43"/>
        <v>3</v>
      </c>
      <c r="N362" t="str">
        <f t="shared" si="44"/>
        <v>3</v>
      </c>
      <c r="O362" s="42">
        <v>900</v>
      </c>
      <c r="P362">
        <f t="shared" si="45"/>
        <v>1249.6633170029163</v>
      </c>
      <c r="Q362" t="str">
        <f t="shared" si="46"/>
        <v xml:space="preserve"> </v>
      </c>
      <c r="R362">
        <f t="shared" si="51"/>
        <v>900</v>
      </c>
      <c r="S362">
        <f t="shared" si="47"/>
        <v>1</v>
      </c>
      <c r="T362" s="42"/>
    </row>
    <row r="363" spans="1:20" x14ac:dyDescent="0.3">
      <c r="A363" t="s">
        <v>674</v>
      </c>
      <c r="B363" t="s">
        <v>401</v>
      </c>
      <c r="C363" t="s">
        <v>417</v>
      </c>
      <c r="D363" s="78">
        <v>1</v>
      </c>
      <c r="E363">
        <v>6.4338606260947037E-4</v>
      </c>
      <c r="F363">
        <v>6.9040273641554706E-3</v>
      </c>
      <c r="G363">
        <v>4.2809918781322454E-2</v>
      </c>
      <c r="H363">
        <v>900</v>
      </c>
      <c r="I363" s="72">
        <v>35</v>
      </c>
      <c r="J363">
        <f t="shared" si="42"/>
        <v>-144.8429948571509</v>
      </c>
      <c r="K363" t="s">
        <v>25</v>
      </c>
      <c r="M363" t="str">
        <f t="shared" si="43"/>
        <v>3</v>
      </c>
      <c r="N363" t="str">
        <f t="shared" si="44"/>
        <v>3</v>
      </c>
      <c r="O363" s="42">
        <v>900</v>
      </c>
      <c r="P363">
        <f t="shared" si="45"/>
        <v>7583.9614761194916</v>
      </c>
      <c r="Q363" t="str">
        <f t="shared" si="46"/>
        <v xml:space="preserve"> </v>
      </c>
      <c r="R363">
        <f t="shared" si="51"/>
        <v>900</v>
      </c>
      <c r="S363">
        <f t="shared" si="47"/>
        <v>1</v>
      </c>
      <c r="T363" s="42"/>
    </row>
    <row r="364" spans="1:20" x14ac:dyDescent="0.3">
      <c r="A364" t="s">
        <v>675</v>
      </c>
      <c r="B364" t="s">
        <v>401</v>
      </c>
      <c r="C364" t="s">
        <v>418</v>
      </c>
      <c r="D364" s="78">
        <v>1</v>
      </c>
      <c r="E364">
        <v>1.4057329279501494E-4</v>
      </c>
      <c r="F364">
        <v>1.5084595649926603E-3</v>
      </c>
      <c r="G364">
        <v>9.3535306359759946E-3</v>
      </c>
      <c r="H364">
        <v>900</v>
      </c>
      <c r="I364" s="72">
        <v>35</v>
      </c>
      <c r="J364">
        <f t="shared" si="42"/>
        <v>-662.9279453074804</v>
      </c>
      <c r="K364" t="s">
        <v>25</v>
      </c>
      <c r="M364" t="str">
        <f t="shared" si="43"/>
        <v>3</v>
      </c>
      <c r="N364" t="str">
        <f t="shared" si="44"/>
        <v>3</v>
      </c>
      <c r="O364" s="42">
        <v>900</v>
      </c>
      <c r="P364">
        <f t="shared" si="45"/>
        <v>34710.82604728928</v>
      </c>
      <c r="Q364" t="str">
        <f t="shared" si="46"/>
        <v xml:space="preserve"> </v>
      </c>
      <c r="R364">
        <f t="shared" si="51"/>
        <v>900</v>
      </c>
      <c r="S364">
        <f t="shared" si="47"/>
        <v>1</v>
      </c>
      <c r="T364" s="42"/>
    </row>
    <row r="365" spans="1:20" x14ac:dyDescent="0.3">
      <c r="A365" t="s">
        <v>676</v>
      </c>
      <c r="B365" t="s">
        <v>418</v>
      </c>
      <c r="C365" t="s">
        <v>412</v>
      </c>
      <c r="D365" s="78">
        <v>1</v>
      </c>
      <c r="E365">
        <v>7.7935311485023828E-5</v>
      </c>
      <c r="F365">
        <v>8.3630584247390961E-4</v>
      </c>
      <c r="G365">
        <v>5.1856957257342788E-3</v>
      </c>
      <c r="H365">
        <v>900</v>
      </c>
      <c r="I365" s="72">
        <v>35</v>
      </c>
      <c r="J365">
        <f t="shared" si="42"/>
        <v>-1195.7348008497229</v>
      </c>
      <c r="K365" t="s">
        <v>25</v>
      </c>
      <c r="M365" t="str">
        <f t="shared" si="43"/>
        <v>3</v>
      </c>
      <c r="N365" t="str">
        <f t="shared" si="44"/>
        <v>3</v>
      </c>
      <c r="O365" s="42">
        <v>900</v>
      </c>
      <c r="P365">
        <f t="shared" si="45"/>
        <v>62608.527766519059</v>
      </c>
      <c r="Q365" t="str">
        <f t="shared" si="46"/>
        <v xml:space="preserve"> </v>
      </c>
      <c r="R365">
        <f t="shared" si="51"/>
        <v>900</v>
      </c>
      <c r="S365">
        <f t="shared" si="47"/>
        <v>1</v>
      </c>
      <c r="T365" s="42"/>
    </row>
    <row r="366" spans="1:20" x14ac:dyDescent="0.3">
      <c r="A366" t="s">
        <v>677</v>
      </c>
      <c r="B366" t="s">
        <v>410</v>
      </c>
      <c r="C366" t="s">
        <v>416</v>
      </c>
      <c r="D366" s="78">
        <v>1</v>
      </c>
      <c r="E366">
        <v>6.004459747693495E-3</v>
      </c>
      <c r="F366">
        <v>5.0037164564112467E-2</v>
      </c>
      <c r="G366">
        <v>0.2381769033251753</v>
      </c>
      <c r="H366">
        <v>900</v>
      </c>
      <c r="I366" s="72">
        <v>35</v>
      </c>
      <c r="J366">
        <f t="shared" si="42"/>
        <v>-19.98514521578662</v>
      </c>
      <c r="K366" t="s">
        <v>25</v>
      </c>
      <c r="M366" t="str">
        <f t="shared" si="43"/>
        <v>3</v>
      </c>
      <c r="N366" t="str">
        <f t="shared" si="44"/>
        <v>3</v>
      </c>
      <c r="O366" s="42">
        <v>900</v>
      </c>
      <c r="P366">
        <f t="shared" si="45"/>
        <v>1046.4197565140073</v>
      </c>
      <c r="Q366" t="str">
        <f t="shared" si="46"/>
        <v xml:space="preserve"> </v>
      </c>
      <c r="R366">
        <f t="shared" si="51"/>
        <v>900</v>
      </c>
      <c r="S366">
        <f t="shared" si="47"/>
        <v>1</v>
      </c>
      <c r="T366" s="42"/>
    </row>
    <row r="367" spans="1:20" x14ac:dyDescent="0.3">
      <c r="A367" t="s">
        <v>678</v>
      </c>
      <c r="B367" t="s">
        <v>410</v>
      </c>
      <c r="C367" t="s">
        <v>419</v>
      </c>
      <c r="D367" s="78">
        <v>1</v>
      </c>
      <c r="E367">
        <v>2.4815520161946452E-3</v>
      </c>
      <c r="F367">
        <v>1.87095961220991E-2</v>
      </c>
      <c r="G367">
        <v>6.8046768444074215E-2</v>
      </c>
      <c r="H367">
        <v>900</v>
      </c>
      <c r="I367" s="72">
        <v>35</v>
      </c>
      <c r="J367">
        <f t="shared" si="42"/>
        <v>-53.448508106427589</v>
      </c>
      <c r="K367" t="s">
        <v>25</v>
      </c>
      <c r="M367" t="str">
        <f t="shared" si="43"/>
        <v>3</v>
      </c>
      <c r="N367" t="str">
        <f t="shared" si="44"/>
        <v>3</v>
      </c>
      <c r="O367" s="42">
        <v>900</v>
      </c>
      <c r="P367">
        <f t="shared" si="45"/>
        <v>2798.5573402081236</v>
      </c>
      <c r="Q367" t="str">
        <f t="shared" si="46"/>
        <v xml:space="preserve"> </v>
      </c>
      <c r="R367">
        <f t="shared" si="51"/>
        <v>900</v>
      </c>
      <c r="S367">
        <f t="shared" si="47"/>
        <v>1</v>
      </c>
      <c r="T367" s="42"/>
    </row>
    <row r="368" spans="1:20" x14ac:dyDescent="0.3">
      <c r="A368" t="s">
        <v>679</v>
      </c>
      <c r="B368" t="s">
        <v>410</v>
      </c>
      <c r="C368" t="s">
        <v>420</v>
      </c>
      <c r="D368" s="78">
        <v>1</v>
      </c>
      <c r="E368">
        <v>6.3795338285650115E-3</v>
      </c>
      <c r="F368">
        <v>5.3162781904708432E-2</v>
      </c>
      <c r="G368">
        <v>0.25305484186641214</v>
      </c>
      <c r="H368">
        <v>900</v>
      </c>
      <c r="I368" s="72">
        <v>35</v>
      </c>
      <c r="J368">
        <f t="shared" si="42"/>
        <v>-18.810151842551221</v>
      </c>
      <c r="K368" t="s">
        <v>25</v>
      </c>
      <c r="M368" t="str">
        <f t="shared" si="43"/>
        <v>3</v>
      </c>
      <c r="N368" t="str">
        <f t="shared" si="44"/>
        <v>3</v>
      </c>
      <c r="O368" s="42">
        <v>900</v>
      </c>
      <c r="P368">
        <f t="shared" si="45"/>
        <v>984.89724735779032</v>
      </c>
      <c r="Q368" t="str">
        <f t="shared" si="46"/>
        <v xml:space="preserve"> </v>
      </c>
      <c r="R368">
        <f t="shared" si="51"/>
        <v>900</v>
      </c>
      <c r="S368">
        <f t="shared" si="47"/>
        <v>1</v>
      </c>
      <c r="T368" s="42"/>
    </row>
    <row r="369" spans="1:26" x14ac:dyDescent="0.3">
      <c r="A369" t="s">
        <v>680</v>
      </c>
      <c r="B369" t="s">
        <v>419</v>
      </c>
      <c r="C369" t="s">
        <v>398</v>
      </c>
      <c r="D369" s="78">
        <v>1</v>
      </c>
      <c r="E369">
        <v>7.9694709170845569E-3</v>
      </c>
      <c r="F369">
        <v>6.0085616256440141E-2</v>
      </c>
      <c r="G369">
        <v>0.21853128146321335</v>
      </c>
      <c r="H369">
        <v>900</v>
      </c>
      <c r="I369" s="72">
        <v>35</v>
      </c>
      <c r="J369">
        <f t="shared" si="42"/>
        <v>-16.642918260704654</v>
      </c>
      <c r="K369" t="s">
        <v>25</v>
      </c>
      <c r="M369" t="str">
        <f t="shared" si="43"/>
        <v>3</v>
      </c>
      <c r="N369" t="str">
        <f t="shared" si="44"/>
        <v>3</v>
      </c>
      <c r="O369" s="42">
        <v>900</v>
      </c>
      <c r="P369">
        <f t="shared" si="45"/>
        <v>871.42116236875256</v>
      </c>
      <c r="Q369" t="str">
        <f t="shared" si="46"/>
        <v>Swap</v>
      </c>
      <c r="R369">
        <f t="shared" si="51"/>
        <v>871.42116236875256</v>
      </c>
      <c r="S369">
        <f t="shared" si="47"/>
        <v>0</v>
      </c>
      <c r="T369" s="42"/>
    </row>
    <row r="370" spans="1:26" x14ac:dyDescent="0.3">
      <c r="A370" t="s">
        <v>681</v>
      </c>
      <c r="B370" t="s">
        <v>416</v>
      </c>
      <c r="C370" t="s">
        <v>421</v>
      </c>
      <c r="D370" s="78">
        <v>1</v>
      </c>
      <c r="E370">
        <v>4.8260029847424354E-3</v>
      </c>
      <c r="F370">
        <v>4.0216691539520288E-2</v>
      </c>
      <c r="G370">
        <v>0.19143145172811657</v>
      </c>
      <c r="H370">
        <v>900</v>
      </c>
      <c r="I370" s="72">
        <v>35</v>
      </c>
      <c r="J370">
        <f t="shared" si="42"/>
        <v>-24.865297510047942</v>
      </c>
      <c r="K370" t="s">
        <v>25</v>
      </c>
      <c r="M370" t="str">
        <f t="shared" si="43"/>
        <v>3</v>
      </c>
      <c r="N370" t="str">
        <f t="shared" si="44"/>
        <v>3</v>
      </c>
      <c r="O370" s="42">
        <v>900</v>
      </c>
      <c r="P370">
        <f t="shared" si="45"/>
        <v>1301.9439331148531</v>
      </c>
      <c r="Q370" t="str">
        <f t="shared" si="46"/>
        <v xml:space="preserve"> </v>
      </c>
      <c r="R370">
        <f t="shared" si="51"/>
        <v>900</v>
      </c>
      <c r="S370">
        <f t="shared" si="47"/>
        <v>1</v>
      </c>
      <c r="T370" s="42"/>
    </row>
    <row r="371" spans="1:26" x14ac:dyDescent="0.3">
      <c r="A371" t="s">
        <v>682</v>
      </c>
      <c r="B371" t="s">
        <v>421</v>
      </c>
      <c r="C371" t="s">
        <v>399</v>
      </c>
      <c r="D371" s="78">
        <v>1</v>
      </c>
      <c r="E371">
        <v>7.9649744125290817E-3</v>
      </c>
      <c r="F371">
        <v>6.6374786771075681E-2</v>
      </c>
      <c r="G371">
        <v>0.31594398503032023</v>
      </c>
      <c r="H371">
        <v>900</v>
      </c>
      <c r="I371" s="72">
        <v>35</v>
      </c>
      <c r="J371">
        <f t="shared" si="42"/>
        <v>-15.065961770227075</v>
      </c>
      <c r="K371" t="s">
        <v>25</v>
      </c>
      <c r="M371" t="str">
        <f t="shared" si="43"/>
        <v>3</v>
      </c>
      <c r="N371" t="str">
        <f t="shared" si="44"/>
        <v>3</v>
      </c>
      <c r="O371" s="42">
        <v>900</v>
      </c>
      <c r="P371">
        <f t="shared" si="45"/>
        <v>788.85191361016757</v>
      </c>
      <c r="Q371" t="str">
        <f t="shared" si="46"/>
        <v>Swap</v>
      </c>
      <c r="R371">
        <f t="shared" si="51"/>
        <v>788.85191361016757</v>
      </c>
      <c r="S371">
        <f t="shared" si="47"/>
        <v>0</v>
      </c>
      <c r="T371" s="42"/>
    </row>
    <row r="372" spans="1:26" x14ac:dyDescent="0.3">
      <c r="A372" t="s">
        <v>683</v>
      </c>
      <c r="B372" t="s">
        <v>399</v>
      </c>
      <c r="C372" t="s">
        <v>422</v>
      </c>
      <c r="D372" s="78">
        <v>1</v>
      </c>
      <c r="E372">
        <v>4.8849402359253131E-3</v>
      </c>
      <c r="F372">
        <v>4.0707835299377611E-2</v>
      </c>
      <c r="G372">
        <v>0.1937692960250374</v>
      </c>
      <c r="H372">
        <v>900</v>
      </c>
      <c r="I372" s="72">
        <v>35</v>
      </c>
      <c r="J372">
        <f t="shared" si="42"/>
        <v>-24.565295419068605</v>
      </c>
      <c r="K372" t="s">
        <v>25</v>
      </c>
      <c r="M372" t="str">
        <f t="shared" si="43"/>
        <v>3</v>
      </c>
      <c r="N372" t="str">
        <f t="shared" si="44"/>
        <v>3</v>
      </c>
      <c r="O372" s="42">
        <v>900</v>
      </c>
      <c r="P372">
        <f t="shared" si="45"/>
        <v>1286.2358603634821</v>
      </c>
      <c r="Q372" t="str">
        <f t="shared" si="46"/>
        <v xml:space="preserve"> </v>
      </c>
      <c r="R372">
        <f t="shared" si="51"/>
        <v>900</v>
      </c>
      <c r="S372">
        <f t="shared" si="47"/>
        <v>1</v>
      </c>
      <c r="T372" s="42"/>
    </row>
    <row r="373" spans="1:26" x14ac:dyDescent="0.3">
      <c r="A373" t="s">
        <v>684</v>
      </c>
      <c r="B373" t="s">
        <v>422</v>
      </c>
      <c r="C373" t="s">
        <v>420</v>
      </c>
      <c r="D373" s="78">
        <v>1</v>
      </c>
      <c r="E373">
        <v>5.0054087827395592E-3</v>
      </c>
      <c r="F373">
        <v>4.1711739856162992E-2</v>
      </c>
      <c r="G373">
        <v>0.19854788171533586</v>
      </c>
      <c r="H373">
        <v>900</v>
      </c>
      <c r="I373" s="72">
        <v>35</v>
      </c>
      <c r="J373">
        <f t="shared" si="42"/>
        <v>-23.974065897235597</v>
      </c>
      <c r="K373" t="s">
        <v>25</v>
      </c>
      <c r="M373" t="str">
        <f t="shared" si="43"/>
        <v>3</v>
      </c>
      <c r="N373" t="str">
        <f t="shared" si="44"/>
        <v>3</v>
      </c>
      <c r="O373" s="42">
        <v>900</v>
      </c>
      <c r="P373">
        <f t="shared" si="45"/>
        <v>1255.2791549905489</v>
      </c>
      <c r="Q373" t="str">
        <f t="shared" si="46"/>
        <v xml:space="preserve"> </v>
      </c>
      <c r="R373">
        <f t="shared" si="51"/>
        <v>900</v>
      </c>
      <c r="S373">
        <f t="shared" si="47"/>
        <v>1</v>
      </c>
      <c r="T373" s="42"/>
    </row>
    <row r="374" spans="1:26" x14ac:dyDescent="0.3">
      <c r="A374" t="s">
        <v>685</v>
      </c>
      <c r="B374" t="s">
        <v>399</v>
      </c>
      <c r="C374" t="s">
        <v>423</v>
      </c>
      <c r="D374" s="78">
        <v>1</v>
      </c>
      <c r="E374">
        <v>7.9649744125290817E-3</v>
      </c>
      <c r="F374">
        <v>6.6374786771075681E-2</v>
      </c>
      <c r="G374">
        <v>0.31594398503032023</v>
      </c>
      <c r="H374">
        <v>900</v>
      </c>
      <c r="I374" s="72">
        <v>35</v>
      </c>
      <c r="J374">
        <f t="shared" si="42"/>
        <v>-15.065961770227075</v>
      </c>
      <c r="K374" t="s">
        <v>25</v>
      </c>
      <c r="M374" t="str">
        <f t="shared" si="43"/>
        <v>3</v>
      </c>
      <c r="N374" t="str">
        <f t="shared" si="44"/>
        <v>3</v>
      </c>
      <c r="O374" s="42">
        <v>900</v>
      </c>
      <c r="P374">
        <f t="shared" si="45"/>
        <v>788.85191361016757</v>
      </c>
      <c r="Q374" t="str">
        <f t="shared" si="46"/>
        <v>Swap</v>
      </c>
      <c r="R374">
        <f t="shared" si="51"/>
        <v>788.85191361016757</v>
      </c>
      <c r="S374">
        <f t="shared" si="47"/>
        <v>0</v>
      </c>
      <c r="T374" s="42"/>
    </row>
    <row r="375" spans="1:26" x14ac:dyDescent="0.3">
      <c r="A375" t="s">
        <v>686</v>
      </c>
      <c r="B375" t="s">
        <v>423</v>
      </c>
      <c r="C375" t="s">
        <v>416</v>
      </c>
      <c r="D375" s="78">
        <v>1</v>
      </c>
      <c r="E375">
        <v>4.8260029847424354E-3</v>
      </c>
      <c r="F375">
        <v>4.0216691539520288E-2</v>
      </c>
      <c r="G375">
        <v>0.19143145172811657</v>
      </c>
      <c r="H375">
        <v>900</v>
      </c>
      <c r="I375" s="72">
        <v>35</v>
      </c>
      <c r="J375">
        <f t="shared" si="42"/>
        <v>-24.865297510047942</v>
      </c>
      <c r="K375" t="s">
        <v>25</v>
      </c>
      <c r="M375" t="str">
        <f t="shared" si="43"/>
        <v>3</v>
      </c>
      <c r="N375" t="str">
        <f t="shared" si="44"/>
        <v>3</v>
      </c>
      <c r="O375" s="42">
        <v>900</v>
      </c>
      <c r="P375">
        <f t="shared" si="45"/>
        <v>1301.9439331148531</v>
      </c>
      <c r="Q375" t="str">
        <f t="shared" si="46"/>
        <v xml:space="preserve"> </v>
      </c>
      <c r="R375">
        <f t="shared" si="51"/>
        <v>900</v>
      </c>
      <c r="S375">
        <f t="shared" si="47"/>
        <v>1</v>
      </c>
      <c r="T375" s="42"/>
    </row>
    <row r="376" spans="1:26" x14ac:dyDescent="0.3">
      <c r="A376" t="s">
        <v>687</v>
      </c>
      <c r="B376" t="s">
        <v>415</v>
      </c>
      <c r="C376" t="s">
        <v>424</v>
      </c>
      <c r="D376" s="78">
        <v>1</v>
      </c>
      <c r="E376">
        <v>2.0519743517023285E-3</v>
      </c>
      <c r="F376">
        <v>1.7099786264186071E-2</v>
      </c>
      <c r="G376">
        <v>8.1394982617525674E-2</v>
      </c>
      <c r="H376">
        <v>900</v>
      </c>
      <c r="I376" s="72">
        <v>35</v>
      </c>
      <c r="J376">
        <f t="shared" si="42"/>
        <v>-58.480263118516753</v>
      </c>
      <c r="K376" t="s">
        <v>25</v>
      </c>
      <c r="M376" t="str">
        <f t="shared" si="43"/>
        <v>3</v>
      </c>
      <c r="N376" t="str">
        <f t="shared" si="44"/>
        <v>3</v>
      </c>
      <c r="O376" s="42">
        <v>900</v>
      </c>
      <c r="P376">
        <f t="shared" si="45"/>
        <v>3062.0194165521721</v>
      </c>
      <c r="Q376" t="str">
        <f t="shared" si="46"/>
        <v xml:space="preserve"> </v>
      </c>
      <c r="R376">
        <f t="shared" si="51"/>
        <v>900</v>
      </c>
      <c r="S376">
        <f t="shared" si="47"/>
        <v>1</v>
      </c>
      <c r="T376" s="42"/>
    </row>
    <row r="377" spans="1:26" x14ac:dyDescent="0.3">
      <c r="A377" t="s">
        <v>688</v>
      </c>
      <c r="B377" t="s">
        <v>400</v>
      </c>
      <c r="C377" t="s">
        <v>424</v>
      </c>
      <c r="D377" s="78">
        <v>1</v>
      </c>
      <c r="E377">
        <v>1.2620084233547261E-3</v>
      </c>
      <c r="F377">
        <v>1.0516736861289384E-2</v>
      </c>
      <c r="G377">
        <v>5.0059667459737459E-2</v>
      </c>
      <c r="H377">
        <v>900</v>
      </c>
      <c r="I377" s="72">
        <v>35</v>
      </c>
      <c r="J377">
        <f t="shared" si="42"/>
        <v>-95.086528567702217</v>
      </c>
      <c r="K377" t="s">
        <v>25</v>
      </c>
      <c r="M377" t="str">
        <f t="shared" si="43"/>
        <v>3</v>
      </c>
      <c r="N377" t="str">
        <f t="shared" si="44"/>
        <v>3</v>
      </c>
      <c r="O377" s="42">
        <v>900</v>
      </c>
      <c r="P377">
        <f t="shared" si="45"/>
        <v>4978.7189933941545</v>
      </c>
      <c r="Q377" t="str">
        <f t="shared" si="46"/>
        <v xml:space="preserve"> </v>
      </c>
      <c r="R377">
        <f t="shared" si="51"/>
        <v>900</v>
      </c>
      <c r="S377">
        <f t="shared" si="47"/>
        <v>1</v>
      </c>
      <c r="T377" s="42"/>
    </row>
    <row r="378" spans="1:26" s="41" customFormat="1" x14ac:dyDescent="0.3">
      <c r="A378" s="41" t="s">
        <v>689</v>
      </c>
      <c r="B378" s="41" t="s">
        <v>421</v>
      </c>
      <c r="C378" s="41" t="s">
        <v>387</v>
      </c>
      <c r="D378" s="78">
        <v>1</v>
      </c>
      <c r="E378" s="41">
        <v>0</v>
      </c>
      <c r="F378" s="41">
        <v>2.5454545454545459E-2</v>
      </c>
      <c r="G378" s="41">
        <v>0</v>
      </c>
      <c r="H378" s="41">
        <v>3000</v>
      </c>
      <c r="I378" s="72">
        <v>35</v>
      </c>
      <c r="J378" s="41">
        <f t="shared" si="42"/>
        <v>-39.285714285714278</v>
      </c>
      <c r="K378" s="41" t="s">
        <v>25</v>
      </c>
      <c r="M378" s="41" t="str">
        <f t="shared" si="43"/>
        <v>3</v>
      </c>
      <c r="N378" s="41" t="str">
        <f t="shared" si="44"/>
        <v>9</v>
      </c>
      <c r="O378" s="60">
        <v>3000</v>
      </c>
      <c r="P378">
        <f t="shared" si="45"/>
        <v>2056.9951898504592</v>
      </c>
      <c r="Q378" t="str">
        <f t="shared" si="46"/>
        <v>Swap</v>
      </c>
      <c r="R378">
        <f t="shared" si="51"/>
        <v>2056.9951898504592</v>
      </c>
      <c r="S378">
        <f t="shared" si="47"/>
        <v>0</v>
      </c>
      <c r="T378" s="42"/>
      <c r="U378" s="50" t="s">
        <v>759</v>
      </c>
      <c r="V378" s="50" t="s">
        <v>387</v>
      </c>
      <c r="W378" s="50">
        <v>220</v>
      </c>
      <c r="X378" s="41">
        <f t="shared" ref="X378:X390" si="52">IF(V378=C378,1)</f>
        <v>1</v>
      </c>
      <c r="Y378" s="41">
        <f t="shared" ref="Y378:Y390" si="53">W378*1.25</f>
        <v>275</v>
      </c>
      <c r="Z378" s="41">
        <f t="shared" ref="Z378:Z390" si="54">0.07*100/Y378</f>
        <v>2.5454545454545459E-2</v>
      </c>
    </row>
    <row r="379" spans="1:26" x14ac:dyDescent="0.3">
      <c r="A379" t="s">
        <v>690</v>
      </c>
      <c r="B379" t="s">
        <v>408</v>
      </c>
      <c r="C379" t="s">
        <v>386</v>
      </c>
      <c r="D379" s="78">
        <v>1</v>
      </c>
      <c r="E379">
        <v>0</v>
      </c>
      <c r="F379">
        <v>3.2748538011695909E-2</v>
      </c>
      <c r="G379">
        <v>0</v>
      </c>
      <c r="H379">
        <v>3000</v>
      </c>
      <c r="I379" s="72">
        <v>35</v>
      </c>
      <c r="J379">
        <f t="shared" si="42"/>
        <v>-30.535714285714285</v>
      </c>
      <c r="K379" t="s">
        <v>25</v>
      </c>
      <c r="M379" t="str">
        <f t="shared" si="43"/>
        <v>3</v>
      </c>
      <c r="N379" t="str">
        <f t="shared" si="44"/>
        <v>9</v>
      </c>
      <c r="O379" s="42">
        <v>3000</v>
      </c>
      <c r="P379">
        <f t="shared" si="45"/>
        <v>1598.846261201948</v>
      </c>
      <c r="Q379" t="str">
        <f t="shared" si="46"/>
        <v>Swap</v>
      </c>
      <c r="R379">
        <f t="shared" si="51"/>
        <v>1598.846261201948</v>
      </c>
      <c r="S379">
        <f t="shared" si="47"/>
        <v>0</v>
      </c>
      <c r="T379" s="42"/>
      <c r="U379" s="7" t="s">
        <v>758</v>
      </c>
      <c r="V379" s="7" t="s">
        <v>386</v>
      </c>
      <c r="W379" s="7">
        <v>171</v>
      </c>
      <c r="X379">
        <f t="shared" si="52"/>
        <v>1</v>
      </c>
      <c r="Y379">
        <f t="shared" si="53"/>
        <v>213.75</v>
      </c>
      <c r="Z379">
        <f t="shared" si="54"/>
        <v>3.2748538011695909E-2</v>
      </c>
    </row>
    <row r="380" spans="1:26" x14ac:dyDescent="0.3">
      <c r="A380" t="s">
        <v>691</v>
      </c>
      <c r="B380" t="s">
        <v>412</v>
      </c>
      <c r="C380" t="s">
        <v>392</v>
      </c>
      <c r="D380" s="78">
        <v>1</v>
      </c>
      <c r="E380">
        <v>0</v>
      </c>
      <c r="F380">
        <v>1.0980392156862747E-2</v>
      </c>
      <c r="G380">
        <v>0</v>
      </c>
      <c r="H380">
        <v>3000</v>
      </c>
      <c r="I380" s="72">
        <v>35</v>
      </c>
      <c r="J380">
        <f t="shared" si="42"/>
        <v>-91.071428571428555</v>
      </c>
      <c r="K380" t="s">
        <v>25</v>
      </c>
      <c r="M380" t="str">
        <f t="shared" si="43"/>
        <v>3</v>
      </c>
      <c r="N380" t="str">
        <f t="shared" si="44"/>
        <v>9</v>
      </c>
      <c r="O380" s="42">
        <v>3000</v>
      </c>
      <c r="P380">
        <f t="shared" si="45"/>
        <v>4768.4888491987922</v>
      </c>
      <c r="Q380" t="str">
        <f t="shared" si="46"/>
        <v xml:space="preserve"> </v>
      </c>
      <c r="R380">
        <f t="shared" si="51"/>
        <v>3000</v>
      </c>
      <c r="S380">
        <f t="shared" si="47"/>
        <v>1</v>
      </c>
      <c r="T380" s="42"/>
      <c r="U380" s="50" t="s">
        <v>768</v>
      </c>
      <c r="V380" s="50" t="s">
        <v>392</v>
      </c>
      <c r="W380" s="50">
        <v>510</v>
      </c>
      <c r="X380">
        <f t="shared" si="52"/>
        <v>1</v>
      </c>
      <c r="Y380">
        <f t="shared" si="53"/>
        <v>637.5</v>
      </c>
      <c r="Z380">
        <f t="shared" si="54"/>
        <v>1.0980392156862747E-2</v>
      </c>
    </row>
    <row r="381" spans="1:26" x14ac:dyDescent="0.3">
      <c r="A381" t="s">
        <v>692</v>
      </c>
      <c r="B381" t="s">
        <v>416</v>
      </c>
      <c r="C381" t="s">
        <v>391</v>
      </c>
      <c r="D381" s="78">
        <v>1</v>
      </c>
      <c r="E381">
        <v>0</v>
      </c>
      <c r="F381">
        <v>5.3333333333333337E-2</v>
      </c>
      <c r="G381">
        <v>0</v>
      </c>
      <c r="H381">
        <v>3000</v>
      </c>
      <c r="I381" s="72">
        <v>35</v>
      </c>
      <c r="J381">
        <f t="shared" si="42"/>
        <v>-18.75</v>
      </c>
      <c r="K381" t="s">
        <v>25</v>
      </c>
      <c r="M381" t="str">
        <f t="shared" si="43"/>
        <v>3</v>
      </c>
      <c r="N381" t="str">
        <f t="shared" si="44"/>
        <v>9</v>
      </c>
      <c r="O381" s="42">
        <v>3000</v>
      </c>
      <c r="P381">
        <f t="shared" si="45"/>
        <v>981.74770424681026</v>
      </c>
      <c r="Q381" t="str">
        <f t="shared" si="46"/>
        <v>Swap</v>
      </c>
      <c r="R381">
        <f t="shared" si="51"/>
        <v>981.74770424681026</v>
      </c>
      <c r="S381">
        <f t="shared" si="47"/>
        <v>0</v>
      </c>
      <c r="T381" s="42"/>
      <c r="U381" s="7" t="s">
        <v>765</v>
      </c>
      <c r="V381" s="7" t="s">
        <v>391</v>
      </c>
      <c r="W381" s="7">
        <v>105</v>
      </c>
      <c r="X381">
        <f t="shared" si="52"/>
        <v>1</v>
      </c>
      <c r="Y381">
        <f t="shared" si="53"/>
        <v>131.25</v>
      </c>
      <c r="Z381">
        <f t="shared" si="54"/>
        <v>5.3333333333333337E-2</v>
      </c>
    </row>
    <row r="382" spans="1:26" x14ac:dyDescent="0.3">
      <c r="A382" t="s">
        <v>693</v>
      </c>
      <c r="B382" t="s">
        <v>413</v>
      </c>
      <c r="C382" t="s">
        <v>395</v>
      </c>
      <c r="D382" s="78">
        <v>1</v>
      </c>
      <c r="E382">
        <v>0</v>
      </c>
      <c r="F382">
        <v>8.115942028985508E-2</v>
      </c>
      <c r="G382">
        <v>0</v>
      </c>
      <c r="H382">
        <v>3000</v>
      </c>
      <c r="I382" s="72">
        <v>35</v>
      </c>
      <c r="J382">
        <f t="shared" si="42"/>
        <v>-12.321428571428569</v>
      </c>
      <c r="K382" t="s">
        <v>25</v>
      </c>
      <c r="M382" t="str">
        <f t="shared" si="43"/>
        <v>3</v>
      </c>
      <c r="N382" t="str">
        <f t="shared" si="44"/>
        <v>9</v>
      </c>
      <c r="O382" s="42">
        <v>3000</v>
      </c>
      <c r="P382">
        <f t="shared" si="45"/>
        <v>645.14849136218959</v>
      </c>
      <c r="Q382" t="str">
        <f t="shared" si="46"/>
        <v>Swap</v>
      </c>
      <c r="R382">
        <f t="shared" si="51"/>
        <v>645.14849136218959</v>
      </c>
      <c r="S382">
        <f t="shared" si="47"/>
        <v>0</v>
      </c>
      <c r="T382" s="42"/>
      <c r="U382" s="7" t="s">
        <v>771</v>
      </c>
      <c r="V382" s="7" t="s">
        <v>395</v>
      </c>
      <c r="W382" s="7">
        <v>69</v>
      </c>
      <c r="X382">
        <f t="shared" si="52"/>
        <v>1</v>
      </c>
      <c r="Y382">
        <f t="shared" si="53"/>
        <v>86.25</v>
      </c>
      <c r="Z382">
        <f t="shared" si="54"/>
        <v>8.115942028985508E-2</v>
      </c>
    </row>
    <row r="383" spans="1:26" x14ac:dyDescent="0.3">
      <c r="A383" t="s">
        <v>694</v>
      </c>
      <c r="B383" t="s">
        <v>413</v>
      </c>
      <c r="C383" t="s">
        <v>390</v>
      </c>
      <c r="D383" s="78">
        <v>1</v>
      </c>
      <c r="E383">
        <v>0</v>
      </c>
      <c r="F383">
        <v>1.7230769230769234E-2</v>
      </c>
      <c r="G383">
        <v>0</v>
      </c>
      <c r="H383">
        <v>3000</v>
      </c>
      <c r="I383" s="72">
        <v>35</v>
      </c>
      <c r="J383">
        <f t="shared" si="42"/>
        <v>-58.035714285714278</v>
      </c>
      <c r="K383" t="s">
        <v>25</v>
      </c>
      <c r="M383" t="str">
        <f t="shared" si="43"/>
        <v>3</v>
      </c>
      <c r="N383" t="str">
        <f t="shared" si="44"/>
        <v>9</v>
      </c>
      <c r="O383" s="42">
        <v>3000</v>
      </c>
      <c r="P383">
        <f t="shared" si="45"/>
        <v>3038.7428940972695</v>
      </c>
      <c r="Q383" t="str">
        <f t="shared" si="46"/>
        <v xml:space="preserve"> </v>
      </c>
      <c r="R383">
        <f t="shared" si="51"/>
        <v>3000</v>
      </c>
      <c r="S383">
        <f t="shared" si="47"/>
        <v>1</v>
      </c>
      <c r="T383" s="42"/>
      <c r="U383" s="47" t="s">
        <v>778</v>
      </c>
      <c r="V383" s="47" t="s">
        <v>390</v>
      </c>
      <c r="W383" s="47">
        <v>325</v>
      </c>
      <c r="X383">
        <f t="shared" si="52"/>
        <v>1</v>
      </c>
      <c r="Y383">
        <f t="shared" si="53"/>
        <v>406.25</v>
      </c>
      <c r="Z383">
        <f t="shared" si="54"/>
        <v>1.7230769230769234E-2</v>
      </c>
    </row>
    <row r="384" spans="1:26" x14ac:dyDescent="0.3">
      <c r="A384" t="s">
        <v>695</v>
      </c>
      <c r="B384" t="s">
        <v>401</v>
      </c>
      <c r="C384" t="s">
        <v>393</v>
      </c>
      <c r="D384" s="78">
        <v>1</v>
      </c>
      <c r="E384">
        <v>0</v>
      </c>
      <c r="F384">
        <v>2.4561403508771933E-2</v>
      </c>
      <c r="G384">
        <v>0</v>
      </c>
      <c r="H384">
        <v>3000</v>
      </c>
      <c r="I384" s="72">
        <v>35</v>
      </c>
      <c r="J384">
        <f t="shared" si="42"/>
        <v>-40.714285714285708</v>
      </c>
      <c r="K384" t="s">
        <v>25</v>
      </c>
      <c r="M384" t="str">
        <f t="shared" si="43"/>
        <v>3</v>
      </c>
      <c r="N384" t="str">
        <f t="shared" si="44"/>
        <v>9</v>
      </c>
      <c r="O384" s="42">
        <v>3000</v>
      </c>
      <c r="P384">
        <f t="shared" si="45"/>
        <v>2131.7950149359308</v>
      </c>
      <c r="Q384" t="str">
        <f t="shared" si="46"/>
        <v>Swap</v>
      </c>
      <c r="R384">
        <f t="shared" si="51"/>
        <v>2131.7950149359308</v>
      </c>
      <c r="S384">
        <f t="shared" si="47"/>
        <v>0</v>
      </c>
      <c r="T384" s="42"/>
      <c r="U384" s="7" t="s">
        <v>769</v>
      </c>
      <c r="V384" s="7" t="s">
        <v>393</v>
      </c>
      <c r="W384" s="7">
        <v>228</v>
      </c>
      <c r="X384">
        <f t="shared" si="52"/>
        <v>1</v>
      </c>
      <c r="Y384">
        <f t="shared" si="53"/>
        <v>285</v>
      </c>
      <c r="Z384">
        <f t="shared" si="54"/>
        <v>2.4561403508771933E-2</v>
      </c>
    </row>
    <row r="385" spans="1:26" x14ac:dyDescent="0.3">
      <c r="A385" t="s">
        <v>696</v>
      </c>
      <c r="B385" t="s">
        <v>401</v>
      </c>
      <c r="C385" t="s">
        <v>396</v>
      </c>
      <c r="D385" s="78">
        <v>1</v>
      </c>
      <c r="E385">
        <v>0</v>
      </c>
      <c r="F385">
        <v>4.2424242424242429E-3</v>
      </c>
      <c r="G385">
        <v>0</v>
      </c>
      <c r="H385">
        <v>3000</v>
      </c>
      <c r="I385" s="72">
        <v>35</v>
      </c>
      <c r="J385">
        <f t="shared" si="42"/>
        <v>-235.71428571428569</v>
      </c>
      <c r="K385" t="s">
        <v>25</v>
      </c>
      <c r="M385" t="str">
        <f t="shared" si="43"/>
        <v>3</v>
      </c>
      <c r="N385" t="str">
        <f t="shared" si="44"/>
        <v>9</v>
      </c>
      <c r="O385" s="42">
        <v>3000</v>
      </c>
      <c r="P385">
        <f t="shared" si="45"/>
        <v>12341.971139102758</v>
      </c>
      <c r="Q385" t="str">
        <f t="shared" si="46"/>
        <v xml:space="preserve"> </v>
      </c>
      <c r="R385">
        <f t="shared" si="51"/>
        <v>3000</v>
      </c>
      <c r="S385">
        <f t="shared" si="47"/>
        <v>1</v>
      </c>
      <c r="T385" s="42"/>
      <c r="U385" s="49" t="s">
        <v>772</v>
      </c>
      <c r="V385" s="49" t="s">
        <v>396</v>
      </c>
      <c r="W385" s="49">
        <v>1320</v>
      </c>
      <c r="X385">
        <f t="shared" si="52"/>
        <v>1</v>
      </c>
      <c r="Y385">
        <f t="shared" si="53"/>
        <v>1650</v>
      </c>
      <c r="Z385">
        <f t="shared" si="54"/>
        <v>4.2424242424242429E-3</v>
      </c>
    </row>
    <row r="386" spans="1:26" x14ac:dyDescent="0.3">
      <c r="A386" t="s">
        <v>697</v>
      </c>
      <c r="B386" t="s">
        <v>421</v>
      </c>
      <c r="C386" t="s">
        <v>388</v>
      </c>
      <c r="D386" s="78">
        <v>1</v>
      </c>
      <c r="E386">
        <v>0</v>
      </c>
      <c r="F386">
        <v>2.5570776255707767E-2</v>
      </c>
      <c r="G386">
        <v>0</v>
      </c>
      <c r="H386">
        <v>3000</v>
      </c>
      <c r="I386" s="72">
        <v>35</v>
      </c>
      <c r="J386">
        <f t="shared" si="42"/>
        <v>-39.107142857142847</v>
      </c>
      <c r="K386" t="s">
        <v>25</v>
      </c>
      <c r="M386" t="str">
        <f t="shared" si="43"/>
        <v>3</v>
      </c>
      <c r="N386" t="str">
        <f t="shared" si="44"/>
        <v>9</v>
      </c>
      <c r="O386" s="42">
        <v>3000</v>
      </c>
      <c r="P386">
        <f t="shared" si="45"/>
        <v>2047.6452117147753</v>
      </c>
      <c r="Q386" t="str">
        <f t="shared" si="46"/>
        <v>Swap</v>
      </c>
      <c r="R386">
        <f t="shared" si="51"/>
        <v>2047.6452117147753</v>
      </c>
      <c r="S386">
        <f t="shared" si="47"/>
        <v>0</v>
      </c>
      <c r="T386" s="42"/>
      <c r="U386" s="47" t="s">
        <v>760</v>
      </c>
      <c r="V386" s="47" t="s">
        <v>388</v>
      </c>
      <c r="W386" s="47">
        <v>219</v>
      </c>
      <c r="X386">
        <f t="shared" si="52"/>
        <v>1</v>
      </c>
      <c r="Y386">
        <f t="shared" si="53"/>
        <v>273.75</v>
      </c>
      <c r="Z386">
        <f t="shared" si="54"/>
        <v>2.5570776255707767E-2</v>
      </c>
    </row>
    <row r="387" spans="1:26" x14ac:dyDescent="0.3">
      <c r="A387" t="s">
        <v>698</v>
      </c>
      <c r="B387" t="s">
        <v>423</v>
      </c>
      <c r="C387" t="s">
        <v>389</v>
      </c>
      <c r="D387" s="78">
        <v>1</v>
      </c>
      <c r="E387">
        <v>0</v>
      </c>
      <c r="F387">
        <v>2.3931623931623933E-2</v>
      </c>
      <c r="G387">
        <v>0</v>
      </c>
      <c r="H387">
        <v>3000</v>
      </c>
      <c r="I387" s="72">
        <v>35</v>
      </c>
      <c r="J387">
        <f t="shared" ref="J387:J398" si="55">-1/F387</f>
        <v>-41.785714285714285</v>
      </c>
      <c r="K387" t="s">
        <v>25</v>
      </c>
      <c r="M387" t="str">
        <f t="shared" ref="M387:M398" si="56">MID(B387,4,1)</f>
        <v>3</v>
      </c>
      <c r="N387" t="str">
        <f t="shared" ref="N387:N398" si="57">MID(C387,4,1)</f>
        <v>9</v>
      </c>
      <c r="O387" s="42">
        <v>3000</v>
      </c>
      <c r="P387">
        <f t="shared" ref="P387:P398" si="58">100*RADIANS(30)/F387</f>
        <v>2187.8948837500343</v>
      </c>
      <c r="Q387" t="str">
        <f t="shared" ref="Q387:Q398" si="59">IF(P387&lt;O387,"Swap"," ")</f>
        <v>Swap</v>
      </c>
      <c r="R387">
        <f t="shared" si="51"/>
        <v>2187.8948837500343</v>
      </c>
      <c r="S387">
        <f t="shared" ref="S387:S398" si="60">IF(O387&lt;P387,1,0)</f>
        <v>0</v>
      </c>
      <c r="T387" s="42"/>
      <c r="U387" s="47" t="s">
        <v>761</v>
      </c>
      <c r="V387" s="47" t="s">
        <v>389</v>
      </c>
      <c r="W387" s="47">
        <v>234</v>
      </c>
      <c r="X387">
        <f t="shared" si="52"/>
        <v>1</v>
      </c>
      <c r="Y387">
        <f t="shared" si="53"/>
        <v>292.5</v>
      </c>
      <c r="Z387">
        <f t="shared" si="54"/>
        <v>2.3931623931623933E-2</v>
      </c>
    </row>
    <row r="388" spans="1:26" x14ac:dyDescent="0.3">
      <c r="A388" t="s">
        <v>699</v>
      </c>
      <c r="B388" t="s">
        <v>398</v>
      </c>
      <c r="C388" t="s">
        <v>394</v>
      </c>
      <c r="D388" s="78">
        <v>1</v>
      </c>
      <c r="E388">
        <v>0</v>
      </c>
      <c r="F388">
        <v>1.3145539906103287E-2</v>
      </c>
      <c r="G388">
        <v>0</v>
      </c>
      <c r="H388">
        <v>3000</v>
      </c>
      <c r="I388" s="72">
        <v>35</v>
      </c>
      <c r="J388">
        <f t="shared" si="55"/>
        <v>-76.071428571428569</v>
      </c>
      <c r="K388" t="s">
        <v>25</v>
      </c>
      <c r="M388" t="str">
        <f t="shared" si="56"/>
        <v>3</v>
      </c>
      <c r="N388" t="str">
        <f t="shared" si="57"/>
        <v>9</v>
      </c>
      <c r="O388" s="42">
        <v>3000</v>
      </c>
      <c r="P388">
        <f t="shared" si="58"/>
        <v>3983.0906858013445</v>
      </c>
      <c r="Q388" t="str">
        <f t="shared" si="59"/>
        <v xml:space="preserve"> </v>
      </c>
      <c r="R388">
        <f t="shared" si="51"/>
        <v>3000</v>
      </c>
      <c r="S388">
        <f t="shared" si="60"/>
        <v>1</v>
      </c>
      <c r="T388" s="42"/>
      <c r="U388" s="47" t="s">
        <v>779</v>
      </c>
      <c r="V388" s="47" t="s">
        <v>394</v>
      </c>
      <c r="W388" s="47">
        <v>426</v>
      </c>
      <c r="X388">
        <f t="shared" si="52"/>
        <v>1</v>
      </c>
      <c r="Y388">
        <f t="shared" si="53"/>
        <v>532.5</v>
      </c>
      <c r="Z388">
        <f t="shared" si="54"/>
        <v>1.3145539906103287E-2</v>
      </c>
    </row>
    <row r="389" spans="1:26" x14ac:dyDescent="0.3">
      <c r="A389" t="s">
        <v>700</v>
      </c>
      <c r="B389" t="s">
        <v>413</v>
      </c>
      <c r="C389" t="s">
        <v>763</v>
      </c>
      <c r="D389" s="78">
        <v>1</v>
      </c>
      <c r="E389">
        <v>0</v>
      </c>
      <c r="F389">
        <v>5.6000000000000008E-2</v>
      </c>
      <c r="G389">
        <v>0</v>
      </c>
      <c r="H389">
        <v>3000</v>
      </c>
      <c r="I389" s="72">
        <v>35</v>
      </c>
      <c r="J389">
        <f t="shared" si="55"/>
        <v>-17.857142857142854</v>
      </c>
      <c r="K389" t="s">
        <v>25</v>
      </c>
      <c r="M389" t="str">
        <f t="shared" si="56"/>
        <v>3</v>
      </c>
      <c r="N389" t="str">
        <f t="shared" si="57"/>
        <v>9</v>
      </c>
      <c r="O389" s="42">
        <v>3000</v>
      </c>
      <c r="P389">
        <f t="shared" si="58"/>
        <v>934.9978135683906</v>
      </c>
      <c r="Q389" t="str">
        <f t="shared" si="59"/>
        <v>Swap</v>
      </c>
      <c r="R389">
        <f t="shared" si="51"/>
        <v>934.9978135683906</v>
      </c>
      <c r="S389">
        <f t="shared" si="60"/>
        <v>0</v>
      </c>
      <c r="T389" s="42"/>
      <c r="U389" s="7" t="s">
        <v>762</v>
      </c>
      <c r="V389" s="7" t="s">
        <v>763</v>
      </c>
      <c r="W389" s="7">
        <v>100</v>
      </c>
      <c r="X389">
        <f t="shared" si="52"/>
        <v>1</v>
      </c>
      <c r="Y389">
        <f t="shared" si="53"/>
        <v>125</v>
      </c>
      <c r="Z389">
        <f t="shared" si="54"/>
        <v>5.6000000000000008E-2</v>
      </c>
    </row>
    <row r="390" spans="1:26" x14ac:dyDescent="0.3">
      <c r="A390" t="s">
        <v>701</v>
      </c>
      <c r="B390" t="s">
        <v>412</v>
      </c>
      <c r="C390" t="s">
        <v>767</v>
      </c>
      <c r="D390" s="78">
        <v>1</v>
      </c>
      <c r="E390">
        <v>0</v>
      </c>
      <c r="F390">
        <v>1.3725490196078433E-2</v>
      </c>
      <c r="G390">
        <v>0</v>
      </c>
      <c r="H390">
        <v>3000</v>
      </c>
      <c r="I390" s="72">
        <v>35</v>
      </c>
      <c r="J390">
        <f t="shared" si="55"/>
        <v>-72.857142857142847</v>
      </c>
      <c r="K390" t="s">
        <v>25</v>
      </c>
      <c r="M390" t="str">
        <f t="shared" si="56"/>
        <v>3</v>
      </c>
      <c r="N390" t="str">
        <f t="shared" si="57"/>
        <v>9</v>
      </c>
      <c r="O390" s="42">
        <v>3000</v>
      </c>
      <c r="P390">
        <f t="shared" si="58"/>
        <v>3814.791079359034</v>
      </c>
      <c r="Q390" t="str">
        <f t="shared" si="59"/>
        <v xml:space="preserve"> </v>
      </c>
      <c r="R390">
        <f t="shared" si="51"/>
        <v>3000</v>
      </c>
      <c r="S390">
        <f t="shared" si="60"/>
        <v>1</v>
      </c>
      <c r="T390" s="42"/>
      <c r="U390" s="50" t="s">
        <v>766</v>
      </c>
      <c r="V390" s="50" t="s">
        <v>767</v>
      </c>
      <c r="W390" s="50">
        <v>408</v>
      </c>
      <c r="X390">
        <f t="shared" si="52"/>
        <v>1</v>
      </c>
      <c r="Y390">
        <f t="shared" si="53"/>
        <v>510</v>
      </c>
      <c r="Z390">
        <f t="shared" si="54"/>
        <v>1.3725490196078433E-2</v>
      </c>
    </row>
    <row r="391" spans="1:26" s="45" customFormat="1" x14ac:dyDescent="0.3">
      <c r="A391" s="45" t="s">
        <v>702</v>
      </c>
      <c r="B391" s="45" t="s">
        <v>302</v>
      </c>
      <c r="C391" s="45" t="s">
        <v>204</v>
      </c>
      <c r="D391" s="78">
        <v>1</v>
      </c>
      <c r="E391" s="45">
        <v>3.6838656282587663E-3</v>
      </c>
      <c r="F391" s="45">
        <v>4.6173338417542002E-2</v>
      </c>
      <c r="G391" s="45">
        <v>0.70176806764567445</v>
      </c>
      <c r="H391" s="45">
        <v>600</v>
      </c>
      <c r="I391" s="72">
        <v>35</v>
      </c>
      <c r="J391">
        <f t="shared" si="55"/>
        <v>-21.657519994700746</v>
      </c>
      <c r="K391" s="45" t="s">
        <v>25</v>
      </c>
      <c r="M391" s="45" t="str">
        <f t="shared" si="56"/>
        <v>2</v>
      </c>
      <c r="N391" s="45" t="str">
        <f t="shared" si="57"/>
        <v>2</v>
      </c>
      <c r="O391" s="45">
        <v>600</v>
      </c>
      <c r="P391">
        <f t="shared" si="58"/>
        <v>1133.9850951720987</v>
      </c>
      <c r="Q391" t="str">
        <f t="shared" si="59"/>
        <v xml:space="preserve"> </v>
      </c>
      <c r="R391">
        <f t="shared" si="51"/>
        <v>600</v>
      </c>
      <c r="S391">
        <f t="shared" si="60"/>
        <v>1</v>
      </c>
    </row>
    <row r="392" spans="1:26" x14ac:dyDescent="0.3">
      <c r="A392" t="s">
        <v>703</v>
      </c>
      <c r="B392" t="s">
        <v>302</v>
      </c>
      <c r="C392" t="s">
        <v>204</v>
      </c>
      <c r="D392" s="78">
        <v>1</v>
      </c>
      <c r="E392">
        <v>3.6838656282587663E-3</v>
      </c>
      <c r="F392">
        <v>4.6173338417542002E-2</v>
      </c>
      <c r="G392">
        <v>0.70176806764567445</v>
      </c>
      <c r="H392">
        <v>600</v>
      </c>
      <c r="I392" s="72">
        <v>35</v>
      </c>
      <c r="J392">
        <f t="shared" si="55"/>
        <v>-21.657519994700746</v>
      </c>
      <c r="K392" t="s">
        <v>25</v>
      </c>
      <c r="M392" t="str">
        <f t="shared" si="56"/>
        <v>2</v>
      </c>
      <c r="N392" t="str">
        <f t="shared" si="57"/>
        <v>2</v>
      </c>
      <c r="O392">
        <v>600</v>
      </c>
      <c r="P392">
        <f t="shared" si="58"/>
        <v>1133.9850951720987</v>
      </c>
      <c r="Q392" t="str">
        <f t="shared" si="59"/>
        <v xml:space="preserve"> </v>
      </c>
      <c r="R392">
        <f t="shared" si="51"/>
        <v>600</v>
      </c>
      <c r="S392">
        <f t="shared" si="60"/>
        <v>1</v>
      </c>
    </row>
    <row r="393" spans="1:26" x14ac:dyDescent="0.3">
      <c r="A393" t="s">
        <v>704</v>
      </c>
      <c r="B393" t="s">
        <v>255</v>
      </c>
      <c r="C393" t="s">
        <v>342</v>
      </c>
      <c r="D393" s="78">
        <v>1</v>
      </c>
      <c r="E393">
        <v>1.64E-3</v>
      </c>
      <c r="F393">
        <v>1.2589999999999999E-2</v>
      </c>
      <c r="G393">
        <v>0.1646</v>
      </c>
      <c r="H393">
        <v>966</v>
      </c>
      <c r="I393" s="72">
        <v>35</v>
      </c>
      <c r="J393">
        <f t="shared" si="55"/>
        <v>-79.428117553613987</v>
      </c>
      <c r="K393" t="s">
        <v>25</v>
      </c>
      <c r="M393" t="str">
        <f t="shared" si="56"/>
        <v>2</v>
      </c>
      <c r="N393" t="str">
        <f t="shared" si="57"/>
        <v>2</v>
      </c>
      <c r="O393">
        <v>966</v>
      </c>
      <c r="P393">
        <f t="shared" si="58"/>
        <v>4158.8465099150026</v>
      </c>
      <c r="Q393" t="str">
        <f t="shared" si="59"/>
        <v xml:space="preserve"> </v>
      </c>
      <c r="R393">
        <f t="shared" si="51"/>
        <v>966</v>
      </c>
      <c r="S393">
        <f t="shared" si="60"/>
        <v>1</v>
      </c>
    </row>
    <row r="394" spans="1:26" x14ac:dyDescent="0.3">
      <c r="A394" t="s">
        <v>705</v>
      </c>
      <c r="B394" t="s">
        <v>249</v>
      </c>
      <c r="C394" t="s">
        <v>351</v>
      </c>
      <c r="D394" s="78">
        <v>1</v>
      </c>
      <c r="E394">
        <v>3.5999999999999999E-3</v>
      </c>
      <c r="F394">
        <v>1.54E-2</v>
      </c>
      <c r="G394">
        <v>4.2199999999999994E-2</v>
      </c>
      <c r="H394">
        <v>265</v>
      </c>
      <c r="I394" s="72">
        <v>35</v>
      </c>
      <c r="J394">
        <f t="shared" si="55"/>
        <v>-64.935064935064929</v>
      </c>
      <c r="K394" t="s">
        <v>25</v>
      </c>
      <c r="M394" t="str">
        <f t="shared" si="56"/>
        <v>4</v>
      </c>
      <c r="N394" t="str">
        <f t="shared" si="57"/>
        <v>4</v>
      </c>
      <c r="O394">
        <v>265</v>
      </c>
      <c r="P394">
        <f t="shared" si="58"/>
        <v>3399.9920493396025</v>
      </c>
      <c r="Q394" t="str">
        <f t="shared" si="59"/>
        <v xml:space="preserve"> </v>
      </c>
      <c r="R394">
        <f t="shared" si="51"/>
        <v>265</v>
      </c>
      <c r="S394">
        <f t="shared" si="60"/>
        <v>1</v>
      </c>
    </row>
    <row r="395" spans="1:26" x14ac:dyDescent="0.3">
      <c r="A395" t="s">
        <v>706</v>
      </c>
      <c r="B395" t="s">
        <v>251</v>
      </c>
      <c r="C395" t="s">
        <v>340</v>
      </c>
      <c r="D395" s="78">
        <v>1</v>
      </c>
      <c r="E395">
        <v>4.6263255698651574E-3</v>
      </c>
      <c r="F395">
        <v>3.5270006819764069E-2</v>
      </c>
      <c r="G395">
        <v>0.43285917460619544</v>
      </c>
      <c r="H395">
        <v>1015</v>
      </c>
      <c r="I395" s="72">
        <v>35</v>
      </c>
      <c r="J395">
        <f t="shared" si="55"/>
        <v>-28.352702201339955</v>
      </c>
      <c r="K395" t="s">
        <v>25</v>
      </c>
      <c r="M395" t="str">
        <f t="shared" si="56"/>
        <v>2</v>
      </c>
      <c r="N395" t="str">
        <f t="shared" si="57"/>
        <v>2</v>
      </c>
      <c r="O395">
        <v>1015</v>
      </c>
      <c r="P395">
        <f t="shared" si="58"/>
        <v>1484.5440157524793</v>
      </c>
      <c r="Q395" t="str">
        <f t="shared" si="59"/>
        <v xml:space="preserve"> </v>
      </c>
      <c r="R395">
        <f t="shared" si="51"/>
        <v>1015</v>
      </c>
      <c r="S395">
        <f t="shared" si="60"/>
        <v>1</v>
      </c>
    </row>
    <row r="396" spans="1:26" x14ac:dyDescent="0.3">
      <c r="A396" t="s">
        <v>707</v>
      </c>
      <c r="B396" t="s">
        <v>251</v>
      </c>
      <c r="C396" t="s">
        <v>340</v>
      </c>
      <c r="D396" s="78">
        <v>1</v>
      </c>
      <c r="E396">
        <v>4.6263255698651574E-3</v>
      </c>
      <c r="F396">
        <v>3.5270006819764069E-2</v>
      </c>
      <c r="G396">
        <v>0.43285917460619544</v>
      </c>
      <c r="H396">
        <v>1015</v>
      </c>
      <c r="I396" s="72">
        <v>35</v>
      </c>
      <c r="J396">
        <f t="shared" si="55"/>
        <v>-28.352702201339955</v>
      </c>
      <c r="K396" t="s">
        <v>25</v>
      </c>
      <c r="M396" t="str">
        <f t="shared" si="56"/>
        <v>2</v>
      </c>
      <c r="N396" t="str">
        <f t="shared" si="57"/>
        <v>2</v>
      </c>
      <c r="O396">
        <v>1015</v>
      </c>
      <c r="P396">
        <f t="shared" si="58"/>
        <v>1484.5440157524793</v>
      </c>
      <c r="Q396" t="str">
        <f t="shared" si="59"/>
        <v xml:space="preserve"> </v>
      </c>
      <c r="R396">
        <f t="shared" si="51"/>
        <v>1015</v>
      </c>
      <c r="S396">
        <f t="shared" si="60"/>
        <v>1</v>
      </c>
    </row>
    <row r="397" spans="1:26" x14ac:dyDescent="0.3">
      <c r="A397" t="s">
        <v>773</v>
      </c>
      <c r="B397" t="s">
        <v>381</v>
      </c>
      <c r="C397" t="s">
        <v>413</v>
      </c>
      <c r="D397" s="78">
        <v>1</v>
      </c>
      <c r="E397">
        <v>6.8954328617004002E-3</v>
      </c>
      <c r="F397">
        <v>5.198793460203064E-2</v>
      </c>
      <c r="G397">
        <v>0.1890800274182057</v>
      </c>
      <c r="H397">
        <v>435</v>
      </c>
      <c r="I397" s="72">
        <v>35</v>
      </c>
      <c r="J397">
        <f t="shared" si="55"/>
        <v>-19.235232321788374</v>
      </c>
      <c r="K397" t="s">
        <v>25</v>
      </c>
      <c r="M397" t="str">
        <f t="shared" si="56"/>
        <v>3</v>
      </c>
      <c r="N397" t="str">
        <f t="shared" si="57"/>
        <v>3</v>
      </c>
      <c r="O397">
        <v>435</v>
      </c>
      <c r="P397">
        <f t="shared" si="58"/>
        <v>1007.1544092037216</v>
      </c>
      <c r="Q397" t="str">
        <f t="shared" si="59"/>
        <v xml:space="preserve"> </v>
      </c>
      <c r="R397">
        <f t="shared" si="51"/>
        <v>435</v>
      </c>
      <c r="S397">
        <f t="shared" si="60"/>
        <v>1</v>
      </c>
    </row>
    <row r="398" spans="1:26" x14ac:dyDescent="0.3">
      <c r="A398" t="s">
        <v>774</v>
      </c>
      <c r="B398" t="s">
        <v>381</v>
      </c>
      <c r="C398" t="s">
        <v>413</v>
      </c>
      <c r="D398" s="78">
        <v>1</v>
      </c>
      <c r="E398">
        <v>6.8954328617004002E-3</v>
      </c>
      <c r="F398">
        <v>5.198793460203064E-2</v>
      </c>
      <c r="G398">
        <v>0.1890800274182057</v>
      </c>
      <c r="H398">
        <v>435</v>
      </c>
      <c r="I398" s="72">
        <v>35</v>
      </c>
      <c r="J398">
        <f t="shared" si="55"/>
        <v>-19.235232321788374</v>
      </c>
      <c r="K398" t="s">
        <v>25</v>
      </c>
      <c r="M398" t="str">
        <f t="shared" si="56"/>
        <v>3</v>
      </c>
      <c r="N398" t="str">
        <f t="shared" si="57"/>
        <v>3</v>
      </c>
      <c r="O398">
        <v>435</v>
      </c>
      <c r="P398">
        <f t="shared" si="58"/>
        <v>1007.1544092037216</v>
      </c>
      <c r="Q398" t="str">
        <f t="shared" si="59"/>
        <v xml:space="preserve"> </v>
      </c>
      <c r="R398">
        <f t="shared" si="51"/>
        <v>435</v>
      </c>
      <c r="S398">
        <f t="shared" si="60"/>
        <v>1</v>
      </c>
    </row>
    <row r="399" spans="1:26" x14ac:dyDescent="0.3">
      <c r="J399" t="s">
        <v>798</v>
      </c>
    </row>
  </sheetData>
  <conditionalFormatting sqref="S2:S39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29"/>
  <sheetViews>
    <sheetView workbookViewId="0">
      <selection activeCell="C229" sqref="C229"/>
    </sheetView>
  </sheetViews>
  <sheetFormatPr defaultRowHeight="14.4" x14ac:dyDescent="0.3"/>
  <cols>
    <col min="2" max="2" width="9.88671875" customWidth="1"/>
    <col min="3" max="3" width="14.109375" customWidth="1"/>
    <col min="4" max="5" width="14.109375" style="72" customWidth="1"/>
    <col min="6" max="6" width="13.5546875" customWidth="1"/>
    <col min="7" max="7" width="10.88671875" customWidth="1"/>
    <col min="8" max="8" width="10.88671875" style="72" customWidth="1"/>
    <col min="9" max="9" width="16.6640625" customWidth="1"/>
    <col min="10" max="10" width="16.88671875" customWidth="1"/>
    <col min="11" max="11" width="11.88671875" customWidth="1"/>
    <col min="12" max="12" width="13.33203125" customWidth="1"/>
    <col min="13" max="13" width="13.33203125" style="78" customWidth="1"/>
    <col min="14" max="14" width="9.109375" style="78"/>
    <col min="16" max="16" width="12" bestFit="1" customWidth="1"/>
    <col min="17" max="17" width="10.6640625" bestFit="1" customWidth="1"/>
  </cols>
  <sheetData>
    <row r="1" spans="1:21" s="6" customFormat="1" ht="48" customHeight="1" x14ac:dyDescent="0.3">
      <c r="A1" s="5" t="s">
        <v>808</v>
      </c>
      <c r="B1" s="5" t="s">
        <v>809</v>
      </c>
      <c r="C1" s="5" t="s">
        <v>153</v>
      </c>
      <c r="D1" s="73" t="s">
        <v>810</v>
      </c>
      <c r="E1" s="73" t="s">
        <v>811</v>
      </c>
      <c r="F1" s="5" t="s">
        <v>163</v>
      </c>
      <c r="G1" s="5" t="s">
        <v>154</v>
      </c>
      <c r="H1" s="75" t="s">
        <v>812</v>
      </c>
      <c r="I1" s="5" t="s">
        <v>155</v>
      </c>
      <c r="J1" s="5" t="s">
        <v>156</v>
      </c>
      <c r="K1" s="5" t="s">
        <v>150</v>
      </c>
      <c r="L1" s="5" t="s">
        <v>151</v>
      </c>
      <c r="M1" s="82" t="s">
        <v>816</v>
      </c>
      <c r="N1" s="80" t="s">
        <v>815</v>
      </c>
      <c r="O1" s="5" t="s">
        <v>157</v>
      </c>
      <c r="P1" s="5" t="s">
        <v>787</v>
      </c>
      <c r="Q1" s="5" t="s">
        <v>791</v>
      </c>
      <c r="R1" s="6" t="s">
        <v>792</v>
      </c>
      <c r="S1" s="6" t="s">
        <v>793</v>
      </c>
      <c r="T1" s="6" t="s">
        <v>794</v>
      </c>
      <c r="U1" s="5" t="s">
        <v>795</v>
      </c>
    </row>
    <row r="2" spans="1:21" x14ac:dyDescent="0.3">
      <c r="A2" t="s">
        <v>223</v>
      </c>
      <c r="B2" t="s">
        <v>0</v>
      </c>
      <c r="C2">
        <v>1.9086869316083104</v>
      </c>
      <c r="D2" s="72">
        <v>0</v>
      </c>
      <c r="E2" s="72">
        <v>0.9</v>
      </c>
      <c r="F2">
        <v>0</v>
      </c>
      <c r="G2">
        <v>0</v>
      </c>
      <c r="H2" s="74">
        <v>0</v>
      </c>
      <c r="I2">
        <v>0</v>
      </c>
      <c r="J2">
        <v>0</v>
      </c>
      <c r="K2">
        <v>0</v>
      </c>
      <c r="L2">
        <v>0</v>
      </c>
      <c r="M2" s="78">
        <v>0</v>
      </c>
      <c r="N2" s="78">
        <v>275</v>
      </c>
      <c r="O2" t="s">
        <v>131</v>
      </c>
      <c r="P2">
        <f>C2/100</f>
        <v>1.9086869316083103E-2</v>
      </c>
      <c r="Q2" t="s">
        <v>0</v>
      </c>
      <c r="R2" t="s">
        <v>131</v>
      </c>
      <c r="S2" t="s">
        <v>131</v>
      </c>
      <c r="T2" t="s">
        <v>131</v>
      </c>
      <c r="U2" t="s">
        <v>131</v>
      </c>
    </row>
    <row r="3" spans="1:21" x14ac:dyDescent="0.3">
      <c r="A3" t="s">
        <v>214</v>
      </c>
      <c r="B3" t="s">
        <v>0</v>
      </c>
      <c r="C3">
        <v>11.641935759644058</v>
      </c>
      <c r="D3" s="72">
        <v>0</v>
      </c>
      <c r="E3" s="72">
        <v>0.9</v>
      </c>
      <c r="F3">
        <v>0</v>
      </c>
      <c r="G3">
        <v>0</v>
      </c>
      <c r="H3" s="74">
        <v>0</v>
      </c>
      <c r="I3">
        <v>0</v>
      </c>
      <c r="J3">
        <v>0</v>
      </c>
      <c r="K3">
        <v>0</v>
      </c>
      <c r="L3">
        <v>0</v>
      </c>
      <c r="M3" s="81">
        <v>0</v>
      </c>
      <c r="N3" s="78">
        <v>275</v>
      </c>
      <c r="O3" t="s">
        <v>131</v>
      </c>
      <c r="P3">
        <f t="shared" ref="P3:P66" si="0">C3/100</f>
        <v>0.11641935759644058</v>
      </c>
      <c r="Q3" t="s">
        <v>0</v>
      </c>
      <c r="R3" t="s">
        <v>131</v>
      </c>
      <c r="S3" t="s">
        <v>131</v>
      </c>
      <c r="T3" t="s">
        <v>131</v>
      </c>
      <c r="U3" t="s">
        <v>131</v>
      </c>
    </row>
    <row r="4" spans="1:21" x14ac:dyDescent="0.3">
      <c r="A4" t="s">
        <v>227</v>
      </c>
      <c r="B4" t="s">
        <v>0</v>
      </c>
      <c r="C4">
        <v>0.95961608163732726</v>
      </c>
      <c r="D4" s="72">
        <v>0</v>
      </c>
      <c r="E4" s="72">
        <v>0.9</v>
      </c>
      <c r="F4">
        <v>0</v>
      </c>
      <c r="G4">
        <v>0</v>
      </c>
      <c r="H4" s="74">
        <v>0</v>
      </c>
      <c r="I4">
        <v>0</v>
      </c>
      <c r="J4">
        <v>0</v>
      </c>
      <c r="K4">
        <v>0</v>
      </c>
      <c r="L4">
        <v>0</v>
      </c>
      <c r="M4" s="81">
        <v>0</v>
      </c>
      <c r="N4" s="78">
        <v>275</v>
      </c>
      <c r="O4" t="s">
        <v>131</v>
      </c>
      <c r="P4">
        <f t="shared" si="0"/>
        <v>9.5961608163732722E-3</v>
      </c>
      <c r="Q4" t="s">
        <v>0</v>
      </c>
      <c r="R4" t="s">
        <v>131</v>
      </c>
      <c r="S4" t="s">
        <v>131</v>
      </c>
      <c r="T4" t="s">
        <v>131</v>
      </c>
      <c r="U4" t="s">
        <v>131</v>
      </c>
    </row>
    <row r="5" spans="1:21" x14ac:dyDescent="0.3">
      <c r="A5" t="s">
        <v>212</v>
      </c>
      <c r="B5" t="s">
        <v>0</v>
      </c>
      <c r="C5">
        <v>0</v>
      </c>
      <c r="D5" s="72">
        <v>0</v>
      </c>
      <c r="E5" s="72">
        <v>0.9</v>
      </c>
      <c r="F5">
        <v>0</v>
      </c>
      <c r="G5">
        <v>0</v>
      </c>
      <c r="H5" s="74">
        <v>0</v>
      </c>
      <c r="I5">
        <v>0</v>
      </c>
      <c r="J5">
        <v>0</v>
      </c>
      <c r="K5">
        <v>0</v>
      </c>
      <c r="L5">
        <v>0</v>
      </c>
      <c r="M5" s="81">
        <v>0</v>
      </c>
      <c r="N5" s="78">
        <v>275</v>
      </c>
      <c r="O5" t="s">
        <v>131</v>
      </c>
      <c r="P5">
        <f t="shared" si="0"/>
        <v>0</v>
      </c>
      <c r="Q5" t="s">
        <v>0</v>
      </c>
      <c r="R5" t="s">
        <v>131</v>
      </c>
      <c r="S5" t="s">
        <v>131</v>
      </c>
      <c r="T5" t="s">
        <v>131</v>
      </c>
      <c r="U5" t="s">
        <v>131</v>
      </c>
    </row>
    <row r="6" spans="1:21" x14ac:dyDescent="0.3">
      <c r="A6" t="s">
        <v>207</v>
      </c>
      <c r="B6" t="s">
        <v>0</v>
      </c>
      <c r="C6">
        <v>2.1090463332688514</v>
      </c>
      <c r="D6" s="72">
        <v>0</v>
      </c>
      <c r="E6" s="72">
        <v>0.9</v>
      </c>
      <c r="F6">
        <v>0</v>
      </c>
      <c r="G6">
        <v>0</v>
      </c>
      <c r="H6" s="74">
        <v>0</v>
      </c>
      <c r="I6">
        <v>0</v>
      </c>
      <c r="J6">
        <v>0</v>
      </c>
      <c r="K6">
        <v>0</v>
      </c>
      <c r="L6">
        <v>0</v>
      </c>
      <c r="M6" s="81">
        <v>0</v>
      </c>
      <c r="N6" s="78">
        <v>275</v>
      </c>
      <c r="O6" t="s">
        <v>134</v>
      </c>
      <c r="P6">
        <f t="shared" si="0"/>
        <v>2.1090463332688512E-2</v>
      </c>
      <c r="Q6" t="s">
        <v>0</v>
      </c>
      <c r="R6" t="s">
        <v>134</v>
      </c>
      <c r="S6" t="s">
        <v>134</v>
      </c>
      <c r="T6" t="s">
        <v>134</v>
      </c>
      <c r="U6" t="s">
        <v>134</v>
      </c>
    </row>
    <row r="7" spans="1:21" x14ac:dyDescent="0.3">
      <c r="A7" t="s">
        <v>189</v>
      </c>
      <c r="B7" t="s">
        <v>0</v>
      </c>
      <c r="C7">
        <v>0</v>
      </c>
      <c r="D7" s="72">
        <v>0</v>
      </c>
      <c r="E7" s="72">
        <v>0.9</v>
      </c>
      <c r="F7">
        <v>0</v>
      </c>
      <c r="G7">
        <v>0</v>
      </c>
      <c r="H7" s="74">
        <v>0</v>
      </c>
      <c r="I7">
        <v>0</v>
      </c>
      <c r="J7">
        <v>0</v>
      </c>
      <c r="K7">
        <v>0</v>
      </c>
      <c r="L7">
        <v>0</v>
      </c>
      <c r="M7" s="81">
        <v>0</v>
      </c>
      <c r="N7" s="78">
        <v>330</v>
      </c>
      <c r="O7" t="s">
        <v>133</v>
      </c>
      <c r="P7">
        <f t="shared" si="0"/>
        <v>0</v>
      </c>
      <c r="Q7" t="s">
        <v>0</v>
      </c>
      <c r="R7" t="s">
        <v>133</v>
      </c>
      <c r="S7" t="s">
        <v>133</v>
      </c>
      <c r="T7" t="s">
        <v>133</v>
      </c>
      <c r="U7" t="s">
        <v>133</v>
      </c>
    </row>
    <row r="8" spans="1:21" x14ac:dyDescent="0.3">
      <c r="A8" t="s">
        <v>190</v>
      </c>
      <c r="B8" t="s">
        <v>0</v>
      </c>
      <c r="C8">
        <v>0</v>
      </c>
      <c r="D8" s="72">
        <v>0</v>
      </c>
      <c r="E8" s="72">
        <v>0.9</v>
      </c>
      <c r="F8">
        <v>0</v>
      </c>
      <c r="G8">
        <v>0</v>
      </c>
      <c r="H8" s="74">
        <v>0</v>
      </c>
      <c r="I8">
        <v>0</v>
      </c>
      <c r="J8">
        <v>0</v>
      </c>
      <c r="K8">
        <v>0</v>
      </c>
      <c r="L8">
        <v>0</v>
      </c>
      <c r="M8" s="81">
        <v>0</v>
      </c>
      <c r="N8" s="78">
        <v>275</v>
      </c>
      <c r="O8" t="s">
        <v>133</v>
      </c>
      <c r="P8">
        <f t="shared" si="0"/>
        <v>0</v>
      </c>
      <c r="Q8" t="s">
        <v>0</v>
      </c>
      <c r="R8" t="s">
        <v>133</v>
      </c>
      <c r="S8" t="s">
        <v>133</v>
      </c>
      <c r="T8" t="s">
        <v>133</v>
      </c>
      <c r="U8" t="s">
        <v>133</v>
      </c>
    </row>
    <row r="9" spans="1:21" x14ac:dyDescent="0.3">
      <c r="A9" t="s">
        <v>208</v>
      </c>
      <c r="B9" t="s">
        <v>0</v>
      </c>
      <c r="C9">
        <v>0</v>
      </c>
      <c r="D9" s="72">
        <v>0</v>
      </c>
      <c r="E9" s="72">
        <v>0.9</v>
      </c>
      <c r="F9">
        <v>0</v>
      </c>
      <c r="G9">
        <v>0</v>
      </c>
      <c r="H9" s="74">
        <v>0</v>
      </c>
      <c r="I9">
        <v>0</v>
      </c>
      <c r="J9">
        <v>0</v>
      </c>
      <c r="K9">
        <v>0</v>
      </c>
      <c r="L9">
        <v>0</v>
      </c>
      <c r="M9" s="81">
        <v>0</v>
      </c>
      <c r="N9" s="78">
        <v>275</v>
      </c>
      <c r="O9" t="s">
        <v>132</v>
      </c>
      <c r="P9">
        <f t="shared" si="0"/>
        <v>0</v>
      </c>
      <c r="Q9" t="s">
        <v>0</v>
      </c>
      <c r="R9" t="s">
        <v>132</v>
      </c>
      <c r="S9" t="s">
        <v>132</v>
      </c>
      <c r="T9" t="s">
        <v>132</v>
      </c>
      <c r="U9" t="s">
        <v>132</v>
      </c>
    </row>
    <row r="10" spans="1:21" x14ac:dyDescent="0.3">
      <c r="A10" t="s">
        <v>204</v>
      </c>
      <c r="B10" t="s">
        <v>0</v>
      </c>
      <c r="C10">
        <v>0</v>
      </c>
      <c r="D10" s="72">
        <v>0</v>
      </c>
      <c r="E10" s="72">
        <v>0.9</v>
      </c>
      <c r="F10">
        <v>0</v>
      </c>
      <c r="G10">
        <v>0</v>
      </c>
      <c r="H10" s="74">
        <v>0</v>
      </c>
      <c r="I10">
        <v>0</v>
      </c>
      <c r="J10">
        <v>0</v>
      </c>
      <c r="K10">
        <v>0</v>
      </c>
      <c r="L10">
        <v>0</v>
      </c>
      <c r="M10" s="81">
        <v>0</v>
      </c>
      <c r="N10" s="78">
        <v>330</v>
      </c>
      <c r="O10" t="s">
        <v>133</v>
      </c>
      <c r="P10">
        <f t="shared" si="0"/>
        <v>0</v>
      </c>
      <c r="Q10" t="s">
        <v>0</v>
      </c>
      <c r="R10" t="s">
        <v>133</v>
      </c>
      <c r="S10" t="s">
        <v>133</v>
      </c>
      <c r="T10" t="s">
        <v>133</v>
      </c>
      <c r="U10" t="s">
        <v>133</v>
      </c>
    </row>
    <row r="11" spans="1:21" x14ac:dyDescent="0.3">
      <c r="A11" t="s">
        <v>193</v>
      </c>
      <c r="B11" t="s">
        <v>0</v>
      </c>
      <c r="C11">
        <v>0</v>
      </c>
      <c r="D11" s="72">
        <v>0</v>
      </c>
      <c r="E11" s="72">
        <v>0.9</v>
      </c>
      <c r="F11">
        <v>0</v>
      </c>
      <c r="G11">
        <v>0</v>
      </c>
      <c r="H11" s="74">
        <v>0</v>
      </c>
      <c r="I11">
        <v>0</v>
      </c>
      <c r="J11">
        <v>0</v>
      </c>
      <c r="K11">
        <v>0</v>
      </c>
      <c r="L11">
        <v>0</v>
      </c>
      <c r="M11" s="81">
        <v>0</v>
      </c>
      <c r="N11" s="78">
        <v>275</v>
      </c>
      <c r="O11" t="s">
        <v>134</v>
      </c>
      <c r="P11">
        <f t="shared" si="0"/>
        <v>0</v>
      </c>
      <c r="Q11" t="s">
        <v>0</v>
      </c>
      <c r="R11" t="s">
        <v>134</v>
      </c>
      <c r="S11" t="s">
        <v>134</v>
      </c>
      <c r="T11" t="s">
        <v>134</v>
      </c>
      <c r="U11" t="s">
        <v>134</v>
      </c>
    </row>
    <row r="12" spans="1:21" x14ac:dyDescent="0.3">
      <c r="A12" t="s">
        <v>219</v>
      </c>
      <c r="B12" t="s">
        <v>0</v>
      </c>
      <c r="C12">
        <v>0.90688992330560592</v>
      </c>
      <c r="D12" s="72">
        <v>0</v>
      </c>
      <c r="E12" s="72">
        <v>0.9</v>
      </c>
      <c r="F12">
        <v>0</v>
      </c>
      <c r="G12">
        <v>0</v>
      </c>
      <c r="H12" s="74">
        <v>0</v>
      </c>
      <c r="I12">
        <v>0</v>
      </c>
      <c r="J12">
        <v>0</v>
      </c>
      <c r="K12">
        <v>0</v>
      </c>
      <c r="L12">
        <v>0</v>
      </c>
      <c r="M12" s="81">
        <v>0</v>
      </c>
      <c r="N12" s="78">
        <v>275</v>
      </c>
      <c r="O12" t="s">
        <v>132</v>
      </c>
      <c r="P12">
        <f t="shared" si="0"/>
        <v>9.0688992330560589E-3</v>
      </c>
      <c r="Q12" t="s">
        <v>0</v>
      </c>
      <c r="R12" t="s">
        <v>132</v>
      </c>
      <c r="S12" t="s">
        <v>132</v>
      </c>
      <c r="T12" t="s">
        <v>132</v>
      </c>
      <c r="U12" t="s">
        <v>132</v>
      </c>
    </row>
    <row r="13" spans="1:21" x14ac:dyDescent="0.3">
      <c r="A13" t="s">
        <v>221</v>
      </c>
      <c r="B13" t="s">
        <v>0</v>
      </c>
      <c r="C13">
        <v>1.6134204449506713</v>
      </c>
      <c r="D13" s="72">
        <v>0</v>
      </c>
      <c r="E13" s="72">
        <v>0.9</v>
      </c>
      <c r="F13">
        <v>0</v>
      </c>
      <c r="G13">
        <v>0</v>
      </c>
      <c r="H13" s="74">
        <v>0</v>
      </c>
      <c r="I13">
        <v>0</v>
      </c>
      <c r="J13">
        <v>0</v>
      </c>
      <c r="K13">
        <v>0</v>
      </c>
      <c r="L13">
        <v>0</v>
      </c>
      <c r="M13" s="81">
        <v>0</v>
      </c>
      <c r="N13" s="78">
        <v>275</v>
      </c>
      <c r="O13" t="s">
        <v>131</v>
      </c>
      <c r="P13">
        <f t="shared" si="0"/>
        <v>1.6134204449506712E-2</v>
      </c>
      <c r="Q13" t="s">
        <v>0</v>
      </c>
      <c r="R13" t="s">
        <v>131</v>
      </c>
      <c r="S13" t="s">
        <v>131</v>
      </c>
      <c r="T13" t="s">
        <v>131</v>
      </c>
      <c r="U13" t="s">
        <v>131</v>
      </c>
    </row>
    <row r="14" spans="1:21" x14ac:dyDescent="0.3">
      <c r="A14" t="s">
        <v>194</v>
      </c>
      <c r="B14" t="s">
        <v>0</v>
      </c>
      <c r="C14">
        <v>1.2021564099632451</v>
      </c>
      <c r="D14" s="72">
        <v>0</v>
      </c>
      <c r="E14" s="72">
        <v>0.9</v>
      </c>
      <c r="F14">
        <v>0</v>
      </c>
      <c r="G14">
        <v>0</v>
      </c>
      <c r="H14" s="74">
        <v>0</v>
      </c>
      <c r="I14">
        <v>0</v>
      </c>
      <c r="J14">
        <v>0</v>
      </c>
      <c r="K14">
        <v>0</v>
      </c>
      <c r="L14">
        <v>0</v>
      </c>
      <c r="M14" s="81">
        <v>0</v>
      </c>
      <c r="N14" s="78">
        <v>275</v>
      </c>
      <c r="O14" t="s">
        <v>134</v>
      </c>
      <c r="P14">
        <f t="shared" si="0"/>
        <v>1.2021564099632452E-2</v>
      </c>
      <c r="Q14" t="s">
        <v>0</v>
      </c>
      <c r="R14" t="s">
        <v>134</v>
      </c>
      <c r="S14" t="s">
        <v>134</v>
      </c>
      <c r="T14" t="s">
        <v>134</v>
      </c>
      <c r="U14" t="s">
        <v>134</v>
      </c>
    </row>
    <row r="15" spans="1:21" x14ac:dyDescent="0.3">
      <c r="A15" t="s">
        <v>216</v>
      </c>
      <c r="B15" t="s">
        <v>0</v>
      </c>
      <c r="C15">
        <v>1.41306104329013</v>
      </c>
      <c r="D15" s="72">
        <v>0</v>
      </c>
      <c r="E15" s="72">
        <v>0.9</v>
      </c>
      <c r="F15">
        <v>0</v>
      </c>
      <c r="G15">
        <v>0</v>
      </c>
      <c r="H15" s="74">
        <v>0</v>
      </c>
      <c r="I15">
        <v>0</v>
      </c>
      <c r="J15">
        <v>0</v>
      </c>
      <c r="K15">
        <v>0</v>
      </c>
      <c r="L15">
        <v>0</v>
      </c>
      <c r="M15" s="81">
        <v>0</v>
      </c>
      <c r="N15" s="78">
        <v>275</v>
      </c>
      <c r="O15" t="s">
        <v>131</v>
      </c>
      <c r="P15">
        <f t="shared" si="0"/>
        <v>1.41306104329013E-2</v>
      </c>
      <c r="Q15" t="s">
        <v>0</v>
      </c>
      <c r="R15" t="s">
        <v>131</v>
      </c>
      <c r="S15" t="s">
        <v>131</v>
      </c>
      <c r="T15" t="s">
        <v>131</v>
      </c>
      <c r="U15" t="s">
        <v>131</v>
      </c>
    </row>
    <row r="16" spans="1:21" x14ac:dyDescent="0.3">
      <c r="A16" t="s">
        <v>213</v>
      </c>
      <c r="B16" t="s">
        <v>0</v>
      </c>
      <c r="C16">
        <v>4.9878945781808328</v>
      </c>
      <c r="D16" s="72">
        <v>0</v>
      </c>
      <c r="E16" s="72">
        <v>0.9</v>
      </c>
      <c r="F16">
        <v>0</v>
      </c>
      <c r="G16">
        <v>0</v>
      </c>
      <c r="H16" s="74">
        <v>0</v>
      </c>
      <c r="I16">
        <v>0</v>
      </c>
      <c r="J16">
        <v>0</v>
      </c>
      <c r="K16">
        <v>0</v>
      </c>
      <c r="L16">
        <v>0</v>
      </c>
      <c r="M16" s="81">
        <v>0</v>
      </c>
      <c r="N16" s="78">
        <v>275</v>
      </c>
      <c r="O16" t="s">
        <v>131</v>
      </c>
      <c r="P16">
        <f t="shared" si="0"/>
        <v>4.9878945781808327E-2</v>
      </c>
      <c r="Q16" t="s">
        <v>0</v>
      </c>
      <c r="R16" t="s">
        <v>131</v>
      </c>
      <c r="S16" t="s">
        <v>131</v>
      </c>
      <c r="T16" t="s">
        <v>131</v>
      </c>
      <c r="U16" t="s">
        <v>131</v>
      </c>
    </row>
    <row r="17" spans="1:21" x14ac:dyDescent="0.3">
      <c r="A17" t="s">
        <v>226</v>
      </c>
      <c r="B17" t="s">
        <v>0</v>
      </c>
      <c r="C17">
        <v>0</v>
      </c>
      <c r="D17" s="72">
        <v>0</v>
      </c>
      <c r="E17" s="72">
        <v>0.9</v>
      </c>
      <c r="F17">
        <v>0</v>
      </c>
      <c r="G17">
        <v>0</v>
      </c>
      <c r="H17" s="74">
        <v>0</v>
      </c>
      <c r="I17">
        <v>0</v>
      </c>
      <c r="J17">
        <v>0</v>
      </c>
      <c r="K17">
        <v>0</v>
      </c>
      <c r="L17">
        <v>0</v>
      </c>
      <c r="M17" s="81">
        <v>0</v>
      </c>
      <c r="N17" s="78">
        <v>275</v>
      </c>
      <c r="O17" t="s">
        <v>133</v>
      </c>
      <c r="P17">
        <f t="shared" si="0"/>
        <v>0</v>
      </c>
      <c r="Q17" t="s">
        <v>0</v>
      </c>
      <c r="R17" t="s">
        <v>133</v>
      </c>
      <c r="S17" t="s">
        <v>133</v>
      </c>
      <c r="T17" t="s">
        <v>133</v>
      </c>
      <c r="U17" t="s">
        <v>133</v>
      </c>
    </row>
    <row r="18" spans="1:21" x14ac:dyDescent="0.3">
      <c r="A18" t="s">
        <v>215</v>
      </c>
      <c r="B18" t="s">
        <v>0</v>
      </c>
      <c r="C18">
        <v>4.4289972998645881</v>
      </c>
      <c r="D18" s="72">
        <v>0</v>
      </c>
      <c r="E18" s="72">
        <v>0.9</v>
      </c>
      <c r="F18">
        <v>0</v>
      </c>
      <c r="G18">
        <v>0</v>
      </c>
      <c r="H18" s="74">
        <v>0</v>
      </c>
      <c r="I18">
        <v>0</v>
      </c>
      <c r="J18">
        <v>0</v>
      </c>
      <c r="K18">
        <v>0</v>
      </c>
      <c r="L18">
        <v>0</v>
      </c>
      <c r="M18" s="81">
        <v>0</v>
      </c>
      <c r="N18" s="78">
        <v>275</v>
      </c>
      <c r="O18" t="s">
        <v>131</v>
      </c>
      <c r="P18">
        <f t="shared" si="0"/>
        <v>4.4289972998645878E-2</v>
      </c>
      <c r="Q18" t="s">
        <v>0</v>
      </c>
      <c r="R18" t="s">
        <v>131</v>
      </c>
      <c r="S18" t="s">
        <v>131</v>
      </c>
      <c r="T18" t="s">
        <v>131</v>
      </c>
      <c r="U18" t="s">
        <v>131</v>
      </c>
    </row>
    <row r="19" spans="1:21" x14ac:dyDescent="0.3">
      <c r="A19" t="s">
        <v>220</v>
      </c>
      <c r="B19" t="s">
        <v>0</v>
      </c>
      <c r="C19">
        <v>0.45344496165280296</v>
      </c>
      <c r="D19" s="72">
        <v>0</v>
      </c>
      <c r="E19" s="72">
        <v>0.9</v>
      </c>
      <c r="F19">
        <v>0</v>
      </c>
      <c r="G19">
        <v>0</v>
      </c>
      <c r="H19" s="74">
        <v>0</v>
      </c>
      <c r="I19">
        <v>0</v>
      </c>
      <c r="J19">
        <v>0</v>
      </c>
      <c r="K19">
        <v>0</v>
      </c>
      <c r="L19">
        <v>0</v>
      </c>
      <c r="M19" s="81">
        <v>0</v>
      </c>
      <c r="N19" s="78">
        <v>275</v>
      </c>
      <c r="O19" t="s">
        <v>134</v>
      </c>
      <c r="P19">
        <f t="shared" si="0"/>
        <v>4.5344496165280294E-3</v>
      </c>
      <c r="Q19" t="s">
        <v>0</v>
      </c>
      <c r="R19" t="s">
        <v>134</v>
      </c>
      <c r="S19" t="s">
        <v>134</v>
      </c>
      <c r="T19" t="s">
        <v>134</v>
      </c>
      <c r="U19" t="s">
        <v>134</v>
      </c>
    </row>
    <row r="20" spans="1:21" x14ac:dyDescent="0.3">
      <c r="A20" t="s">
        <v>222</v>
      </c>
      <c r="B20" t="s">
        <v>0</v>
      </c>
      <c r="C20">
        <v>5.504610929831701</v>
      </c>
      <c r="D20" s="72">
        <v>0</v>
      </c>
      <c r="E20" s="72">
        <v>0.9</v>
      </c>
      <c r="F20">
        <v>0</v>
      </c>
      <c r="G20">
        <v>0</v>
      </c>
      <c r="H20" s="74">
        <v>0</v>
      </c>
      <c r="I20">
        <v>0</v>
      </c>
      <c r="J20">
        <v>0</v>
      </c>
      <c r="K20">
        <v>0</v>
      </c>
      <c r="L20">
        <v>0</v>
      </c>
      <c r="M20" s="81">
        <v>0</v>
      </c>
      <c r="N20" s="78">
        <v>275</v>
      </c>
      <c r="O20" t="s">
        <v>134</v>
      </c>
      <c r="P20">
        <f t="shared" si="0"/>
        <v>5.5046109298317013E-2</v>
      </c>
      <c r="Q20" t="s">
        <v>0</v>
      </c>
      <c r="R20" t="s">
        <v>134</v>
      </c>
      <c r="S20" t="s">
        <v>134</v>
      </c>
      <c r="T20" t="s">
        <v>134</v>
      </c>
      <c r="U20" t="s">
        <v>134</v>
      </c>
    </row>
    <row r="21" spans="1:21" x14ac:dyDescent="0.3">
      <c r="A21" t="s">
        <v>195</v>
      </c>
      <c r="B21" t="s">
        <v>0</v>
      </c>
      <c r="C21">
        <v>0</v>
      </c>
      <c r="D21" s="72">
        <v>0</v>
      </c>
      <c r="E21" s="72">
        <v>0.9</v>
      </c>
      <c r="F21">
        <v>0</v>
      </c>
      <c r="G21">
        <v>0</v>
      </c>
      <c r="H21" s="74">
        <v>0</v>
      </c>
      <c r="I21">
        <v>0</v>
      </c>
      <c r="J21">
        <v>0</v>
      </c>
      <c r="K21">
        <v>0</v>
      </c>
      <c r="L21">
        <v>0</v>
      </c>
      <c r="M21" s="81">
        <v>0</v>
      </c>
      <c r="N21" s="78">
        <v>275</v>
      </c>
      <c r="O21" t="s">
        <v>131</v>
      </c>
      <c r="P21">
        <f t="shared" si="0"/>
        <v>0</v>
      </c>
      <c r="Q21" t="s">
        <v>0</v>
      </c>
      <c r="R21" t="s">
        <v>131</v>
      </c>
      <c r="S21" t="s">
        <v>131</v>
      </c>
      <c r="T21" t="s">
        <v>131</v>
      </c>
      <c r="U21" t="s">
        <v>131</v>
      </c>
    </row>
    <row r="22" spans="1:21" x14ac:dyDescent="0.3">
      <c r="A22" t="s">
        <v>191</v>
      </c>
      <c r="B22" t="s">
        <v>0</v>
      </c>
      <c r="C22">
        <v>0</v>
      </c>
      <c r="D22" s="72">
        <v>0</v>
      </c>
      <c r="E22" s="72">
        <v>0.9</v>
      </c>
      <c r="F22">
        <v>0</v>
      </c>
      <c r="G22">
        <v>0</v>
      </c>
      <c r="H22" s="74">
        <v>0</v>
      </c>
      <c r="I22">
        <v>0</v>
      </c>
      <c r="J22">
        <v>0</v>
      </c>
      <c r="K22">
        <v>0</v>
      </c>
      <c r="L22">
        <v>0</v>
      </c>
      <c r="M22" s="81">
        <v>0</v>
      </c>
      <c r="N22" s="78">
        <v>330</v>
      </c>
      <c r="O22" t="s">
        <v>133</v>
      </c>
      <c r="P22">
        <f t="shared" si="0"/>
        <v>0</v>
      </c>
      <c r="Q22" t="s">
        <v>0</v>
      </c>
      <c r="R22" t="s">
        <v>133</v>
      </c>
      <c r="S22" t="s">
        <v>133</v>
      </c>
      <c r="T22" t="s">
        <v>133</v>
      </c>
      <c r="U22" t="s">
        <v>133</v>
      </c>
    </row>
    <row r="23" spans="1:21" x14ac:dyDescent="0.3">
      <c r="A23" t="s">
        <v>192</v>
      </c>
      <c r="B23" t="s">
        <v>0</v>
      </c>
      <c r="C23">
        <v>4.4279058761830044</v>
      </c>
      <c r="D23" s="72">
        <v>0</v>
      </c>
      <c r="E23" s="72">
        <v>0.9</v>
      </c>
      <c r="F23">
        <v>0</v>
      </c>
      <c r="G23">
        <v>0</v>
      </c>
      <c r="H23" s="74">
        <v>0</v>
      </c>
      <c r="I23">
        <v>0</v>
      </c>
      <c r="J23">
        <v>0</v>
      </c>
      <c r="K23">
        <v>0</v>
      </c>
      <c r="L23">
        <v>0</v>
      </c>
      <c r="M23" s="81">
        <v>0</v>
      </c>
      <c r="N23" s="78">
        <v>275</v>
      </c>
      <c r="O23" t="s">
        <v>133</v>
      </c>
      <c r="P23">
        <f t="shared" si="0"/>
        <v>4.4279058761830047E-2</v>
      </c>
      <c r="Q23" t="s">
        <v>0</v>
      </c>
      <c r="R23" t="s">
        <v>133</v>
      </c>
      <c r="S23" t="s">
        <v>133</v>
      </c>
      <c r="T23" t="s">
        <v>133</v>
      </c>
      <c r="U23" t="s">
        <v>133</v>
      </c>
    </row>
    <row r="24" spans="1:21" x14ac:dyDescent="0.3">
      <c r="A24" t="s">
        <v>196</v>
      </c>
      <c r="B24" t="s">
        <v>0</v>
      </c>
      <c r="C24">
        <v>0</v>
      </c>
      <c r="D24" s="72">
        <v>0</v>
      </c>
      <c r="E24" s="72">
        <v>0.9</v>
      </c>
      <c r="F24">
        <v>0</v>
      </c>
      <c r="G24">
        <v>0</v>
      </c>
      <c r="H24" s="74">
        <v>0</v>
      </c>
      <c r="I24">
        <v>0</v>
      </c>
      <c r="J24">
        <v>0</v>
      </c>
      <c r="K24">
        <v>0</v>
      </c>
      <c r="L24">
        <v>0</v>
      </c>
      <c r="M24" s="81">
        <v>0</v>
      </c>
      <c r="N24" s="78">
        <v>330</v>
      </c>
      <c r="O24" t="s">
        <v>133</v>
      </c>
      <c r="P24">
        <f t="shared" si="0"/>
        <v>0</v>
      </c>
      <c r="Q24" t="s">
        <v>0</v>
      </c>
      <c r="R24" t="s">
        <v>133</v>
      </c>
      <c r="S24" t="s">
        <v>133</v>
      </c>
      <c r="T24" t="s">
        <v>133</v>
      </c>
      <c r="U24" t="s">
        <v>133</v>
      </c>
    </row>
    <row r="25" spans="1:21" x14ac:dyDescent="0.3">
      <c r="A25" t="s">
        <v>217</v>
      </c>
      <c r="B25" t="s">
        <v>0</v>
      </c>
      <c r="C25">
        <v>3.796283399883932</v>
      </c>
      <c r="D25" s="72">
        <v>0</v>
      </c>
      <c r="E25" s="72">
        <v>0.9</v>
      </c>
      <c r="F25">
        <v>0</v>
      </c>
      <c r="G25">
        <v>0</v>
      </c>
      <c r="H25" s="74">
        <v>0</v>
      </c>
      <c r="I25">
        <v>0</v>
      </c>
      <c r="J25">
        <v>0</v>
      </c>
      <c r="K25">
        <v>0</v>
      </c>
      <c r="L25">
        <v>0</v>
      </c>
      <c r="M25" s="81">
        <v>0</v>
      </c>
      <c r="N25" s="78">
        <v>275</v>
      </c>
      <c r="O25" t="s">
        <v>131</v>
      </c>
      <c r="P25">
        <f t="shared" si="0"/>
        <v>3.7962833998839318E-2</v>
      </c>
      <c r="Q25" t="s">
        <v>0</v>
      </c>
      <c r="R25" t="s">
        <v>131</v>
      </c>
      <c r="S25" t="s">
        <v>131</v>
      </c>
      <c r="T25" t="s">
        <v>131</v>
      </c>
      <c r="U25" t="s">
        <v>131</v>
      </c>
    </row>
    <row r="26" spans="1:21" x14ac:dyDescent="0.3">
      <c r="A26" t="s">
        <v>202</v>
      </c>
      <c r="B26" t="s">
        <v>0</v>
      </c>
      <c r="C26">
        <v>6.2638676098084876</v>
      </c>
      <c r="D26" s="72">
        <v>0</v>
      </c>
      <c r="E26" s="72">
        <v>0.9</v>
      </c>
      <c r="F26">
        <v>0</v>
      </c>
      <c r="G26">
        <v>0</v>
      </c>
      <c r="H26" s="74">
        <v>0</v>
      </c>
      <c r="I26">
        <v>0</v>
      </c>
      <c r="J26">
        <v>0</v>
      </c>
      <c r="K26">
        <v>0</v>
      </c>
      <c r="L26">
        <v>0</v>
      </c>
      <c r="M26" s="81">
        <v>0</v>
      </c>
      <c r="N26" s="78">
        <v>275</v>
      </c>
      <c r="O26" t="s">
        <v>132</v>
      </c>
      <c r="P26">
        <f t="shared" si="0"/>
        <v>6.2638676098084878E-2</v>
      </c>
      <c r="Q26" t="s">
        <v>0</v>
      </c>
      <c r="R26" t="s">
        <v>132</v>
      </c>
      <c r="S26" t="s">
        <v>132</v>
      </c>
      <c r="T26" t="s">
        <v>132</v>
      </c>
      <c r="U26" t="s">
        <v>132</v>
      </c>
    </row>
    <row r="27" spans="1:21" x14ac:dyDescent="0.3">
      <c r="A27" t="s">
        <v>210</v>
      </c>
      <c r="B27" t="s">
        <v>0</v>
      </c>
      <c r="C27">
        <v>3.9439166432127517</v>
      </c>
      <c r="D27" s="72">
        <v>0</v>
      </c>
      <c r="E27" s="72">
        <v>0.9</v>
      </c>
      <c r="F27">
        <v>0</v>
      </c>
      <c r="G27">
        <v>0</v>
      </c>
      <c r="H27" s="74">
        <v>0</v>
      </c>
      <c r="I27">
        <v>0</v>
      </c>
      <c r="J27">
        <v>0</v>
      </c>
      <c r="K27">
        <v>0</v>
      </c>
      <c r="L27">
        <v>0</v>
      </c>
      <c r="M27" s="81">
        <v>0</v>
      </c>
      <c r="N27" s="78">
        <v>275</v>
      </c>
      <c r="O27" t="s">
        <v>131</v>
      </c>
      <c r="P27">
        <f t="shared" si="0"/>
        <v>3.9439166432127519E-2</v>
      </c>
      <c r="Q27" t="s">
        <v>0</v>
      </c>
      <c r="R27" t="s">
        <v>131</v>
      </c>
      <c r="S27" t="s">
        <v>131</v>
      </c>
      <c r="T27" t="s">
        <v>131</v>
      </c>
      <c r="U27" t="s">
        <v>131</v>
      </c>
    </row>
    <row r="28" spans="1:21" x14ac:dyDescent="0.3">
      <c r="A28" t="s">
        <v>224</v>
      </c>
      <c r="B28" t="s">
        <v>0</v>
      </c>
      <c r="C28">
        <v>0</v>
      </c>
      <c r="D28" s="72">
        <v>0</v>
      </c>
      <c r="E28" s="72">
        <v>0.9</v>
      </c>
      <c r="F28">
        <v>0</v>
      </c>
      <c r="G28">
        <v>0</v>
      </c>
      <c r="H28" s="74">
        <v>0</v>
      </c>
      <c r="I28">
        <v>0</v>
      </c>
      <c r="J28">
        <v>0</v>
      </c>
      <c r="K28">
        <v>0</v>
      </c>
      <c r="L28">
        <v>0</v>
      </c>
      <c r="M28" s="81">
        <v>0</v>
      </c>
      <c r="N28" s="78">
        <v>275</v>
      </c>
      <c r="O28" t="s">
        <v>134</v>
      </c>
      <c r="P28">
        <f t="shared" si="0"/>
        <v>0</v>
      </c>
      <c r="Q28" t="s">
        <v>0</v>
      </c>
      <c r="R28" t="s">
        <v>134</v>
      </c>
      <c r="S28" t="s">
        <v>134</v>
      </c>
      <c r="T28" t="s">
        <v>134</v>
      </c>
      <c r="U28" t="s">
        <v>134</v>
      </c>
    </row>
    <row r="29" spans="1:21" x14ac:dyDescent="0.3">
      <c r="A29" t="s">
        <v>211</v>
      </c>
      <c r="B29" t="s">
        <v>0</v>
      </c>
      <c r="C29">
        <v>3.96500710654544</v>
      </c>
      <c r="D29" s="72">
        <v>0</v>
      </c>
      <c r="E29" s="72">
        <v>0.9</v>
      </c>
      <c r="F29">
        <v>0</v>
      </c>
      <c r="G29">
        <v>0</v>
      </c>
      <c r="H29" s="74">
        <v>0</v>
      </c>
      <c r="I29">
        <v>0</v>
      </c>
      <c r="J29">
        <v>0</v>
      </c>
      <c r="K29">
        <v>0</v>
      </c>
      <c r="L29">
        <v>0</v>
      </c>
      <c r="M29" s="81">
        <v>0</v>
      </c>
      <c r="N29" s="78">
        <v>275</v>
      </c>
      <c r="O29" t="s">
        <v>131</v>
      </c>
      <c r="P29">
        <f t="shared" si="0"/>
        <v>3.9650071065454401E-2</v>
      </c>
      <c r="Q29" t="s">
        <v>0</v>
      </c>
      <c r="R29" t="s">
        <v>131</v>
      </c>
      <c r="S29" t="s">
        <v>131</v>
      </c>
      <c r="T29" t="s">
        <v>131</v>
      </c>
      <c r="U29" t="s">
        <v>131</v>
      </c>
    </row>
    <row r="30" spans="1:21" x14ac:dyDescent="0.3">
      <c r="A30" t="s">
        <v>197</v>
      </c>
      <c r="B30" t="s">
        <v>0</v>
      </c>
      <c r="C30">
        <v>4.935168419849111</v>
      </c>
      <c r="D30" s="72">
        <v>0</v>
      </c>
      <c r="E30" s="72">
        <v>0.9</v>
      </c>
      <c r="F30">
        <v>0</v>
      </c>
      <c r="G30">
        <v>0</v>
      </c>
      <c r="H30" s="74">
        <v>0</v>
      </c>
      <c r="I30">
        <v>0</v>
      </c>
      <c r="J30">
        <v>0</v>
      </c>
      <c r="K30">
        <v>0</v>
      </c>
      <c r="L30">
        <v>0</v>
      </c>
      <c r="M30" s="81">
        <v>0</v>
      </c>
      <c r="N30" s="78">
        <v>275</v>
      </c>
      <c r="O30" t="s">
        <v>132</v>
      </c>
      <c r="P30">
        <f t="shared" si="0"/>
        <v>4.9351684198491112E-2</v>
      </c>
      <c r="Q30" t="s">
        <v>0</v>
      </c>
      <c r="R30" t="s">
        <v>132</v>
      </c>
      <c r="S30" t="s">
        <v>132</v>
      </c>
      <c r="T30" t="s">
        <v>132</v>
      </c>
      <c r="U30" t="s">
        <v>132</v>
      </c>
    </row>
    <row r="31" spans="1:21" x14ac:dyDescent="0.3">
      <c r="A31" t="s">
        <v>198</v>
      </c>
      <c r="B31" t="s">
        <v>0</v>
      </c>
      <c r="C31">
        <v>0</v>
      </c>
      <c r="D31" s="72">
        <v>0</v>
      </c>
      <c r="E31" s="72">
        <v>0.9</v>
      </c>
      <c r="F31">
        <v>0</v>
      </c>
      <c r="G31">
        <v>0</v>
      </c>
      <c r="H31" s="74">
        <v>0</v>
      </c>
      <c r="I31">
        <v>0</v>
      </c>
      <c r="J31">
        <v>0</v>
      </c>
      <c r="K31">
        <v>0</v>
      </c>
      <c r="L31">
        <v>0</v>
      </c>
      <c r="M31" s="81">
        <v>0</v>
      </c>
      <c r="N31" s="78">
        <v>275</v>
      </c>
      <c r="O31" t="s">
        <v>131</v>
      </c>
      <c r="P31">
        <f t="shared" si="0"/>
        <v>0</v>
      </c>
      <c r="Q31" t="s">
        <v>0</v>
      </c>
      <c r="R31" t="s">
        <v>131</v>
      </c>
      <c r="S31" t="s">
        <v>131</v>
      </c>
      <c r="T31" t="s">
        <v>131</v>
      </c>
      <c r="U31" t="s">
        <v>131</v>
      </c>
    </row>
    <row r="32" spans="1:21" x14ac:dyDescent="0.3">
      <c r="A32" t="s">
        <v>205</v>
      </c>
      <c r="B32" t="s">
        <v>0</v>
      </c>
      <c r="C32">
        <v>12.823001706274617</v>
      </c>
      <c r="D32" s="72">
        <v>0</v>
      </c>
      <c r="E32" s="72">
        <v>0.9</v>
      </c>
      <c r="F32">
        <v>0</v>
      </c>
      <c r="G32">
        <v>0</v>
      </c>
      <c r="H32" s="74">
        <v>0</v>
      </c>
      <c r="I32">
        <v>0</v>
      </c>
      <c r="J32">
        <v>0</v>
      </c>
      <c r="K32">
        <v>0</v>
      </c>
      <c r="L32">
        <v>0</v>
      </c>
      <c r="M32" s="81">
        <v>0</v>
      </c>
      <c r="N32" s="78">
        <v>275</v>
      </c>
      <c r="O32" t="s">
        <v>131</v>
      </c>
      <c r="P32">
        <f t="shared" si="0"/>
        <v>0.12823001706274617</v>
      </c>
      <c r="Q32" t="s">
        <v>0</v>
      </c>
      <c r="R32" t="s">
        <v>131</v>
      </c>
      <c r="S32" t="s">
        <v>131</v>
      </c>
      <c r="T32" t="s">
        <v>131</v>
      </c>
      <c r="U32" t="s">
        <v>131</v>
      </c>
    </row>
    <row r="33" spans="1:21" x14ac:dyDescent="0.3">
      <c r="A33" t="s">
        <v>199</v>
      </c>
      <c r="B33" t="s">
        <v>0</v>
      </c>
      <c r="C33">
        <v>0</v>
      </c>
      <c r="D33" s="72">
        <v>0</v>
      </c>
      <c r="E33" s="72">
        <v>0.9</v>
      </c>
      <c r="F33">
        <v>0</v>
      </c>
      <c r="G33">
        <v>0</v>
      </c>
      <c r="H33" s="74">
        <v>0</v>
      </c>
      <c r="I33">
        <v>0</v>
      </c>
      <c r="J33">
        <v>0</v>
      </c>
      <c r="K33">
        <v>0</v>
      </c>
      <c r="L33">
        <v>0</v>
      </c>
      <c r="M33" s="81">
        <v>0</v>
      </c>
      <c r="N33" s="78">
        <v>275</v>
      </c>
      <c r="O33" t="s">
        <v>134</v>
      </c>
      <c r="P33">
        <f t="shared" si="0"/>
        <v>0</v>
      </c>
      <c r="Q33" t="s">
        <v>0</v>
      </c>
      <c r="R33" t="s">
        <v>134</v>
      </c>
      <c r="S33" t="s">
        <v>134</v>
      </c>
      <c r="T33" t="s">
        <v>134</v>
      </c>
      <c r="U33" t="s">
        <v>134</v>
      </c>
    </row>
    <row r="34" spans="1:21" x14ac:dyDescent="0.3">
      <c r="A34" t="s">
        <v>218</v>
      </c>
      <c r="B34" t="s">
        <v>0</v>
      </c>
      <c r="C34">
        <v>1.0123422399690485</v>
      </c>
      <c r="D34" s="72">
        <v>0</v>
      </c>
      <c r="E34" s="72">
        <v>0.9</v>
      </c>
      <c r="F34">
        <v>0</v>
      </c>
      <c r="G34">
        <v>0</v>
      </c>
      <c r="H34" s="74">
        <v>0</v>
      </c>
      <c r="I34">
        <v>0</v>
      </c>
      <c r="J34">
        <v>0</v>
      </c>
      <c r="K34">
        <v>0</v>
      </c>
      <c r="L34">
        <v>0</v>
      </c>
      <c r="M34" s="81">
        <v>0</v>
      </c>
      <c r="N34" s="78">
        <v>275</v>
      </c>
      <c r="O34" t="s">
        <v>132</v>
      </c>
      <c r="P34">
        <f t="shared" si="0"/>
        <v>1.0123422399690486E-2</v>
      </c>
      <c r="Q34" t="s">
        <v>0</v>
      </c>
      <c r="R34" t="s">
        <v>132</v>
      </c>
      <c r="S34" t="s">
        <v>132</v>
      </c>
      <c r="T34" t="s">
        <v>132</v>
      </c>
      <c r="U34" t="s">
        <v>132</v>
      </c>
    </row>
    <row r="35" spans="1:21" x14ac:dyDescent="0.3">
      <c r="A35" t="s">
        <v>200</v>
      </c>
      <c r="B35" t="s">
        <v>0</v>
      </c>
      <c r="C35">
        <v>0.67489482664603229</v>
      </c>
      <c r="D35" s="72">
        <v>0</v>
      </c>
      <c r="E35" s="72">
        <v>0.9</v>
      </c>
      <c r="F35">
        <v>0</v>
      </c>
      <c r="G35">
        <v>0</v>
      </c>
      <c r="H35" s="74">
        <v>0</v>
      </c>
      <c r="I35">
        <v>0</v>
      </c>
      <c r="J35">
        <v>0</v>
      </c>
      <c r="K35">
        <v>0</v>
      </c>
      <c r="L35">
        <v>0</v>
      </c>
      <c r="M35" s="81">
        <v>0</v>
      </c>
      <c r="N35" s="78">
        <v>275</v>
      </c>
      <c r="O35" t="s">
        <v>133</v>
      </c>
      <c r="P35">
        <f t="shared" si="0"/>
        <v>6.7489482664603228E-3</v>
      </c>
      <c r="Q35" t="s">
        <v>0</v>
      </c>
      <c r="R35" t="s">
        <v>133</v>
      </c>
      <c r="S35" t="s">
        <v>133</v>
      </c>
      <c r="T35" t="s">
        <v>133</v>
      </c>
      <c r="U35" t="s">
        <v>133</v>
      </c>
    </row>
    <row r="36" spans="1:21" x14ac:dyDescent="0.3">
      <c r="A36" t="s">
        <v>225</v>
      </c>
      <c r="B36" t="s">
        <v>0</v>
      </c>
      <c r="C36">
        <v>1.275973031627655</v>
      </c>
      <c r="D36" s="72">
        <v>0</v>
      </c>
      <c r="E36" s="72">
        <v>0.9</v>
      </c>
      <c r="F36">
        <v>0</v>
      </c>
      <c r="G36">
        <v>0</v>
      </c>
      <c r="H36" s="74">
        <v>0</v>
      </c>
      <c r="I36">
        <v>0</v>
      </c>
      <c r="J36">
        <v>0</v>
      </c>
      <c r="K36">
        <v>0</v>
      </c>
      <c r="L36">
        <v>0</v>
      </c>
      <c r="M36" s="81">
        <v>0</v>
      </c>
      <c r="N36" s="78">
        <v>275</v>
      </c>
      <c r="O36" t="s">
        <v>131</v>
      </c>
      <c r="P36">
        <f t="shared" si="0"/>
        <v>1.275973031627655E-2</v>
      </c>
      <c r="Q36" t="s">
        <v>0</v>
      </c>
      <c r="R36" t="s">
        <v>131</v>
      </c>
      <c r="S36" t="s">
        <v>131</v>
      </c>
      <c r="T36" t="s">
        <v>131</v>
      </c>
      <c r="U36" t="s">
        <v>131</v>
      </c>
    </row>
    <row r="37" spans="1:21" x14ac:dyDescent="0.3">
      <c r="A37" t="s">
        <v>201</v>
      </c>
      <c r="B37" t="s">
        <v>0</v>
      </c>
      <c r="C37">
        <v>0</v>
      </c>
      <c r="D37" s="72">
        <v>0</v>
      </c>
      <c r="E37" s="72">
        <v>0.9</v>
      </c>
      <c r="F37">
        <v>0</v>
      </c>
      <c r="G37">
        <v>0</v>
      </c>
      <c r="H37" s="74">
        <v>0</v>
      </c>
      <c r="I37">
        <v>0</v>
      </c>
      <c r="J37">
        <v>0</v>
      </c>
      <c r="K37">
        <v>0</v>
      </c>
      <c r="L37">
        <v>0</v>
      </c>
      <c r="M37" s="81">
        <v>0</v>
      </c>
      <c r="N37" s="78">
        <v>275</v>
      </c>
      <c r="O37" t="s">
        <v>133</v>
      </c>
      <c r="P37">
        <f t="shared" si="0"/>
        <v>0</v>
      </c>
      <c r="Q37" t="s">
        <v>0</v>
      </c>
      <c r="R37" t="s">
        <v>133</v>
      </c>
      <c r="S37" t="s">
        <v>133</v>
      </c>
      <c r="T37" t="s">
        <v>133</v>
      </c>
      <c r="U37" t="s">
        <v>133</v>
      </c>
    </row>
    <row r="38" spans="1:21" x14ac:dyDescent="0.3">
      <c r="A38" t="s">
        <v>209</v>
      </c>
      <c r="B38" t="s">
        <v>0</v>
      </c>
      <c r="C38">
        <v>2.1617724916005723</v>
      </c>
      <c r="D38" s="72">
        <v>0</v>
      </c>
      <c r="E38" s="72">
        <v>0.9</v>
      </c>
      <c r="F38">
        <v>0</v>
      </c>
      <c r="G38">
        <v>0</v>
      </c>
      <c r="H38" s="74">
        <v>0</v>
      </c>
      <c r="I38">
        <v>0</v>
      </c>
      <c r="J38">
        <v>0</v>
      </c>
      <c r="K38">
        <v>0</v>
      </c>
      <c r="L38">
        <v>0</v>
      </c>
      <c r="M38" s="81">
        <v>0</v>
      </c>
      <c r="N38" s="78">
        <v>275</v>
      </c>
      <c r="O38" t="s">
        <v>131</v>
      </c>
      <c r="P38">
        <f t="shared" si="0"/>
        <v>2.1617724916005724E-2</v>
      </c>
      <c r="Q38" t="s">
        <v>0</v>
      </c>
      <c r="R38" t="s">
        <v>131</v>
      </c>
      <c r="S38" t="s">
        <v>131</v>
      </c>
      <c r="T38" t="s">
        <v>131</v>
      </c>
      <c r="U38" t="s">
        <v>131</v>
      </c>
    </row>
    <row r="39" spans="1:21" x14ac:dyDescent="0.3">
      <c r="A39" t="s">
        <v>203</v>
      </c>
      <c r="B39" t="s">
        <v>0</v>
      </c>
      <c r="C39">
        <v>3.153024268236932</v>
      </c>
      <c r="D39" s="72">
        <v>0</v>
      </c>
      <c r="E39" s="72">
        <v>0.9</v>
      </c>
      <c r="F39">
        <v>0</v>
      </c>
      <c r="G39">
        <v>0</v>
      </c>
      <c r="H39" s="74">
        <v>0</v>
      </c>
      <c r="I39">
        <v>0</v>
      </c>
      <c r="J39">
        <v>0</v>
      </c>
      <c r="K39">
        <v>0</v>
      </c>
      <c r="L39">
        <v>0</v>
      </c>
      <c r="M39" s="81">
        <v>0</v>
      </c>
      <c r="N39" s="78">
        <v>275</v>
      </c>
      <c r="O39" t="s">
        <v>132</v>
      </c>
      <c r="P39">
        <f t="shared" si="0"/>
        <v>3.1530242682369321E-2</v>
      </c>
      <c r="Q39" t="s">
        <v>0</v>
      </c>
      <c r="R39" t="s">
        <v>132</v>
      </c>
      <c r="S39" t="s">
        <v>132</v>
      </c>
      <c r="T39" t="s">
        <v>132</v>
      </c>
      <c r="U39" t="s">
        <v>132</v>
      </c>
    </row>
    <row r="40" spans="1:21" x14ac:dyDescent="0.3">
      <c r="A40" t="s">
        <v>206</v>
      </c>
      <c r="B40" t="s">
        <v>0</v>
      </c>
      <c r="C40">
        <v>9.9100750562191049</v>
      </c>
      <c r="D40" s="72">
        <v>0</v>
      </c>
      <c r="E40" s="72">
        <v>0.9</v>
      </c>
      <c r="F40">
        <v>0</v>
      </c>
      <c r="G40">
        <v>0</v>
      </c>
      <c r="H40" s="74">
        <v>0</v>
      </c>
      <c r="I40">
        <v>0</v>
      </c>
      <c r="J40">
        <v>0</v>
      </c>
      <c r="K40">
        <v>0</v>
      </c>
      <c r="L40">
        <v>0</v>
      </c>
      <c r="M40" s="81">
        <v>0</v>
      </c>
      <c r="N40" s="78">
        <v>275</v>
      </c>
      <c r="O40" t="s">
        <v>134</v>
      </c>
      <c r="P40">
        <f t="shared" si="0"/>
        <v>9.9100750562191045E-2</v>
      </c>
      <c r="Q40" t="s">
        <v>0</v>
      </c>
      <c r="R40" t="s">
        <v>134</v>
      </c>
      <c r="S40" t="s">
        <v>134</v>
      </c>
      <c r="T40" t="s">
        <v>134</v>
      </c>
      <c r="U40" t="s">
        <v>134</v>
      </c>
    </row>
    <row r="41" spans="1:21" x14ac:dyDescent="0.3">
      <c r="A41" t="s">
        <v>173</v>
      </c>
      <c r="B41" t="s">
        <v>0</v>
      </c>
      <c r="C41">
        <v>0.43013942797206328</v>
      </c>
      <c r="D41" s="72">
        <v>0</v>
      </c>
      <c r="E41" s="72">
        <v>0.9</v>
      </c>
      <c r="F41">
        <v>0</v>
      </c>
      <c r="G41">
        <v>0</v>
      </c>
      <c r="H41" s="74">
        <v>0</v>
      </c>
      <c r="I41">
        <v>0</v>
      </c>
      <c r="J41">
        <v>0</v>
      </c>
      <c r="K41">
        <v>0</v>
      </c>
      <c r="L41">
        <v>0</v>
      </c>
      <c r="M41" s="81">
        <v>0</v>
      </c>
      <c r="N41" s="78">
        <v>20</v>
      </c>
      <c r="O41" t="s">
        <v>133</v>
      </c>
      <c r="P41">
        <f t="shared" si="0"/>
        <v>4.301394279720633E-3</v>
      </c>
      <c r="Q41" t="s">
        <v>0</v>
      </c>
      <c r="R41" t="s">
        <v>133</v>
      </c>
      <c r="S41" t="s">
        <v>133</v>
      </c>
      <c r="T41" t="s">
        <v>133</v>
      </c>
      <c r="U41" t="s">
        <v>133</v>
      </c>
    </row>
    <row r="42" spans="1:21" x14ac:dyDescent="0.3">
      <c r="A42" t="s">
        <v>176</v>
      </c>
      <c r="B42" t="s">
        <v>0</v>
      </c>
      <c r="C42">
        <v>0.26989140578639265</v>
      </c>
      <c r="D42" s="72">
        <v>0</v>
      </c>
      <c r="E42" s="72">
        <v>0.9</v>
      </c>
      <c r="F42">
        <v>0</v>
      </c>
      <c r="G42">
        <v>0</v>
      </c>
      <c r="H42" s="74">
        <v>0</v>
      </c>
      <c r="I42">
        <v>0</v>
      </c>
      <c r="J42">
        <v>0</v>
      </c>
      <c r="K42">
        <v>0</v>
      </c>
      <c r="L42">
        <v>0</v>
      </c>
      <c r="M42" s="81">
        <v>0</v>
      </c>
      <c r="N42" s="78">
        <v>20</v>
      </c>
      <c r="O42" t="s">
        <v>133</v>
      </c>
      <c r="P42">
        <f t="shared" si="0"/>
        <v>2.6989140578639265E-3</v>
      </c>
      <c r="Q42" t="s">
        <v>0</v>
      </c>
      <c r="R42" t="s">
        <v>133</v>
      </c>
      <c r="S42" t="s">
        <v>133</v>
      </c>
      <c r="T42" t="s">
        <v>133</v>
      </c>
      <c r="U42" t="s">
        <v>133</v>
      </c>
    </row>
    <row r="43" spans="1:21" x14ac:dyDescent="0.3">
      <c r="A43" t="s">
        <v>174</v>
      </c>
      <c r="B43" t="s">
        <v>0</v>
      </c>
      <c r="C43">
        <v>0.35423247009464032</v>
      </c>
      <c r="D43" s="72">
        <v>0</v>
      </c>
      <c r="E43" s="72">
        <v>0.9</v>
      </c>
      <c r="F43">
        <v>0</v>
      </c>
      <c r="G43">
        <v>0</v>
      </c>
      <c r="H43" s="74">
        <v>0</v>
      </c>
      <c r="I43">
        <v>0</v>
      </c>
      <c r="J43">
        <v>0</v>
      </c>
      <c r="K43">
        <v>0</v>
      </c>
      <c r="L43">
        <v>0</v>
      </c>
      <c r="M43" s="81">
        <v>0</v>
      </c>
      <c r="N43" s="78">
        <v>20</v>
      </c>
      <c r="O43" t="s">
        <v>134</v>
      </c>
      <c r="P43">
        <f t="shared" si="0"/>
        <v>3.5423247009464033E-3</v>
      </c>
      <c r="Q43" t="s">
        <v>0</v>
      </c>
      <c r="R43" t="s">
        <v>134</v>
      </c>
      <c r="S43" t="s">
        <v>134</v>
      </c>
      <c r="T43" t="s">
        <v>134</v>
      </c>
      <c r="U43" t="s">
        <v>134</v>
      </c>
    </row>
    <row r="44" spans="1:21" x14ac:dyDescent="0.3">
      <c r="A44" t="s">
        <v>177</v>
      </c>
      <c r="B44" t="s">
        <v>0</v>
      </c>
      <c r="C44">
        <v>0.47230996012618714</v>
      </c>
      <c r="D44" s="72">
        <v>0</v>
      </c>
      <c r="E44" s="72">
        <v>0.9</v>
      </c>
      <c r="F44">
        <v>0</v>
      </c>
      <c r="G44">
        <v>0</v>
      </c>
      <c r="H44" s="74">
        <v>0</v>
      </c>
      <c r="I44">
        <v>0</v>
      </c>
      <c r="J44">
        <v>0</v>
      </c>
      <c r="K44">
        <v>0</v>
      </c>
      <c r="L44">
        <v>0</v>
      </c>
      <c r="M44" s="81">
        <v>0</v>
      </c>
      <c r="N44" s="78">
        <v>20</v>
      </c>
      <c r="O44" t="s">
        <v>134</v>
      </c>
      <c r="P44">
        <f t="shared" si="0"/>
        <v>4.7230996012618716E-3</v>
      </c>
      <c r="Q44" t="s">
        <v>0</v>
      </c>
      <c r="R44" t="s">
        <v>134</v>
      </c>
      <c r="S44" t="s">
        <v>134</v>
      </c>
      <c r="T44" t="s">
        <v>134</v>
      </c>
      <c r="U44" t="s">
        <v>134</v>
      </c>
    </row>
    <row r="45" spans="1:21" x14ac:dyDescent="0.3">
      <c r="A45" t="s">
        <v>187</v>
      </c>
      <c r="B45" t="s">
        <v>0</v>
      </c>
      <c r="C45">
        <v>0.21085266077061926</v>
      </c>
      <c r="D45" s="72">
        <v>0</v>
      </c>
      <c r="E45" s="72">
        <v>0.9</v>
      </c>
      <c r="F45">
        <v>0</v>
      </c>
      <c r="G45">
        <v>0</v>
      </c>
      <c r="H45" s="74">
        <v>0</v>
      </c>
      <c r="I45">
        <v>0</v>
      </c>
      <c r="J45">
        <v>0</v>
      </c>
      <c r="K45">
        <v>0</v>
      </c>
      <c r="L45">
        <v>0</v>
      </c>
      <c r="M45" s="81">
        <v>0</v>
      </c>
      <c r="N45" s="78">
        <v>20</v>
      </c>
      <c r="O45" t="s">
        <v>131</v>
      </c>
      <c r="P45">
        <f t="shared" si="0"/>
        <v>2.1085266077061925E-3</v>
      </c>
      <c r="Q45" t="s">
        <v>0</v>
      </c>
      <c r="R45" t="s">
        <v>131</v>
      </c>
      <c r="S45" t="s">
        <v>131</v>
      </c>
      <c r="T45" t="s">
        <v>131</v>
      </c>
      <c r="U45" t="s">
        <v>131</v>
      </c>
    </row>
    <row r="46" spans="1:21" x14ac:dyDescent="0.3">
      <c r="A46" t="s">
        <v>181</v>
      </c>
      <c r="B46" t="s">
        <v>0</v>
      </c>
      <c r="C46">
        <v>0.12651159646237156</v>
      </c>
      <c r="D46" s="72">
        <v>0</v>
      </c>
      <c r="E46" s="72">
        <v>0.9</v>
      </c>
      <c r="F46">
        <v>0</v>
      </c>
      <c r="G46">
        <v>0</v>
      </c>
      <c r="H46" s="74">
        <v>0</v>
      </c>
      <c r="I46">
        <v>0</v>
      </c>
      <c r="J46">
        <v>0</v>
      </c>
      <c r="K46">
        <v>0</v>
      </c>
      <c r="L46">
        <v>0</v>
      </c>
      <c r="M46" s="81">
        <v>0</v>
      </c>
      <c r="N46" s="78">
        <v>20</v>
      </c>
      <c r="O46" t="s">
        <v>133</v>
      </c>
      <c r="P46">
        <f t="shared" si="0"/>
        <v>1.2651159646237156E-3</v>
      </c>
      <c r="Q46" t="s">
        <v>0</v>
      </c>
      <c r="R46" t="s">
        <v>133</v>
      </c>
      <c r="S46" t="s">
        <v>133</v>
      </c>
      <c r="T46" t="s">
        <v>133</v>
      </c>
      <c r="U46" t="s">
        <v>133</v>
      </c>
    </row>
    <row r="47" spans="1:21" x14ac:dyDescent="0.3">
      <c r="A47" t="s">
        <v>179</v>
      </c>
      <c r="B47" t="s">
        <v>0</v>
      </c>
      <c r="C47">
        <v>0.35423247009464032</v>
      </c>
      <c r="D47" s="72">
        <v>0</v>
      </c>
      <c r="E47" s="72">
        <v>0.9</v>
      </c>
      <c r="F47">
        <v>0</v>
      </c>
      <c r="G47">
        <v>0</v>
      </c>
      <c r="H47" s="74">
        <v>0</v>
      </c>
      <c r="I47">
        <v>0</v>
      </c>
      <c r="J47">
        <v>0</v>
      </c>
      <c r="K47">
        <v>0</v>
      </c>
      <c r="L47">
        <v>0</v>
      </c>
      <c r="M47" s="81">
        <v>0</v>
      </c>
      <c r="N47" s="78">
        <v>20</v>
      </c>
      <c r="O47" t="s">
        <v>133</v>
      </c>
      <c r="P47">
        <f t="shared" si="0"/>
        <v>3.5423247009464033E-3</v>
      </c>
      <c r="Q47" t="s">
        <v>0</v>
      </c>
      <c r="R47" t="s">
        <v>133</v>
      </c>
      <c r="S47" t="s">
        <v>133</v>
      </c>
      <c r="T47" t="s">
        <v>133</v>
      </c>
      <c r="U47" t="s">
        <v>133</v>
      </c>
    </row>
    <row r="48" spans="1:21" x14ac:dyDescent="0.3">
      <c r="A48" t="s">
        <v>180</v>
      </c>
      <c r="B48" t="s">
        <v>0</v>
      </c>
      <c r="C48">
        <v>0.28675961864804217</v>
      </c>
      <c r="D48" s="72">
        <v>0</v>
      </c>
      <c r="E48" s="72">
        <v>0.9</v>
      </c>
      <c r="F48">
        <v>0</v>
      </c>
      <c r="G48">
        <v>0</v>
      </c>
      <c r="H48" s="74">
        <v>0</v>
      </c>
      <c r="I48">
        <v>0</v>
      </c>
      <c r="J48">
        <v>0</v>
      </c>
      <c r="K48">
        <v>0</v>
      </c>
      <c r="L48">
        <v>0</v>
      </c>
      <c r="M48" s="81">
        <v>0</v>
      </c>
      <c r="N48" s="78">
        <v>20</v>
      </c>
      <c r="O48" t="s">
        <v>132</v>
      </c>
      <c r="P48">
        <f t="shared" si="0"/>
        <v>2.8675961864804218E-3</v>
      </c>
      <c r="Q48" t="s">
        <v>0</v>
      </c>
      <c r="R48" t="s">
        <v>132</v>
      </c>
      <c r="S48" t="s">
        <v>132</v>
      </c>
      <c r="T48" t="s">
        <v>132</v>
      </c>
      <c r="U48" t="s">
        <v>132</v>
      </c>
    </row>
    <row r="49" spans="1:21" x14ac:dyDescent="0.3">
      <c r="A49" t="s">
        <v>186</v>
      </c>
      <c r="B49" t="s">
        <v>0</v>
      </c>
      <c r="C49">
        <v>7.1689904662010542E-2</v>
      </c>
      <c r="D49" s="72">
        <v>0</v>
      </c>
      <c r="E49" s="72">
        <v>0.9</v>
      </c>
      <c r="F49">
        <v>0</v>
      </c>
      <c r="G49">
        <v>0</v>
      </c>
      <c r="H49" s="74">
        <v>0</v>
      </c>
      <c r="I49">
        <v>0</v>
      </c>
      <c r="J49">
        <v>0</v>
      </c>
      <c r="K49">
        <v>0</v>
      </c>
      <c r="L49">
        <v>0</v>
      </c>
      <c r="M49" s="81">
        <v>0</v>
      </c>
      <c r="N49" s="78">
        <v>20</v>
      </c>
      <c r="O49" t="s">
        <v>132</v>
      </c>
      <c r="P49">
        <f t="shared" si="0"/>
        <v>7.1689904662010546E-4</v>
      </c>
      <c r="Q49" t="s">
        <v>0</v>
      </c>
      <c r="R49" t="s">
        <v>132</v>
      </c>
      <c r="S49" t="s">
        <v>132</v>
      </c>
      <c r="T49" t="s">
        <v>132</v>
      </c>
      <c r="U49" t="s">
        <v>132</v>
      </c>
    </row>
    <row r="50" spans="1:21" x14ac:dyDescent="0.3">
      <c r="A50" t="s">
        <v>183</v>
      </c>
      <c r="B50" t="s">
        <v>0</v>
      </c>
      <c r="C50">
        <v>0.16235654879337683</v>
      </c>
      <c r="D50" s="72">
        <v>0</v>
      </c>
      <c r="E50" s="72">
        <v>0.9</v>
      </c>
      <c r="F50">
        <v>0</v>
      </c>
      <c r="G50">
        <v>0</v>
      </c>
      <c r="H50" s="74">
        <v>0</v>
      </c>
      <c r="I50">
        <v>0</v>
      </c>
      <c r="J50">
        <v>0</v>
      </c>
      <c r="K50">
        <v>0</v>
      </c>
      <c r="L50">
        <v>0</v>
      </c>
      <c r="M50" s="81">
        <v>0</v>
      </c>
      <c r="N50" s="78">
        <v>20</v>
      </c>
      <c r="O50" t="s">
        <v>131</v>
      </c>
      <c r="P50">
        <f t="shared" si="0"/>
        <v>1.6235654879337683E-3</v>
      </c>
      <c r="Q50" t="s">
        <v>0</v>
      </c>
      <c r="R50" t="s">
        <v>131</v>
      </c>
      <c r="S50" t="s">
        <v>131</v>
      </c>
      <c r="T50" t="s">
        <v>131</v>
      </c>
      <c r="U50" t="s">
        <v>131</v>
      </c>
    </row>
    <row r="51" spans="1:21" x14ac:dyDescent="0.3">
      <c r="A51" t="s">
        <v>182</v>
      </c>
      <c r="B51" t="s">
        <v>0</v>
      </c>
      <c r="C51">
        <v>0.59038745015773386</v>
      </c>
      <c r="D51" s="72">
        <v>0</v>
      </c>
      <c r="E51" s="72">
        <v>0.9</v>
      </c>
      <c r="F51">
        <v>0</v>
      </c>
      <c r="G51">
        <v>0</v>
      </c>
      <c r="H51" s="74">
        <v>0</v>
      </c>
      <c r="I51">
        <v>0</v>
      </c>
      <c r="J51">
        <v>0</v>
      </c>
      <c r="K51">
        <v>0</v>
      </c>
      <c r="L51">
        <v>0</v>
      </c>
      <c r="M51" s="81">
        <v>0</v>
      </c>
      <c r="N51" s="78">
        <v>20</v>
      </c>
      <c r="O51" t="s">
        <v>134</v>
      </c>
      <c r="P51">
        <f t="shared" si="0"/>
        <v>5.9038745015773386E-3</v>
      </c>
      <c r="Q51" t="s">
        <v>0</v>
      </c>
      <c r="R51" t="s">
        <v>134</v>
      </c>
      <c r="S51" t="s">
        <v>134</v>
      </c>
      <c r="T51" t="s">
        <v>134</v>
      </c>
      <c r="U51" t="s">
        <v>134</v>
      </c>
    </row>
    <row r="52" spans="1:21" x14ac:dyDescent="0.3">
      <c r="A52" t="s">
        <v>184</v>
      </c>
      <c r="B52" t="s">
        <v>0</v>
      </c>
      <c r="C52">
        <v>0.59038745015773386</v>
      </c>
      <c r="D52" s="72">
        <v>0</v>
      </c>
      <c r="E52" s="72">
        <v>0.9</v>
      </c>
      <c r="F52">
        <v>0</v>
      </c>
      <c r="G52">
        <v>0</v>
      </c>
      <c r="H52" s="74">
        <v>0</v>
      </c>
      <c r="I52">
        <v>0</v>
      </c>
      <c r="J52">
        <v>0</v>
      </c>
      <c r="K52">
        <v>0</v>
      </c>
      <c r="L52">
        <v>0</v>
      </c>
      <c r="M52" s="81">
        <v>0</v>
      </c>
      <c r="N52" s="78">
        <v>20</v>
      </c>
      <c r="O52" t="s">
        <v>133</v>
      </c>
      <c r="P52">
        <f t="shared" si="0"/>
        <v>5.9038745015773386E-3</v>
      </c>
      <c r="Q52" t="s">
        <v>0</v>
      </c>
      <c r="R52" t="s">
        <v>133</v>
      </c>
      <c r="S52" t="s">
        <v>133</v>
      </c>
      <c r="T52" t="s">
        <v>133</v>
      </c>
      <c r="U52" t="s">
        <v>133</v>
      </c>
    </row>
    <row r="53" spans="1:21" x14ac:dyDescent="0.3">
      <c r="A53" t="s">
        <v>185</v>
      </c>
      <c r="B53" t="s">
        <v>0</v>
      </c>
      <c r="C53">
        <v>0.19398444790896971</v>
      </c>
      <c r="D53" s="72">
        <v>0</v>
      </c>
      <c r="E53" s="72">
        <v>0.9</v>
      </c>
      <c r="F53">
        <v>0</v>
      </c>
      <c r="G53">
        <v>0</v>
      </c>
      <c r="H53" s="74">
        <v>0</v>
      </c>
      <c r="I53">
        <v>0</v>
      </c>
      <c r="J53">
        <v>0</v>
      </c>
      <c r="K53">
        <v>0</v>
      </c>
      <c r="L53">
        <v>0</v>
      </c>
      <c r="M53" s="81">
        <v>0</v>
      </c>
      <c r="N53" s="78">
        <v>20</v>
      </c>
      <c r="O53" t="s">
        <v>133</v>
      </c>
      <c r="P53">
        <f t="shared" si="0"/>
        <v>1.9398444790896972E-3</v>
      </c>
      <c r="Q53" t="s">
        <v>0</v>
      </c>
      <c r="R53" t="s">
        <v>133</v>
      </c>
      <c r="S53" t="s">
        <v>133</v>
      </c>
      <c r="T53" t="s">
        <v>133</v>
      </c>
      <c r="U53" t="s">
        <v>133</v>
      </c>
    </row>
    <row r="54" spans="1:21" x14ac:dyDescent="0.3">
      <c r="A54" t="s">
        <v>175</v>
      </c>
      <c r="B54" t="s">
        <v>0</v>
      </c>
      <c r="C54">
        <v>8.4341064308247699E-2</v>
      </c>
      <c r="D54" s="72">
        <v>0</v>
      </c>
      <c r="E54" s="72">
        <v>0.9</v>
      </c>
      <c r="F54">
        <v>0</v>
      </c>
      <c r="G54">
        <v>0</v>
      </c>
      <c r="H54" s="74">
        <v>0</v>
      </c>
      <c r="I54">
        <v>0</v>
      </c>
      <c r="J54">
        <v>0</v>
      </c>
      <c r="K54">
        <v>0</v>
      </c>
      <c r="L54">
        <v>0</v>
      </c>
      <c r="M54" s="81">
        <v>0</v>
      </c>
      <c r="N54" s="78">
        <v>20</v>
      </c>
      <c r="O54" t="s">
        <v>133</v>
      </c>
      <c r="P54">
        <f t="shared" si="0"/>
        <v>8.4341064308247698E-4</v>
      </c>
      <c r="Q54" t="s">
        <v>0</v>
      </c>
      <c r="R54" t="s">
        <v>133</v>
      </c>
      <c r="S54" t="s">
        <v>133</v>
      </c>
      <c r="T54" t="s">
        <v>133</v>
      </c>
      <c r="U54" t="s">
        <v>133</v>
      </c>
    </row>
    <row r="55" spans="1:21" x14ac:dyDescent="0.3">
      <c r="A55" t="s">
        <v>178</v>
      </c>
      <c r="B55" t="s">
        <v>0</v>
      </c>
      <c r="C55">
        <v>0.32893015080216598</v>
      </c>
      <c r="D55" s="72">
        <v>0</v>
      </c>
      <c r="E55" s="72">
        <v>0.9</v>
      </c>
      <c r="F55">
        <v>0</v>
      </c>
      <c r="G55">
        <v>0</v>
      </c>
      <c r="H55" s="74">
        <v>0</v>
      </c>
      <c r="I55">
        <v>0</v>
      </c>
      <c r="J55">
        <v>0</v>
      </c>
      <c r="K55">
        <v>0</v>
      </c>
      <c r="L55">
        <v>0</v>
      </c>
      <c r="M55" s="81">
        <v>0</v>
      </c>
      <c r="N55" s="78">
        <v>20</v>
      </c>
      <c r="O55" t="s">
        <v>133</v>
      </c>
      <c r="P55">
        <f t="shared" si="0"/>
        <v>3.2893015080216596E-3</v>
      </c>
      <c r="Q55" t="s">
        <v>0</v>
      </c>
      <c r="R55" t="s">
        <v>133</v>
      </c>
      <c r="S55" t="s">
        <v>133</v>
      </c>
      <c r="T55" t="s">
        <v>133</v>
      </c>
      <c r="U55" t="s">
        <v>133</v>
      </c>
    </row>
    <row r="56" spans="1:21" x14ac:dyDescent="0.3">
      <c r="A56" t="s">
        <v>188</v>
      </c>
      <c r="B56" t="s">
        <v>0</v>
      </c>
      <c r="C56">
        <v>0</v>
      </c>
      <c r="D56" s="72">
        <v>0</v>
      </c>
      <c r="E56" s="72">
        <v>0.9</v>
      </c>
      <c r="F56">
        <v>0</v>
      </c>
      <c r="G56">
        <v>0</v>
      </c>
      <c r="H56" s="74">
        <v>0</v>
      </c>
      <c r="I56">
        <v>0</v>
      </c>
      <c r="J56">
        <v>0</v>
      </c>
      <c r="K56">
        <v>0</v>
      </c>
      <c r="L56">
        <v>0</v>
      </c>
      <c r="M56" s="81">
        <v>0</v>
      </c>
      <c r="N56" s="68">
        <v>20</v>
      </c>
      <c r="O56" t="s">
        <v>134</v>
      </c>
      <c r="P56">
        <f t="shared" si="0"/>
        <v>0</v>
      </c>
      <c r="Q56" t="s">
        <v>0</v>
      </c>
      <c r="R56" t="s">
        <v>134</v>
      </c>
      <c r="S56" t="s">
        <v>134</v>
      </c>
      <c r="T56" t="s">
        <v>134</v>
      </c>
      <c r="U56" t="s">
        <v>134</v>
      </c>
    </row>
    <row r="57" spans="1:21" s="40" customFormat="1" x14ac:dyDescent="0.3">
      <c r="A57" s="40" t="s">
        <v>299</v>
      </c>
      <c r="B57" s="40" t="s">
        <v>315</v>
      </c>
      <c r="C57" s="40">
        <v>0.77129419332588189</v>
      </c>
      <c r="D57" s="72">
        <v>0</v>
      </c>
      <c r="E57" s="72">
        <v>0.9</v>
      </c>
      <c r="F57" s="40">
        <v>0</v>
      </c>
      <c r="G57" s="40">
        <v>0</v>
      </c>
      <c r="H57" s="40">
        <v>0</v>
      </c>
      <c r="I57" s="40">
        <v>0</v>
      </c>
      <c r="J57" s="40">
        <v>0</v>
      </c>
      <c r="K57" s="40">
        <v>0</v>
      </c>
      <c r="L57" s="40">
        <v>0</v>
      </c>
      <c r="M57" s="81">
        <v>0</v>
      </c>
      <c r="N57" s="40">
        <v>330</v>
      </c>
      <c r="O57" s="40" t="s">
        <v>316</v>
      </c>
      <c r="P57">
        <f t="shared" si="0"/>
        <v>7.7129419332588193E-3</v>
      </c>
      <c r="Q57" s="40" t="s">
        <v>315</v>
      </c>
      <c r="R57" s="40" t="s">
        <v>316</v>
      </c>
      <c r="S57" s="40" t="s">
        <v>316</v>
      </c>
      <c r="T57" s="40" t="s">
        <v>316</v>
      </c>
      <c r="U57" s="40" t="s">
        <v>316</v>
      </c>
    </row>
    <row r="58" spans="1:21" x14ac:dyDescent="0.3">
      <c r="A58" t="s">
        <v>263</v>
      </c>
      <c r="B58" t="s">
        <v>315</v>
      </c>
      <c r="C58">
        <v>0</v>
      </c>
      <c r="D58" s="72">
        <v>0</v>
      </c>
      <c r="E58" s="72">
        <v>0.9</v>
      </c>
      <c r="F58">
        <v>0</v>
      </c>
      <c r="G58">
        <v>0</v>
      </c>
      <c r="H58" s="74">
        <v>0</v>
      </c>
      <c r="I58">
        <v>0</v>
      </c>
      <c r="J58">
        <v>0</v>
      </c>
      <c r="K58">
        <v>0</v>
      </c>
      <c r="L58">
        <v>0</v>
      </c>
      <c r="M58" s="81">
        <v>0</v>
      </c>
      <c r="N58" s="78">
        <v>330</v>
      </c>
      <c r="O58" t="s">
        <v>317</v>
      </c>
      <c r="P58">
        <f t="shared" si="0"/>
        <v>0</v>
      </c>
      <c r="Q58" t="s">
        <v>315</v>
      </c>
      <c r="R58" t="s">
        <v>317</v>
      </c>
      <c r="S58" t="s">
        <v>317</v>
      </c>
      <c r="T58" t="s">
        <v>317</v>
      </c>
      <c r="U58" t="s">
        <v>317</v>
      </c>
    </row>
    <row r="59" spans="1:21" x14ac:dyDescent="0.3">
      <c r="A59" t="s">
        <v>290</v>
      </c>
      <c r="B59" t="s">
        <v>315</v>
      </c>
      <c r="C59">
        <v>0</v>
      </c>
      <c r="D59" s="72">
        <v>0</v>
      </c>
      <c r="E59" s="72">
        <v>0.9</v>
      </c>
      <c r="F59">
        <v>0</v>
      </c>
      <c r="G59">
        <v>0</v>
      </c>
      <c r="H59" s="74">
        <v>0</v>
      </c>
      <c r="I59">
        <v>0</v>
      </c>
      <c r="J59">
        <v>0</v>
      </c>
      <c r="K59">
        <v>0</v>
      </c>
      <c r="L59">
        <v>0</v>
      </c>
      <c r="M59" s="81">
        <v>0</v>
      </c>
      <c r="N59" s="78">
        <v>500</v>
      </c>
      <c r="O59" t="s">
        <v>317</v>
      </c>
      <c r="P59">
        <f t="shared" si="0"/>
        <v>0</v>
      </c>
      <c r="Q59" t="s">
        <v>315</v>
      </c>
      <c r="R59" t="s">
        <v>317</v>
      </c>
      <c r="S59" t="s">
        <v>317</v>
      </c>
      <c r="T59" t="s">
        <v>317</v>
      </c>
      <c r="U59" t="s">
        <v>317</v>
      </c>
    </row>
    <row r="60" spans="1:21" x14ac:dyDescent="0.3">
      <c r="A60" t="s">
        <v>292</v>
      </c>
      <c r="B60" t="s">
        <v>315</v>
      </c>
      <c r="C60">
        <v>0</v>
      </c>
      <c r="D60" s="72">
        <v>0</v>
      </c>
      <c r="E60" s="72">
        <v>0.9</v>
      </c>
      <c r="F60">
        <v>0</v>
      </c>
      <c r="G60">
        <v>0</v>
      </c>
      <c r="H60" s="74">
        <v>0</v>
      </c>
      <c r="I60">
        <v>0</v>
      </c>
      <c r="J60">
        <v>0</v>
      </c>
      <c r="K60">
        <v>0</v>
      </c>
      <c r="L60">
        <v>0</v>
      </c>
      <c r="M60" s="81">
        <v>0</v>
      </c>
      <c r="N60" s="78">
        <v>330</v>
      </c>
      <c r="O60" t="s">
        <v>317</v>
      </c>
      <c r="P60">
        <f t="shared" si="0"/>
        <v>0</v>
      </c>
      <c r="Q60" t="s">
        <v>315</v>
      </c>
      <c r="R60" t="s">
        <v>317</v>
      </c>
      <c r="S60" t="s">
        <v>317</v>
      </c>
      <c r="T60" t="s">
        <v>317</v>
      </c>
      <c r="U60" t="s">
        <v>317</v>
      </c>
    </row>
    <row r="61" spans="1:21" x14ac:dyDescent="0.3">
      <c r="A61" t="s">
        <v>287</v>
      </c>
      <c r="B61" t="s">
        <v>315</v>
      </c>
      <c r="C61">
        <v>0</v>
      </c>
      <c r="D61" s="72">
        <v>0</v>
      </c>
      <c r="E61" s="72">
        <v>0.9</v>
      </c>
      <c r="F61">
        <v>0</v>
      </c>
      <c r="G61">
        <v>0</v>
      </c>
      <c r="H61" s="74">
        <v>0</v>
      </c>
      <c r="I61">
        <v>0</v>
      </c>
      <c r="J61">
        <v>0</v>
      </c>
      <c r="K61">
        <v>0</v>
      </c>
      <c r="L61">
        <v>0</v>
      </c>
      <c r="M61" s="81">
        <v>0</v>
      </c>
      <c r="N61" s="78">
        <v>500</v>
      </c>
      <c r="O61" t="s">
        <v>317</v>
      </c>
      <c r="P61">
        <f t="shared" si="0"/>
        <v>0</v>
      </c>
      <c r="Q61" t="s">
        <v>315</v>
      </c>
      <c r="R61" t="s">
        <v>317</v>
      </c>
      <c r="S61" t="s">
        <v>317</v>
      </c>
      <c r="T61" t="s">
        <v>317</v>
      </c>
      <c r="U61" t="s">
        <v>317</v>
      </c>
    </row>
    <row r="62" spans="1:21" x14ac:dyDescent="0.3">
      <c r="A62" t="s">
        <v>286</v>
      </c>
      <c r="B62" t="s">
        <v>315</v>
      </c>
      <c r="C62">
        <v>0</v>
      </c>
      <c r="D62" s="72">
        <v>0</v>
      </c>
      <c r="E62" s="72">
        <v>0.9</v>
      </c>
      <c r="F62">
        <v>0</v>
      </c>
      <c r="G62">
        <v>0</v>
      </c>
      <c r="H62" s="74">
        <v>0</v>
      </c>
      <c r="I62">
        <v>0</v>
      </c>
      <c r="J62">
        <v>0</v>
      </c>
      <c r="K62">
        <v>0</v>
      </c>
      <c r="L62">
        <v>0</v>
      </c>
      <c r="M62" s="81">
        <v>0</v>
      </c>
      <c r="N62" s="78">
        <v>330</v>
      </c>
      <c r="O62" t="s">
        <v>317</v>
      </c>
      <c r="P62">
        <f t="shared" si="0"/>
        <v>0</v>
      </c>
      <c r="Q62" t="s">
        <v>315</v>
      </c>
      <c r="R62" t="s">
        <v>317</v>
      </c>
      <c r="S62" t="s">
        <v>317</v>
      </c>
      <c r="T62" t="s">
        <v>317</v>
      </c>
      <c r="U62" t="s">
        <v>317</v>
      </c>
    </row>
    <row r="63" spans="1:21" x14ac:dyDescent="0.3">
      <c r="A63" t="s">
        <v>267</v>
      </c>
      <c r="B63" t="s">
        <v>315</v>
      </c>
      <c r="C63">
        <v>2.9325247975411135</v>
      </c>
      <c r="D63" s="72">
        <v>0</v>
      </c>
      <c r="E63" s="72">
        <v>0.9</v>
      </c>
      <c r="F63">
        <v>0</v>
      </c>
      <c r="G63">
        <v>0</v>
      </c>
      <c r="H63" s="74">
        <v>0</v>
      </c>
      <c r="I63">
        <v>0</v>
      </c>
      <c r="J63">
        <v>0</v>
      </c>
      <c r="K63">
        <v>0</v>
      </c>
      <c r="L63">
        <v>0</v>
      </c>
      <c r="M63" s="81">
        <v>0</v>
      </c>
      <c r="N63" s="78">
        <v>330</v>
      </c>
      <c r="O63" t="s">
        <v>317</v>
      </c>
      <c r="P63">
        <f t="shared" si="0"/>
        <v>2.9325247975411136E-2</v>
      </c>
      <c r="Q63" t="s">
        <v>315</v>
      </c>
      <c r="R63" t="s">
        <v>317</v>
      </c>
      <c r="S63" t="s">
        <v>317</v>
      </c>
      <c r="T63" t="s">
        <v>317</v>
      </c>
      <c r="U63" t="s">
        <v>317</v>
      </c>
    </row>
    <row r="64" spans="1:21" x14ac:dyDescent="0.3">
      <c r="A64" t="s">
        <v>250</v>
      </c>
      <c r="B64" t="s">
        <v>315</v>
      </c>
      <c r="C64">
        <v>0.30530395152482831</v>
      </c>
      <c r="D64" s="72">
        <v>0</v>
      </c>
      <c r="E64" s="72">
        <v>0.9</v>
      </c>
      <c r="F64">
        <v>0</v>
      </c>
      <c r="G64">
        <v>0</v>
      </c>
      <c r="H64" s="74">
        <v>0</v>
      </c>
      <c r="I64">
        <v>0</v>
      </c>
      <c r="J64">
        <v>0</v>
      </c>
      <c r="K64">
        <v>0</v>
      </c>
      <c r="L64">
        <v>0</v>
      </c>
      <c r="M64" s="81">
        <v>0</v>
      </c>
      <c r="N64" s="78">
        <v>220</v>
      </c>
      <c r="O64" t="s">
        <v>318</v>
      </c>
      <c r="P64">
        <f t="shared" si="0"/>
        <v>3.0530395152482833E-3</v>
      </c>
      <c r="Q64" t="s">
        <v>315</v>
      </c>
      <c r="R64" t="s">
        <v>318</v>
      </c>
      <c r="S64" t="s">
        <v>318</v>
      </c>
      <c r="T64" t="s">
        <v>318</v>
      </c>
      <c r="U64" t="s">
        <v>318</v>
      </c>
    </row>
    <row r="65" spans="1:21" x14ac:dyDescent="0.3">
      <c r="A65" t="s">
        <v>249</v>
      </c>
      <c r="B65" t="s">
        <v>315</v>
      </c>
      <c r="C65">
        <v>0</v>
      </c>
      <c r="D65" s="72">
        <v>0</v>
      </c>
      <c r="E65" s="72">
        <v>0.9</v>
      </c>
      <c r="F65">
        <v>0</v>
      </c>
      <c r="G65">
        <v>0</v>
      </c>
      <c r="H65" s="74">
        <v>0</v>
      </c>
      <c r="I65">
        <v>0</v>
      </c>
      <c r="J65">
        <v>0</v>
      </c>
      <c r="K65">
        <v>0</v>
      </c>
      <c r="L65">
        <v>0</v>
      </c>
      <c r="M65" s="81">
        <v>0</v>
      </c>
      <c r="N65" s="78">
        <v>220</v>
      </c>
      <c r="O65" t="s">
        <v>318</v>
      </c>
      <c r="P65">
        <f t="shared" si="0"/>
        <v>0</v>
      </c>
      <c r="Q65" t="s">
        <v>315</v>
      </c>
      <c r="R65" t="s">
        <v>318</v>
      </c>
      <c r="S65" t="s">
        <v>318</v>
      </c>
      <c r="T65" t="s">
        <v>318</v>
      </c>
      <c r="U65" t="s">
        <v>318</v>
      </c>
    </row>
    <row r="66" spans="1:21" x14ac:dyDescent="0.3">
      <c r="A66" t="s">
        <v>258</v>
      </c>
      <c r="B66" t="s">
        <v>315</v>
      </c>
      <c r="C66">
        <v>5.2329908523112305</v>
      </c>
      <c r="D66" s="72">
        <v>0</v>
      </c>
      <c r="E66" s="72">
        <v>0.9</v>
      </c>
      <c r="F66">
        <v>0</v>
      </c>
      <c r="G66">
        <v>0</v>
      </c>
      <c r="H66" s="74">
        <v>0</v>
      </c>
      <c r="I66">
        <v>0</v>
      </c>
      <c r="J66">
        <v>0</v>
      </c>
      <c r="K66">
        <v>0</v>
      </c>
      <c r="L66">
        <v>0</v>
      </c>
      <c r="M66" s="81">
        <v>0</v>
      </c>
      <c r="N66" s="78">
        <v>330</v>
      </c>
      <c r="O66" t="s">
        <v>319</v>
      </c>
      <c r="P66">
        <f t="shared" si="0"/>
        <v>5.2329908523112305E-2</v>
      </c>
      <c r="Q66" t="s">
        <v>315</v>
      </c>
      <c r="R66" t="s">
        <v>319</v>
      </c>
      <c r="S66" t="s">
        <v>319</v>
      </c>
      <c r="T66" t="s">
        <v>319</v>
      </c>
      <c r="U66" t="s">
        <v>319</v>
      </c>
    </row>
    <row r="67" spans="1:21" x14ac:dyDescent="0.3">
      <c r="A67" t="s">
        <v>260</v>
      </c>
      <c r="B67" t="s">
        <v>315</v>
      </c>
      <c r="C67">
        <v>0</v>
      </c>
      <c r="D67" s="72">
        <v>0</v>
      </c>
      <c r="E67" s="72">
        <v>0.9</v>
      </c>
      <c r="F67">
        <v>0</v>
      </c>
      <c r="G67">
        <v>0</v>
      </c>
      <c r="H67" s="74">
        <v>0</v>
      </c>
      <c r="I67">
        <v>0</v>
      </c>
      <c r="J67">
        <v>0</v>
      </c>
      <c r="K67">
        <v>0</v>
      </c>
      <c r="L67">
        <v>0</v>
      </c>
      <c r="M67" s="81">
        <v>0</v>
      </c>
      <c r="N67" s="78">
        <v>330</v>
      </c>
      <c r="O67" t="s">
        <v>319</v>
      </c>
      <c r="P67">
        <f t="shared" ref="P67:P130" si="1">C67/100</f>
        <v>0</v>
      </c>
      <c r="Q67" t="s">
        <v>315</v>
      </c>
      <c r="R67" t="s">
        <v>319</v>
      </c>
      <c r="S67" t="s">
        <v>319</v>
      </c>
      <c r="T67" t="s">
        <v>319</v>
      </c>
      <c r="U67" t="s">
        <v>319</v>
      </c>
    </row>
    <row r="68" spans="1:21" x14ac:dyDescent="0.3">
      <c r="A68" t="s">
        <v>300</v>
      </c>
      <c r="B68" t="s">
        <v>315</v>
      </c>
      <c r="C68">
        <v>1.3899364108893497</v>
      </c>
      <c r="D68" s="72">
        <v>0</v>
      </c>
      <c r="E68" s="72">
        <v>0.9</v>
      </c>
      <c r="F68">
        <v>0</v>
      </c>
      <c r="G68">
        <v>0</v>
      </c>
      <c r="H68" s="74">
        <v>0</v>
      </c>
      <c r="I68">
        <v>0</v>
      </c>
      <c r="J68">
        <v>0</v>
      </c>
      <c r="K68">
        <v>0</v>
      </c>
      <c r="L68">
        <v>0</v>
      </c>
      <c r="M68" s="81">
        <v>0</v>
      </c>
      <c r="N68" s="78">
        <v>330</v>
      </c>
      <c r="O68" t="s">
        <v>316</v>
      </c>
      <c r="P68">
        <f t="shared" si="1"/>
        <v>1.3899364108893498E-2</v>
      </c>
      <c r="Q68" t="s">
        <v>315</v>
      </c>
      <c r="R68" t="s">
        <v>316</v>
      </c>
      <c r="S68" t="s">
        <v>316</v>
      </c>
      <c r="T68" t="s">
        <v>316</v>
      </c>
      <c r="U68" t="s">
        <v>316</v>
      </c>
    </row>
    <row r="69" spans="1:21" x14ac:dyDescent="0.3">
      <c r="A69" t="s">
        <v>262</v>
      </c>
      <c r="B69" t="s">
        <v>315</v>
      </c>
      <c r="C69">
        <v>4.5634906438448013</v>
      </c>
      <c r="D69" s="72">
        <v>0</v>
      </c>
      <c r="E69" s="72">
        <v>0.9</v>
      </c>
      <c r="F69">
        <v>0</v>
      </c>
      <c r="G69">
        <v>0</v>
      </c>
      <c r="H69" s="74">
        <v>0</v>
      </c>
      <c r="I69">
        <v>0</v>
      </c>
      <c r="J69">
        <v>0</v>
      </c>
      <c r="K69">
        <v>0</v>
      </c>
      <c r="L69">
        <v>0</v>
      </c>
      <c r="M69" s="81">
        <v>0</v>
      </c>
      <c r="N69" s="78">
        <v>330</v>
      </c>
      <c r="O69" t="s">
        <v>317</v>
      </c>
      <c r="P69">
        <f t="shared" si="1"/>
        <v>4.563490643844801E-2</v>
      </c>
      <c r="Q69" t="s">
        <v>315</v>
      </c>
      <c r="R69" t="s">
        <v>317</v>
      </c>
      <c r="S69" t="s">
        <v>317</v>
      </c>
      <c r="T69" t="s">
        <v>317</v>
      </c>
      <c r="U69" t="s">
        <v>317</v>
      </c>
    </row>
    <row r="70" spans="1:21" x14ac:dyDescent="0.3">
      <c r="A70" t="s">
        <v>256</v>
      </c>
      <c r="B70" t="s">
        <v>315</v>
      </c>
      <c r="C70">
        <v>1.6770656509411876</v>
      </c>
      <c r="D70" s="72">
        <v>0</v>
      </c>
      <c r="E70" s="72">
        <v>0.9</v>
      </c>
      <c r="F70">
        <v>0</v>
      </c>
      <c r="G70">
        <v>0</v>
      </c>
      <c r="H70" s="74">
        <v>0</v>
      </c>
      <c r="I70">
        <v>0</v>
      </c>
      <c r="J70">
        <v>0</v>
      </c>
      <c r="K70">
        <v>0</v>
      </c>
      <c r="L70">
        <v>0</v>
      </c>
      <c r="M70" s="81">
        <v>0</v>
      </c>
      <c r="N70" s="78">
        <v>330</v>
      </c>
      <c r="O70" t="s">
        <v>318</v>
      </c>
      <c r="P70">
        <f t="shared" si="1"/>
        <v>1.6770656509411876E-2</v>
      </c>
      <c r="Q70" t="s">
        <v>315</v>
      </c>
      <c r="R70" t="s">
        <v>318</v>
      </c>
      <c r="S70" t="s">
        <v>318</v>
      </c>
      <c r="T70" t="s">
        <v>318</v>
      </c>
      <c r="U70" t="s">
        <v>318</v>
      </c>
    </row>
    <row r="71" spans="1:21" x14ac:dyDescent="0.3">
      <c r="A71" t="s">
        <v>248</v>
      </c>
      <c r="B71" t="s">
        <v>315</v>
      </c>
      <c r="C71">
        <v>0</v>
      </c>
      <c r="D71" s="72">
        <v>0</v>
      </c>
      <c r="E71" s="72">
        <v>0.9</v>
      </c>
      <c r="F71">
        <v>0</v>
      </c>
      <c r="G71">
        <v>0</v>
      </c>
      <c r="H71" s="74">
        <v>0</v>
      </c>
      <c r="I71">
        <v>0</v>
      </c>
      <c r="J71">
        <v>0</v>
      </c>
      <c r="K71">
        <v>0</v>
      </c>
      <c r="L71">
        <v>0</v>
      </c>
      <c r="M71" s="81">
        <v>0</v>
      </c>
      <c r="N71" s="78">
        <v>220</v>
      </c>
      <c r="O71" t="s">
        <v>318</v>
      </c>
      <c r="P71">
        <f t="shared" si="1"/>
        <v>0</v>
      </c>
      <c r="Q71" t="s">
        <v>315</v>
      </c>
      <c r="R71" t="s">
        <v>318</v>
      </c>
      <c r="S71" t="s">
        <v>318</v>
      </c>
      <c r="T71" t="s">
        <v>318</v>
      </c>
      <c r="U71" t="s">
        <v>318</v>
      </c>
    </row>
    <row r="72" spans="1:21" x14ac:dyDescent="0.3">
      <c r="A72" t="s">
        <v>302</v>
      </c>
      <c r="B72" t="s">
        <v>315</v>
      </c>
      <c r="C72">
        <v>0</v>
      </c>
      <c r="D72" s="72">
        <v>0</v>
      </c>
      <c r="E72" s="72">
        <v>0.9</v>
      </c>
      <c r="F72">
        <v>0</v>
      </c>
      <c r="G72">
        <v>0</v>
      </c>
      <c r="H72" s="74">
        <v>0</v>
      </c>
      <c r="I72">
        <v>0</v>
      </c>
      <c r="J72">
        <v>0</v>
      </c>
      <c r="K72">
        <v>0</v>
      </c>
      <c r="L72">
        <v>0</v>
      </c>
      <c r="M72" s="81">
        <v>0</v>
      </c>
      <c r="N72" s="78">
        <v>330</v>
      </c>
      <c r="O72" t="s">
        <v>317</v>
      </c>
      <c r="P72">
        <f t="shared" si="1"/>
        <v>0</v>
      </c>
      <c r="Q72" t="s">
        <v>315</v>
      </c>
      <c r="R72" t="s">
        <v>317</v>
      </c>
      <c r="S72" t="s">
        <v>317</v>
      </c>
      <c r="T72" t="s">
        <v>317</v>
      </c>
      <c r="U72" t="s">
        <v>317</v>
      </c>
    </row>
    <row r="73" spans="1:21" x14ac:dyDescent="0.3">
      <c r="A73" t="s">
        <v>281</v>
      </c>
      <c r="B73" t="s">
        <v>315</v>
      </c>
      <c r="C73">
        <v>0</v>
      </c>
      <c r="D73" s="72">
        <v>0</v>
      </c>
      <c r="E73" s="72">
        <v>0.9</v>
      </c>
      <c r="F73">
        <v>0</v>
      </c>
      <c r="G73">
        <v>0</v>
      </c>
      <c r="H73" s="74">
        <v>0</v>
      </c>
      <c r="I73">
        <v>0</v>
      </c>
      <c r="J73">
        <v>0</v>
      </c>
      <c r="K73">
        <v>0</v>
      </c>
      <c r="L73">
        <v>0</v>
      </c>
      <c r="M73" s="81">
        <v>0</v>
      </c>
      <c r="N73" s="78">
        <v>500</v>
      </c>
      <c r="O73" t="s">
        <v>316</v>
      </c>
      <c r="P73">
        <f t="shared" si="1"/>
        <v>0</v>
      </c>
      <c r="Q73" t="s">
        <v>315</v>
      </c>
      <c r="R73" t="s">
        <v>316</v>
      </c>
      <c r="S73" t="s">
        <v>316</v>
      </c>
      <c r="T73" t="s">
        <v>316</v>
      </c>
      <c r="U73" t="s">
        <v>316</v>
      </c>
    </row>
    <row r="74" spans="1:21" x14ac:dyDescent="0.3">
      <c r="A74" t="s">
        <v>283</v>
      </c>
      <c r="B74" t="s">
        <v>315</v>
      </c>
      <c r="C74">
        <v>0</v>
      </c>
      <c r="D74" s="72">
        <v>0</v>
      </c>
      <c r="E74" s="72">
        <v>0.9</v>
      </c>
      <c r="F74">
        <v>0</v>
      </c>
      <c r="G74">
        <v>0</v>
      </c>
      <c r="H74" s="74">
        <v>0</v>
      </c>
      <c r="I74">
        <v>0</v>
      </c>
      <c r="J74">
        <v>0</v>
      </c>
      <c r="K74">
        <v>0</v>
      </c>
      <c r="L74">
        <v>0</v>
      </c>
      <c r="M74" s="81">
        <v>0</v>
      </c>
      <c r="N74" s="78">
        <v>330</v>
      </c>
      <c r="O74" t="s">
        <v>316</v>
      </c>
      <c r="P74">
        <f t="shared" si="1"/>
        <v>0</v>
      </c>
      <c r="Q74" t="s">
        <v>315</v>
      </c>
      <c r="R74" t="s">
        <v>316</v>
      </c>
      <c r="S74" t="s">
        <v>316</v>
      </c>
      <c r="T74" t="s">
        <v>316</v>
      </c>
      <c r="U74" t="s">
        <v>316</v>
      </c>
    </row>
    <row r="75" spans="1:21" x14ac:dyDescent="0.3">
      <c r="A75" t="s">
        <v>274</v>
      </c>
      <c r="B75" t="s">
        <v>315</v>
      </c>
      <c r="C75">
        <v>1.1408726609612003</v>
      </c>
      <c r="D75" s="72">
        <v>0</v>
      </c>
      <c r="E75" s="72">
        <v>0.9</v>
      </c>
      <c r="F75">
        <v>0</v>
      </c>
      <c r="G75">
        <v>0</v>
      </c>
      <c r="H75" s="74">
        <v>0</v>
      </c>
      <c r="I75">
        <v>0</v>
      </c>
      <c r="J75">
        <v>0</v>
      </c>
      <c r="K75">
        <v>0</v>
      </c>
      <c r="L75">
        <v>0</v>
      </c>
      <c r="M75" s="81">
        <v>0</v>
      </c>
      <c r="N75" s="78">
        <v>330</v>
      </c>
      <c r="O75" t="s">
        <v>317</v>
      </c>
      <c r="P75">
        <f t="shared" si="1"/>
        <v>1.1408726609612002E-2</v>
      </c>
      <c r="Q75" t="s">
        <v>315</v>
      </c>
      <c r="R75" t="s">
        <v>317</v>
      </c>
      <c r="S75" t="s">
        <v>317</v>
      </c>
      <c r="T75" t="s">
        <v>317</v>
      </c>
      <c r="U75" t="s">
        <v>317</v>
      </c>
    </row>
    <row r="76" spans="1:21" x14ac:dyDescent="0.3">
      <c r="A76" t="s">
        <v>293</v>
      </c>
      <c r="B76" t="s">
        <v>315</v>
      </c>
      <c r="C76">
        <v>0</v>
      </c>
      <c r="D76" s="72">
        <v>0</v>
      </c>
      <c r="E76" s="72">
        <v>0.9</v>
      </c>
      <c r="F76">
        <v>0</v>
      </c>
      <c r="G76">
        <v>0</v>
      </c>
      <c r="H76" s="74">
        <v>0</v>
      </c>
      <c r="I76">
        <v>0</v>
      </c>
      <c r="J76">
        <v>0</v>
      </c>
      <c r="K76">
        <v>0</v>
      </c>
      <c r="L76">
        <v>0</v>
      </c>
      <c r="M76" s="81">
        <v>0</v>
      </c>
      <c r="N76" s="78">
        <v>330</v>
      </c>
      <c r="O76" t="s">
        <v>319</v>
      </c>
      <c r="P76">
        <f t="shared" si="1"/>
        <v>0</v>
      </c>
      <c r="Q76" t="s">
        <v>315</v>
      </c>
      <c r="R76" t="s">
        <v>319</v>
      </c>
      <c r="S76" t="s">
        <v>319</v>
      </c>
      <c r="T76" t="s">
        <v>319</v>
      </c>
      <c r="U76" t="s">
        <v>319</v>
      </c>
    </row>
    <row r="77" spans="1:21" x14ac:dyDescent="0.3">
      <c r="A77" t="s">
        <v>268</v>
      </c>
      <c r="B77" t="s">
        <v>315</v>
      </c>
      <c r="C77">
        <v>3.6074072167012612</v>
      </c>
      <c r="D77" s="72">
        <v>0</v>
      </c>
      <c r="E77" s="72">
        <v>0.9</v>
      </c>
      <c r="F77">
        <v>0</v>
      </c>
      <c r="G77">
        <v>0</v>
      </c>
      <c r="H77" s="74">
        <v>0</v>
      </c>
      <c r="I77">
        <v>0</v>
      </c>
      <c r="J77">
        <v>0</v>
      </c>
      <c r="K77">
        <v>0</v>
      </c>
      <c r="L77">
        <v>0</v>
      </c>
      <c r="M77" s="81">
        <v>0</v>
      </c>
      <c r="N77" s="78">
        <v>330</v>
      </c>
      <c r="O77" t="s">
        <v>317</v>
      </c>
      <c r="P77">
        <f t="shared" si="1"/>
        <v>3.6074072167012611E-2</v>
      </c>
      <c r="Q77" t="s">
        <v>315</v>
      </c>
      <c r="R77" t="s">
        <v>317</v>
      </c>
      <c r="S77" t="s">
        <v>317</v>
      </c>
      <c r="T77" t="s">
        <v>317</v>
      </c>
      <c r="U77" t="s">
        <v>317</v>
      </c>
    </row>
    <row r="78" spans="1:21" x14ac:dyDescent="0.3">
      <c r="A78" t="s">
        <v>271</v>
      </c>
      <c r="B78" t="s">
        <v>315</v>
      </c>
      <c r="C78">
        <v>2.4492958809094554</v>
      </c>
      <c r="D78" s="72">
        <v>0</v>
      </c>
      <c r="E78" s="72">
        <v>0.9</v>
      </c>
      <c r="F78">
        <v>0</v>
      </c>
      <c r="G78">
        <v>0</v>
      </c>
      <c r="H78" s="74">
        <v>0</v>
      </c>
      <c r="I78">
        <v>0</v>
      </c>
      <c r="J78">
        <v>0</v>
      </c>
      <c r="K78">
        <v>0</v>
      </c>
      <c r="L78">
        <v>0</v>
      </c>
      <c r="M78" s="81">
        <v>0</v>
      </c>
      <c r="N78" s="78">
        <v>330</v>
      </c>
      <c r="O78" t="s">
        <v>317</v>
      </c>
      <c r="P78">
        <f t="shared" si="1"/>
        <v>2.4492958809094554E-2</v>
      </c>
      <c r="Q78" t="s">
        <v>315</v>
      </c>
      <c r="R78" t="s">
        <v>317</v>
      </c>
      <c r="S78" t="s">
        <v>317</v>
      </c>
      <c r="T78" t="s">
        <v>317</v>
      </c>
      <c r="U78" t="s">
        <v>317</v>
      </c>
    </row>
    <row r="79" spans="1:21" x14ac:dyDescent="0.3">
      <c r="A79" t="s">
        <v>255</v>
      </c>
      <c r="B79" t="s">
        <v>315</v>
      </c>
      <c r="C79">
        <v>1.5184854431103303</v>
      </c>
      <c r="D79" s="72">
        <v>0</v>
      </c>
      <c r="E79" s="72">
        <v>0.9</v>
      </c>
      <c r="F79">
        <v>0</v>
      </c>
      <c r="G79">
        <v>0</v>
      </c>
      <c r="H79" s="74">
        <v>0</v>
      </c>
      <c r="I79">
        <v>0</v>
      </c>
      <c r="J79">
        <v>0</v>
      </c>
      <c r="K79">
        <v>0</v>
      </c>
      <c r="L79">
        <v>0</v>
      </c>
      <c r="M79" s="81">
        <v>0</v>
      </c>
      <c r="N79" s="78">
        <v>330</v>
      </c>
      <c r="O79" t="s">
        <v>318</v>
      </c>
      <c r="P79">
        <f t="shared" si="1"/>
        <v>1.5184854431103303E-2</v>
      </c>
      <c r="Q79" t="s">
        <v>315</v>
      </c>
      <c r="R79" t="s">
        <v>318</v>
      </c>
      <c r="S79" t="s">
        <v>318</v>
      </c>
      <c r="T79" t="s">
        <v>318</v>
      </c>
      <c r="U79" t="s">
        <v>318</v>
      </c>
    </row>
    <row r="80" spans="1:21" x14ac:dyDescent="0.3">
      <c r="A80" t="s">
        <v>261</v>
      </c>
      <c r="B80" t="s">
        <v>315</v>
      </c>
      <c r="C80">
        <v>0</v>
      </c>
      <c r="D80" s="72">
        <v>0</v>
      </c>
      <c r="E80" s="72">
        <v>0.9</v>
      </c>
      <c r="F80">
        <v>0</v>
      </c>
      <c r="G80">
        <v>0</v>
      </c>
      <c r="H80" s="74">
        <v>0</v>
      </c>
      <c r="I80">
        <v>0</v>
      </c>
      <c r="J80">
        <v>0</v>
      </c>
      <c r="K80">
        <v>0</v>
      </c>
      <c r="L80">
        <v>0</v>
      </c>
      <c r="M80" s="81">
        <v>0</v>
      </c>
      <c r="N80" s="78">
        <v>330</v>
      </c>
      <c r="O80" t="s">
        <v>317</v>
      </c>
      <c r="P80">
        <f t="shared" si="1"/>
        <v>0</v>
      </c>
      <c r="Q80" t="s">
        <v>315</v>
      </c>
      <c r="R80" t="s">
        <v>317</v>
      </c>
      <c r="S80" t="s">
        <v>317</v>
      </c>
      <c r="T80" t="s">
        <v>317</v>
      </c>
      <c r="U80" t="s">
        <v>317</v>
      </c>
    </row>
    <row r="81" spans="1:21" x14ac:dyDescent="0.3">
      <c r="A81" t="s">
        <v>282</v>
      </c>
      <c r="B81" t="s">
        <v>315</v>
      </c>
      <c r="C81">
        <v>0</v>
      </c>
      <c r="D81" s="72">
        <v>0</v>
      </c>
      <c r="E81" s="72">
        <v>0.9</v>
      </c>
      <c r="F81">
        <v>0</v>
      </c>
      <c r="G81">
        <v>0</v>
      </c>
      <c r="H81" s="74">
        <v>0</v>
      </c>
      <c r="I81">
        <v>0</v>
      </c>
      <c r="J81">
        <v>0</v>
      </c>
      <c r="K81">
        <v>0</v>
      </c>
      <c r="L81">
        <v>0</v>
      </c>
      <c r="M81" s="81">
        <v>0</v>
      </c>
      <c r="N81" s="78">
        <v>500</v>
      </c>
      <c r="O81" t="s">
        <v>317</v>
      </c>
      <c r="P81">
        <f t="shared" si="1"/>
        <v>0</v>
      </c>
      <c r="Q81" t="s">
        <v>315</v>
      </c>
      <c r="R81" t="s">
        <v>317</v>
      </c>
      <c r="S81" t="s">
        <v>317</v>
      </c>
      <c r="T81" t="s">
        <v>317</v>
      </c>
      <c r="U81" t="s">
        <v>317</v>
      </c>
    </row>
    <row r="82" spans="1:21" x14ac:dyDescent="0.3">
      <c r="A82" t="s">
        <v>266</v>
      </c>
      <c r="B82" t="s">
        <v>315</v>
      </c>
      <c r="C82">
        <v>0</v>
      </c>
      <c r="D82" s="72">
        <v>0</v>
      </c>
      <c r="E82" s="72">
        <v>0.9</v>
      </c>
      <c r="F82">
        <v>0</v>
      </c>
      <c r="G82">
        <v>0</v>
      </c>
      <c r="H82" s="74">
        <v>0</v>
      </c>
      <c r="I82">
        <v>0</v>
      </c>
      <c r="J82">
        <v>0</v>
      </c>
      <c r="K82">
        <v>0</v>
      </c>
      <c r="L82">
        <v>0</v>
      </c>
      <c r="M82" s="81">
        <v>0</v>
      </c>
      <c r="N82" s="78">
        <v>330</v>
      </c>
      <c r="O82" t="s">
        <v>317</v>
      </c>
      <c r="P82">
        <f t="shared" si="1"/>
        <v>0</v>
      </c>
      <c r="Q82" t="s">
        <v>315</v>
      </c>
      <c r="R82" t="s">
        <v>317</v>
      </c>
      <c r="S82" t="s">
        <v>317</v>
      </c>
      <c r="T82" t="s">
        <v>317</v>
      </c>
      <c r="U82" t="s">
        <v>317</v>
      </c>
    </row>
    <row r="83" spans="1:21" x14ac:dyDescent="0.3">
      <c r="A83" t="s">
        <v>285</v>
      </c>
      <c r="B83" t="s">
        <v>315</v>
      </c>
      <c r="C83">
        <v>0.20889217735909305</v>
      </c>
      <c r="D83" s="72">
        <v>0</v>
      </c>
      <c r="E83" s="72">
        <v>0.9</v>
      </c>
      <c r="F83">
        <v>0</v>
      </c>
      <c r="G83">
        <v>0</v>
      </c>
      <c r="H83" s="74">
        <v>0</v>
      </c>
      <c r="I83">
        <v>0</v>
      </c>
      <c r="J83">
        <v>0</v>
      </c>
      <c r="K83">
        <v>0</v>
      </c>
      <c r="L83">
        <v>0</v>
      </c>
      <c r="M83" s="81">
        <v>0</v>
      </c>
      <c r="N83" s="78">
        <v>330</v>
      </c>
      <c r="O83" t="s">
        <v>317</v>
      </c>
      <c r="P83">
        <f t="shared" si="1"/>
        <v>2.0889217735909306E-3</v>
      </c>
      <c r="Q83" t="s">
        <v>315</v>
      </c>
      <c r="R83" t="s">
        <v>317</v>
      </c>
      <c r="S83" t="s">
        <v>317</v>
      </c>
      <c r="T83" t="s">
        <v>317</v>
      </c>
      <c r="U83" t="s">
        <v>317</v>
      </c>
    </row>
    <row r="84" spans="1:21" x14ac:dyDescent="0.3">
      <c r="A84" t="s">
        <v>301</v>
      </c>
      <c r="B84" t="s">
        <v>315</v>
      </c>
      <c r="C84">
        <v>1.1730099190164454</v>
      </c>
      <c r="D84" s="72">
        <v>0</v>
      </c>
      <c r="E84" s="72">
        <v>0.9</v>
      </c>
      <c r="F84">
        <v>0</v>
      </c>
      <c r="G84">
        <v>0</v>
      </c>
      <c r="H84" s="74">
        <v>0</v>
      </c>
      <c r="I84">
        <v>0</v>
      </c>
      <c r="J84">
        <v>0</v>
      </c>
      <c r="K84">
        <v>0</v>
      </c>
      <c r="L84">
        <v>0</v>
      </c>
      <c r="M84" s="81">
        <v>0</v>
      </c>
      <c r="N84" s="78">
        <v>330</v>
      </c>
      <c r="O84" t="s">
        <v>316</v>
      </c>
      <c r="P84">
        <f t="shared" si="1"/>
        <v>1.1730099190164454E-2</v>
      </c>
      <c r="Q84" t="s">
        <v>315</v>
      </c>
      <c r="R84" t="s">
        <v>316</v>
      </c>
      <c r="S84" t="s">
        <v>316</v>
      </c>
      <c r="T84" t="s">
        <v>316</v>
      </c>
      <c r="U84" t="s">
        <v>316</v>
      </c>
    </row>
    <row r="85" spans="1:21" x14ac:dyDescent="0.3">
      <c r="A85" t="s">
        <v>269</v>
      </c>
      <c r="B85" t="s">
        <v>315</v>
      </c>
      <c r="C85">
        <v>2.9485934265687361</v>
      </c>
      <c r="D85" s="72">
        <v>0</v>
      </c>
      <c r="E85" s="72">
        <v>0.9</v>
      </c>
      <c r="F85">
        <v>0</v>
      </c>
      <c r="G85">
        <v>0</v>
      </c>
      <c r="H85" s="74">
        <v>0</v>
      </c>
      <c r="I85">
        <v>0</v>
      </c>
      <c r="J85">
        <v>0</v>
      </c>
      <c r="K85">
        <v>0</v>
      </c>
      <c r="L85">
        <v>0</v>
      </c>
      <c r="M85" s="81">
        <v>0</v>
      </c>
      <c r="N85" s="78">
        <v>330</v>
      </c>
      <c r="O85" t="s">
        <v>317</v>
      </c>
      <c r="P85">
        <f t="shared" si="1"/>
        <v>2.9485934265687363E-2</v>
      </c>
      <c r="Q85" t="s">
        <v>315</v>
      </c>
      <c r="R85" t="s">
        <v>317</v>
      </c>
      <c r="S85" t="s">
        <v>317</v>
      </c>
      <c r="T85" t="s">
        <v>317</v>
      </c>
      <c r="U85" t="s">
        <v>317</v>
      </c>
    </row>
    <row r="86" spans="1:21" x14ac:dyDescent="0.3">
      <c r="A86" t="s">
        <v>253</v>
      </c>
      <c r="B86" t="s">
        <v>315</v>
      </c>
      <c r="C86">
        <v>0</v>
      </c>
      <c r="D86" s="72">
        <v>0</v>
      </c>
      <c r="E86" s="72">
        <v>0.9</v>
      </c>
      <c r="F86">
        <v>0</v>
      </c>
      <c r="G86">
        <v>0</v>
      </c>
      <c r="H86" s="74">
        <v>0</v>
      </c>
      <c r="I86">
        <v>0</v>
      </c>
      <c r="J86">
        <v>0</v>
      </c>
      <c r="K86">
        <v>0</v>
      </c>
      <c r="L86">
        <v>0</v>
      </c>
      <c r="M86" s="81">
        <v>0</v>
      </c>
      <c r="N86" s="78">
        <v>330</v>
      </c>
      <c r="O86" t="s">
        <v>318</v>
      </c>
      <c r="P86">
        <f t="shared" si="1"/>
        <v>0</v>
      </c>
      <c r="Q86" t="s">
        <v>315</v>
      </c>
      <c r="R86" t="s">
        <v>318</v>
      </c>
      <c r="S86" t="s">
        <v>318</v>
      </c>
      <c r="T86" t="s">
        <v>318</v>
      </c>
      <c r="U86" t="s">
        <v>318</v>
      </c>
    </row>
    <row r="87" spans="1:21" x14ac:dyDescent="0.3">
      <c r="A87" t="s">
        <v>265</v>
      </c>
      <c r="B87" t="s">
        <v>315</v>
      </c>
      <c r="C87">
        <v>2.5308090718505505</v>
      </c>
      <c r="D87" s="72">
        <v>0</v>
      </c>
      <c r="E87" s="72">
        <v>0.9</v>
      </c>
      <c r="F87">
        <v>0</v>
      </c>
      <c r="G87">
        <v>0</v>
      </c>
      <c r="H87" s="74">
        <v>0</v>
      </c>
      <c r="I87">
        <v>0</v>
      </c>
      <c r="J87">
        <v>0</v>
      </c>
      <c r="K87">
        <v>0</v>
      </c>
      <c r="L87">
        <v>0</v>
      </c>
      <c r="M87" s="81">
        <v>0</v>
      </c>
      <c r="N87" s="78">
        <v>330</v>
      </c>
      <c r="O87" t="s">
        <v>317</v>
      </c>
      <c r="P87">
        <f t="shared" si="1"/>
        <v>2.5308090718505503E-2</v>
      </c>
      <c r="Q87" t="s">
        <v>315</v>
      </c>
      <c r="R87" t="s">
        <v>317</v>
      </c>
      <c r="S87" t="s">
        <v>317</v>
      </c>
      <c r="T87" t="s">
        <v>317</v>
      </c>
      <c r="U87" t="s">
        <v>317</v>
      </c>
    </row>
    <row r="88" spans="1:21" x14ac:dyDescent="0.3">
      <c r="A88" t="s">
        <v>259</v>
      </c>
      <c r="B88" t="s">
        <v>315</v>
      </c>
      <c r="C88">
        <v>0.83556870943637218</v>
      </c>
      <c r="D88" s="72">
        <v>0</v>
      </c>
      <c r="E88" s="72">
        <v>0.9</v>
      </c>
      <c r="F88">
        <v>0</v>
      </c>
      <c r="G88">
        <v>0</v>
      </c>
      <c r="H88" s="74">
        <v>0</v>
      </c>
      <c r="I88">
        <v>0</v>
      </c>
      <c r="J88">
        <v>0</v>
      </c>
      <c r="K88">
        <v>0</v>
      </c>
      <c r="L88">
        <v>0</v>
      </c>
      <c r="M88" s="81">
        <v>0</v>
      </c>
      <c r="N88" s="78">
        <v>330</v>
      </c>
      <c r="O88" t="s">
        <v>319</v>
      </c>
      <c r="P88">
        <f t="shared" si="1"/>
        <v>8.3556870943637222E-3</v>
      </c>
      <c r="Q88" t="s">
        <v>315</v>
      </c>
      <c r="R88" t="s">
        <v>319</v>
      </c>
      <c r="S88" t="s">
        <v>319</v>
      </c>
      <c r="T88" t="s">
        <v>319</v>
      </c>
      <c r="U88" t="s">
        <v>319</v>
      </c>
    </row>
    <row r="89" spans="1:21" x14ac:dyDescent="0.3">
      <c r="A89" t="s">
        <v>251</v>
      </c>
      <c r="B89" t="s">
        <v>315</v>
      </c>
      <c r="C89">
        <v>1.5600610706429652E-2</v>
      </c>
      <c r="D89" s="72">
        <v>0</v>
      </c>
      <c r="E89" s="72">
        <v>0.9</v>
      </c>
      <c r="F89">
        <v>0</v>
      </c>
      <c r="G89">
        <v>0</v>
      </c>
      <c r="H89" s="74">
        <v>0</v>
      </c>
      <c r="I89">
        <v>0</v>
      </c>
      <c r="J89">
        <v>0</v>
      </c>
      <c r="K89">
        <v>0</v>
      </c>
      <c r="L89">
        <v>0</v>
      </c>
      <c r="M89" s="81">
        <v>0</v>
      </c>
      <c r="N89" s="78">
        <v>330</v>
      </c>
      <c r="O89" t="s">
        <v>318</v>
      </c>
      <c r="P89">
        <f t="shared" si="1"/>
        <v>1.5600610706429651E-4</v>
      </c>
      <c r="Q89" t="s">
        <v>315</v>
      </c>
      <c r="R89" t="s">
        <v>318</v>
      </c>
      <c r="S89" t="s">
        <v>318</v>
      </c>
      <c r="T89" t="s">
        <v>318</v>
      </c>
      <c r="U89" t="s">
        <v>318</v>
      </c>
    </row>
    <row r="90" spans="1:21" x14ac:dyDescent="0.3">
      <c r="A90" t="s">
        <v>289</v>
      </c>
      <c r="B90" t="s">
        <v>315</v>
      </c>
      <c r="C90">
        <v>0</v>
      </c>
      <c r="D90" s="72">
        <v>0</v>
      </c>
      <c r="E90" s="72">
        <v>0.9</v>
      </c>
      <c r="F90">
        <v>0</v>
      </c>
      <c r="G90">
        <v>0</v>
      </c>
      <c r="H90" s="74">
        <v>0</v>
      </c>
      <c r="I90">
        <v>0</v>
      </c>
      <c r="J90">
        <v>0</v>
      </c>
      <c r="K90">
        <v>0</v>
      </c>
      <c r="L90">
        <v>0</v>
      </c>
      <c r="M90" s="81">
        <v>0</v>
      </c>
      <c r="N90" s="78">
        <v>500</v>
      </c>
      <c r="O90" t="s">
        <v>317</v>
      </c>
      <c r="P90">
        <f t="shared" si="1"/>
        <v>0</v>
      </c>
      <c r="Q90" t="s">
        <v>315</v>
      </c>
      <c r="R90" t="s">
        <v>317</v>
      </c>
      <c r="S90" t="s">
        <v>317</v>
      </c>
      <c r="T90" t="s">
        <v>317</v>
      </c>
      <c r="U90" t="s">
        <v>317</v>
      </c>
    </row>
    <row r="91" spans="1:21" x14ac:dyDescent="0.3">
      <c r="A91" t="s">
        <v>291</v>
      </c>
      <c r="B91" t="s">
        <v>315</v>
      </c>
      <c r="C91">
        <v>1.8559266526904035</v>
      </c>
      <c r="D91" s="72">
        <v>0</v>
      </c>
      <c r="E91" s="72">
        <v>0.9</v>
      </c>
      <c r="F91">
        <v>0</v>
      </c>
      <c r="G91">
        <v>0</v>
      </c>
      <c r="H91" s="74">
        <v>0</v>
      </c>
      <c r="I91">
        <v>0</v>
      </c>
      <c r="J91">
        <v>0</v>
      </c>
      <c r="K91">
        <v>0</v>
      </c>
      <c r="L91">
        <v>0</v>
      </c>
      <c r="M91" s="81">
        <v>0</v>
      </c>
      <c r="N91" s="78">
        <v>330</v>
      </c>
      <c r="O91" t="s">
        <v>317</v>
      </c>
      <c r="P91">
        <f t="shared" si="1"/>
        <v>1.8559266526904036E-2</v>
      </c>
      <c r="Q91" t="s">
        <v>315</v>
      </c>
      <c r="R91" t="s">
        <v>317</v>
      </c>
      <c r="S91" t="s">
        <v>317</v>
      </c>
      <c r="T91" t="s">
        <v>317</v>
      </c>
      <c r="U91" t="s">
        <v>317</v>
      </c>
    </row>
    <row r="92" spans="1:21" x14ac:dyDescent="0.3">
      <c r="A92" t="s">
        <v>279</v>
      </c>
      <c r="B92" t="s">
        <v>315</v>
      </c>
      <c r="C92">
        <v>0.89984322554686225</v>
      </c>
      <c r="D92" s="72">
        <v>0</v>
      </c>
      <c r="E92" s="72">
        <v>0.9</v>
      </c>
      <c r="F92">
        <v>0</v>
      </c>
      <c r="G92">
        <v>0</v>
      </c>
      <c r="H92" s="74">
        <v>0</v>
      </c>
      <c r="I92">
        <v>0</v>
      </c>
      <c r="J92">
        <v>0</v>
      </c>
      <c r="K92">
        <v>0</v>
      </c>
      <c r="L92">
        <v>0</v>
      </c>
      <c r="M92" s="81">
        <v>0</v>
      </c>
      <c r="N92" s="78">
        <v>330</v>
      </c>
      <c r="O92" t="s">
        <v>317</v>
      </c>
      <c r="P92">
        <f t="shared" si="1"/>
        <v>8.9984322554686226E-3</v>
      </c>
      <c r="Q92" t="s">
        <v>315</v>
      </c>
      <c r="R92" t="s">
        <v>317</v>
      </c>
      <c r="S92" t="s">
        <v>317</v>
      </c>
      <c r="T92" t="s">
        <v>317</v>
      </c>
      <c r="U92" t="s">
        <v>317</v>
      </c>
    </row>
    <row r="93" spans="1:21" x14ac:dyDescent="0.3">
      <c r="A93" t="s">
        <v>297</v>
      </c>
      <c r="B93" t="s">
        <v>315</v>
      </c>
      <c r="C93">
        <v>1.83182370914897</v>
      </c>
      <c r="D93" s="72">
        <v>0</v>
      </c>
      <c r="E93" s="72">
        <v>0.9</v>
      </c>
      <c r="F93">
        <v>0</v>
      </c>
      <c r="G93">
        <v>0</v>
      </c>
      <c r="H93" s="74">
        <v>0</v>
      </c>
      <c r="I93">
        <v>0</v>
      </c>
      <c r="J93">
        <v>0</v>
      </c>
      <c r="K93">
        <v>0</v>
      </c>
      <c r="L93">
        <v>0</v>
      </c>
      <c r="M93" s="81">
        <v>0</v>
      </c>
      <c r="N93" s="78">
        <v>330</v>
      </c>
      <c r="O93" t="s">
        <v>317</v>
      </c>
      <c r="P93">
        <f t="shared" si="1"/>
        <v>1.8318237091489699E-2</v>
      </c>
      <c r="Q93" t="s">
        <v>315</v>
      </c>
      <c r="R93" t="s">
        <v>317</v>
      </c>
      <c r="S93" t="s">
        <v>317</v>
      </c>
      <c r="T93" t="s">
        <v>317</v>
      </c>
      <c r="U93" t="s">
        <v>317</v>
      </c>
    </row>
    <row r="94" spans="1:21" x14ac:dyDescent="0.3">
      <c r="A94" t="s">
        <v>284</v>
      </c>
      <c r="B94" t="s">
        <v>315</v>
      </c>
      <c r="C94">
        <v>3.4065493538559788</v>
      </c>
      <c r="D94" s="72">
        <v>0</v>
      </c>
      <c r="E94" s="72">
        <v>0.9</v>
      </c>
      <c r="F94">
        <v>0</v>
      </c>
      <c r="G94">
        <v>0</v>
      </c>
      <c r="H94" s="74">
        <v>0</v>
      </c>
      <c r="I94">
        <v>0</v>
      </c>
      <c r="J94">
        <v>0</v>
      </c>
      <c r="K94">
        <v>0</v>
      </c>
      <c r="L94">
        <v>0</v>
      </c>
      <c r="M94" s="81">
        <v>0</v>
      </c>
      <c r="N94" s="78">
        <v>330</v>
      </c>
      <c r="O94" t="s">
        <v>317</v>
      </c>
      <c r="P94">
        <f t="shared" si="1"/>
        <v>3.4065493538559789E-2</v>
      </c>
      <c r="Q94" t="s">
        <v>315</v>
      </c>
      <c r="R94" t="s">
        <v>317</v>
      </c>
      <c r="S94" t="s">
        <v>317</v>
      </c>
      <c r="T94" t="s">
        <v>317</v>
      </c>
      <c r="U94" t="s">
        <v>317</v>
      </c>
    </row>
    <row r="95" spans="1:21" x14ac:dyDescent="0.3">
      <c r="A95" t="s">
        <v>294</v>
      </c>
      <c r="B95" t="s">
        <v>315</v>
      </c>
      <c r="C95">
        <v>2.1210590316461757</v>
      </c>
      <c r="D95" s="72">
        <v>0</v>
      </c>
      <c r="E95" s="72">
        <v>0.9</v>
      </c>
      <c r="F95">
        <v>0</v>
      </c>
      <c r="G95">
        <v>0</v>
      </c>
      <c r="H95" s="74">
        <v>0</v>
      </c>
      <c r="I95">
        <v>0</v>
      </c>
      <c r="J95">
        <v>0</v>
      </c>
      <c r="K95">
        <v>0</v>
      </c>
      <c r="L95">
        <v>0</v>
      </c>
      <c r="M95" s="81">
        <v>0</v>
      </c>
      <c r="N95" s="78">
        <v>330</v>
      </c>
      <c r="O95" t="s">
        <v>317</v>
      </c>
      <c r="P95">
        <f t="shared" si="1"/>
        <v>2.1210590316461757E-2</v>
      </c>
      <c r="Q95" t="s">
        <v>315</v>
      </c>
      <c r="R95" t="s">
        <v>317</v>
      </c>
      <c r="S95" t="s">
        <v>317</v>
      </c>
      <c r="T95" t="s">
        <v>317</v>
      </c>
      <c r="U95" t="s">
        <v>317</v>
      </c>
    </row>
    <row r="96" spans="1:21" x14ac:dyDescent="0.3">
      <c r="A96" t="s">
        <v>272</v>
      </c>
      <c r="B96" t="s">
        <v>315</v>
      </c>
      <c r="C96">
        <v>2.2386876363726551</v>
      </c>
      <c r="D96" s="72">
        <v>0</v>
      </c>
      <c r="E96" s="72">
        <v>0.9</v>
      </c>
      <c r="F96">
        <v>0</v>
      </c>
      <c r="G96">
        <v>0</v>
      </c>
      <c r="H96" s="74">
        <v>0</v>
      </c>
      <c r="I96">
        <v>0</v>
      </c>
      <c r="J96">
        <v>0</v>
      </c>
      <c r="K96">
        <v>0</v>
      </c>
      <c r="L96">
        <v>0</v>
      </c>
      <c r="M96" s="81">
        <v>0</v>
      </c>
      <c r="N96" s="78">
        <v>330</v>
      </c>
      <c r="O96" t="s">
        <v>317</v>
      </c>
      <c r="P96">
        <f t="shared" si="1"/>
        <v>2.2386876363726552E-2</v>
      </c>
      <c r="Q96" t="s">
        <v>315</v>
      </c>
      <c r="R96" t="s">
        <v>317</v>
      </c>
      <c r="S96" t="s">
        <v>317</v>
      </c>
      <c r="T96" t="s">
        <v>317</v>
      </c>
      <c r="U96" t="s">
        <v>317</v>
      </c>
    </row>
    <row r="97" spans="1:21" x14ac:dyDescent="0.3">
      <c r="A97" t="s">
        <v>276</v>
      </c>
      <c r="B97" t="s">
        <v>315</v>
      </c>
      <c r="C97">
        <v>3.9448484262813341</v>
      </c>
      <c r="D97" s="72">
        <v>0</v>
      </c>
      <c r="E97" s="72">
        <v>0.9</v>
      </c>
      <c r="F97">
        <v>0</v>
      </c>
      <c r="G97">
        <v>0</v>
      </c>
      <c r="H97" s="74">
        <v>0</v>
      </c>
      <c r="I97">
        <v>0</v>
      </c>
      <c r="J97">
        <v>0</v>
      </c>
      <c r="K97">
        <v>0</v>
      </c>
      <c r="L97">
        <v>0</v>
      </c>
      <c r="M97" s="81">
        <v>0</v>
      </c>
      <c r="N97" s="78">
        <v>330</v>
      </c>
      <c r="O97" t="s">
        <v>317</v>
      </c>
      <c r="P97">
        <f t="shared" si="1"/>
        <v>3.9448484262813339E-2</v>
      </c>
      <c r="Q97" t="s">
        <v>315</v>
      </c>
      <c r="R97" t="s">
        <v>317</v>
      </c>
      <c r="S97" t="s">
        <v>317</v>
      </c>
      <c r="T97" t="s">
        <v>317</v>
      </c>
      <c r="U97" t="s">
        <v>317</v>
      </c>
    </row>
    <row r="98" spans="1:21" x14ac:dyDescent="0.3">
      <c r="A98" t="s">
        <v>275</v>
      </c>
      <c r="B98" t="s">
        <v>315</v>
      </c>
      <c r="C98">
        <v>6.5318976997285629</v>
      </c>
      <c r="D98" s="72">
        <v>0</v>
      </c>
      <c r="E98" s="72">
        <v>0.9</v>
      </c>
      <c r="F98">
        <v>0</v>
      </c>
      <c r="G98">
        <v>0</v>
      </c>
      <c r="H98" s="74">
        <v>0</v>
      </c>
      <c r="I98">
        <v>0</v>
      </c>
      <c r="J98">
        <v>0</v>
      </c>
      <c r="K98">
        <v>0</v>
      </c>
      <c r="L98">
        <v>0</v>
      </c>
      <c r="M98" s="81">
        <v>0</v>
      </c>
      <c r="N98" s="78">
        <v>330</v>
      </c>
      <c r="O98" t="s">
        <v>317</v>
      </c>
      <c r="P98">
        <f t="shared" si="1"/>
        <v>6.531897699728563E-2</v>
      </c>
      <c r="Q98" t="s">
        <v>315</v>
      </c>
      <c r="R98" t="s">
        <v>317</v>
      </c>
      <c r="S98" t="s">
        <v>317</v>
      </c>
      <c r="T98" t="s">
        <v>317</v>
      </c>
      <c r="U98" t="s">
        <v>317</v>
      </c>
    </row>
    <row r="99" spans="1:21" x14ac:dyDescent="0.3">
      <c r="A99" t="s">
        <v>264</v>
      </c>
      <c r="B99" t="s">
        <v>315</v>
      </c>
      <c r="C99">
        <v>8.3717557233913436</v>
      </c>
      <c r="D99" s="72">
        <v>0</v>
      </c>
      <c r="E99" s="72">
        <v>0.9</v>
      </c>
      <c r="F99">
        <v>0</v>
      </c>
      <c r="G99">
        <v>0</v>
      </c>
      <c r="H99" s="74">
        <v>0</v>
      </c>
      <c r="I99">
        <v>0</v>
      </c>
      <c r="J99">
        <v>0</v>
      </c>
      <c r="K99">
        <v>0</v>
      </c>
      <c r="L99">
        <v>0</v>
      </c>
      <c r="M99" s="81">
        <v>0</v>
      </c>
      <c r="N99" s="78">
        <v>330</v>
      </c>
      <c r="O99" t="s">
        <v>317</v>
      </c>
      <c r="P99">
        <f t="shared" si="1"/>
        <v>8.3717557233913442E-2</v>
      </c>
      <c r="Q99" t="s">
        <v>315</v>
      </c>
      <c r="R99" t="s">
        <v>317</v>
      </c>
      <c r="S99" t="s">
        <v>317</v>
      </c>
      <c r="T99" t="s">
        <v>317</v>
      </c>
      <c r="U99" t="s">
        <v>317</v>
      </c>
    </row>
    <row r="100" spans="1:21" x14ac:dyDescent="0.3">
      <c r="A100" t="s">
        <v>270</v>
      </c>
      <c r="B100" t="s">
        <v>315</v>
      </c>
      <c r="C100">
        <v>8.8939861667890767</v>
      </c>
      <c r="D100" s="72">
        <v>0</v>
      </c>
      <c r="E100" s="72">
        <v>0.9</v>
      </c>
      <c r="F100">
        <v>0</v>
      </c>
      <c r="G100">
        <v>0</v>
      </c>
      <c r="H100" s="74">
        <v>0</v>
      </c>
      <c r="I100">
        <v>0</v>
      </c>
      <c r="J100">
        <v>0</v>
      </c>
      <c r="K100">
        <v>0</v>
      </c>
      <c r="L100">
        <v>0</v>
      </c>
      <c r="M100" s="81">
        <v>0</v>
      </c>
      <c r="N100" s="78">
        <v>330</v>
      </c>
      <c r="O100" t="s">
        <v>317</v>
      </c>
      <c r="P100">
        <f t="shared" si="1"/>
        <v>8.8939861667890766E-2</v>
      </c>
      <c r="Q100" t="s">
        <v>315</v>
      </c>
      <c r="R100" t="s">
        <v>317</v>
      </c>
      <c r="S100" t="s">
        <v>317</v>
      </c>
      <c r="T100" t="s">
        <v>317</v>
      </c>
      <c r="U100" t="s">
        <v>317</v>
      </c>
    </row>
    <row r="101" spans="1:21" x14ac:dyDescent="0.3">
      <c r="A101" t="s">
        <v>298</v>
      </c>
      <c r="B101" t="s">
        <v>315</v>
      </c>
      <c r="C101">
        <v>1.3819020963755386</v>
      </c>
      <c r="D101" s="72">
        <v>0</v>
      </c>
      <c r="E101" s="72">
        <v>0.9</v>
      </c>
      <c r="F101">
        <v>0</v>
      </c>
      <c r="G101">
        <v>0</v>
      </c>
      <c r="H101" s="74">
        <v>0</v>
      </c>
      <c r="I101">
        <v>0</v>
      </c>
      <c r="J101">
        <v>0</v>
      </c>
      <c r="K101">
        <v>0</v>
      </c>
      <c r="L101">
        <v>0</v>
      </c>
      <c r="M101" s="81">
        <v>0</v>
      </c>
      <c r="N101" s="78">
        <v>330</v>
      </c>
      <c r="O101" t="s">
        <v>316</v>
      </c>
      <c r="P101">
        <f t="shared" si="1"/>
        <v>1.3819020963755386E-2</v>
      </c>
      <c r="Q101" t="s">
        <v>315</v>
      </c>
      <c r="R101" t="s">
        <v>316</v>
      </c>
      <c r="S101" t="s">
        <v>316</v>
      </c>
      <c r="T101" t="s">
        <v>316</v>
      </c>
      <c r="U101" t="s">
        <v>316</v>
      </c>
    </row>
    <row r="102" spans="1:21" x14ac:dyDescent="0.3">
      <c r="A102" t="s">
        <v>295</v>
      </c>
      <c r="B102" t="s">
        <v>315</v>
      </c>
      <c r="C102">
        <v>8.3775279493527233</v>
      </c>
      <c r="D102" s="72">
        <v>0</v>
      </c>
      <c r="E102" s="72">
        <v>0.9</v>
      </c>
      <c r="F102">
        <v>0</v>
      </c>
      <c r="G102">
        <v>0</v>
      </c>
      <c r="H102" s="74">
        <v>0</v>
      </c>
      <c r="I102">
        <v>0</v>
      </c>
      <c r="J102">
        <v>0</v>
      </c>
      <c r="K102">
        <v>0</v>
      </c>
      <c r="L102">
        <v>0</v>
      </c>
      <c r="M102" s="81">
        <v>0</v>
      </c>
      <c r="N102" s="78">
        <v>330</v>
      </c>
      <c r="O102" t="s">
        <v>317</v>
      </c>
      <c r="P102">
        <f t="shared" si="1"/>
        <v>8.3775279493527227E-2</v>
      </c>
      <c r="Q102" t="s">
        <v>315</v>
      </c>
      <c r="R102" t="s">
        <v>317</v>
      </c>
      <c r="S102" t="s">
        <v>317</v>
      </c>
      <c r="T102" t="s">
        <v>317</v>
      </c>
      <c r="U102" t="s">
        <v>317</v>
      </c>
    </row>
    <row r="103" spans="1:21" x14ac:dyDescent="0.3">
      <c r="A103" t="s">
        <v>280</v>
      </c>
      <c r="B103" t="s">
        <v>315</v>
      </c>
      <c r="C103">
        <v>1.4461766124860287</v>
      </c>
      <c r="D103" s="72">
        <v>0</v>
      </c>
      <c r="E103" s="72">
        <v>0.9</v>
      </c>
      <c r="F103">
        <v>0</v>
      </c>
      <c r="G103">
        <v>0</v>
      </c>
      <c r="H103" s="74">
        <v>0</v>
      </c>
      <c r="I103">
        <v>0</v>
      </c>
      <c r="J103">
        <v>0</v>
      </c>
      <c r="K103">
        <v>0</v>
      </c>
      <c r="L103">
        <v>0</v>
      </c>
      <c r="M103" s="81">
        <v>0</v>
      </c>
      <c r="N103" s="78">
        <v>330</v>
      </c>
      <c r="O103" t="s">
        <v>317</v>
      </c>
      <c r="P103">
        <f t="shared" si="1"/>
        <v>1.4461766124860286E-2</v>
      </c>
      <c r="Q103" t="s">
        <v>315</v>
      </c>
      <c r="R103" t="s">
        <v>317</v>
      </c>
      <c r="S103" t="s">
        <v>317</v>
      </c>
      <c r="T103" t="s">
        <v>317</v>
      </c>
      <c r="U103" t="s">
        <v>317</v>
      </c>
    </row>
    <row r="104" spans="1:21" x14ac:dyDescent="0.3">
      <c r="A104" t="s">
        <v>252</v>
      </c>
      <c r="B104" t="s">
        <v>315</v>
      </c>
      <c r="C104">
        <v>0</v>
      </c>
      <c r="D104" s="72">
        <v>0</v>
      </c>
      <c r="E104" s="72">
        <v>0.9</v>
      </c>
      <c r="F104">
        <v>0</v>
      </c>
      <c r="G104">
        <v>0</v>
      </c>
      <c r="H104" s="74">
        <v>0</v>
      </c>
      <c r="I104">
        <v>0</v>
      </c>
      <c r="J104">
        <v>0</v>
      </c>
      <c r="K104">
        <v>0</v>
      </c>
      <c r="L104">
        <v>0</v>
      </c>
      <c r="M104" s="81">
        <v>0</v>
      </c>
      <c r="N104" s="78">
        <v>330</v>
      </c>
      <c r="O104" t="s">
        <v>318</v>
      </c>
      <c r="P104">
        <f t="shared" si="1"/>
        <v>0</v>
      </c>
      <c r="Q104" t="s">
        <v>315</v>
      </c>
      <c r="R104" t="s">
        <v>318</v>
      </c>
      <c r="S104" t="s">
        <v>318</v>
      </c>
      <c r="T104" t="s">
        <v>318</v>
      </c>
      <c r="U104" t="s">
        <v>318</v>
      </c>
    </row>
    <row r="105" spans="1:21" x14ac:dyDescent="0.3">
      <c r="A105" t="s">
        <v>278</v>
      </c>
      <c r="B105" t="s">
        <v>315</v>
      </c>
      <c r="C105">
        <v>0.78736282235350452</v>
      </c>
      <c r="D105" s="72">
        <v>0</v>
      </c>
      <c r="E105" s="72">
        <v>0.9</v>
      </c>
      <c r="F105">
        <v>0</v>
      </c>
      <c r="G105">
        <v>0</v>
      </c>
      <c r="H105" s="74">
        <v>0</v>
      </c>
      <c r="I105">
        <v>0</v>
      </c>
      <c r="J105">
        <v>0</v>
      </c>
      <c r="K105">
        <v>0</v>
      </c>
      <c r="L105">
        <v>0</v>
      </c>
      <c r="M105" s="81">
        <v>0</v>
      </c>
      <c r="N105" s="78">
        <v>330</v>
      </c>
      <c r="O105" t="s">
        <v>317</v>
      </c>
      <c r="P105">
        <f t="shared" si="1"/>
        <v>7.8736282235350452E-3</v>
      </c>
      <c r="Q105" t="s">
        <v>315</v>
      </c>
      <c r="R105" t="s">
        <v>317</v>
      </c>
      <c r="S105" t="s">
        <v>317</v>
      </c>
      <c r="T105" t="s">
        <v>317</v>
      </c>
      <c r="U105" t="s">
        <v>317</v>
      </c>
    </row>
    <row r="106" spans="1:21" x14ac:dyDescent="0.3">
      <c r="A106" t="s">
        <v>277</v>
      </c>
      <c r="B106" t="s">
        <v>315</v>
      </c>
      <c r="C106">
        <v>3.5350983860769589</v>
      </c>
      <c r="D106" s="72">
        <v>0</v>
      </c>
      <c r="E106" s="72">
        <v>0.9</v>
      </c>
      <c r="F106">
        <v>0</v>
      </c>
      <c r="G106">
        <v>0</v>
      </c>
      <c r="H106" s="74">
        <v>0</v>
      </c>
      <c r="I106">
        <v>0</v>
      </c>
      <c r="J106">
        <v>0</v>
      </c>
      <c r="K106">
        <v>0</v>
      </c>
      <c r="L106">
        <v>0</v>
      </c>
      <c r="M106" s="81">
        <v>0</v>
      </c>
      <c r="N106" s="78">
        <v>330</v>
      </c>
      <c r="O106" t="s">
        <v>317</v>
      </c>
      <c r="P106">
        <f t="shared" si="1"/>
        <v>3.535098386076959E-2</v>
      </c>
      <c r="Q106" t="s">
        <v>315</v>
      </c>
      <c r="R106" t="s">
        <v>317</v>
      </c>
      <c r="S106" t="s">
        <v>317</v>
      </c>
      <c r="T106" t="s">
        <v>317</v>
      </c>
      <c r="U106" t="s">
        <v>317</v>
      </c>
    </row>
    <row r="107" spans="1:21" x14ac:dyDescent="0.3">
      <c r="A107" t="s">
        <v>254</v>
      </c>
      <c r="B107" t="s">
        <v>315</v>
      </c>
      <c r="C107">
        <v>1.7032746769279894</v>
      </c>
      <c r="D107" s="72">
        <v>0</v>
      </c>
      <c r="E107" s="72">
        <v>0.9</v>
      </c>
      <c r="F107">
        <v>0</v>
      </c>
      <c r="G107">
        <v>0</v>
      </c>
      <c r="H107" s="74">
        <v>0</v>
      </c>
      <c r="I107">
        <v>0</v>
      </c>
      <c r="J107">
        <v>0</v>
      </c>
      <c r="K107">
        <v>0</v>
      </c>
      <c r="L107">
        <v>0</v>
      </c>
      <c r="M107" s="81">
        <v>0</v>
      </c>
      <c r="N107" s="78">
        <v>330</v>
      </c>
      <c r="O107" t="s">
        <v>318</v>
      </c>
      <c r="P107">
        <f t="shared" si="1"/>
        <v>1.7032746769279895E-2</v>
      </c>
      <c r="Q107" t="s">
        <v>315</v>
      </c>
      <c r="R107" t="s">
        <v>318</v>
      </c>
      <c r="S107" t="s">
        <v>318</v>
      </c>
      <c r="T107" t="s">
        <v>318</v>
      </c>
      <c r="U107" t="s">
        <v>318</v>
      </c>
    </row>
    <row r="108" spans="1:21" x14ac:dyDescent="0.3">
      <c r="A108" t="s">
        <v>273</v>
      </c>
      <c r="B108" t="s">
        <v>315</v>
      </c>
      <c r="C108">
        <v>1.132838346447389</v>
      </c>
      <c r="D108" s="72">
        <v>0</v>
      </c>
      <c r="E108" s="72">
        <v>0.9</v>
      </c>
      <c r="F108">
        <v>0</v>
      </c>
      <c r="G108">
        <v>0</v>
      </c>
      <c r="H108" s="74">
        <v>0</v>
      </c>
      <c r="I108">
        <v>0</v>
      </c>
      <c r="J108">
        <v>0</v>
      </c>
      <c r="K108">
        <v>0</v>
      </c>
      <c r="L108">
        <v>0</v>
      </c>
      <c r="M108" s="81">
        <v>0</v>
      </c>
      <c r="N108" s="78">
        <v>330</v>
      </c>
      <c r="O108" t="s">
        <v>317</v>
      </c>
      <c r="P108">
        <f t="shared" si="1"/>
        <v>1.1328383464473891E-2</v>
      </c>
      <c r="Q108" t="s">
        <v>315</v>
      </c>
      <c r="R108" t="s">
        <v>317</v>
      </c>
      <c r="S108" t="s">
        <v>317</v>
      </c>
      <c r="T108" t="s">
        <v>317</v>
      </c>
      <c r="U108" t="s">
        <v>317</v>
      </c>
    </row>
    <row r="109" spans="1:21" x14ac:dyDescent="0.3">
      <c r="A109" t="s">
        <v>296</v>
      </c>
      <c r="B109" t="s">
        <v>315</v>
      </c>
      <c r="C109">
        <v>1.5987579539273093</v>
      </c>
      <c r="D109" s="72">
        <v>0</v>
      </c>
      <c r="E109" s="72">
        <v>0.9</v>
      </c>
      <c r="F109">
        <v>0</v>
      </c>
      <c r="G109">
        <v>0</v>
      </c>
      <c r="H109" s="74">
        <v>0</v>
      </c>
      <c r="I109">
        <v>0</v>
      </c>
      <c r="J109">
        <v>0</v>
      </c>
      <c r="K109">
        <v>0</v>
      </c>
      <c r="L109">
        <v>0</v>
      </c>
      <c r="M109" s="81">
        <v>0</v>
      </c>
      <c r="N109" s="78">
        <v>330</v>
      </c>
      <c r="O109" t="s">
        <v>317</v>
      </c>
      <c r="P109">
        <f t="shared" si="1"/>
        <v>1.5987579539273093E-2</v>
      </c>
      <c r="Q109" t="s">
        <v>315</v>
      </c>
      <c r="R109" t="s">
        <v>317</v>
      </c>
      <c r="S109" t="s">
        <v>317</v>
      </c>
      <c r="T109" t="s">
        <v>317</v>
      </c>
      <c r="U109" t="s">
        <v>317</v>
      </c>
    </row>
    <row r="110" spans="1:21" x14ac:dyDescent="0.3">
      <c r="A110" t="s">
        <v>304</v>
      </c>
      <c r="B110" t="s">
        <v>315</v>
      </c>
      <c r="C110">
        <v>2.9003875394858687</v>
      </c>
      <c r="D110" s="72">
        <v>0</v>
      </c>
      <c r="E110" s="72">
        <v>0.9</v>
      </c>
      <c r="F110">
        <v>0</v>
      </c>
      <c r="G110">
        <v>0</v>
      </c>
      <c r="H110" s="74">
        <v>0</v>
      </c>
      <c r="I110">
        <v>0</v>
      </c>
      <c r="J110">
        <v>0</v>
      </c>
      <c r="K110">
        <v>0</v>
      </c>
      <c r="L110">
        <v>0</v>
      </c>
      <c r="M110" s="81">
        <v>0</v>
      </c>
      <c r="N110" s="78">
        <v>330</v>
      </c>
      <c r="O110" t="s">
        <v>317</v>
      </c>
      <c r="P110">
        <f t="shared" si="1"/>
        <v>2.9003875394858686E-2</v>
      </c>
      <c r="Q110" t="s">
        <v>315</v>
      </c>
      <c r="R110" t="s">
        <v>317</v>
      </c>
      <c r="S110" t="s">
        <v>317</v>
      </c>
      <c r="T110" t="s">
        <v>317</v>
      </c>
      <c r="U110" t="s">
        <v>317</v>
      </c>
    </row>
    <row r="111" spans="1:21" x14ac:dyDescent="0.3">
      <c r="A111" t="s">
        <v>288</v>
      </c>
      <c r="B111" t="s">
        <v>315</v>
      </c>
      <c r="C111">
        <v>0</v>
      </c>
      <c r="D111" s="72">
        <v>0</v>
      </c>
      <c r="E111" s="72">
        <v>0.9</v>
      </c>
      <c r="F111">
        <v>0</v>
      </c>
      <c r="G111">
        <v>0</v>
      </c>
      <c r="H111" s="74">
        <v>0</v>
      </c>
      <c r="I111">
        <v>0</v>
      </c>
      <c r="J111">
        <v>0</v>
      </c>
      <c r="K111">
        <v>0</v>
      </c>
      <c r="L111">
        <v>0</v>
      </c>
      <c r="M111" s="81">
        <v>0</v>
      </c>
      <c r="N111" s="78">
        <v>500</v>
      </c>
      <c r="O111" t="s">
        <v>317</v>
      </c>
      <c r="P111">
        <f t="shared" si="1"/>
        <v>0</v>
      </c>
      <c r="Q111" t="s">
        <v>315</v>
      </c>
      <c r="R111" t="s">
        <v>317</v>
      </c>
      <c r="S111" t="s">
        <v>317</v>
      </c>
      <c r="T111" t="s">
        <v>317</v>
      </c>
      <c r="U111" t="s">
        <v>317</v>
      </c>
    </row>
    <row r="112" spans="1:21" x14ac:dyDescent="0.3">
      <c r="A112" t="s">
        <v>303</v>
      </c>
      <c r="B112" t="s">
        <v>315</v>
      </c>
      <c r="C112">
        <v>0</v>
      </c>
      <c r="D112" s="72">
        <v>0</v>
      </c>
      <c r="E112" s="72">
        <v>0.9</v>
      </c>
      <c r="F112">
        <v>0</v>
      </c>
      <c r="G112">
        <v>0</v>
      </c>
      <c r="H112" s="74">
        <v>0</v>
      </c>
      <c r="I112">
        <v>0</v>
      </c>
      <c r="J112">
        <v>0</v>
      </c>
      <c r="K112">
        <v>0</v>
      </c>
      <c r="L112">
        <v>0</v>
      </c>
      <c r="M112" s="81">
        <v>0</v>
      </c>
      <c r="N112" s="78">
        <v>330</v>
      </c>
      <c r="O112" t="s">
        <v>317</v>
      </c>
      <c r="P112">
        <f t="shared" si="1"/>
        <v>0</v>
      </c>
      <c r="Q112" t="s">
        <v>315</v>
      </c>
      <c r="R112" t="s">
        <v>317</v>
      </c>
      <c r="S112" t="s">
        <v>317</v>
      </c>
      <c r="T112" t="s">
        <v>317</v>
      </c>
      <c r="U112" t="s">
        <v>317</v>
      </c>
    </row>
    <row r="113" spans="1:21" x14ac:dyDescent="0.3">
      <c r="A113" t="s">
        <v>257</v>
      </c>
      <c r="B113" t="s">
        <v>315</v>
      </c>
      <c r="C113">
        <v>0.65522564967004537</v>
      </c>
      <c r="D113" s="72">
        <v>0</v>
      </c>
      <c r="E113" s="72">
        <v>0.9</v>
      </c>
      <c r="F113">
        <v>0</v>
      </c>
      <c r="G113">
        <v>0</v>
      </c>
      <c r="H113" s="74">
        <v>0</v>
      </c>
      <c r="I113">
        <v>0</v>
      </c>
      <c r="J113">
        <v>0</v>
      </c>
      <c r="K113">
        <v>0</v>
      </c>
      <c r="L113">
        <v>0</v>
      </c>
      <c r="M113" s="81">
        <v>0</v>
      </c>
      <c r="N113" s="78">
        <v>330</v>
      </c>
      <c r="O113" t="s">
        <v>319</v>
      </c>
      <c r="P113">
        <f t="shared" si="1"/>
        <v>6.5522564967004536E-3</v>
      </c>
      <c r="Q113" t="s">
        <v>315</v>
      </c>
      <c r="R113" t="s">
        <v>319</v>
      </c>
      <c r="S113" t="s">
        <v>319</v>
      </c>
      <c r="T113" t="s">
        <v>319</v>
      </c>
      <c r="U113" t="s">
        <v>319</v>
      </c>
    </row>
    <row r="114" spans="1:21" x14ac:dyDescent="0.3">
      <c r="A114" t="s">
        <v>229</v>
      </c>
      <c r="B114" t="s">
        <v>315</v>
      </c>
      <c r="C114">
        <v>0.82371224529948561</v>
      </c>
      <c r="D114" s="72">
        <v>0</v>
      </c>
      <c r="E114" s="72">
        <v>0.9</v>
      </c>
      <c r="F114">
        <v>0</v>
      </c>
      <c r="G114">
        <v>0</v>
      </c>
      <c r="H114" s="74">
        <v>0</v>
      </c>
      <c r="I114">
        <v>0</v>
      </c>
      <c r="J114">
        <v>0</v>
      </c>
      <c r="K114">
        <v>0</v>
      </c>
      <c r="L114">
        <v>0</v>
      </c>
      <c r="M114" s="81">
        <v>0</v>
      </c>
      <c r="N114" s="78">
        <v>20</v>
      </c>
      <c r="O114" t="s">
        <v>317</v>
      </c>
      <c r="P114">
        <f t="shared" si="1"/>
        <v>8.2371224529948564E-3</v>
      </c>
      <c r="Q114" t="s">
        <v>315</v>
      </c>
      <c r="R114" t="s">
        <v>317</v>
      </c>
      <c r="S114" t="s">
        <v>317</v>
      </c>
      <c r="T114" t="s">
        <v>317</v>
      </c>
      <c r="U114" t="s">
        <v>317</v>
      </c>
    </row>
    <row r="115" spans="1:21" x14ac:dyDescent="0.3">
      <c r="A115" t="s">
        <v>236</v>
      </c>
      <c r="B115" t="s">
        <v>315</v>
      </c>
      <c r="C115">
        <v>0</v>
      </c>
      <c r="D115" s="72">
        <v>0</v>
      </c>
      <c r="E115" s="72">
        <v>0.9</v>
      </c>
      <c r="F115">
        <v>0</v>
      </c>
      <c r="G115">
        <v>0</v>
      </c>
      <c r="H115" s="74">
        <v>0</v>
      </c>
      <c r="I115">
        <v>0</v>
      </c>
      <c r="J115">
        <v>0</v>
      </c>
      <c r="K115">
        <v>0</v>
      </c>
      <c r="L115">
        <v>0</v>
      </c>
      <c r="M115" s="81">
        <v>0</v>
      </c>
      <c r="N115" s="78">
        <v>20</v>
      </c>
      <c r="O115" t="s">
        <v>317</v>
      </c>
      <c r="P115">
        <f t="shared" si="1"/>
        <v>0</v>
      </c>
      <c r="Q115" t="s">
        <v>315</v>
      </c>
      <c r="R115" t="s">
        <v>317</v>
      </c>
      <c r="S115" t="s">
        <v>317</v>
      </c>
      <c r="T115" t="s">
        <v>317</v>
      </c>
      <c r="U115" t="s">
        <v>317</v>
      </c>
    </row>
    <row r="116" spans="1:21" x14ac:dyDescent="0.3">
      <c r="A116" t="s">
        <v>237</v>
      </c>
      <c r="B116" t="s">
        <v>315</v>
      </c>
      <c r="C116">
        <v>0.31201221412859304</v>
      </c>
      <c r="D116" s="72">
        <v>0</v>
      </c>
      <c r="E116" s="72">
        <v>0.9</v>
      </c>
      <c r="F116">
        <v>0</v>
      </c>
      <c r="G116">
        <v>0</v>
      </c>
      <c r="H116" s="74">
        <v>0</v>
      </c>
      <c r="I116">
        <v>0</v>
      </c>
      <c r="J116">
        <v>0</v>
      </c>
      <c r="K116">
        <v>0</v>
      </c>
      <c r="L116">
        <v>0</v>
      </c>
      <c r="M116" s="81">
        <v>0</v>
      </c>
      <c r="N116" s="78">
        <v>20</v>
      </c>
      <c r="O116" t="s">
        <v>317</v>
      </c>
      <c r="P116">
        <f t="shared" si="1"/>
        <v>3.1201221412859304E-3</v>
      </c>
      <c r="Q116" t="s">
        <v>315</v>
      </c>
      <c r="R116" t="s">
        <v>317</v>
      </c>
      <c r="S116" t="s">
        <v>317</v>
      </c>
      <c r="T116" t="s">
        <v>317</v>
      </c>
      <c r="U116" t="s">
        <v>317</v>
      </c>
    </row>
    <row r="117" spans="1:21" x14ac:dyDescent="0.3">
      <c r="A117" t="s">
        <v>238</v>
      </c>
      <c r="B117" t="s">
        <v>315</v>
      </c>
      <c r="C117">
        <v>0.43681709978003025</v>
      </c>
      <c r="D117" s="72">
        <v>0</v>
      </c>
      <c r="E117" s="72">
        <v>0.9</v>
      </c>
      <c r="F117">
        <v>0</v>
      </c>
      <c r="G117">
        <v>0</v>
      </c>
      <c r="H117" s="74">
        <v>0</v>
      </c>
      <c r="I117">
        <v>0</v>
      </c>
      <c r="J117">
        <v>0</v>
      </c>
      <c r="K117">
        <v>0</v>
      </c>
      <c r="L117">
        <v>0</v>
      </c>
      <c r="M117" s="81">
        <v>0</v>
      </c>
      <c r="N117" s="78">
        <v>20</v>
      </c>
      <c r="O117" t="s">
        <v>317</v>
      </c>
      <c r="P117">
        <f t="shared" si="1"/>
        <v>4.3681709978003027E-3</v>
      </c>
      <c r="Q117" t="s">
        <v>315</v>
      </c>
      <c r="R117" t="s">
        <v>317</v>
      </c>
      <c r="S117" t="s">
        <v>317</v>
      </c>
      <c r="T117" t="s">
        <v>317</v>
      </c>
      <c r="U117" t="s">
        <v>317</v>
      </c>
    </row>
    <row r="118" spans="1:21" x14ac:dyDescent="0.3">
      <c r="A118" t="s">
        <v>230</v>
      </c>
      <c r="B118" t="s">
        <v>315</v>
      </c>
      <c r="C118">
        <v>0</v>
      </c>
      <c r="D118" s="72">
        <v>0</v>
      </c>
      <c r="E118" s="72">
        <v>0.9</v>
      </c>
      <c r="F118">
        <v>0</v>
      </c>
      <c r="G118">
        <v>0</v>
      </c>
      <c r="H118" s="74">
        <v>0</v>
      </c>
      <c r="I118">
        <v>0</v>
      </c>
      <c r="J118">
        <v>0</v>
      </c>
      <c r="K118">
        <v>0</v>
      </c>
      <c r="L118">
        <v>0</v>
      </c>
      <c r="M118" s="81">
        <v>0</v>
      </c>
      <c r="N118" s="68">
        <v>20</v>
      </c>
      <c r="O118" t="s">
        <v>319</v>
      </c>
      <c r="P118">
        <f t="shared" si="1"/>
        <v>0</v>
      </c>
      <c r="Q118" t="s">
        <v>315</v>
      </c>
      <c r="R118" t="s">
        <v>319</v>
      </c>
      <c r="S118" t="s">
        <v>319</v>
      </c>
      <c r="T118" t="s">
        <v>319</v>
      </c>
      <c r="U118" t="s">
        <v>319</v>
      </c>
    </row>
    <row r="119" spans="1:21" x14ac:dyDescent="0.3">
      <c r="A119" t="s">
        <v>241</v>
      </c>
      <c r="B119" t="s">
        <v>315</v>
      </c>
      <c r="C119">
        <v>0</v>
      </c>
      <c r="D119" s="72">
        <v>0</v>
      </c>
      <c r="E119" s="72">
        <v>0.9</v>
      </c>
      <c r="F119">
        <v>0</v>
      </c>
      <c r="G119">
        <v>0</v>
      </c>
      <c r="H119" s="74">
        <v>0</v>
      </c>
      <c r="I119">
        <v>0</v>
      </c>
      <c r="J119">
        <v>0</v>
      </c>
      <c r="K119">
        <v>0</v>
      </c>
      <c r="L119">
        <v>0</v>
      </c>
      <c r="M119" s="81">
        <v>0</v>
      </c>
      <c r="N119" s="78">
        <v>20</v>
      </c>
      <c r="O119" t="s">
        <v>317</v>
      </c>
      <c r="P119">
        <f t="shared" si="1"/>
        <v>0</v>
      </c>
      <c r="Q119" t="s">
        <v>315</v>
      </c>
      <c r="R119" t="s">
        <v>317</v>
      </c>
      <c r="S119" t="s">
        <v>317</v>
      </c>
      <c r="T119" t="s">
        <v>317</v>
      </c>
      <c r="U119" t="s">
        <v>317</v>
      </c>
    </row>
    <row r="120" spans="1:21" x14ac:dyDescent="0.3">
      <c r="A120" t="s">
        <v>234</v>
      </c>
      <c r="B120" t="s">
        <v>315</v>
      </c>
      <c r="C120">
        <v>0.8736341995600605</v>
      </c>
      <c r="D120" s="72">
        <v>0</v>
      </c>
      <c r="E120" s="72">
        <v>0.9</v>
      </c>
      <c r="F120">
        <v>0</v>
      </c>
      <c r="G120">
        <v>0</v>
      </c>
      <c r="H120" s="74">
        <v>0</v>
      </c>
      <c r="I120">
        <v>0</v>
      </c>
      <c r="J120">
        <v>0</v>
      </c>
      <c r="K120">
        <v>0</v>
      </c>
      <c r="L120">
        <v>0</v>
      </c>
      <c r="M120" s="81">
        <v>0</v>
      </c>
      <c r="N120" s="78">
        <v>20</v>
      </c>
      <c r="O120" t="s">
        <v>317</v>
      </c>
      <c r="P120">
        <f t="shared" si="1"/>
        <v>8.7363419956006053E-3</v>
      </c>
      <c r="Q120" t="s">
        <v>315</v>
      </c>
      <c r="R120" t="s">
        <v>317</v>
      </c>
      <c r="S120" t="s">
        <v>317</v>
      </c>
      <c r="T120" t="s">
        <v>317</v>
      </c>
      <c r="U120" t="s">
        <v>317</v>
      </c>
    </row>
    <row r="121" spans="1:21" x14ac:dyDescent="0.3">
      <c r="A121" t="s">
        <v>247</v>
      </c>
      <c r="B121" t="s">
        <v>315</v>
      </c>
      <c r="C121">
        <v>0.41185612264974281</v>
      </c>
      <c r="D121" s="72">
        <v>0</v>
      </c>
      <c r="E121" s="72">
        <v>0.9</v>
      </c>
      <c r="F121">
        <v>0</v>
      </c>
      <c r="G121">
        <v>0</v>
      </c>
      <c r="H121" s="74">
        <v>0</v>
      </c>
      <c r="I121">
        <v>0</v>
      </c>
      <c r="J121">
        <v>0</v>
      </c>
      <c r="K121">
        <v>0</v>
      </c>
      <c r="L121">
        <v>0</v>
      </c>
      <c r="M121" s="81">
        <v>0</v>
      </c>
      <c r="N121" s="78">
        <v>20</v>
      </c>
      <c r="O121" t="s">
        <v>317</v>
      </c>
      <c r="P121">
        <f t="shared" si="1"/>
        <v>4.1185612264974282E-3</v>
      </c>
      <c r="Q121" t="s">
        <v>315</v>
      </c>
      <c r="R121" t="s">
        <v>317</v>
      </c>
      <c r="S121" t="s">
        <v>317</v>
      </c>
      <c r="T121" t="s">
        <v>317</v>
      </c>
      <c r="U121" t="s">
        <v>317</v>
      </c>
    </row>
    <row r="122" spans="1:21" x14ac:dyDescent="0.3">
      <c r="A122" t="s">
        <v>233</v>
      </c>
      <c r="B122" t="s">
        <v>315</v>
      </c>
      <c r="C122">
        <v>0.22589684302910137</v>
      </c>
      <c r="D122" s="72">
        <v>0</v>
      </c>
      <c r="E122" s="72">
        <v>0.9</v>
      </c>
      <c r="F122">
        <v>0</v>
      </c>
      <c r="G122">
        <v>0</v>
      </c>
      <c r="H122" s="74">
        <v>0</v>
      </c>
      <c r="I122">
        <v>0</v>
      </c>
      <c r="J122">
        <v>0</v>
      </c>
      <c r="K122">
        <v>0</v>
      </c>
      <c r="L122">
        <v>0</v>
      </c>
      <c r="M122" s="81">
        <v>0</v>
      </c>
      <c r="N122" s="78">
        <v>20</v>
      </c>
      <c r="O122" t="s">
        <v>317</v>
      </c>
      <c r="P122">
        <f t="shared" si="1"/>
        <v>2.2589684302910138E-3</v>
      </c>
      <c r="Q122" t="s">
        <v>315</v>
      </c>
      <c r="R122" t="s">
        <v>317</v>
      </c>
      <c r="S122" t="s">
        <v>317</v>
      </c>
      <c r="T122" t="s">
        <v>317</v>
      </c>
      <c r="U122" t="s">
        <v>317</v>
      </c>
    </row>
    <row r="123" spans="1:21" x14ac:dyDescent="0.3">
      <c r="A123" t="s">
        <v>239</v>
      </c>
      <c r="B123" t="s">
        <v>315</v>
      </c>
      <c r="C123">
        <v>0</v>
      </c>
      <c r="D123" s="72">
        <v>0</v>
      </c>
      <c r="E123" s="72">
        <v>0.9</v>
      </c>
      <c r="F123">
        <v>0</v>
      </c>
      <c r="G123">
        <v>0</v>
      </c>
      <c r="H123" s="74">
        <v>0</v>
      </c>
      <c r="I123">
        <v>0</v>
      </c>
      <c r="J123">
        <v>0</v>
      </c>
      <c r="K123">
        <v>0</v>
      </c>
      <c r="L123">
        <v>0</v>
      </c>
      <c r="M123" s="81">
        <v>0</v>
      </c>
      <c r="N123" s="78">
        <v>20</v>
      </c>
      <c r="O123" t="s">
        <v>320</v>
      </c>
      <c r="P123">
        <f t="shared" si="1"/>
        <v>0</v>
      </c>
      <c r="Q123" t="s">
        <v>315</v>
      </c>
      <c r="R123" t="s">
        <v>320</v>
      </c>
      <c r="S123" t="s">
        <v>320</v>
      </c>
      <c r="T123" t="s">
        <v>320</v>
      </c>
      <c r="U123" t="s">
        <v>320</v>
      </c>
    </row>
    <row r="124" spans="1:21" x14ac:dyDescent="0.3">
      <c r="A124" t="s">
        <v>232</v>
      </c>
      <c r="B124" t="s">
        <v>315</v>
      </c>
      <c r="C124">
        <v>0</v>
      </c>
      <c r="D124" s="72">
        <v>0</v>
      </c>
      <c r="E124" s="72">
        <v>0.9</v>
      </c>
      <c r="F124">
        <v>0</v>
      </c>
      <c r="G124">
        <v>0</v>
      </c>
      <c r="H124" s="74">
        <v>0</v>
      </c>
      <c r="I124">
        <v>0</v>
      </c>
      <c r="J124">
        <v>0</v>
      </c>
      <c r="K124">
        <v>0</v>
      </c>
      <c r="L124">
        <v>0</v>
      </c>
      <c r="M124" s="81">
        <v>0</v>
      </c>
      <c r="N124" s="78">
        <v>20</v>
      </c>
      <c r="O124" t="s">
        <v>319</v>
      </c>
      <c r="P124">
        <f t="shared" si="1"/>
        <v>0</v>
      </c>
      <c r="Q124" t="s">
        <v>315</v>
      </c>
      <c r="R124" t="s">
        <v>319</v>
      </c>
      <c r="S124" t="s">
        <v>319</v>
      </c>
      <c r="T124" t="s">
        <v>319</v>
      </c>
      <c r="U124" t="s">
        <v>319</v>
      </c>
    </row>
    <row r="125" spans="1:21" x14ac:dyDescent="0.3">
      <c r="A125" t="s">
        <v>245</v>
      </c>
      <c r="B125" t="s">
        <v>315</v>
      </c>
      <c r="C125">
        <v>0</v>
      </c>
      <c r="D125" s="72">
        <v>0</v>
      </c>
      <c r="E125" s="72">
        <v>0.9</v>
      </c>
      <c r="F125">
        <v>0</v>
      </c>
      <c r="G125">
        <v>0</v>
      </c>
      <c r="H125" s="74">
        <v>0</v>
      </c>
      <c r="I125">
        <v>0</v>
      </c>
      <c r="J125">
        <v>0</v>
      </c>
      <c r="K125">
        <v>0</v>
      </c>
      <c r="L125">
        <v>0</v>
      </c>
      <c r="M125" s="81">
        <v>0</v>
      </c>
      <c r="N125" s="78">
        <v>20</v>
      </c>
      <c r="O125" t="s">
        <v>318</v>
      </c>
      <c r="P125">
        <f t="shared" si="1"/>
        <v>0</v>
      </c>
      <c r="Q125" t="s">
        <v>315</v>
      </c>
      <c r="R125" t="s">
        <v>318</v>
      </c>
      <c r="S125" t="s">
        <v>318</v>
      </c>
      <c r="T125" t="s">
        <v>318</v>
      </c>
      <c r="U125" t="s">
        <v>318</v>
      </c>
    </row>
    <row r="126" spans="1:21" x14ac:dyDescent="0.3">
      <c r="A126" t="s">
        <v>235</v>
      </c>
      <c r="B126" t="s">
        <v>315</v>
      </c>
      <c r="C126">
        <v>0</v>
      </c>
      <c r="D126" s="72">
        <v>0</v>
      </c>
      <c r="E126" s="72">
        <v>0.9</v>
      </c>
      <c r="F126">
        <v>0</v>
      </c>
      <c r="G126">
        <v>0</v>
      </c>
      <c r="H126" s="74">
        <v>0</v>
      </c>
      <c r="I126">
        <v>0</v>
      </c>
      <c r="J126">
        <v>0</v>
      </c>
      <c r="K126">
        <v>0</v>
      </c>
      <c r="L126">
        <v>0</v>
      </c>
      <c r="M126" s="81">
        <v>0</v>
      </c>
      <c r="N126" s="78">
        <v>20</v>
      </c>
      <c r="O126" t="s">
        <v>319</v>
      </c>
      <c r="P126">
        <f t="shared" si="1"/>
        <v>0</v>
      </c>
      <c r="Q126" t="s">
        <v>315</v>
      </c>
      <c r="R126" t="s">
        <v>319</v>
      </c>
      <c r="S126" t="s">
        <v>319</v>
      </c>
      <c r="T126" t="s">
        <v>319</v>
      </c>
      <c r="U126" t="s">
        <v>319</v>
      </c>
    </row>
    <row r="127" spans="1:21" x14ac:dyDescent="0.3">
      <c r="A127" t="s">
        <v>244</v>
      </c>
      <c r="B127" t="s">
        <v>315</v>
      </c>
      <c r="C127">
        <v>0</v>
      </c>
      <c r="D127" s="72">
        <v>0</v>
      </c>
      <c r="E127" s="72">
        <v>0.9</v>
      </c>
      <c r="F127">
        <v>0</v>
      </c>
      <c r="G127">
        <v>0</v>
      </c>
      <c r="H127" s="74">
        <v>0</v>
      </c>
      <c r="I127">
        <v>0</v>
      </c>
      <c r="J127">
        <v>0</v>
      </c>
      <c r="K127">
        <v>0</v>
      </c>
      <c r="L127">
        <v>0</v>
      </c>
      <c r="M127" s="81">
        <v>0</v>
      </c>
      <c r="N127" s="78">
        <v>20</v>
      </c>
      <c r="O127" t="s">
        <v>318</v>
      </c>
      <c r="P127">
        <f t="shared" si="1"/>
        <v>0</v>
      </c>
      <c r="Q127" t="s">
        <v>315</v>
      </c>
      <c r="R127" t="s">
        <v>318</v>
      </c>
      <c r="S127" t="s">
        <v>318</v>
      </c>
      <c r="T127" t="s">
        <v>318</v>
      </c>
      <c r="U127" t="s">
        <v>318</v>
      </c>
    </row>
    <row r="128" spans="1:21" x14ac:dyDescent="0.3">
      <c r="A128" t="s">
        <v>246</v>
      </c>
      <c r="B128" t="s">
        <v>315</v>
      </c>
      <c r="C128">
        <v>0</v>
      </c>
      <c r="D128" s="72">
        <v>0</v>
      </c>
      <c r="E128" s="72">
        <v>0.9</v>
      </c>
      <c r="F128">
        <v>0</v>
      </c>
      <c r="G128">
        <v>0</v>
      </c>
      <c r="H128" s="74">
        <v>0</v>
      </c>
      <c r="I128">
        <v>0</v>
      </c>
      <c r="J128">
        <v>0</v>
      </c>
      <c r="K128">
        <v>0</v>
      </c>
      <c r="L128">
        <v>0</v>
      </c>
      <c r="M128" s="81">
        <v>0</v>
      </c>
      <c r="N128" s="78">
        <v>20</v>
      </c>
      <c r="O128" t="s">
        <v>318</v>
      </c>
      <c r="P128">
        <f t="shared" si="1"/>
        <v>0</v>
      </c>
      <c r="Q128" t="s">
        <v>315</v>
      </c>
      <c r="R128" t="s">
        <v>318</v>
      </c>
      <c r="S128" t="s">
        <v>318</v>
      </c>
      <c r="T128" t="s">
        <v>318</v>
      </c>
      <c r="U128" t="s">
        <v>318</v>
      </c>
    </row>
    <row r="129" spans="1:21" x14ac:dyDescent="0.3">
      <c r="A129" t="s">
        <v>240</v>
      </c>
      <c r="B129" t="s">
        <v>315</v>
      </c>
      <c r="C129">
        <v>0</v>
      </c>
      <c r="D129" s="72">
        <v>0</v>
      </c>
      <c r="E129" s="72">
        <v>0.9</v>
      </c>
      <c r="F129">
        <v>0</v>
      </c>
      <c r="G129">
        <v>0</v>
      </c>
      <c r="H129" s="74">
        <v>0</v>
      </c>
      <c r="I129">
        <v>0</v>
      </c>
      <c r="J129">
        <v>0</v>
      </c>
      <c r="K129">
        <v>0</v>
      </c>
      <c r="L129">
        <v>0</v>
      </c>
      <c r="M129" s="81">
        <v>0</v>
      </c>
      <c r="N129" s="78">
        <v>20</v>
      </c>
      <c r="O129" t="s">
        <v>317</v>
      </c>
      <c r="P129">
        <f t="shared" si="1"/>
        <v>0</v>
      </c>
      <c r="Q129" t="s">
        <v>315</v>
      </c>
      <c r="R129" t="s">
        <v>317</v>
      </c>
      <c r="S129" t="s">
        <v>317</v>
      </c>
      <c r="T129" t="s">
        <v>317</v>
      </c>
      <c r="U129" t="s">
        <v>317</v>
      </c>
    </row>
    <row r="130" spans="1:21" x14ac:dyDescent="0.3">
      <c r="A130" t="s">
        <v>243</v>
      </c>
      <c r="B130" t="s">
        <v>315</v>
      </c>
      <c r="C130">
        <v>0</v>
      </c>
      <c r="D130" s="72">
        <v>0</v>
      </c>
      <c r="E130" s="72">
        <v>0.9</v>
      </c>
      <c r="F130">
        <v>0</v>
      </c>
      <c r="G130">
        <v>0</v>
      </c>
      <c r="H130" s="74">
        <v>0</v>
      </c>
      <c r="I130">
        <v>0</v>
      </c>
      <c r="J130">
        <v>0</v>
      </c>
      <c r="K130">
        <v>0</v>
      </c>
      <c r="L130">
        <v>0</v>
      </c>
      <c r="M130" s="81">
        <v>0</v>
      </c>
      <c r="N130" s="78">
        <v>20</v>
      </c>
      <c r="O130" t="s">
        <v>317</v>
      </c>
      <c r="P130">
        <f t="shared" si="1"/>
        <v>0</v>
      </c>
      <c r="Q130" t="s">
        <v>315</v>
      </c>
      <c r="R130" t="s">
        <v>317</v>
      </c>
      <c r="S130" t="s">
        <v>317</v>
      </c>
      <c r="T130" t="s">
        <v>317</v>
      </c>
      <c r="U130" t="s">
        <v>317</v>
      </c>
    </row>
    <row r="131" spans="1:21" s="40" customFormat="1" x14ac:dyDescent="0.3">
      <c r="A131" s="40" t="s">
        <v>349</v>
      </c>
      <c r="B131" s="40" t="s">
        <v>382</v>
      </c>
      <c r="C131" s="40">
        <v>2.2662296558294939</v>
      </c>
      <c r="D131" s="72">
        <v>0</v>
      </c>
      <c r="E131" s="72">
        <v>0.9</v>
      </c>
      <c r="F131" s="40">
        <v>0</v>
      </c>
      <c r="G131" s="40">
        <v>0</v>
      </c>
      <c r="H131" s="40">
        <v>0</v>
      </c>
      <c r="I131" s="40">
        <v>0</v>
      </c>
      <c r="J131" s="40">
        <v>0</v>
      </c>
      <c r="K131" s="40">
        <v>0</v>
      </c>
      <c r="L131" s="40">
        <v>0</v>
      </c>
      <c r="M131" s="81">
        <v>0</v>
      </c>
      <c r="N131" s="40">
        <v>220</v>
      </c>
      <c r="O131" s="40" t="s">
        <v>383</v>
      </c>
      <c r="P131">
        <f t="shared" ref="P131:P194" si="2">C131/100</f>
        <v>2.266229655829494E-2</v>
      </c>
      <c r="Q131" s="40" t="s">
        <v>382</v>
      </c>
      <c r="R131" s="40" t="s">
        <v>383</v>
      </c>
      <c r="S131" s="40" t="s">
        <v>383</v>
      </c>
      <c r="T131" s="40" t="s">
        <v>383</v>
      </c>
      <c r="U131" s="40" t="s">
        <v>383</v>
      </c>
    </row>
    <row r="132" spans="1:21" x14ac:dyDescent="0.3">
      <c r="A132" t="s">
        <v>347</v>
      </c>
      <c r="B132" t="s">
        <v>382</v>
      </c>
      <c r="C132">
        <v>3.46693378926898</v>
      </c>
      <c r="D132" s="72">
        <v>0</v>
      </c>
      <c r="E132" s="72">
        <v>0.9</v>
      </c>
      <c r="F132">
        <v>0</v>
      </c>
      <c r="G132">
        <v>0</v>
      </c>
      <c r="H132" s="74">
        <v>0</v>
      </c>
      <c r="I132">
        <v>0</v>
      </c>
      <c r="J132">
        <v>0</v>
      </c>
      <c r="K132">
        <v>0</v>
      </c>
      <c r="L132">
        <v>0</v>
      </c>
      <c r="M132" s="81">
        <v>0</v>
      </c>
      <c r="N132" s="78">
        <v>220</v>
      </c>
      <c r="O132" t="s">
        <v>383</v>
      </c>
      <c r="P132">
        <f t="shared" si="2"/>
        <v>3.4669337892689799E-2</v>
      </c>
      <c r="Q132" t="s">
        <v>382</v>
      </c>
      <c r="R132" t="s">
        <v>383</v>
      </c>
      <c r="S132" t="s">
        <v>383</v>
      </c>
      <c r="T132" t="s">
        <v>383</v>
      </c>
      <c r="U132" t="s">
        <v>383</v>
      </c>
    </row>
    <row r="133" spans="1:21" x14ac:dyDescent="0.3">
      <c r="A133" t="s">
        <v>372</v>
      </c>
      <c r="B133" t="s">
        <v>382</v>
      </c>
      <c r="C133">
        <v>1.0973322544016495</v>
      </c>
      <c r="D133" s="72">
        <v>0</v>
      </c>
      <c r="E133" s="72">
        <v>0.9</v>
      </c>
      <c r="F133">
        <v>0</v>
      </c>
      <c r="G133">
        <v>0</v>
      </c>
      <c r="H133" s="74">
        <v>0</v>
      </c>
      <c r="I133">
        <v>0</v>
      </c>
      <c r="J133">
        <v>0</v>
      </c>
      <c r="K133">
        <v>0</v>
      </c>
      <c r="L133">
        <v>0</v>
      </c>
      <c r="M133" s="81">
        <v>0</v>
      </c>
      <c r="N133" s="78">
        <v>220</v>
      </c>
      <c r="O133" t="s">
        <v>384</v>
      </c>
      <c r="P133">
        <f t="shared" si="2"/>
        <v>1.0973322544016496E-2</v>
      </c>
      <c r="Q133" t="s">
        <v>382</v>
      </c>
      <c r="R133" t="s">
        <v>384</v>
      </c>
      <c r="S133" t="s">
        <v>384</v>
      </c>
      <c r="T133" t="s">
        <v>384</v>
      </c>
      <c r="U133" t="s">
        <v>384</v>
      </c>
    </row>
    <row r="134" spans="1:21" x14ac:dyDescent="0.3">
      <c r="A134" t="s">
        <v>364</v>
      </c>
      <c r="B134" t="s">
        <v>382</v>
      </c>
      <c r="C134">
        <v>0</v>
      </c>
      <c r="D134" s="72">
        <v>0</v>
      </c>
      <c r="E134" s="72">
        <v>0.9</v>
      </c>
      <c r="F134">
        <v>0</v>
      </c>
      <c r="G134">
        <v>0</v>
      </c>
      <c r="H134" s="74">
        <v>0</v>
      </c>
      <c r="I134">
        <v>0</v>
      </c>
      <c r="J134">
        <v>0</v>
      </c>
      <c r="K134">
        <v>0</v>
      </c>
      <c r="L134">
        <v>0</v>
      </c>
      <c r="M134" s="81">
        <v>0</v>
      </c>
      <c r="N134" s="78">
        <v>500</v>
      </c>
      <c r="O134" t="s">
        <v>384</v>
      </c>
      <c r="P134">
        <f t="shared" si="2"/>
        <v>0</v>
      </c>
      <c r="Q134" t="s">
        <v>382</v>
      </c>
      <c r="R134" t="s">
        <v>384</v>
      </c>
      <c r="S134" t="s">
        <v>384</v>
      </c>
      <c r="T134" t="s">
        <v>384</v>
      </c>
      <c r="U134" t="s">
        <v>384</v>
      </c>
    </row>
    <row r="135" spans="1:21" x14ac:dyDescent="0.3">
      <c r="A135" t="s">
        <v>365</v>
      </c>
      <c r="B135" t="s">
        <v>382</v>
      </c>
      <c r="C135">
        <v>11.863911040342472</v>
      </c>
      <c r="D135" s="72">
        <v>0</v>
      </c>
      <c r="E135" s="72">
        <v>0.9</v>
      </c>
      <c r="F135">
        <v>0</v>
      </c>
      <c r="G135">
        <v>0</v>
      </c>
      <c r="H135" s="74">
        <v>0</v>
      </c>
      <c r="I135">
        <v>0</v>
      </c>
      <c r="J135">
        <v>0</v>
      </c>
      <c r="K135">
        <v>0</v>
      </c>
      <c r="L135">
        <v>0</v>
      </c>
      <c r="M135" s="81">
        <v>0</v>
      </c>
      <c r="N135" s="78">
        <v>220</v>
      </c>
      <c r="O135" t="s">
        <v>384</v>
      </c>
      <c r="P135">
        <f t="shared" si="2"/>
        <v>0.11863911040342473</v>
      </c>
      <c r="Q135" t="s">
        <v>382</v>
      </c>
      <c r="R135" t="s">
        <v>384</v>
      </c>
      <c r="S135" t="s">
        <v>384</v>
      </c>
      <c r="T135" t="s">
        <v>384</v>
      </c>
      <c r="U135" t="s">
        <v>384</v>
      </c>
    </row>
    <row r="136" spans="1:21" x14ac:dyDescent="0.3">
      <c r="A136" t="s">
        <v>340</v>
      </c>
      <c r="B136" t="s">
        <v>382</v>
      </c>
      <c r="C136">
        <v>0</v>
      </c>
      <c r="D136" s="72">
        <v>0</v>
      </c>
      <c r="E136" s="72">
        <v>0.9</v>
      </c>
      <c r="F136">
        <v>0</v>
      </c>
      <c r="G136">
        <v>0</v>
      </c>
      <c r="H136" s="74">
        <v>0</v>
      </c>
      <c r="I136">
        <v>0</v>
      </c>
      <c r="J136">
        <v>0</v>
      </c>
      <c r="K136">
        <v>0</v>
      </c>
      <c r="L136">
        <v>0</v>
      </c>
      <c r="M136" s="81">
        <v>0</v>
      </c>
      <c r="N136" s="78">
        <v>330</v>
      </c>
      <c r="O136" t="s">
        <v>320</v>
      </c>
      <c r="P136">
        <f t="shared" si="2"/>
        <v>0</v>
      </c>
      <c r="Q136" t="s">
        <v>382</v>
      </c>
      <c r="R136" t="s">
        <v>320</v>
      </c>
      <c r="S136" t="s">
        <v>320</v>
      </c>
      <c r="T136" t="s">
        <v>320</v>
      </c>
      <c r="U136" t="s">
        <v>320</v>
      </c>
    </row>
    <row r="137" spans="1:21" x14ac:dyDescent="0.3">
      <c r="A137" t="s">
        <v>343</v>
      </c>
      <c r="B137" t="s">
        <v>382</v>
      </c>
      <c r="C137">
        <v>0</v>
      </c>
      <c r="D137" s="72">
        <v>0</v>
      </c>
      <c r="E137" s="72">
        <v>0.9</v>
      </c>
      <c r="F137">
        <v>0</v>
      </c>
      <c r="G137">
        <v>0</v>
      </c>
      <c r="H137" s="74">
        <v>0</v>
      </c>
      <c r="I137">
        <v>0</v>
      </c>
      <c r="J137">
        <v>0</v>
      </c>
      <c r="K137">
        <v>0</v>
      </c>
      <c r="L137">
        <v>0</v>
      </c>
      <c r="M137" s="81">
        <v>0</v>
      </c>
      <c r="N137" s="78">
        <v>220</v>
      </c>
      <c r="O137" t="s">
        <v>320</v>
      </c>
      <c r="P137">
        <f t="shared" si="2"/>
        <v>0</v>
      </c>
      <c r="Q137" t="s">
        <v>382</v>
      </c>
      <c r="R137" t="s">
        <v>320</v>
      </c>
      <c r="S137" t="s">
        <v>320</v>
      </c>
      <c r="T137" t="s">
        <v>320</v>
      </c>
      <c r="U137" t="s">
        <v>320</v>
      </c>
    </row>
    <row r="138" spans="1:21" x14ac:dyDescent="0.3">
      <c r="A138" t="s">
        <v>373</v>
      </c>
      <c r="B138" t="s">
        <v>382</v>
      </c>
      <c r="C138">
        <v>0</v>
      </c>
      <c r="D138" s="72">
        <v>0</v>
      </c>
      <c r="E138" s="72">
        <v>0.9</v>
      </c>
      <c r="F138">
        <v>0</v>
      </c>
      <c r="G138">
        <v>0</v>
      </c>
      <c r="H138" s="74">
        <v>0</v>
      </c>
      <c r="I138">
        <v>0</v>
      </c>
      <c r="J138">
        <v>0</v>
      </c>
      <c r="K138">
        <v>0</v>
      </c>
      <c r="L138">
        <v>0</v>
      </c>
      <c r="M138" s="81">
        <v>0</v>
      </c>
      <c r="N138" s="78">
        <v>220</v>
      </c>
      <c r="O138" t="s">
        <v>320</v>
      </c>
      <c r="P138">
        <f t="shared" si="2"/>
        <v>0</v>
      </c>
      <c r="Q138" t="s">
        <v>382</v>
      </c>
      <c r="R138" t="s">
        <v>320</v>
      </c>
      <c r="S138" t="s">
        <v>320</v>
      </c>
      <c r="T138" t="s">
        <v>320</v>
      </c>
      <c r="U138" t="s">
        <v>320</v>
      </c>
    </row>
    <row r="139" spans="1:21" x14ac:dyDescent="0.3">
      <c r="A139" t="s">
        <v>366</v>
      </c>
      <c r="B139" t="s">
        <v>382</v>
      </c>
      <c r="C139">
        <v>0</v>
      </c>
      <c r="D139" s="72">
        <v>0</v>
      </c>
      <c r="E139" s="72">
        <v>0.9</v>
      </c>
      <c r="F139">
        <v>0</v>
      </c>
      <c r="G139">
        <v>0</v>
      </c>
      <c r="H139" s="74">
        <v>0</v>
      </c>
      <c r="I139">
        <v>0</v>
      </c>
      <c r="J139">
        <v>0</v>
      </c>
      <c r="K139">
        <v>0</v>
      </c>
      <c r="L139">
        <v>0</v>
      </c>
      <c r="M139" s="81">
        <v>0</v>
      </c>
      <c r="N139" s="78">
        <v>220</v>
      </c>
      <c r="O139" t="s">
        <v>384</v>
      </c>
      <c r="P139">
        <f t="shared" si="2"/>
        <v>0</v>
      </c>
      <c r="Q139" t="s">
        <v>382</v>
      </c>
      <c r="R139" t="s">
        <v>384</v>
      </c>
      <c r="S139" t="s">
        <v>384</v>
      </c>
      <c r="T139" t="s">
        <v>384</v>
      </c>
      <c r="U139" t="s">
        <v>384</v>
      </c>
    </row>
    <row r="140" spans="1:21" x14ac:dyDescent="0.3">
      <c r="A140" t="s">
        <v>379</v>
      </c>
      <c r="B140" t="s">
        <v>382</v>
      </c>
      <c r="C140">
        <v>0</v>
      </c>
      <c r="D140" s="72">
        <v>0</v>
      </c>
      <c r="E140" s="72">
        <v>0.9</v>
      </c>
      <c r="F140">
        <v>0</v>
      </c>
      <c r="G140">
        <v>0</v>
      </c>
      <c r="H140" s="74">
        <v>0</v>
      </c>
      <c r="I140">
        <v>0</v>
      </c>
      <c r="J140">
        <v>0</v>
      </c>
      <c r="K140">
        <v>0</v>
      </c>
      <c r="L140">
        <v>0</v>
      </c>
      <c r="M140" s="81">
        <v>0</v>
      </c>
      <c r="N140" s="78">
        <v>220</v>
      </c>
      <c r="O140" t="s">
        <v>383</v>
      </c>
      <c r="P140">
        <f t="shared" si="2"/>
        <v>0</v>
      </c>
      <c r="Q140" t="s">
        <v>382</v>
      </c>
      <c r="R140" t="s">
        <v>383</v>
      </c>
      <c r="S140" t="s">
        <v>383</v>
      </c>
      <c r="T140" t="s">
        <v>383</v>
      </c>
      <c r="U140" t="s">
        <v>383</v>
      </c>
    </row>
    <row r="141" spans="1:21" x14ac:dyDescent="0.3">
      <c r="A141" t="s">
        <v>355</v>
      </c>
      <c r="B141" t="s">
        <v>382</v>
      </c>
      <c r="C141">
        <v>6.3136363043109407</v>
      </c>
      <c r="D141" s="72">
        <v>0</v>
      </c>
      <c r="E141" s="72">
        <v>0.9</v>
      </c>
      <c r="F141">
        <v>0</v>
      </c>
      <c r="G141">
        <v>0</v>
      </c>
      <c r="H141" s="74">
        <v>0</v>
      </c>
      <c r="I141">
        <v>0</v>
      </c>
      <c r="J141">
        <v>0</v>
      </c>
      <c r="K141">
        <v>0</v>
      </c>
      <c r="L141">
        <v>0</v>
      </c>
      <c r="M141" s="81">
        <v>0</v>
      </c>
      <c r="N141" s="78">
        <v>220</v>
      </c>
      <c r="O141" t="s">
        <v>383</v>
      </c>
      <c r="P141">
        <f t="shared" si="2"/>
        <v>6.3136363043109406E-2</v>
      </c>
      <c r="Q141" t="s">
        <v>382</v>
      </c>
      <c r="R141" t="s">
        <v>383</v>
      </c>
      <c r="S141" t="s">
        <v>383</v>
      </c>
      <c r="T141" t="s">
        <v>383</v>
      </c>
      <c r="U141" t="s">
        <v>383</v>
      </c>
    </row>
    <row r="142" spans="1:21" x14ac:dyDescent="0.3">
      <c r="A142" t="s">
        <v>344</v>
      </c>
      <c r="B142" t="s">
        <v>382</v>
      </c>
      <c r="C142">
        <v>1.3517861104947859</v>
      </c>
      <c r="D142" s="72">
        <v>0</v>
      </c>
      <c r="E142" s="72">
        <v>0.9</v>
      </c>
      <c r="F142">
        <v>0</v>
      </c>
      <c r="G142">
        <v>0</v>
      </c>
      <c r="H142" s="74">
        <v>0</v>
      </c>
      <c r="I142">
        <v>0</v>
      </c>
      <c r="J142">
        <v>0</v>
      </c>
      <c r="K142">
        <v>0</v>
      </c>
      <c r="L142">
        <v>0</v>
      </c>
      <c r="M142" s="81">
        <v>0</v>
      </c>
      <c r="N142" s="78">
        <v>220</v>
      </c>
      <c r="O142" t="s">
        <v>320</v>
      </c>
      <c r="P142">
        <f t="shared" si="2"/>
        <v>1.3517861104947859E-2</v>
      </c>
      <c r="Q142" t="s">
        <v>382</v>
      </c>
      <c r="R142" t="s">
        <v>320</v>
      </c>
      <c r="S142" t="s">
        <v>320</v>
      </c>
      <c r="T142" t="s">
        <v>320</v>
      </c>
      <c r="U142" t="s">
        <v>320</v>
      </c>
    </row>
    <row r="143" spans="1:21" x14ac:dyDescent="0.3">
      <c r="A143" t="s">
        <v>362</v>
      </c>
      <c r="B143" t="s">
        <v>382</v>
      </c>
      <c r="C143">
        <v>0</v>
      </c>
      <c r="D143" s="72">
        <v>0</v>
      </c>
      <c r="E143" s="72">
        <v>0.9</v>
      </c>
      <c r="F143">
        <v>0</v>
      </c>
      <c r="G143">
        <v>0</v>
      </c>
      <c r="H143" s="74">
        <v>0</v>
      </c>
      <c r="I143">
        <v>0</v>
      </c>
      <c r="J143">
        <v>0</v>
      </c>
      <c r="K143">
        <v>0</v>
      </c>
      <c r="L143">
        <v>0</v>
      </c>
      <c r="M143" s="81">
        <v>0</v>
      </c>
      <c r="N143" s="78">
        <v>500</v>
      </c>
      <c r="O143" t="s">
        <v>385</v>
      </c>
      <c r="P143">
        <f t="shared" si="2"/>
        <v>0</v>
      </c>
      <c r="Q143" t="s">
        <v>382</v>
      </c>
      <c r="R143" t="s">
        <v>385</v>
      </c>
      <c r="S143" t="s">
        <v>385</v>
      </c>
      <c r="T143" t="s">
        <v>385</v>
      </c>
      <c r="U143" t="s">
        <v>385</v>
      </c>
    </row>
    <row r="144" spans="1:21" x14ac:dyDescent="0.3">
      <c r="A144" t="s">
        <v>368</v>
      </c>
      <c r="B144" t="s">
        <v>382</v>
      </c>
      <c r="C144">
        <v>0</v>
      </c>
      <c r="D144" s="72">
        <v>0</v>
      </c>
      <c r="E144" s="72">
        <v>0.9</v>
      </c>
      <c r="F144">
        <v>0</v>
      </c>
      <c r="G144">
        <v>0</v>
      </c>
      <c r="H144" s="74">
        <v>0</v>
      </c>
      <c r="I144">
        <v>0</v>
      </c>
      <c r="J144">
        <v>0</v>
      </c>
      <c r="K144">
        <v>0</v>
      </c>
      <c r="L144">
        <v>0</v>
      </c>
      <c r="M144" s="81">
        <v>0</v>
      </c>
      <c r="N144" s="78">
        <v>220</v>
      </c>
      <c r="O144" t="s">
        <v>385</v>
      </c>
      <c r="P144">
        <f t="shared" si="2"/>
        <v>0</v>
      </c>
      <c r="Q144" t="s">
        <v>382</v>
      </c>
      <c r="R144" t="s">
        <v>385</v>
      </c>
      <c r="S144" t="s">
        <v>385</v>
      </c>
      <c r="T144" t="s">
        <v>385</v>
      </c>
      <c r="U144" t="s">
        <v>385</v>
      </c>
    </row>
    <row r="145" spans="1:21" x14ac:dyDescent="0.3">
      <c r="A145" t="s">
        <v>357</v>
      </c>
      <c r="B145" t="s">
        <v>382</v>
      </c>
      <c r="C145">
        <v>9.9491457732416251</v>
      </c>
      <c r="D145" s="72">
        <v>0</v>
      </c>
      <c r="E145" s="72">
        <v>0.9</v>
      </c>
      <c r="F145">
        <v>0</v>
      </c>
      <c r="G145">
        <v>0</v>
      </c>
      <c r="H145" s="74">
        <v>0</v>
      </c>
      <c r="I145">
        <v>0</v>
      </c>
      <c r="J145">
        <v>0</v>
      </c>
      <c r="K145">
        <v>0</v>
      </c>
      <c r="L145">
        <v>0</v>
      </c>
      <c r="M145" s="81">
        <v>0</v>
      </c>
      <c r="N145" s="78">
        <v>500</v>
      </c>
      <c r="O145" t="s">
        <v>384</v>
      </c>
      <c r="P145">
        <f t="shared" si="2"/>
        <v>9.9491457732416244E-2</v>
      </c>
      <c r="Q145" t="s">
        <v>382</v>
      </c>
      <c r="R145" t="s">
        <v>384</v>
      </c>
      <c r="S145" t="s">
        <v>384</v>
      </c>
      <c r="T145" t="s">
        <v>384</v>
      </c>
      <c r="U145" t="s">
        <v>384</v>
      </c>
    </row>
    <row r="146" spans="1:21" x14ac:dyDescent="0.3">
      <c r="A146" t="s">
        <v>381</v>
      </c>
      <c r="B146" t="s">
        <v>382</v>
      </c>
      <c r="C146">
        <v>0</v>
      </c>
      <c r="D146" s="72">
        <v>0</v>
      </c>
      <c r="E146" s="72">
        <v>0.9</v>
      </c>
      <c r="F146">
        <v>0</v>
      </c>
      <c r="G146">
        <v>0</v>
      </c>
      <c r="H146" s="74">
        <v>0</v>
      </c>
      <c r="I146">
        <v>0</v>
      </c>
      <c r="J146">
        <v>0</v>
      </c>
      <c r="K146">
        <v>0</v>
      </c>
      <c r="L146">
        <v>0</v>
      </c>
      <c r="M146" s="81">
        <v>0</v>
      </c>
      <c r="N146" s="78">
        <v>275</v>
      </c>
      <c r="O146" t="s">
        <v>384</v>
      </c>
      <c r="P146">
        <f t="shared" si="2"/>
        <v>0</v>
      </c>
      <c r="Q146" t="s">
        <v>382</v>
      </c>
      <c r="R146" t="s">
        <v>384</v>
      </c>
      <c r="S146" t="s">
        <v>384</v>
      </c>
      <c r="T146" t="s">
        <v>384</v>
      </c>
      <c r="U146" t="s">
        <v>384</v>
      </c>
    </row>
    <row r="147" spans="1:21" x14ac:dyDescent="0.3">
      <c r="A147" t="s">
        <v>352</v>
      </c>
      <c r="B147" t="s">
        <v>382</v>
      </c>
      <c r="C147">
        <v>1.1036936008039782</v>
      </c>
      <c r="D147" s="72">
        <v>0</v>
      </c>
      <c r="E147" s="72">
        <v>0.9</v>
      </c>
      <c r="F147">
        <v>0</v>
      </c>
      <c r="G147">
        <v>0</v>
      </c>
      <c r="H147" s="74">
        <v>0</v>
      </c>
      <c r="I147">
        <v>0</v>
      </c>
      <c r="J147">
        <v>0</v>
      </c>
      <c r="K147">
        <v>0</v>
      </c>
      <c r="L147">
        <v>0</v>
      </c>
      <c r="M147" s="81">
        <v>0</v>
      </c>
      <c r="N147" s="78">
        <v>220</v>
      </c>
      <c r="O147" t="s">
        <v>383</v>
      </c>
      <c r="P147">
        <f t="shared" si="2"/>
        <v>1.1036936008039781E-2</v>
      </c>
      <c r="Q147" t="s">
        <v>382</v>
      </c>
      <c r="R147" t="s">
        <v>383</v>
      </c>
      <c r="S147" t="s">
        <v>383</v>
      </c>
      <c r="T147" t="s">
        <v>383</v>
      </c>
      <c r="U147" t="s">
        <v>383</v>
      </c>
    </row>
    <row r="148" spans="1:21" x14ac:dyDescent="0.3">
      <c r="A148" t="s">
        <v>360</v>
      </c>
      <c r="B148" t="s">
        <v>382</v>
      </c>
      <c r="C148">
        <v>0</v>
      </c>
      <c r="D148" s="72">
        <v>0</v>
      </c>
      <c r="E148" s="72">
        <v>0.9</v>
      </c>
      <c r="F148">
        <v>0</v>
      </c>
      <c r="G148">
        <v>0</v>
      </c>
      <c r="H148" s="74">
        <v>0</v>
      </c>
      <c r="I148">
        <v>0</v>
      </c>
      <c r="J148">
        <v>0</v>
      </c>
      <c r="K148">
        <v>0</v>
      </c>
      <c r="L148">
        <v>0</v>
      </c>
      <c r="M148" s="81">
        <v>0</v>
      </c>
      <c r="N148" s="78">
        <v>500</v>
      </c>
      <c r="O148" t="s">
        <v>384</v>
      </c>
      <c r="P148">
        <f t="shared" si="2"/>
        <v>0</v>
      </c>
      <c r="Q148" t="s">
        <v>382</v>
      </c>
      <c r="R148" t="s">
        <v>384</v>
      </c>
      <c r="S148" t="s">
        <v>384</v>
      </c>
      <c r="T148" t="s">
        <v>384</v>
      </c>
      <c r="U148" t="s">
        <v>384</v>
      </c>
    </row>
    <row r="149" spans="1:21" x14ac:dyDescent="0.3">
      <c r="A149" t="s">
        <v>359</v>
      </c>
      <c r="B149" t="s">
        <v>382</v>
      </c>
      <c r="C149">
        <v>13.129818974405827</v>
      </c>
      <c r="D149" s="72">
        <v>0</v>
      </c>
      <c r="E149" s="72">
        <v>0.9</v>
      </c>
      <c r="F149">
        <v>0</v>
      </c>
      <c r="G149">
        <v>0</v>
      </c>
      <c r="H149" s="74">
        <v>0</v>
      </c>
      <c r="I149">
        <v>0</v>
      </c>
      <c r="J149">
        <v>0</v>
      </c>
      <c r="K149">
        <v>0</v>
      </c>
      <c r="L149">
        <v>0</v>
      </c>
      <c r="M149" s="81">
        <v>0</v>
      </c>
      <c r="N149" s="78">
        <v>220</v>
      </c>
      <c r="O149" t="s">
        <v>384</v>
      </c>
      <c r="P149">
        <f t="shared" si="2"/>
        <v>0.13129818974405827</v>
      </c>
      <c r="Q149" t="s">
        <v>382</v>
      </c>
      <c r="R149" t="s">
        <v>384</v>
      </c>
      <c r="S149" t="s">
        <v>384</v>
      </c>
      <c r="T149" t="s">
        <v>384</v>
      </c>
      <c r="U149" t="s">
        <v>384</v>
      </c>
    </row>
    <row r="150" spans="1:21" x14ac:dyDescent="0.3">
      <c r="A150" t="s">
        <v>348</v>
      </c>
      <c r="B150" t="s">
        <v>382</v>
      </c>
      <c r="C150">
        <v>1.0019120583667238</v>
      </c>
      <c r="D150" s="72">
        <v>0</v>
      </c>
      <c r="E150" s="72">
        <v>0.9</v>
      </c>
      <c r="F150">
        <v>0</v>
      </c>
      <c r="G150">
        <v>0</v>
      </c>
      <c r="H150" s="74">
        <v>0</v>
      </c>
      <c r="I150">
        <v>0</v>
      </c>
      <c r="J150">
        <v>0</v>
      </c>
      <c r="K150">
        <v>0</v>
      </c>
      <c r="L150">
        <v>0</v>
      </c>
      <c r="M150" s="81">
        <v>0</v>
      </c>
      <c r="N150" s="78">
        <v>220</v>
      </c>
      <c r="O150" t="s">
        <v>383</v>
      </c>
      <c r="P150">
        <f t="shared" si="2"/>
        <v>1.0019120583667239E-2</v>
      </c>
      <c r="Q150" t="s">
        <v>382</v>
      </c>
      <c r="R150" t="s">
        <v>383</v>
      </c>
      <c r="S150" t="s">
        <v>383</v>
      </c>
      <c r="T150" t="s">
        <v>383</v>
      </c>
      <c r="U150" t="s">
        <v>383</v>
      </c>
    </row>
    <row r="151" spans="1:21" x14ac:dyDescent="0.3">
      <c r="A151" t="s">
        <v>378</v>
      </c>
      <c r="B151" t="s">
        <v>382</v>
      </c>
      <c r="C151">
        <v>0</v>
      </c>
      <c r="D151" s="72">
        <v>0</v>
      </c>
      <c r="E151" s="72">
        <v>0.9</v>
      </c>
      <c r="F151">
        <v>0</v>
      </c>
      <c r="G151">
        <v>0</v>
      </c>
      <c r="H151" s="74">
        <v>0</v>
      </c>
      <c r="I151">
        <v>0</v>
      </c>
      <c r="J151">
        <v>0</v>
      </c>
      <c r="K151">
        <v>0</v>
      </c>
      <c r="L151">
        <v>0</v>
      </c>
      <c r="M151" s="81">
        <v>0</v>
      </c>
      <c r="N151" s="78">
        <v>500</v>
      </c>
      <c r="O151" t="s">
        <v>385</v>
      </c>
      <c r="P151">
        <f t="shared" si="2"/>
        <v>0</v>
      </c>
      <c r="Q151" t="s">
        <v>382</v>
      </c>
      <c r="R151" t="s">
        <v>385</v>
      </c>
      <c r="S151" t="s">
        <v>385</v>
      </c>
      <c r="T151" t="s">
        <v>385</v>
      </c>
      <c r="U151" t="s">
        <v>385</v>
      </c>
    </row>
    <row r="152" spans="1:21" x14ac:dyDescent="0.3">
      <c r="A152" t="s">
        <v>356</v>
      </c>
      <c r="B152" t="s">
        <v>382</v>
      </c>
      <c r="C152">
        <v>0</v>
      </c>
      <c r="D152" s="72">
        <v>0</v>
      </c>
      <c r="E152" s="72">
        <v>0.9</v>
      </c>
      <c r="F152">
        <v>0</v>
      </c>
      <c r="G152">
        <v>0</v>
      </c>
      <c r="H152" s="74">
        <v>0</v>
      </c>
      <c r="I152">
        <v>0</v>
      </c>
      <c r="J152">
        <v>0</v>
      </c>
      <c r="K152">
        <v>0</v>
      </c>
      <c r="L152">
        <v>0</v>
      </c>
      <c r="M152" s="81">
        <v>0</v>
      </c>
      <c r="N152" s="78">
        <v>500</v>
      </c>
      <c r="O152" t="s">
        <v>383</v>
      </c>
      <c r="P152">
        <f t="shared" si="2"/>
        <v>0</v>
      </c>
      <c r="Q152" t="s">
        <v>382</v>
      </c>
      <c r="R152" t="s">
        <v>383</v>
      </c>
      <c r="S152" t="s">
        <v>383</v>
      </c>
      <c r="T152" t="s">
        <v>383</v>
      </c>
      <c r="U152" t="s">
        <v>383</v>
      </c>
    </row>
    <row r="153" spans="1:21" x14ac:dyDescent="0.3">
      <c r="A153" t="s">
        <v>353</v>
      </c>
      <c r="B153" t="s">
        <v>382</v>
      </c>
      <c r="C153">
        <v>0</v>
      </c>
      <c r="D153" s="72">
        <v>0</v>
      </c>
      <c r="E153" s="72">
        <v>0.9</v>
      </c>
      <c r="F153">
        <v>0</v>
      </c>
      <c r="G153">
        <v>0</v>
      </c>
      <c r="H153" s="74">
        <v>0</v>
      </c>
      <c r="I153">
        <v>0</v>
      </c>
      <c r="J153">
        <v>0</v>
      </c>
      <c r="K153">
        <v>0</v>
      </c>
      <c r="L153">
        <v>0</v>
      </c>
      <c r="M153" s="81">
        <v>0</v>
      </c>
      <c r="N153" s="78">
        <v>220</v>
      </c>
      <c r="O153" t="s">
        <v>383</v>
      </c>
      <c r="P153">
        <f t="shared" si="2"/>
        <v>0</v>
      </c>
      <c r="Q153" t="s">
        <v>382</v>
      </c>
      <c r="R153" t="s">
        <v>383</v>
      </c>
      <c r="S153" t="s">
        <v>383</v>
      </c>
      <c r="T153" t="s">
        <v>383</v>
      </c>
      <c r="U153" t="s">
        <v>383</v>
      </c>
    </row>
    <row r="154" spans="1:21" x14ac:dyDescent="0.3">
      <c r="A154" t="s">
        <v>345</v>
      </c>
      <c r="B154" t="s">
        <v>382</v>
      </c>
      <c r="C154">
        <v>0</v>
      </c>
      <c r="D154" s="72">
        <v>0</v>
      </c>
      <c r="E154" s="72">
        <v>0.9</v>
      </c>
      <c r="F154">
        <v>0</v>
      </c>
      <c r="G154">
        <v>0</v>
      </c>
      <c r="H154" s="74">
        <v>0</v>
      </c>
      <c r="I154">
        <v>0</v>
      </c>
      <c r="J154">
        <v>0</v>
      </c>
      <c r="K154">
        <v>0</v>
      </c>
      <c r="L154">
        <v>0</v>
      </c>
      <c r="M154" s="81">
        <v>0</v>
      </c>
      <c r="N154" s="78">
        <v>220</v>
      </c>
      <c r="O154" t="s">
        <v>320</v>
      </c>
      <c r="P154">
        <f t="shared" si="2"/>
        <v>0</v>
      </c>
      <c r="Q154" t="s">
        <v>382</v>
      </c>
      <c r="R154" t="s">
        <v>320</v>
      </c>
      <c r="S154" t="s">
        <v>320</v>
      </c>
      <c r="T154" t="s">
        <v>320</v>
      </c>
      <c r="U154" t="s">
        <v>320</v>
      </c>
    </row>
    <row r="155" spans="1:21" x14ac:dyDescent="0.3">
      <c r="A155" t="s">
        <v>377</v>
      </c>
      <c r="B155" t="s">
        <v>382</v>
      </c>
      <c r="C155">
        <v>3.6764705882352944</v>
      </c>
      <c r="D155" s="72">
        <v>0</v>
      </c>
      <c r="E155" s="72">
        <v>0.9</v>
      </c>
      <c r="F155">
        <v>0</v>
      </c>
      <c r="G155">
        <v>0</v>
      </c>
      <c r="H155" s="74">
        <v>0</v>
      </c>
      <c r="I155">
        <v>0</v>
      </c>
      <c r="J155">
        <v>0</v>
      </c>
      <c r="K155">
        <v>0</v>
      </c>
      <c r="L155">
        <v>0</v>
      </c>
      <c r="M155" s="81">
        <v>0</v>
      </c>
      <c r="N155" s="78">
        <v>500</v>
      </c>
      <c r="O155" t="s">
        <v>384</v>
      </c>
      <c r="P155">
        <f t="shared" si="2"/>
        <v>3.6764705882352942E-2</v>
      </c>
      <c r="Q155" t="s">
        <v>382</v>
      </c>
      <c r="R155" t="s">
        <v>384</v>
      </c>
      <c r="S155" t="s">
        <v>384</v>
      </c>
      <c r="T155" t="s">
        <v>384</v>
      </c>
      <c r="U155" t="s">
        <v>384</v>
      </c>
    </row>
    <row r="156" spans="1:21" x14ac:dyDescent="0.3">
      <c r="A156" t="s">
        <v>351</v>
      </c>
      <c r="B156" t="s">
        <v>382</v>
      </c>
      <c r="C156">
        <v>2.576345292943004</v>
      </c>
      <c r="D156" s="72">
        <v>0</v>
      </c>
      <c r="E156" s="72">
        <v>0.9</v>
      </c>
      <c r="F156">
        <v>0</v>
      </c>
      <c r="G156">
        <v>0</v>
      </c>
      <c r="H156" s="74">
        <v>0</v>
      </c>
      <c r="I156">
        <v>0</v>
      </c>
      <c r="J156">
        <v>0</v>
      </c>
      <c r="K156">
        <v>0</v>
      </c>
      <c r="L156">
        <v>0</v>
      </c>
      <c r="M156" s="81">
        <v>0</v>
      </c>
      <c r="N156" s="78">
        <v>220</v>
      </c>
      <c r="O156" t="s">
        <v>383</v>
      </c>
      <c r="P156">
        <f t="shared" si="2"/>
        <v>2.5763452929430039E-2</v>
      </c>
      <c r="Q156" t="s">
        <v>382</v>
      </c>
      <c r="R156" t="s">
        <v>383</v>
      </c>
      <c r="S156" t="s">
        <v>383</v>
      </c>
      <c r="T156" t="s">
        <v>383</v>
      </c>
      <c r="U156" t="s">
        <v>383</v>
      </c>
    </row>
    <row r="157" spans="1:21" x14ac:dyDescent="0.3">
      <c r="A157" t="s">
        <v>369</v>
      </c>
      <c r="B157" t="s">
        <v>382</v>
      </c>
      <c r="C157">
        <v>7.633615682794086</v>
      </c>
      <c r="D157" s="72">
        <v>0</v>
      </c>
      <c r="E157" s="72">
        <v>0.9</v>
      </c>
      <c r="F157">
        <v>0</v>
      </c>
      <c r="G157">
        <v>0</v>
      </c>
      <c r="H157" s="74">
        <v>0</v>
      </c>
      <c r="I157">
        <v>0</v>
      </c>
      <c r="J157">
        <v>0</v>
      </c>
      <c r="K157">
        <v>0</v>
      </c>
      <c r="L157">
        <v>0</v>
      </c>
      <c r="M157" s="81">
        <v>0</v>
      </c>
      <c r="N157" s="78">
        <v>220</v>
      </c>
      <c r="O157" t="s">
        <v>384</v>
      </c>
      <c r="P157">
        <f t="shared" si="2"/>
        <v>7.6336156827940857E-2</v>
      </c>
      <c r="Q157" t="s">
        <v>382</v>
      </c>
      <c r="R157" t="s">
        <v>384</v>
      </c>
      <c r="S157" t="s">
        <v>384</v>
      </c>
      <c r="T157" t="s">
        <v>384</v>
      </c>
      <c r="U157" t="s">
        <v>384</v>
      </c>
    </row>
    <row r="158" spans="1:21" x14ac:dyDescent="0.3">
      <c r="A158" t="s">
        <v>374</v>
      </c>
      <c r="B158" t="s">
        <v>382</v>
      </c>
      <c r="C158">
        <v>7.3155483626776654</v>
      </c>
      <c r="D158" s="72">
        <v>0</v>
      </c>
      <c r="E158" s="72">
        <v>0.9</v>
      </c>
      <c r="F158">
        <v>0</v>
      </c>
      <c r="G158">
        <v>0</v>
      </c>
      <c r="H158" s="74">
        <v>0</v>
      </c>
      <c r="I158">
        <v>0</v>
      </c>
      <c r="J158">
        <v>0</v>
      </c>
      <c r="K158">
        <v>0</v>
      </c>
      <c r="L158">
        <v>0</v>
      </c>
      <c r="M158" s="81">
        <v>0</v>
      </c>
      <c r="N158" s="78">
        <v>220</v>
      </c>
      <c r="O158" t="s">
        <v>384</v>
      </c>
      <c r="P158">
        <f t="shared" si="2"/>
        <v>7.3155483626776652E-2</v>
      </c>
      <c r="Q158" t="s">
        <v>382</v>
      </c>
      <c r="R158" t="s">
        <v>384</v>
      </c>
      <c r="S158" t="s">
        <v>384</v>
      </c>
      <c r="T158" t="s">
        <v>384</v>
      </c>
      <c r="U158" t="s">
        <v>384</v>
      </c>
    </row>
    <row r="159" spans="1:21" x14ac:dyDescent="0.3">
      <c r="A159" t="s">
        <v>363</v>
      </c>
      <c r="B159" t="s">
        <v>382</v>
      </c>
      <c r="C159">
        <v>0</v>
      </c>
      <c r="D159" s="72">
        <v>0</v>
      </c>
      <c r="E159" s="72">
        <v>0.9</v>
      </c>
      <c r="F159">
        <v>0</v>
      </c>
      <c r="G159">
        <v>0</v>
      </c>
      <c r="H159" s="74">
        <v>0</v>
      </c>
      <c r="I159">
        <v>0</v>
      </c>
      <c r="J159">
        <v>0</v>
      </c>
      <c r="K159">
        <v>0</v>
      </c>
      <c r="L159">
        <v>0</v>
      </c>
      <c r="M159" s="81">
        <v>0</v>
      </c>
      <c r="N159" s="78">
        <v>500</v>
      </c>
      <c r="O159" t="s">
        <v>384</v>
      </c>
      <c r="P159">
        <f t="shared" si="2"/>
        <v>0</v>
      </c>
      <c r="Q159" t="s">
        <v>382</v>
      </c>
      <c r="R159" t="s">
        <v>384</v>
      </c>
      <c r="S159" t="s">
        <v>384</v>
      </c>
      <c r="T159" t="s">
        <v>384</v>
      </c>
      <c r="U159" t="s">
        <v>384</v>
      </c>
    </row>
    <row r="160" spans="1:21" x14ac:dyDescent="0.3">
      <c r="A160" t="s">
        <v>367</v>
      </c>
      <c r="B160" t="s">
        <v>382</v>
      </c>
      <c r="C160">
        <v>4.7710098017463034</v>
      </c>
      <c r="D160" s="72">
        <v>0</v>
      </c>
      <c r="E160" s="72">
        <v>0.9</v>
      </c>
      <c r="F160">
        <v>0</v>
      </c>
      <c r="G160">
        <v>0</v>
      </c>
      <c r="H160" s="74">
        <v>0</v>
      </c>
      <c r="I160">
        <v>0</v>
      </c>
      <c r="J160">
        <v>0</v>
      </c>
      <c r="K160">
        <v>0</v>
      </c>
      <c r="L160">
        <v>0</v>
      </c>
      <c r="M160" s="81">
        <v>0</v>
      </c>
      <c r="N160" s="78">
        <v>220</v>
      </c>
      <c r="O160" t="s">
        <v>384</v>
      </c>
      <c r="P160">
        <f t="shared" si="2"/>
        <v>4.7710098017463037E-2</v>
      </c>
      <c r="Q160" t="s">
        <v>382</v>
      </c>
      <c r="R160" t="s">
        <v>384</v>
      </c>
      <c r="S160" t="s">
        <v>384</v>
      </c>
      <c r="T160" t="s">
        <v>384</v>
      </c>
      <c r="U160" t="s">
        <v>384</v>
      </c>
    </row>
    <row r="161" spans="1:21" x14ac:dyDescent="0.3">
      <c r="A161" t="s">
        <v>346</v>
      </c>
      <c r="B161" t="s">
        <v>382</v>
      </c>
      <c r="C161">
        <v>4.1984886255367471</v>
      </c>
      <c r="D161" s="72">
        <v>0</v>
      </c>
      <c r="E161" s="72">
        <v>0.9</v>
      </c>
      <c r="F161">
        <v>0</v>
      </c>
      <c r="G161">
        <v>0</v>
      </c>
      <c r="H161" s="74">
        <v>0</v>
      </c>
      <c r="I161">
        <v>0</v>
      </c>
      <c r="J161">
        <v>0</v>
      </c>
      <c r="K161">
        <v>0</v>
      </c>
      <c r="L161">
        <v>0</v>
      </c>
      <c r="M161" s="81">
        <v>0</v>
      </c>
      <c r="N161" s="78">
        <v>220</v>
      </c>
      <c r="O161" t="s">
        <v>320</v>
      </c>
      <c r="P161">
        <f t="shared" si="2"/>
        <v>4.1984886255367469E-2</v>
      </c>
      <c r="Q161" t="s">
        <v>382</v>
      </c>
      <c r="R161" t="s">
        <v>320</v>
      </c>
      <c r="S161" t="s">
        <v>320</v>
      </c>
      <c r="T161" t="s">
        <v>320</v>
      </c>
      <c r="U161" t="s">
        <v>320</v>
      </c>
    </row>
    <row r="162" spans="1:21" x14ac:dyDescent="0.3">
      <c r="A162" t="s">
        <v>361</v>
      </c>
      <c r="B162" t="s">
        <v>382</v>
      </c>
      <c r="C162">
        <v>0</v>
      </c>
      <c r="D162" s="72">
        <v>0</v>
      </c>
      <c r="E162" s="72">
        <v>0.9</v>
      </c>
      <c r="F162">
        <v>0</v>
      </c>
      <c r="G162">
        <v>0</v>
      </c>
      <c r="H162" s="74">
        <v>0</v>
      </c>
      <c r="I162">
        <v>0</v>
      </c>
      <c r="J162">
        <v>0</v>
      </c>
      <c r="K162">
        <v>0</v>
      </c>
      <c r="L162">
        <v>0</v>
      </c>
      <c r="M162" s="81">
        <v>0</v>
      </c>
      <c r="N162" s="78">
        <v>500</v>
      </c>
      <c r="O162" t="s">
        <v>384</v>
      </c>
      <c r="P162">
        <f t="shared" si="2"/>
        <v>0</v>
      </c>
      <c r="Q162" t="s">
        <v>382</v>
      </c>
      <c r="R162" t="s">
        <v>384</v>
      </c>
      <c r="S162" t="s">
        <v>384</v>
      </c>
      <c r="T162" t="s">
        <v>384</v>
      </c>
      <c r="U162" t="s">
        <v>384</v>
      </c>
    </row>
    <row r="163" spans="1:21" x14ac:dyDescent="0.3">
      <c r="A163" t="s">
        <v>341</v>
      </c>
      <c r="B163" t="s">
        <v>382</v>
      </c>
      <c r="C163">
        <v>0</v>
      </c>
      <c r="D163" s="72">
        <v>0</v>
      </c>
      <c r="E163" s="72">
        <v>0.9</v>
      </c>
      <c r="F163">
        <v>0</v>
      </c>
      <c r="G163">
        <v>0</v>
      </c>
      <c r="H163" s="74">
        <v>0</v>
      </c>
      <c r="I163">
        <v>0</v>
      </c>
      <c r="J163">
        <v>0</v>
      </c>
      <c r="K163">
        <v>0</v>
      </c>
      <c r="L163">
        <v>0</v>
      </c>
      <c r="M163" s="81">
        <v>0</v>
      </c>
      <c r="N163" s="78">
        <v>330</v>
      </c>
      <c r="O163" t="s">
        <v>384</v>
      </c>
      <c r="P163">
        <f t="shared" si="2"/>
        <v>0</v>
      </c>
      <c r="Q163" t="s">
        <v>382</v>
      </c>
      <c r="R163" t="s">
        <v>384</v>
      </c>
      <c r="S163" t="s">
        <v>384</v>
      </c>
      <c r="T163" t="s">
        <v>384</v>
      </c>
      <c r="U163" t="s">
        <v>384</v>
      </c>
    </row>
    <row r="164" spans="1:21" x14ac:dyDescent="0.3">
      <c r="A164" t="s">
        <v>375</v>
      </c>
      <c r="B164" t="s">
        <v>382</v>
      </c>
      <c r="C164">
        <v>2.7989924170244977</v>
      </c>
      <c r="D164" s="72">
        <v>0</v>
      </c>
      <c r="E164" s="72">
        <v>0.9</v>
      </c>
      <c r="F164">
        <v>0</v>
      </c>
      <c r="G164">
        <v>0</v>
      </c>
      <c r="H164" s="74">
        <v>0</v>
      </c>
      <c r="I164">
        <v>0</v>
      </c>
      <c r="J164">
        <v>0</v>
      </c>
      <c r="K164">
        <v>0</v>
      </c>
      <c r="L164">
        <v>0</v>
      </c>
      <c r="M164" s="81">
        <v>0</v>
      </c>
      <c r="N164" s="78">
        <v>220</v>
      </c>
      <c r="O164" t="s">
        <v>384</v>
      </c>
      <c r="P164">
        <f t="shared" si="2"/>
        <v>2.7989924170244977E-2</v>
      </c>
      <c r="Q164" t="s">
        <v>382</v>
      </c>
      <c r="R164" t="s">
        <v>384</v>
      </c>
      <c r="S164" t="s">
        <v>384</v>
      </c>
      <c r="T164" t="s">
        <v>384</v>
      </c>
      <c r="U164" t="s">
        <v>384</v>
      </c>
    </row>
    <row r="165" spans="1:21" x14ac:dyDescent="0.3">
      <c r="A165" t="s">
        <v>358</v>
      </c>
      <c r="B165" t="s">
        <v>382</v>
      </c>
      <c r="C165">
        <v>0</v>
      </c>
      <c r="D165" s="72">
        <v>0</v>
      </c>
      <c r="E165" s="72">
        <v>0.9</v>
      </c>
      <c r="F165">
        <v>0</v>
      </c>
      <c r="G165">
        <v>0</v>
      </c>
      <c r="H165" s="74">
        <v>0</v>
      </c>
      <c r="I165">
        <v>0</v>
      </c>
      <c r="J165">
        <v>0</v>
      </c>
      <c r="K165">
        <v>0</v>
      </c>
      <c r="L165">
        <v>0</v>
      </c>
      <c r="M165" s="81">
        <v>0</v>
      </c>
      <c r="N165" s="78">
        <v>500</v>
      </c>
      <c r="O165" t="s">
        <v>384</v>
      </c>
      <c r="P165">
        <f t="shared" si="2"/>
        <v>0</v>
      </c>
      <c r="Q165" t="s">
        <v>382</v>
      </c>
      <c r="R165" t="s">
        <v>384</v>
      </c>
      <c r="S165" t="s">
        <v>384</v>
      </c>
      <c r="T165" t="s">
        <v>384</v>
      </c>
      <c r="U165" t="s">
        <v>384</v>
      </c>
    </row>
    <row r="166" spans="1:21" x14ac:dyDescent="0.3">
      <c r="A166" t="s">
        <v>376</v>
      </c>
      <c r="B166" t="s">
        <v>382</v>
      </c>
      <c r="C166">
        <v>3.816807841397043</v>
      </c>
      <c r="D166" s="72">
        <v>0</v>
      </c>
      <c r="E166" s="72">
        <v>0.9</v>
      </c>
      <c r="F166">
        <v>0</v>
      </c>
      <c r="G166">
        <v>0</v>
      </c>
      <c r="H166" s="74">
        <v>0</v>
      </c>
      <c r="I166">
        <v>0</v>
      </c>
      <c r="J166">
        <v>0</v>
      </c>
      <c r="K166">
        <v>0</v>
      </c>
      <c r="L166">
        <v>0</v>
      </c>
      <c r="M166" s="81">
        <v>0</v>
      </c>
      <c r="N166" s="78">
        <v>220</v>
      </c>
      <c r="O166" t="s">
        <v>384</v>
      </c>
      <c r="P166">
        <f t="shared" si="2"/>
        <v>3.8168078413970428E-2</v>
      </c>
      <c r="Q166" t="s">
        <v>382</v>
      </c>
      <c r="R166" t="s">
        <v>384</v>
      </c>
      <c r="S166" t="s">
        <v>384</v>
      </c>
      <c r="T166" t="s">
        <v>384</v>
      </c>
      <c r="U166" t="s">
        <v>384</v>
      </c>
    </row>
    <row r="167" spans="1:21" x14ac:dyDescent="0.3">
      <c r="A167" t="s">
        <v>354</v>
      </c>
      <c r="B167" t="s">
        <v>382</v>
      </c>
      <c r="C167">
        <v>2.1628577767916575</v>
      </c>
      <c r="D167" s="72">
        <v>0</v>
      </c>
      <c r="E167" s="72">
        <v>0.9</v>
      </c>
      <c r="F167">
        <v>0</v>
      </c>
      <c r="G167">
        <v>0</v>
      </c>
      <c r="H167" s="74">
        <v>0</v>
      </c>
      <c r="I167">
        <v>0</v>
      </c>
      <c r="J167">
        <v>0</v>
      </c>
      <c r="K167">
        <v>0</v>
      </c>
      <c r="L167">
        <v>0</v>
      </c>
      <c r="M167" s="81">
        <v>0</v>
      </c>
      <c r="N167" s="78">
        <v>220</v>
      </c>
      <c r="O167" t="s">
        <v>383</v>
      </c>
      <c r="P167">
        <f t="shared" si="2"/>
        <v>2.1628577767916574E-2</v>
      </c>
      <c r="Q167" t="s">
        <v>382</v>
      </c>
      <c r="R167" t="s">
        <v>383</v>
      </c>
      <c r="S167" t="s">
        <v>383</v>
      </c>
      <c r="T167" t="s">
        <v>383</v>
      </c>
      <c r="U167" t="s">
        <v>383</v>
      </c>
    </row>
    <row r="168" spans="1:21" x14ac:dyDescent="0.3">
      <c r="A168" t="s">
        <v>370</v>
      </c>
      <c r="B168" t="s">
        <v>382</v>
      </c>
      <c r="C168">
        <v>4.8028165337579445</v>
      </c>
      <c r="D168" s="72">
        <v>0</v>
      </c>
      <c r="E168" s="72">
        <v>0.9</v>
      </c>
      <c r="F168">
        <v>0</v>
      </c>
      <c r="G168">
        <v>0</v>
      </c>
      <c r="H168" s="74">
        <v>0</v>
      </c>
      <c r="I168">
        <v>0</v>
      </c>
      <c r="J168">
        <v>0</v>
      </c>
      <c r="K168">
        <v>0</v>
      </c>
      <c r="L168">
        <v>0</v>
      </c>
      <c r="M168" s="81">
        <v>0</v>
      </c>
      <c r="N168" s="78">
        <v>220</v>
      </c>
      <c r="O168" t="s">
        <v>384</v>
      </c>
      <c r="P168">
        <f t="shared" si="2"/>
        <v>4.8028165337579448E-2</v>
      </c>
      <c r="Q168" t="s">
        <v>382</v>
      </c>
      <c r="R168" t="s">
        <v>384</v>
      </c>
      <c r="S168" t="s">
        <v>384</v>
      </c>
      <c r="T168" t="s">
        <v>384</v>
      </c>
      <c r="U168" t="s">
        <v>384</v>
      </c>
    </row>
    <row r="169" spans="1:21" x14ac:dyDescent="0.3">
      <c r="A169" t="s">
        <v>380</v>
      </c>
      <c r="B169" t="s">
        <v>382</v>
      </c>
      <c r="C169">
        <v>0</v>
      </c>
      <c r="D169" s="72">
        <v>0</v>
      </c>
      <c r="E169" s="72">
        <v>0.9</v>
      </c>
      <c r="F169">
        <v>0</v>
      </c>
      <c r="G169">
        <v>0</v>
      </c>
      <c r="H169" s="74">
        <v>0</v>
      </c>
      <c r="I169">
        <v>0</v>
      </c>
      <c r="J169">
        <v>0</v>
      </c>
      <c r="K169">
        <v>0</v>
      </c>
      <c r="L169">
        <v>0</v>
      </c>
      <c r="M169" s="81">
        <v>0</v>
      </c>
      <c r="N169" s="78">
        <v>220</v>
      </c>
      <c r="O169" t="s">
        <v>383</v>
      </c>
      <c r="P169">
        <f t="shared" si="2"/>
        <v>0</v>
      </c>
      <c r="Q169" t="s">
        <v>382</v>
      </c>
      <c r="R169" t="s">
        <v>383</v>
      </c>
      <c r="S169" t="s">
        <v>383</v>
      </c>
      <c r="T169" t="s">
        <v>383</v>
      </c>
      <c r="U169" t="s">
        <v>383</v>
      </c>
    </row>
    <row r="170" spans="1:21" x14ac:dyDescent="0.3">
      <c r="A170" t="s">
        <v>350</v>
      </c>
      <c r="B170" t="s">
        <v>382</v>
      </c>
      <c r="C170">
        <v>0.47710098017463037</v>
      </c>
      <c r="D170" s="72">
        <v>0</v>
      </c>
      <c r="E170" s="72">
        <v>0.9</v>
      </c>
      <c r="F170">
        <v>0</v>
      </c>
      <c r="G170">
        <v>0</v>
      </c>
      <c r="H170" s="74">
        <v>0</v>
      </c>
      <c r="I170">
        <v>0</v>
      </c>
      <c r="J170">
        <v>0</v>
      </c>
      <c r="K170">
        <v>0</v>
      </c>
      <c r="L170">
        <v>0</v>
      </c>
      <c r="M170" s="81">
        <v>0</v>
      </c>
      <c r="N170" s="78">
        <v>220</v>
      </c>
      <c r="O170" t="s">
        <v>383</v>
      </c>
      <c r="P170">
        <f t="shared" si="2"/>
        <v>4.7710098017463036E-3</v>
      </c>
      <c r="Q170" t="s">
        <v>382</v>
      </c>
      <c r="R170" t="s">
        <v>383</v>
      </c>
      <c r="S170" t="s">
        <v>383</v>
      </c>
      <c r="T170" t="s">
        <v>383</v>
      </c>
      <c r="U170" t="s">
        <v>383</v>
      </c>
    </row>
    <row r="171" spans="1:21" x14ac:dyDescent="0.3">
      <c r="A171" t="s">
        <v>342</v>
      </c>
      <c r="B171" t="s">
        <v>382</v>
      </c>
      <c r="C171">
        <v>1.0814288883958287</v>
      </c>
      <c r="D171" s="72">
        <v>0</v>
      </c>
      <c r="E171" s="72">
        <v>0.9</v>
      </c>
      <c r="F171">
        <v>0</v>
      </c>
      <c r="G171">
        <v>0</v>
      </c>
      <c r="H171" s="74">
        <v>0</v>
      </c>
      <c r="I171">
        <v>0</v>
      </c>
      <c r="J171">
        <v>0</v>
      </c>
      <c r="K171">
        <v>0</v>
      </c>
      <c r="L171">
        <v>0</v>
      </c>
      <c r="M171" s="81">
        <v>0</v>
      </c>
      <c r="N171" s="78">
        <v>330</v>
      </c>
      <c r="O171" t="s">
        <v>320</v>
      </c>
      <c r="P171">
        <f t="shared" si="2"/>
        <v>1.0814288883958287E-2</v>
      </c>
      <c r="Q171" t="s">
        <v>382</v>
      </c>
      <c r="R171" t="s">
        <v>320</v>
      </c>
      <c r="S171" t="s">
        <v>320</v>
      </c>
      <c r="T171" t="s">
        <v>320</v>
      </c>
      <c r="U171" t="s">
        <v>320</v>
      </c>
    </row>
    <row r="172" spans="1:21" x14ac:dyDescent="0.3">
      <c r="A172" t="s">
        <v>371</v>
      </c>
      <c r="B172" t="s">
        <v>382</v>
      </c>
      <c r="C172">
        <v>0</v>
      </c>
      <c r="D172" s="72">
        <v>0</v>
      </c>
      <c r="E172" s="72">
        <v>0.9</v>
      </c>
      <c r="F172">
        <v>0</v>
      </c>
      <c r="G172">
        <v>0</v>
      </c>
      <c r="H172" s="74">
        <v>0</v>
      </c>
      <c r="I172">
        <v>0</v>
      </c>
      <c r="J172">
        <v>0</v>
      </c>
      <c r="K172">
        <v>0</v>
      </c>
      <c r="L172">
        <v>0</v>
      </c>
      <c r="M172" s="81">
        <v>0</v>
      </c>
      <c r="N172" s="78">
        <v>220</v>
      </c>
      <c r="O172" t="s">
        <v>385</v>
      </c>
      <c r="P172">
        <f t="shared" si="2"/>
        <v>0</v>
      </c>
      <c r="Q172" t="s">
        <v>382</v>
      </c>
      <c r="R172" t="s">
        <v>385</v>
      </c>
      <c r="S172" t="s">
        <v>385</v>
      </c>
      <c r="T172" t="s">
        <v>385</v>
      </c>
      <c r="U172" t="s">
        <v>385</v>
      </c>
    </row>
    <row r="173" spans="1:21" x14ac:dyDescent="0.3">
      <c r="A173" t="s">
        <v>338</v>
      </c>
      <c r="B173" t="s">
        <v>382</v>
      </c>
      <c r="C173">
        <v>9.0196078431372562E-2</v>
      </c>
      <c r="D173" s="72">
        <v>0</v>
      </c>
      <c r="E173" s="72">
        <v>0.9</v>
      </c>
      <c r="F173">
        <v>0</v>
      </c>
      <c r="G173">
        <v>0</v>
      </c>
      <c r="H173" s="74">
        <v>0</v>
      </c>
      <c r="I173">
        <v>0</v>
      </c>
      <c r="J173">
        <v>0</v>
      </c>
      <c r="K173">
        <v>0</v>
      </c>
      <c r="L173">
        <v>0</v>
      </c>
      <c r="M173" s="81">
        <v>0</v>
      </c>
      <c r="N173" s="78">
        <v>20</v>
      </c>
      <c r="O173" t="s">
        <v>383</v>
      </c>
      <c r="P173">
        <f t="shared" si="2"/>
        <v>9.0196078431372566E-4</v>
      </c>
      <c r="Q173" t="s">
        <v>382</v>
      </c>
      <c r="R173" t="s">
        <v>383</v>
      </c>
      <c r="S173" t="s">
        <v>383</v>
      </c>
      <c r="T173" t="s">
        <v>383</v>
      </c>
      <c r="U173" t="s">
        <v>383</v>
      </c>
    </row>
    <row r="174" spans="1:21" x14ac:dyDescent="0.3">
      <c r="A174" t="s">
        <v>323</v>
      </c>
      <c r="B174" t="s">
        <v>382</v>
      </c>
      <c r="C174">
        <v>0</v>
      </c>
      <c r="D174" s="72">
        <v>0</v>
      </c>
      <c r="E174" s="72">
        <v>0.9</v>
      </c>
      <c r="F174">
        <v>0</v>
      </c>
      <c r="G174">
        <v>0</v>
      </c>
      <c r="H174" s="74">
        <v>0</v>
      </c>
      <c r="I174">
        <v>0</v>
      </c>
      <c r="J174">
        <v>0</v>
      </c>
      <c r="K174">
        <v>0</v>
      </c>
      <c r="L174">
        <v>0</v>
      </c>
      <c r="M174" s="81">
        <v>0</v>
      </c>
      <c r="N174" s="78">
        <v>20</v>
      </c>
      <c r="O174" t="s">
        <v>320</v>
      </c>
      <c r="P174">
        <f t="shared" si="2"/>
        <v>0</v>
      </c>
      <c r="Q174" t="s">
        <v>382</v>
      </c>
      <c r="R174" t="s">
        <v>320</v>
      </c>
      <c r="S174" t="s">
        <v>320</v>
      </c>
      <c r="T174" t="s">
        <v>320</v>
      </c>
      <c r="U174" t="s">
        <v>320</v>
      </c>
    </row>
    <row r="175" spans="1:21" x14ac:dyDescent="0.3">
      <c r="A175" t="s">
        <v>324</v>
      </c>
      <c r="B175" t="s">
        <v>382</v>
      </c>
      <c r="C175">
        <v>0.78431372549019607</v>
      </c>
      <c r="D175" s="72">
        <v>0</v>
      </c>
      <c r="E175" s="72">
        <v>0.9</v>
      </c>
      <c r="F175">
        <v>0</v>
      </c>
      <c r="G175">
        <v>0</v>
      </c>
      <c r="H175" s="74">
        <v>0</v>
      </c>
      <c r="I175">
        <v>0</v>
      </c>
      <c r="J175">
        <v>0</v>
      </c>
      <c r="K175">
        <v>0</v>
      </c>
      <c r="L175">
        <v>0</v>
      </c>
      <c r="M175" s="81">
        <v>0</v>
      </c>
      <c r="N175" s="68">
        <v>20</v>
      </c>
      <c r="O175" t="s">
        <v>385</v>
      </c>
      <c r="P175">
        <f t="shared" si="2"/>
        <v>7.8431372549019607E-3</v>
      </c>
      <c r="Q175" t="s">
        <v>382</v>
      </c>
      <c r="R175" t="s">
        <v>385</v>
      </c>
      <c r="S175" t="s">
        <v>385</v>
      </c>
      <c r="T175" t="s">
        <v>385</v>
      </c>
      <c r="U175" t="s">
        <v>385</v>
      </c>
    </row>
    <row r="176" spans="1:21" x14ac:dyDescent="0.3">
      <c r="A176" t="s">
        <v>322</v>
      </c>
      <c r="B176" t="s">
        <v>382</v>
      </c>
      <c r="C176">
        <v>0</v>
      </c>
      <c r="D176" s="72">
        <v>0</v>
      </c>
      <c r="E176" s="72">
        <v>0.9</v>
      </c>
      <c r="F176">
        <v>0</v>
      </c>
      <c r="G176">
        <v>0</v>
      </c>
      <c r="H176" s="74">
        <v>0</v>
      </c>
      <c r="I176">
        <v>0</v>
      </c>
      <c r="J176">
        <v>0</v>
      </c>
      <c r="K176">
        <v>0</v>
      </c>
      <c r="L176">
        <v>0</v>
      </c>
      <c r="M176" s="81">
        <v>0</v>
      </c>
      <c r="N176" s="78">
        <v>20</v>
      </c>
      <c r="O176" t="s">
        <v>385</v>
      </c>
      <c r="P176">
        <f t="shared" si="2"/>
        <v>0</v>
      </c>
      <c r="Q176" t="s">
        <v>382</v>
      </c>
      <c r="R176" t="s">
        <v>385</v>
      </c>
      <c r="S176" t="s">
        <v>385</v>
      </c>
      <c r="T176" t="s">
        <v>385</v>
      </c>
      <c r="U176" t="s">
        <v>385</v>
      </c>
    </row>
    <row r="177" spans="1:21" x14ac:dyDescent="0.3">
      <c r="A177" t="s">
        <v>335</v>
      </c>
      <c r="B177" t="s">
        <v>382</v>
      </c>
      <c r="C177">
        <v>0</v>
      </c>
      <c r="D177" s="72">
        <v>0</v>
      </c>
      <c r="E177" s="72">
        <v>0.9</v>
      </c>
      <c r="F177">
        <v>0</v>
      </c>
      <c r="G177">
        <v>0</v>
      </c>
      <c r="H177" s="74">
        <v>0</v>
      </c>
      <c r="I177">
        <v>0</v>
      </c>
      <c r="J177">
        <v>0</v>
      </c>
      <c r="K177">
        <v>0</v>
      </c>
      <c r="L177">
        <v>0</v>
      </c>
      <c r="M177" s="81">
        <v>0</v>
      </c>
      <c r="N177" s="78">
        <v>20</v>
      </c>
      <c r="O177" t="s">
        <v>384</v>
      </c>
      <c r="P177">
        <f t="shared" si="2"/>
        <v>0</v>
      </c>
      <c r="Q177" t="s">
        <v>382</v>
      </c>
      <c r="R177" t="s">
        <v>384</v>
      </c>
      <c r="S177" t="s">
        <v>384</v>
      </c>
      <c r="T177" t="s">
        <v>384</v>
      </c>
      <c r="U177" t="s">
        <v>384</v>
      </c>
    </row>
    <row r="178" spans="1:21" x14ac:dyDescent="0.3">
      <c r="A178" t="s">
        <v>326</v>
      </c>
      <c r="B178" t="s">
        <v>382</v>
      </c>
      <c r="C178">
        <v>0</v>
      </c>
      <c r="D178" s="72">
        <v>0</v>
      </c>
      <c r="E178" s="72">
        <v>0.9</v>
      </c>
      <c r="F178">
        <v>0</v>
      </c>
      <c r="G178">
        <v>0</v>
      </c>
      <c r="H178" s="74">
        <v>0</v>
      </c>
      <c r="I178">
        <v>0</v>
      </c>
      <c r="J178">
        <v>0</v>
      </c>
      <c r="K178">
        <v>0</v>
      </c>
      <c r="L178">
        <v>0</v>
      </c>
      <c r="M178" s="81">
        <v>0</v>
      </c>
      <c r="N178" s="78">
        <v>20</v>
      </c>
      <c r="O178" t="s">
        <v>384</v>
      </c>
      <c r="P178">
        <f t="shared" si="2"/>
        <v>0</v>
      </c>
      <c r="Q178" t="s">
        <v>382</v>
      </c>
      <c r="R178" t="s">
        <v>384</v>
      </c>
      <c r="S178" t="s">
        <v>384</v>
      </c>
      <c r="T178" t="s">
        <v>384</v>
      </c>
      <c r="U178" t="s">
        <v>384</v>
      </c>
    </row>
    <row r="179" spans="1:21" x14ac:dyDescent="0.3">
      <c r="A179" t="s">
        <v>333</v>
      </c>
      <c r="B179" t="s">
        <v>382</v>
      </c>
      <c r="C179">
        <v>0</v>
      </c>
      <c r="D179" s="72">
        <v>0</v>
      </c>
      <c r="E179" s="72">
        <v>0.9</v>
      </c>
      <c r="F179">
        <v>0</v>
      </c>
      <c r="G179">
        <v>0</v>
      </c>
      <c r="H179" s="74">
        <v>0</v>
      </c>
      <c r="I179">
        <v>0</v>
      </c>
      <c r="J179">
        <v>0</v>
      </c>
      <c r="K179">
        <v>0</v>
      </c>
      <c r="L179">
        <v>0</v>
      </c>
      <c r="M179" s="81">
        <v>0</v>
      </c>
      <c r="N179" s="78">
        <v>20</v>
      </c>
      <c r="O179" t="s">
        <v>384</v>
      </c>
      <c r="P179">
        <f t="shared" si="2"/>
        <v>0</v>
      </c>
      <c r="Q179" t="s">
        <v>382</v>
      </c>
      <c r="R179" t="s">
        <v>384</v>
      </c>
      <c r="S179" t="s">
        <v>384</v>
      </c>
      <c r="T179" t="s">
        <v>384</v>
      </c>
      <c r="U179" t="s">
        <v>384</v>
      </c>
    </row>
    <row r="180" spans="1:21" x14ac:dyDescent="0.3">
      <c r="A180" t="s">
        <v>327</v>
      </c>
      <c r="B180" t="s">
        <v>382</v>
      </c>
      <c r="C180">
        <v>1.0686274509803921</v>
      </c>
      <c r="D180" s="72">
        <v>0</v>
      </c>
      <c r="E180" s="72">
        <v>0.9</v>
      </c>
      <c r="F180">
        <v>0</v>
      </c>
      <c r="G180">
        <v>0</v>
      </c>
      <c r="H180" s="74">
        <v>0</v>
      </c>
      <c r="I180">
        <v>0</v>
      </c>
      <c r="J180">
        <v>0</v>
      </c>
      <c r="K180">
        <v>0</v>
      </c>
      <c r="L180">
        <v>0</v>
      </c>
      <c r="M180" s="81">
        <v>0</v>
      </c>
      <c r="N180" s="78">
        <v>20</v>
      </c>
      <c r="O180" t="s">
        <v>385</v>
      </c>
      <c r="P180">
        <f t="shared" si="2"/>
        <v>1.0686274509803922E-2</v>
      </c>
      <c r="Q180" t="s">
        <v>382</v>
      </c>
      <c r="R180" t="s">
        <v>385</v>
      </c>
      <c r="S180" t="s">
        <v>385</v>
      </c>
      <c r="T180" t="s">
        <v>385</v>
      </c>
      <c r="U180" t="s">
        <v>385</v>
      </c>
    </row>
    <row r="181" spans="1:21" x14ac:dyDescent="0.3">
      <c r="A181" t="s">
        <v>330</v>
      </c>
      <c r="B181" t="s">
        <v>382</v>
      </c>
      <c r="C181">
        <v>0.49019607843137253</v>
      </c>
      <c r="D181" s="72">
        <v>0</v>
      </c>
      <c r="E181" s="72">
        <v>0.9</v>
      </c>
      <c r="F181">
        <v>0</v>
      </c>
      <c r="G181">
        <v>0</v>
      </c>
      <c r="H181" s="74">
        <v>0</v>
      </c>
      <c r="I181">
        <v>0</v>
      </c>
      <c r="J181">
        <v>0</v>
      </c>
      <c r="K181">
        <v>0</v>
      </c>
      <c r="L181">
        <v>0</v>
      </c>
      <c r="M181" s="81">
        <v>0</v>
      </c>
      <c r="N181" s="78">
        <v>20</v>
      </c>
      <c r="O181" t="s">
        <v>385</v>
      </c>
      <c r="P181">
        <f t="shared" si="2"/>
        <v>4.9019607843137254E-3</v>
      </c>
      <c r="Q181" t="s">
        <v>382</v>
      </c>
      <c r="R181" t="s">
        <v>385</v>
      </c>
      <c r="S181" t="s">
        <v>385</v>
      </c>
      <c r="T181" t="s">
        <v>385</v>
      </c>
      <c r="U181" t="s">
        <v>385</v>
      </c>
    </row>
    <row r="182" spans="1:21" x14ac:dyDescent="0.3">
      <c r="A182" t="s">
        <v>337</v>
      </c>
      <c r="B182" t="s">
        <v>382</v>
      </c>
      <c r="C182">
        <v>0</v>
      </c>
      <c r="D182" s="72">
        <v>0</v>
      </c>
      <c r="E182" s="72">
        <v>0.9</v>
      </c>
      <c r="F182">
        <v>0</v>
      </c>
      <c r="G182">
        <v>0</v>
      </c>
      <c r="H182" s="74">
        <v>0</v>
      </c>
      <c r="I182">
        <v>0</v>
      </c>
      <c r="J182">
        <v>0</v>
      </c>
      <c r="K182">
        <v>0</v>
      </c>
      <c r="L182">
        <v>0</v>
      </c>
      <c r="M182" s="81">
        <v>0</v>
      </c>
      <c r="N182" s="78">
        <v>20</v>
      </c>
      <c r="O182" t="s">
        <v>385</v>
      </c>
      <c r="P182">
        <f t="shared" si="2"/>
        <v>0</v>
      </c>
      <c r="Q182" t="s">
        <v>382</v>
      </c>
      <c r="R182" t="s">
        <v>385</v>
      </c>
      <c r="S182" t="s">
        <v>385</v>
      </c>
      <c r="T182" t="s">
        <v>385</v>
      </c>
      <c r="U182" t="s">
        <v>385</v>
      </c>
    </row>
    <row r="183" spans="1:21" x14ac:dyDescent="0.3">
      <c r="A183" t="s">
        <v>331</v>
      </c>
      <c r="B183" t="s">
        <v>382</v>
      </c>
      <c r="C183">
        <v>0</v>
      </c>
      <c r="D183" s="72">
        <v>0</v>
      </c>
      <c r="E183" s="72">
        <v>0.9</v>
      </c>
      <c r="F183">
        <v>0</v>
      </c>
      <c r="G183">
        <v>0</v>
      </c>
      <c r="H183" s="74">
        <v>0</v>
      </c>
      <c r="I183">
        <v>0</v>
      </c>
      <c r="J183">
        <v>0</v>
      </c>
      <c r="K183">
        <v>0</v>
      </c>
      <c r="L183">
        <v>0</v>
      </c>
      <c r="M183" s="81">
        <v>0</v>
      </c>
      <c r="N183" s="78">
        <v>20</v>
      </c>
      <c r="O183" t="s">
        <v>383</v>
      </c>
      <c r="P183">
        <f t="shared" si="2"/>
        <v>0</v>
      </c>
      <c r="Q183" t="s">
        <v>382</v>
      </c>
      <c r="R183" t="s">
        <v>383</v>
      </c>
      <c r="S183" t="s">
        <v>383</v>
      </c>
      <c r="T183" t="s">
        <v>383</v>
      </c>
      <c r="U183" t="s">
        <v>383</v>
      </c>
    </row>
    <row r="184" spans="1:21" x14ac:dyDescent="0.3">
      <c r="A184" t="s">
        <v>336</v>
      </c>
      <c r="B184" t="s">
        <v>382</v>
      </c>
      <c r="C184">
        <v>0</v>
      </c>
      <c r="D184" s="72">
        <v>0</v>
      </c>
      <c r="E184" s="72">
        <v>0.9</v>
      </c>
      <c r="F184">
        <v>0</v>
      </c>
      <c r="G184">
        <v>0</v>
      </c>
      <c r="H184" s="74">
        <v>0</v>
      </c>
      <c r="I184">
        <v>0</v>
      </c>
      <c r="J184">
        <v>0</v>
      </c>
      <c r="K184">
        <v>0</v>
      </c>
      <c r="L184">
        <v>0</v>
      </c>
      <c r="M184" s="81">
        <v>0</v>
      </c>
      <c r="N184" s="78">
        <v>20</v>
      </c>
      <c r="O184" t="s">
        <v>384</v>
      </c>
      <c r="P184">
        <f t="shared" si="2"/>
        <v>0</v>
      </c>
      <c r="Q184" t="s">
        <v>382</v>
      </c>
      <c r="R184" t="s">
        <v>384</v>
      </c>
      <c r="S184" t="s">
        <v>384</v>
      </c>
      <c r="T184" t="s">
        <v>384</v>
      </c>
      <c r="U184" t="s">
        <v>384</v>
      </c>
    </row>
    <row r="185" spans="1:21" x14ac:dyDescent="0.3">
      <c r="A185" t="s">
        <v>321</v>
      </c>
      <c r="B185" t="s">
        <v>382</v>
      </c>
      <c r="C185">
        <v>0</v>
      </c>
      <c r="D185" s="72">
        <v>0</v>
      </c>
      <c r="E185" s="72">
        <v>0.9</v>
      </c>
      <c r="F185">
        <v>0</v>
      </c>
      <c r="G185">
        <v>0</v>
      </c>
      <c r="H185" s="74">
        <v>0</v>
      </c>
      <c r="I185">
        <v>0</v>
      </c>
      <c r="J185">
        <v>0</v>
      </c>
      <c r="K185">
        <v>0</v>
      </c>
      <c r="L185">
        <v>0</v>
      </c>
      <c r="M185" s="81">
        <v>0</v>
      </c>
      <c r="N185" s="68">
        <v>20</v>
      </c>
      <c r="O185" t="s">
        <v>383</v>
      </c>
      <c r="P185">
        <f t="shared" si="2"/>
        <v>0</v>
      </c>
      <c r="Q185" t="s">
        <v>382</v>
      </c>
      <c r="R185" t="s">
        <v>383</v>
      </c>
      <c r="S185" t="s">
        <v>383</v>
      </c>
      <c r="T185" t="s">
        <v>383</v>
      </c>
      <c r="U185" t="s">
        <v>383</v>
      </c>
    </row>
    <row r="186" spans="1:21" x14ac:dyDescent="0.3">
      <c r="A186" t="s">
        <v>339</v>
      </c>
      <c r="B186" t="s">
        <v>382</v>
      </c>
      <c r="C186">
        <v>0.71078431372549022</v>
      </c>
      <c r="D186" s="72">
        <v>0</v>
      </c>
      <c r="E186" s="72">
        <v>0.9</v>
      </c>
      <c r="F186">
        <v>0</v>
      </c>
      <c r="G186">
        <v>0</v>
      </c>
      <c r="H186" s="74">
        <v>0</v>
      </c>
      <c r="I186">
        <v>0</v>
      </c>
      <c r="J186">
        <v>0</v>
      </c>
      <c r="K186">
        <v>0</v>
      </c>
      <c r="L186">
        <v>0</v>
      </c>
      <c r="M186" s="81">
        <v>0</v>
      </c>
      <c r="N186" s="78">
        <v>20</v>
      </c>
      <c r="O186" t="s">
        <v>385</v>
      </c>
      <c r="P186">
        <f t="shared" si="2"/>
        <v>7.1078431372549019E-3</v>
      </c>
      <c r="Q186" t="s">
        <v>382</v>
      </c>
      <c r="R186" t="s">
        <v>385</v>
      </c>
      <c r="S186" t="s">
        <v>385</v>
      </c>
      <c r="T186" t="s">
        <v>385</v>
      </c>
      <c r="U186" t="s">
        <v>385</v>
      </c>
    </row>
    <row r="187" spans="1:21" x14ac:dyDescent="0.3">
      <c r="A187" t="s">
        <v>332</v>
      </c>
      <c r="B187" t="s">
        <v>382</v>
      </c>
      <c r="C187" s="44">
        <v>0</v>
      </c>
      <c r="D187" s="72">
        <v>0</v>
      </c>
      <c r="E187" s="72">
        <v>0.9</v>
      </c>
      <c r="F187">
        <v>0</v>
      </c>
      <c r="G187">
        <v>0</v>
      </c>
      <c r="H187" s="74">
        <v>0</v>
      </c>
      <c r="I187">
        <v>0</v>
      </c>
      <c r="J187">
        <v>0</v>
      </c>
      <c r="K187">
        <v>0</v>
      </c>
      <c r="L187">
        <v>0</v>
      </c>
      <c r="M187" s="81">
        <v>0</v>
      </c>
      <c r="N187" s="78">
        <v>20</v>
      </c>
      <c r="O187" t="s">
        <v>384</v>
      </c>
      <c r="P187">
        <f t="shared" si="2"/>
        <v>0</v>
      </c>
      <c r="Q187" t="s">
        <v>382</v>
      </c>
      <c r="R187" t="s">
        <v>384</v>
      </c>
      <c r="S187" t="s">
        <v>384</v>
      </c>
      <c r="T187" t="s">
        <v>384</v>
      </c>
      <c r="U187" t="s">
        <v>384</v>
      </c>
    </row>
    <row r="188" spans="1:21" x14ac:dyDescent="0.3">
      <c r="A188" t="s">
        <v>325</v>
      </c>
      <c r="B188" t="s">
        <v>382</v>
      </c>
      <c r="C188" s="44">
        <v>0</v>
      </c>
      <c r="D188" s="72">
        <v>0</v>
      </c>
      <c r="E188" s="72">
        <v>0.9</v>
      </c>
      <c r="F188">
        <v>0</v>
      </c>
      <c r="G188">
        <v>0</v>
      </c>
      <c r="H188" s="74">
        <v>0</v>
      </c>
      <c r="I188">
        <v>0</v>
      </c>
      <c r="J188">
        <v>0</v>
      </c>
      <c r="K188">
        <v>0</v>
      </c>
      <c r="L188">
        <v>0</v>
      </c>
      <c r="M188" s="81">
        <v>0</v>
      </c>
      <c r="N188" s="78">
        <v>20</v>
      </c>
      <c r="O188" t="s">
        <v>320</v>
      </c>
      <c r="P188">
        <f t="shared" si="2"/>
        <v>0</v>
      </c>
      <c r="Q188" t="s">
        <v>382</v>
      </c>
      <c r="R188" t="s">
        <v>320</v>
      </c>
      <c r="S188" t="s">
        <v>320</v>
      </c>
      <c r="T188" t="s">
        <v>320</v>
      </c>
      <c r="U188" t="s">
        <v>320</v>
      </c>
    </row>
    <row r="189" spans="1:21" s="40" customFormat="1" x14ac:dyDescent="0.3">
      <c r="A189" s="40" t="s">
        <v>423</v>
      </c>
      <c r="B189" s="40" t="s">
        <v>425</v>
      </c>
      <c r="C189" s="40">
        <v>0</v>
      </c>
      <c r="D189" s="72">
        <v>0</v>
      </c>
      <c r="E189" s="72">
        <v>0.9</v>
      </c>
      <c r="F189" s="40">
        <v>0</v>
      </c>
      <c r="G189" s="40">
        <v>0</v>
      </c>
      <c r="H189" s="40">
        <v>0</v>
      </c>
      <c r="I189" s="40">
        <v>0</v>
      </c>
      <c r="J189" s="40">
        <v>0</v>
      </c>
      <c r="K189" s="40">
        <v>0</v>
      </c>
      <c r="L189" s="40">
        <v>0</v>
      </c>
      <c r="M189" s="81">
        <v>0</v>
      </c>
      <c r="N189" s="40">
        <v>275</v>
      </c>
      <c r="O189" s="40" t="s">
        <v>426</v>
      </c>
      <c r="P189">
        <f t="shared" si="2"/>
        <v>0</v>
      </c>
      <c r="Q189" s="40" t="s">
        <v>425</v>
      </c>
      <c r="R189" s="40" t="s">
        <v>426</v>
      </c>
      <c r="S189" s="40" t="s">
        <v>426</v>
      </c>
      <c r="T189" s="40" t="s">
        <v>426</v>
      </c>
      <c r="U189" s="40" t="s">
        <v>426</v>
      </c>
    </row>
    <row r="190" spans="1:21" x14ac:dyDescent="0.3">
      <c r="A190" t="s">
        <v>420</v>
      </c>
      <c r="B190" t="s">
        <v>425</v>
      </c>
      <c r="C190">
        <v>0</v>
      </c>
      <c r="D190" s="72">
        <v>0</v>
      </c>
      <c r="E190" s="72">
        <v>0.9</v>
      </c>
      <c r="F190">
        <v>0</v>
      </c>
      <c r="G190">
        <v>0</v>
      </c>
      <c r="H190" s="74">
        <v>0</v>
      </c>
      <c r="I190">
        <v>0</v>
      </c>
      <c r="J190">
        <v>0</v>
      </c>
      <c r="K190">
        <v>0</v>
      </c>
      <c r="L190">
        <v>0</v>
      </c>
      <c r="M190" s="81">
        <v>0</v>
      </c>
      <c r="N190" s="78">
        <v>275</v>
      </c>
      <c r="O190" t="s">
        <v>426</v>
      </c>
      <c r="P190">
        <f t="shared" si="2"/>
        <v>0</v>
      </c>
      <c r="Q190" t="s">
        <v>425</v>
      </c>
      <c r="R190" t="s">
        <v>426</v>
      </c>
      <c r="S190" t="s">
        <v>426</v>
      </c>
      <c r="T190" t="s">
        <v>426</v>
      </c>
      <c r="U190" t="s">
        <v>426</v>
      </c>
    </row>
    <row r="191" spans="1:21" x14ac:dyDescent="0.3">
      <c r="A191" t="s">
        <v>398</v>
      </c>
      <c r="B191" t="s">
        <v>425</v>
      </c>
      <c r="C191">
        <v>2.9439310689310694</v>
      </c>
      <c r="D191" s="72">
        <v>0</v>
      </c>
      <c r="E191" s="72">
        <v>0.9</v>
      </c>
      <c r="F191">
        <v>0</v>
      </c>
      <c r="G191">
        <v>0</v>
      </c>
      <c r="H191" s="74">
        <v>0</v>
      </c>
      <c r="I191">
        <v>0</v>
      </c>
      <c r="J191">
        <v>0</v>
      </c>
      <c r="K191">
        <v>0</v>
      </c>
      <c r="L191">
        <v>0</v>
      </c>
      <c r="M191" s="81">
        <v>0</v>
      </c>
      <c r="N191" s="78">
        <v>275</v>
      </c>
      <c r="O191" t="s">
        <v>426</v>
      </c>
      <c r="P191">
        <f t="shared" si="2"/>
        <v>2.9439310689310695E-2</v>
      </c>
      <c r="Q191" t="s">
        <v>425</v>
      </c>
      <c r="R191" t="s">
        <v>426</v>
      </c>
      <c r="S191" t="s">
        <v>426</v>
      </c>
      <c r="T191" t="s">
        <v>426</v>
      </c>
      <c r="U191" t="s">
        <v>426</v>
      </c>
    </row>
    <row r="192" spans="1:21" x14ac:dyDescent="0.3">
      <c r="A192" t="s">
        <v>422</v>
      </c>
      <c r="B192" t="s">
        <v>425</v>
      </c>
      <c r="C192">
        <v>0</v>
      </c>
      <c r="D192" s="72">
        <v>0</v>
      </c>
      <c r="E192" s="72">
        <v>0.9</v>
      </c>
      <c r="F192">
        <v>0</v>
      </c>
      <c r="G192">
        <v>0</v>
      </c>
      <c r="H192" s="74">
        <v>0</v>
      </c>
      <c r="I192">
        <v>0</v>
      </c>
      <c r="J192">
        <v>0</v>
      </c>
      <c r="K192">
        <v>0</v>
      </c>
      <c r="L192">
        <v>0</v>
      </c>
      <c r="M192" s="81">
        <v>0</v>
      </c>
      <c r="N192" s="78">
        <v>275</v>
      </c>
      <c r="O192" t="s">
        <v>426</v>
      </c>
      <c r="P192">
        <f t="shared" si="2"/>
        <v>0</v>
      </c>
      <c r="Q192" t="s">
        <v>425</v>
      </c>
      <c r="R192" t="s">
        <v>426</v>
      </c>
      <c r="S192" t="s">
        <v>426</v>
      </c>
      <c r="T192" t="s">
        <v>426</v>
      </c>
      <c r="U192" t="s">
        <v>426</v>
      </c>
    </row>
    <row r="193" spans="1:21" x14ac:dyDescent="0.3">
      <c r="A193" t="s">
        <v>421</v>
      </c>
      <c r="B193" t="s">
        <v>425</v>
      </c>
      <c r="C193">
        <v>0</v>
      </c>
      <c r="D193" s="72">
        <v>0</v>
      </c>
      <c r="E193" s="72">
        <v>0.9</v>
      </c>
      <c r="F193">
        <v>0</v>
      </c>
      <c r="G193">
        <v>0</v>
      </c>
      <c r="H193" s="74">
        <v>0</v>
      </c>
      <c r="I193">
        <v>0</v>
      </c>
      <c r="J193">
        <v>0</v>
      </c>
      <c r="K193">
        <v>0</v>
      </c>
      <c r="L193">
        <v>0</v>
      </c>
      <c r="M193" s="81">
        <v>0</v>
      </c>
      <c r="N193" s="78">
        <v>275</v>
      </c>
      <c r="O193" t="s">
        <v>426</v>
      </c>
      <c r="P193">
        <f t="shared" si="2"/>
        <v>0</v>
      </c>
      <c r="Q193" t="s">
        <v>425</v>
      </c>
      <c r="R193" t="s">
        <v>426</v>
      </c>
      <c r="S193" t="s">
        <v>426</v>
      </c>
      <c r="T193" t="s">
        <v>426</v>
      </c>
      <c r="U193" t="s">
        <v>426</v>
      </c>
    </row>
    <row r="194" spans="1:21" x14ac:dyDescent="0.3">
      <c r="A194" t="s">
        <v>400</v>
      </c>
      <c r="B194" t="s">
        <v>425</v>
      </c>
      <c r="C194">
        <v>0.5744255744255744</v>
      </c>
      <c r="D194" s="72">
        <v>0</v>
      </c>
      <c r="E194" s="72">
        <v>0.9</v>
      </c>
      <c r="F194">
        <v>0</v>
      </c>
      <c r="G194">
        <v>0</v>
      </c>
      <c r="H194" s="74">
        <v>0</v>
      </c>
      <c r="I194">
        <v>0</v>
      </c>
      <c r="J194">
        <v>0</v>
      </c>
      <c r="K194">
        <v>0</v>
      </c>
      <c r="L194">
        <v>0</v>
      </c>
      <c r="M194" s="81">
        <v>0</v>
      </c>
      <c r="N194" s="78">
        <v>275</v>
      </c>
      <c r="O194" t="s">
        <v>427</v>
      </c>
      <c r="P194">
        <f t="shared" si="2"/>
        <v>5.744255744255744E-3</v>
      </c>
      <c r="Q194" t="s">
        <v>425</v>
      </c>
      <c r="R194" t="s">
        <v>427</v>
      </c>
      <c r="S194" t="s">
        <v>427</v>
      </c>
      <c r="T194" t="s">
        <v>427</v>
      </c>
      <c r="U194" t="s">
        <v>427</v>
      </c>
    </row>
    <row r="195" spans="1:21" x14ac:dyDescent="0.3">
      <c r="A195" t="s">
        <v>417</v>
      </c>
      <c r="B195" t="s">
        <v>425</v>
      </c>
      <c r="C195">
        <v>0</v>
      </c>
      <c r="D195" s="72">
        <v>0</v>
      </c>
      <c r="E195" s="72">
        <v>0.9</v>
      </c>
      <c r="F195">
        <v>0</v>
      </c>
      <c r="G195">
        <v>0</v>
      </c>
      <c r="H195" s="74">
        <v>0</v>
      </c>
      <c r="I195">
        <v>0</v>
      </c>
      <c r="J195">
        <v>0</v>
      </c>
      <c r="K195">
        <v>0</v>
      </c>
      <c r="L195">
        <v>0</v>
      </c>
      <c r="M195" s="81">
        <v>0</v>
      </c>
      <c r="N195" s="78">
        <v>275</v>
      </c>
      <c r="O195" t="s">
        <v>427</v>
      </c>
      <c r="P195">
        <f t="shared" ref="P195:P228" si="3">C195/100</f>
        <v>0</v>
      </c>
      <c r="Q195" t="s">
        <v>425</v>
      </c>
      <c r="R195" t="s">
        <v>427</v>
      </c>
      <c r="S195" t="s">
        <v>427</v>
      </c>
      <c r="T195" t="s">
        <v>427</v>
      </c>
      <c r="U195" t="s">
        <v>427</v>
      </c>
    </row>
    <row r="196" spans="1:21" x14ac:dyDescent="0.3">
      <c r="A196" t="s">
        <v>404</v>
      </c>
      <c r="B196" t="s">
        <v>425</v>
      </c>
      <c r="C196">
        <v>2.7285214785214782</v>
      </c>
      <c r="D196" s="72">
        <v>0</v>
      </c>
      <c r="E196" s="72">
        <v>0.9</v>
      </c>
      <c r="F196">
        <v>0</v>
      </c>
      <c r="G196">
        <v>0</v>
      </c>
      <c r="H196" s="74">
        <v>0</v>
      </c>
      <c r="I196">
        <v>0</v>
      </c>
      <c r="J196">
        <v>0</v>
      </c>
      <c r="K196">
        <v>0</v>
      </c>
      <c r="L196">
        <v>0</v>
      </c>
      <c r="M196" s="81">
        <v>0</v>
      </c>
      <c r="N196" s="78">
        <v>275</v>
      </c>
      <c r="O196" t="s">
        <v>426</v>
      </c>
      <c r="P196">
        <f t="shared" si="3"/>
        <v>2.7285214785214781E-2</v>
      </c>
      <c r="Q196" t="s">
        <v>425</v>
      </c>
      <c r="R196" t="s">
        <v>426</v>
      </c>
      <c r="S196" t="s">
        <v>426</v>
      </c>
      <c r="T196" t="s">
        <v>426</v>
      </c>
      <c r="U196" t="s">
        <v>426</v>
      </c>
    </row>
    <row r="197" spans="1:21" x14ac:dyDescent="0.3">
      <c r="A197" t="s">
        <v>399</v>
      </c>
      <c r="B197" t="s">
        <v>425</v>
      </c>
      <c r="C197">
        <v>6.009615384615385</v>
      </c>
      <c r="D197" s="72">
        <v>0</v>
      </c>
      <c r="E197" s="72">
        <v>0.9</v>
      </c>
      <c r="F197">
        <v>0</v>
      </c>
      <c r="G197">
        <v>0</v>
      </c>
      <c r="H197" s="74">
        <v>0</v>
      </c>
      <c r="I197">
        <v>0</v>
      </c>
      <c r="J197">
        <v>0</v>
      </c>
      <c r="K197">
        <v>0</v>
      </c>
      <c r="L197">
        <v>0</v>
      </c>
      <c r="M197" s="81">
        <v>0</v>
      </c>
      <c r="N197" s="78">
        <v>275</v>
      </c>
      <c r="O197" t="s">
        <v>426</v>
      </c>
      <c r="P197">
        <f t="shared" si="3"/>
        <v>6.0096153846153848E-2</v>
      </c>
      <c r="Q197" t="s">
        <v>425</v>
      </c>
      <c r="R197" t="s">
        <v>426</v>
      </c>
      <c r="S197" t="s">
        <v>426</v>
      </c>
      <c r="T197" t="s">
        <v>426</v>
      </c>
      <c r="U197" t="s">
        <v>426</v>
      </c>
    </row>
    <row r="198" spans="1:21" x14ac:dyDescent="0.3">
      <c r="A198" t="s">
        <v>406</v>
      </c>
      <c r="B198" t="s">
        <v>425</v>
      </c>
      <c r="C198">
        <v>3.4465534465534473</v>
      </c>
      <c r="D198" s="72">
        <v>0</v>
      </c>
      <c r="E198" s="72">
        <v>0.9</v>
      </c>
      <c r="F198">
        <v>0</v>
      </c>
      <c r="G198">
        <v>0</v>
      </c>
      <c r="H198" s="74">
        <v>0</v>
      </c>
      <c r="I198">
        <v>0</v>
      </c>
      <c r="J198">
        <v>0</v>
      </c>
      <c r="K198">
        <v>0</v>
      </c>
      <c r="L198">
        <v>0</v>
      </c>
      <c r="M198" s="81">
        <v>0</v>
      </c>
      <c r="N198" s="78">
        <v>275</v>
      </c>
      <c r="O198" t="s">
        <v>427</v>
      </c>
      <c r="P198">
        <f t="shared" si="3"/>
        <v>3.4465534465534471E-2</v>
      </c>
      <c r="Q198" t="s">
        <v>425</v>
      </c>
      <c r="R198" t="s">
        <v>427</v>
      </c>
      <c r="S198" t="s">
        <v>427</v>
      </c>
      <c r="T198" t="s">
        <v>427</v>
      </c>
      <c r="U198" t="s">
        <v>427</v>
      </c>
    </row>
    <row r="199" spans="1:21" x14ac:dyDescent="0.3">
      <c r="A199" t="s">
        <v>402</v>
      </c>
      <c r="B199" t="s">
        <v>425</v>
      </c>
      <c r="C199">
        <v>13.714410589410589</v>
      </c>
      <c r="D199" s="72">
        <v>0</v>
      </c>
      <c r="E199" s="72">
        <v>0.9</v>
      </c>
      <c r="F199">
        <v>0</v>
      </c>
      <c r="G199">
        <v>0</v>
      </c>
      <c r="H199" s="74">
        <v>0</v>
      </c>
      <c r="I199">
        <v>0</v>
      </c>
      <c r="J199">
        <v>0</v>
      </c>
      <c r="K199">
        <v>0</v>
      </c>
      <c r="L199">
        <v>0</v>
      </c>
      <c r="M199" s="81">
        <v>0</v>
      </c>
      <c r="N199" s="78">
        <v>275</v>
      </c>
      <c r="O199" t="s">
        <v>427</v>
      </c>
      <c r="P199">
        <f t="shared" si="3"/>
        <v>0.13714410589410589</v>
      </c>
      <c r="Q199" t="s">
        <v>425</v>
      </c>
      <c r="R199" t="s">
        <v>427</v>
      </c>
      <c r="S199" t="s">
        <v>427</v>
      </c>
      <c r="T199" t="s">
        <v>427</v>
      </c>
      <c r="U199" t="s">
        <v>427</v>
      </c>
    </row>
    <row r="200" spans="1:21" x14ac:dyDescent="0.3">
      <c r="A200" t="s">
        <v>408</v>
      </c>
      <c r="B200" t="s">
        <v>425</v>
      </c>
      <c r="C200">
        <v>12.206543456543455</v>
      </c>
      <c r="D200" s="72">
        <v>0</v>
      </c>
      <c r="E200" s="72">
        <v>0.9</v>
      </c>
      <c r="F200">
        <v>0</v>
      </c>
      <c r="G200">
        <v>0</v>
      </c>
      <c r="H200" s="74">
        <v>0</v>
      </c>
      <c r="I200">
        <v>0</v>
      </c>
      <c r="J200">
        <v>0</v>
      </c>
      <c r="K200">
        <v>0</v>
      </c>
      <c r="L200">
        <v>0</v>
      </c>
      <c r="M200" s="81">
        <v>0</v>
      </c>
      <c r="N200" s="78">
        <v>275</v>
      </c>
      <c r="O200" t="s">
        <v>427</v>
      </c>
      <c r="P200">
        <f t="shared" si="3"/>
        <v>0.12206543456543456</v>
      </c>
      <c r="Q200" t="s">
        <v>425</v>
      </c>
      <c r="R200" t="s">
        <v>427</v>
      </c>
      <c r="S200" t="s">
        <v>427</v>
      </c>
      <c r="T200" t="s">
        <v>427</v>
      </c>
      <c r="U200" t="s">
        <v>427</v>
      </c>
    </row>
    <row r="201" spans="1:21" x14ac:dyDescent="0.3">
      <c r="A201" t="s">
        <v>418</v>
      </c>
      <c r="B201" t="s">
        <v>425</v>
      </c>
      <c r="C201">
        <v>0</v>
      </c>
      <c r="D201" s="72">
        <v>0</v>
      </c>
      <c r="E201" s="72">
        <v>0.9</v>
      </c>
      <c r="F201">
        <v>0</v>
      </c>
      <c r="G201">
        <v>0</v>
      </c>
      <c r="H201" s="74">
        <v>0</v>
      </c>
      <c r="I201">
        <v>0</v>
      </c>
      <c r="J201">
        <v>0</v>
      </c>
      <c r="K201">
        <v>0</v>
      </c>
      <c r="L201">
        <v>0</v>
      </c>
      <c r="M201" s="81">
        <v>0</v>
      </c>
      <c r="N201" s="78">
        <v>275</v>
      </c>
      <c r="O201" t="s">
        <v>427</v>
      </c>
      <c r="P201">
        <f t="shared" si="3"/>
        <v>0</v>
      </c>
      <c r="Q201" t="s">
        <v>425</v>
      </c>
      <c r="R201" t="s">
        <v>427</v>
      </c>
      <c r="S201" t="s">
        <v>427</v>
      </c>
      <c r="T201" t="s">
        <v>427</v>
      </c>
      <c r="U201" t="s">
        <v>427</v>
      </c>
    </row>
    <row r="202" spans="1:21" x14ac:dyDescent="0.3">
      <c r="A202" t="s">
        <v>407</v>
      </c>
      <c r="B202" t="s">
        <v>425</v>
      </c>
      <c r="C202">
        <v>6.8931068931068946</v>
      </c>
      <c r="D202" s="72">
        <v>0</v>
      </c>
      <c r="E202" s="72">
        <v>0.9</v>
      </c>
      <c r="F202">
        <v>0</v>
      </c>
      <c r="G202">
        <v>0</v>
      </c>
      <c r="H202" s="74">
        <v>0</v>
      </c>
      <c r="I202">
        <v>0</v>
      </c>
      <c r="J202">
        <v>0</v>
      </c>
      <c r="K202">
        <v>0</v>
      </c>
      <c r="L202">
        <v>0</v>
      </c>
      <c r="M202" s="81">
        <v>0</v>
      </c>
      <c r="N202" s="78">
        <v>275</v>
      </c>
      <c r="O202" t="s">
        <v>427</v>
      </c>
      <c r="P202">
        <f t="shared" si="3"/>
        <v>6.8931068931068942E-2</v>
      </c>
      <c r="Q202" t="s">
        <v>425</v>
      </c>
      <c r="R202" t="s">
        <v>427</v>
      </c>
      <c r="S202" t="s">
        <v>427</v>
      </c>
      <c r="T202" t="s">
        <v>427</v>
      </c>
      <c r="U202" t="s">
        <v>427</v>
      </c>
    </row>
    <row r="203" spans="1:21" x14ac:dyDescent="0.3">
      <c r="A203" t="s">
        <v>403</v>
      </c>
      <c r="B203" t="s">
        <v>425</v>
      </c>
      <c r="C203">
        <v>7.144418081918082</v>
      </c>
      <c r="D203" s="72">
        <v>0</v>
      </c>
      <c r="E203" s="72">
        <v>0.9</v>
      </c>
      <c r="F203">
        <v>0</v>
      </c>
      <c r="G203">
        <v>0</v>
      </c>
      <c r="H203" s="74">
        <v>0</v>
      </c>
      <c r="I203">
        <v>0</v>
      </c>
      <c r="J203">
        <v>0</v>
      </c>
      <c r="K203">
        <v>0</v>
      </c>
      <c r="L203">
        <v>0</v>
      </c>
      <c r="M203" s="81">
        <v>0</v>
      </c>
      <c r="N203" s="78">
        <v>275</v>
      </c>
      <c r="O203" t="s">
        <v>427</v>
      </c>
      <c r="P203">
        <f t="shared" si="3"/>
        <v>7.1444180819180816E-2</v>
      </c>
      <c r="Q203" t="s">
        <v>425</v>
      </c>
      <c r="R203" t="s">
        <v>427</v>
      </c>
      <c r="S203" t="s">
        <v>427</v>
      </c>
      <c r="T203" t="s">
        <v>427</v>
      </c>
      <c r="U203" t="s">
        <v>427</v>
      </c>
    </row>
    <row r="204" spans="1:21" x14ac:dyDescent="0.3">
      <c r="A204" t="s">
        <v>424</v>
      </c>
      <c r="B204" t="s">
        <v>425</v>
      </c>
      <c r="C204">
        <v>0</v>
      </c>
      <c r="D204" s="72">
        <v>0</v>
      </c>
      <c r="E204" s="72">
        <v>0.9</v>
      </c>
      <c r="F204">
        <v>0</v>
      </c>
      <c r="G204">
        <v>0</v>
      </c>
      <c r="H204" s="74">
        <v>0</v>
      </c>
      <c r="I204">
        <v>0</v>
      </c>
      <c r="J204">
        <v>0</v>
      </c>
      <c r="K204">
        <v>0</v>
      </c>
      <c r="L204">
        <v>0</v>
      </c>
      <c r="M204" s="81">
        <v>0</v>
      </c>
      <c r="N204" s="78">
        <v>275</v>
      </c>
      <c r="O204" t="s">
        <v>427</v>
      </c>
      <c r="P204">
        <f t="shared" si="3"/>
        <v>0</v>
      </c>
      <c r="Q204" t="s">
        <v>425</v>
      </c>
      <c r="R204" t="s">
        <v>427</v>
      </c>
      <c r="S204" t="s">
        <v>427</v>
      </c>
      <c r="T204" t="s">
        <v>427</v>
      </c>
      <c r="U204" t="s">
        <v>427</v>
      </c>
    </row>
    <row r="205" spans="1:21" x14ac:dyDescent="0.3">
      <c r="A205" t="s">
        <v>409</v>
      </c>
      <c r="B205" t="s">
        <v>425</v>
      </c>
      <c r="C205">
        <v>11.201298701298702</v>
      </c>
      <c r="D205" s="72">
        <v>0</v>
      </c>
      <c r="E205" s="72">
        <v>0.9</v>
      </c>
      <c r="F205">
        <v>0</v>
      </c>
      <c r="G205">
        <v>0</v>
      </c>
      <c r="H205" s="74">
        <v>0</v>
      </c>
      <c r="I205">
        <v>0</v>
      </c>
      <c r="J205">
        <v>0</v>
      </c>
      <c r="K205">
        <v>0</v>
      </c>
      <c r="L205">
        <v>0</v>
      </c>
      <c r="M205" s="81">
        <v>0</v>
      </c>
      <c r="N205" s="78">
        <v>275</v>
      </c>
      <c r="O205" t="s">
        <v>427</v>
      </c>
      <c r="P205">
        <f t="shared" si="3"/>
        <v>0.11201298701298702</v>
      </c>
      <c r="Q205" t="s">
        <v>425</v>
      </c>
      <c r="R205" t="s">
        <v>427</v>
      </c>
      <c r="S205" t="s">
        <v>427</v>
      </c>
      <c r="T205" t="s">
        <v>427</v>
      </c>
      <c r="U205" t="s">
        <v>427</v>
      </c>
    </row>
    <row r="206" spans="1:21" x14ac:dyDescent="0.3">
      <c r="A206" t="s">
        <v>405</v>
      </c>
      <c r="B206" t="s">
        <v>425</v>
      </c>
      <c r="C206">
        <v>3.2311438561438561</v>
      </c>
      <c r="D206" s="72">
        <v>0</v>
      </c>
      <c r="E206" s="72">
        <v>0.9</v>
      </c>
      <c r="F206">
        <v>0</v>
      </c>
      <c r="G206">
        <v>0</v>
      </c>
      <c r="H206" s="74">
        <v>0</v>
      </c>
      <c r="I206">
        <v>0</v>
      </c>
      <c r="J206">
        <v>0</v>
      </c>
      <c r="K206">
        <v>0</v>
      </c>
      <c r="L206">
        <v>0</v>
      </c>
      <c r="M206" s="81">
        <v>0</v>
      </c>
      <c r="N206" s="78">
        <v>275</v>
      </c>
      <c r="O206" t="s">
        <v>426</v>
      </c>
      <c r="P206">
        <f t="shared" si="3"/>
        <v>3.231143856143856E-2</v>
      </c>
      <c r="Q206" t="s">
        <v>425</v>
      </c>
      <c r="R206" t="s">
        <v>426</v>
      </c>
      <c r="S206" t="s">
        <v>426</v>
      </c>
      <c r="T206" t="s">
        <v>426</v>
      </c>
      <c r="U206" t="s">
        <v>426</v>
      </c>
    </row>
    <row r="207" spans="1:21" x14ac:dyDescent="0.3">
      <c r="A207" t="s">
        <v>410</v>
      </c>
      <c r="B207" t="s">
        <v>425</v>
      </c>
      <c r="C207">
        <v>8.54458041958042</v>
      </c>
      <c r="D207" s="72">
        <v>0</v>
      </c>
      <c r="E207" s="72">
        <v>0.9</v>
      </c>
      <c r="F207">
        <v>0</v>
      </c>
      <c r="G207">
        <v>0</v>
      </c>
      <c r="H207" s="74">
        <v>0</v>
      </c>
      <c r="I207">
        <v>0</v>
      </c>
      <c r="J207">
        <v>0</v>
      </c>
      <c r="K207">
        <v>0</v>
      </c>
      <c r="L207">
        <v>0</v>
      </c>
      <c r="M207" s="81">
        <v>0</v>
      </c>
      <c r="N207" s="78">
        <v>275</v>
      </c>
      <c r="O207" t="s">
        <v>427</v>
      </c>
      <c r="P207">
        <f t="shared" si="3"/>
        <v>8.5445804195804206E-2</v>
      </c>
      <c r="Q207" t="s">
        <v>425</v>
      </c>
      <c r="R207" t="s">
        <v>427</v>
      </c>
      <c r="S207" t="s">
        <v>427</v>
      </c>
      <c r="T207" t="s">
        <v>427</v>
      </c>
      <c r="U207" t="s">
        <v>427</v>
      </c>
    </row>
    <row r="208" spans="1:21" x14ac:dyDescent="0.3">
      <c r="A208" t="s">
        <v>411</v>
      </c>
      <c r="B208" t="s">
        <v>425</v>
      </c>
      <c r="C208">
        <v>6.0314685314685317</v>
      </c>
      <c r="D208" s="72">
        <v>0</v>
      </c>
      <c r="E208" s="72">
        <v>0.9</v>
      </c>
      <c r="F208">
        <v>0</v>
      </c>
      <c r="G208">
        <v>0</v>
      </c>
      <c r="H208" s="74">
        <v>0</v>
      </c>
      <c r="I208">
        <v>0</v>
      </c>
      <c r="J208">
        <v>0</v>
      </c>
      <c r="K208">
        <v>0</v>
      </c>
      <c r="L208">
        <v>0</v>
      </c>
      <c r="M208" s="81">
        <v>0</v>
      </c>
      <c r="N208" s="78">
        <v>275</v>
      </c>
      <c r="O208" t="s">
        <v>427</v>
      </c>
      <c r="P208">
        <f t="shared" si="3"/>
        <v>6.0314685314685319E-2</v>
      </c>
      <c r="Q208" t="s">
        <v>425</v>
      </c>
      <c r="R208" t="s">
        <v>427</v>
      </c>
      <c r="S208" t="s">
        <v>427</v>
      </c>
      <c r="T208" t="s">
        <v>427</v>
      </c>
      <c r="U208" t="s">
        <v>427</v>
      </c>
    </row>
    <row r="209" spans="1:21" x14ac:dyDescent="0.3">
      <c r="A209" t="s">
        <v>412</v>
      </c>
      <c r="B209" t="s">
        <v>425</v>
      </c>
      <c r="C209">
        <v>0</v>
      </c>
      <c r="D209" s="72">
        <v>0</v>
      </c>
      <c r="E209" s="72">
        <v>0.9</v>
      </c>
      <c r="F209">
        <v>0</v>
      </c>
      <c r="G209">
        <v>0</v>
      </c>
      <c r="H209" s="74">
        <v>0</v>
      </c>
      <c r="I209">
        <v>0</v>
      </c>
      <c r="J209">
        <v>0</v>
      </c>
      <c r="K209">
        <v>0</v>
      </c>
      <c r="L209">
        <v>0</v>
      </c>
      <c r="M209" s="81">
        <v>0</v>
      </c>
      <c r="N209" s="78">
        <v>275</v>
      </c>
      <c r="O209" t="s">
        <v>427</v>
      </c>
      <c r="P209">
        <f t="shared" si="3"/>
        <v>0</v>
      </c>
      <c r="Q209" t="s">
        <v>425</v>
      </c>
      <c r="R209" t="s">
        <v>427</v>
      </c>
      <c r="S209" t="s">
        <v>427</v>
      </c>
      <c r="T209" t="s">
        <v>427</v>
      </c>
      <c r="U209" t="s">
        <v>427</v>
      </c>
    </row>
    <row r="210" spans="1:21" x14ac:dyDescent="0.3">
      <c r="A210" t="s">
        <v>416</v>
      </c>
      <c r="B210" t="s">
        <v>425</v>
      </c>
      <c r="C210">
        <v>4.7749125874125875</v>
      </c>
      <c r="D210" s="72">
        <v>0</v>
      </c>
      <c r="E210" s="72">
        <v>0.9</v>
      </c>
      <c r="F210">
        <v>0</v>
      </c>
      <c r="G210">
        <v>0</v>
      </c>
      <c r="H210" s="74">
        <v>0</v>
      </c>
      <c r="I210">
        <v>0</v>
      </c>
      <c r="J210">
        <v>0</v>
      </c>
      <c r="K210">
        <v>0</v>
      </c>
      <c r="L210">
        <v>0</v>
      </c>
      <c r="M210" s="81">
        <v>0</v>
      </c>
      <c r="N210" s="78">
        <v>275</v>
      </c>
      <c r="O210" t="s">
        <v>426</v>
      </c>
      <c r="P210">
        <f t="shared" si="3"/>
        <v>4.7749125874125872E-2</v>
      </c>
      <c r="Q210" t="s">
        <v>425</v>
      </c>
      <c r="R210" t="s">
        <v>426</v>
      </c>
      <c r="S210" t="s">
        <v>426</v>
      </c>
      <c r="T210" t="s">
        <v>426</v>
      </c>
      <c r="U210" t="s">
        <v>426</v>
      </c>
    </row>
    <row r="211" spans="1:21" x14ac:dyDescent="0.3">
      <c r="A211" t="s">
        <v>413</v>
      </c>
      <c r="B211" t="s">
        <v>425</v>
      </c>
      <c r="C211">
        <v>7.7906468531468525</v>
      </c>
      <c r="D211" s="72">
        <v>0</v>
      </c>
      <c r="E211" s="72">
        <v>0.9</v>
      </c>
      <c r="F211">
        <v>0</v>
      </c>
      <c r="G211">
        <v>0</v>
      </c>
      <c r="H211" s="74">
        <v>0</v>
      </c>
      <c r="I211">
        <v>0</v>
      </c>
      <c r="J211">
        <v>0</v>
      </c>
      <c r="K211">
        <v>0</v>
      </c>
      <c r="L211">
        <v>0</v>
      </c>
      <c r="M211" s="81">
        <v>0</v>
      </c>
      <c r="N211" s="78">
        <v>275</v>
      </c>
      <c r="O211" t="s">
        <v>428</v>
      </c>
      <c r="P211">
        <f t="shared" si="3"/>
        <v>7.7906468531468528E-2</v>
      </c>
      <c r="Q211" t="s">
        <v>425</v>
      </c>
      <c r="R211" t="s">
        <v>428</v>
      </c>
      <c r="S211" t="s">
        <v>428</v>
      </c>
      <c r="T211" t="s">
        <v>428</v>
      </c>
      <c r="U211" t="s">
        <v>428</v>
      </c>
    </row>
    <row r="212" spans="1:21" x14ac:dyDescent="0.3">
      <c r="A212" t="s">
        <v>414</v>
      </c>
      <c r="B212" t="s">
        <v>425</v>
      </c>
      <c r="C212">
        <v>2.7644230769230766</v>
      </c>
      <c r="D212" s="72">
        <v>0</v>
      </c>
      <c r="E212" s="72">
        <v>0.9</v>
      </c>
      <c r="F212">
        <v>0</v>
      </c>
      <c r="G212">
        <v>0</v>
      </c>
      <c r="H212" s="74">
        <v>0</v>
      </c>
      <c r="I212">
        <v>0</v>
      </c>
      <c r="J212">
        <v>0</v>
      </c>
      <c r="K212">
        <v>0</v>
      </c>
      <c r="L212">
        <v>0</v>
      </c>
      <c r="M212" s="81">
        <v>0</v>
      </c>
      <c r="N212" s="78">
        <v>275</v>
      </c>
      <c r="O212" t="s">
        <v>428</v>
      </c>
      <c r="P212">
        <f t="shared" si="3"/>
        <v>2.7644230769230768E-2</v>
      </c>
      <c r="Q212" t="s">
        <v>425</v>
      </c>
      <c r="R212" t="s">
        <v>428</v>
      </c>
      <c r="S212" t="s">
        <v>428</v>
      </c>
      <c r="T212" t="s">
        <v>428</v>
      </c>
      <c r="U212" t="s">
        <v>428</v>
      </c>
    </row>
    <row r="213" spans="1:21" x14ac:dyDescent="0.3">
      <c r="A213" t="s">
        <v>419</v>
      </c>
      <c r="B213" t="s">
        <v>425</v>
      </c>
      <c r="C213">
        <v>0</v>
      </c>
      <c r="D213" s="72">
        <v>0</v>
      </c>
      <c r="E213" s="72">
        <v>0.9</v>
      </c>
      <c r="F213">
        <v>0</v>
      </c>
      <c r="G213">
        <v>0</v>
      </c>
      <c r="H213" s="74">
        <v>0</v>
      </c>
      <c r="I213">
        <v>0</v>
      </c>
      <c r="J213">
        <v>0</v>
      </c>
      <c r="K213">
        <v>0</v>
      </c>
      <c r="L213">
        <v>0</v>
      </c>
      <c r="M213" s="81">
        <v>0</v>
      </c>
      <c r="N213" s="78">
        <v>275</v>
      </c>
      <c r="O213" t="s">
        <v>426</v>
      </c>
      <c r="P213">
        <f t="shared" si="3"/>
        <v>0</v>
      </c>
      <c r="Q213" t="s">
        <v>425</v>
      </c>
      <c r="R213" t="s">
        <v>426</v>
      </c>
      <c r="S213" t="s">
        <v>426</v>
      </c>
      <c r="T213" t="s">
        <v>426</v>
      </c>
      <c r="U213" t="s">
        <v>426</v>
      </c>
    </row>
    <row r="214" spans="1:21" x14ac:dyDescent="0.3">
      <c r="A214" t="s">
        <v>401</v>
      </c>
      <c r="B214" t="s">
        <v>425</v>
      </c>
      <c r="C214">
        <v>0</v>
      </c>
      <c r="D214" s="72">
        <v>0</v>
      </c>
      <c r="E214" s="72">
        <v>0.9</v>
      </c>
      <c r="F214">
        <v>0</v>
      </c>
      <c r="G214">
        <v>0</v>
      </c>
      <c r="H214" s="74">
        <v>0</v>
      </c>
      <c r="I214">
        <v>0</v>
      </c>
      <c r="J214">
        <v>0</v>
      </c>
      <c r="K214">
        <v>0</v>
      </c>
      <c r="L214">
        <v>0</v>
      </c>
      <c r="M214" s="81">
        <v>0</v>
      </c>
      <c r="N214" s="78">
        <v>275</v>
      </c>
      <c r="O214" t="s">
        <v>427</v>
      </c>
      <c r="P214">
        <f t="shared" si="3"/>
        <v>0</v>
      </c>
      <c r="Q214" t="s">
        <v>425</v>
      </c>
      <c r="R214" t="s">
        <v>427</v>
      </c>
      <c r="S214" t="s">
        <v>427</v>
      </c>
      <c r="T214" t="s">
        <v>427</v>
      </c>
      <c r="U214" t="s">
        <v>427</v>
      </c>
    </row>
    <row r="215" spans="1:21" x14ac:dyDescent="0.3">
      <c r="A215" t="s">
        <v>415</v>
      </c>
      <c r="B215" t="s">
        <v>425</v>
      </c>
      <c r="C215">
        <v>0</v>
      </c>
      <c r="D215" s="72">
        <v>0</v>
      </c>
      <c r="E215" s="72">
        <v>0.9</v>
      </c>
      <c r="F215">
        <v>0</v>
      </c>
      <c r="G215">
        <v>0</v>
      </c>
      <c r="H215" s="74">
        <v>0</v>
      </c>
      <c r="I215">
        <v>0</v>
      </c>
      <c r="J215">
        <v>0</v>
      </c>
      <c r="K215">
        <v>0</v>
      </c>
      <c r="L215">
        <v>0</v>
      </c>
      <c r="M215" s="81">
        <v>0</v>
      </c>
      <c r="N215" s="78">
        <v>275</v>
      </c>
      <c r="O215" t="s">
        <v>427</v>
      </c>
      <c r="P215">
        <f t="shared" si="3"/>
        <v>0</v>
      </c>
      <c r="Q215" t="s">
        <v>425</v>
      </c>
      <c r="R215" t="s">
        <v>427</v>
      </c>
      <c r="S215" t="s">
        <v>427</v>
      </c>
      <c r="T215" t="s">
        <v>427</v>
      </c>
      <c r="U215" t="s">
        <v>427</v>
      </c>
    </row>
    <row r="216" spans="1:21" x14ac:dyDescent="0.3">
      <c r="A216" t="s">
        <v>387</v>
      </c>
      <c r="B216" t="s">
        <v>425</v>
      </c>
      <c r="C216">
        <v>0</v>
      </c>
      <c r="D216" s="72">
        <v>0</v>
      </c>
      <c r="E216" s="72">
        <v>0.9</v>
      </c>
      <c r="F216">
        <v>0</v>
      </c>
      <c r="G216">
        <v>0</v>
      </c>
      <c r="H216" s="74">
        <v>0</v>
      </c>
      <c r="I216">
        <v>0</v>
      </c>
      <c r="J216">
        <v>0</v>
      </c>
      <c r="K216">
        <v>0</v>
      </c>
      <c r="L216">
        <v>0</v>
      </c>
      <c r="M216" s="81">
        <v>0</v>
      </c>
      <c r="N216" s="78">
        <v>20</v>
      </c>
      <c r="O216" t="s">
        <v>426</v>
      </c>
      <c r="P216">
        <f t="shared" si="3"/>
        <v>0</v>
      </c>
      <c r="Q216" t="s">
        <v>425</v>
      </c>
      <c r="R216" t="s">
        <v>426</v>
      </c>
      <c r="S216" t="s">
        <v>426</v>
      </c>
      <c r="T216" t="s">
        <v>426</v>
      </c>
      <c r="U216" t="s">
        <v>426</v>
      </c>
    </row>
    <row r="217" spans="1:21" x14ac:dyDescent="0.3">
      <c r="A217" t="s">
        <v>386</v>
      </c>
      <c r="B217" t="s">
        <v>425</v>
      </c>
      <c r="C217">
        <v>0</v>
      </c>
      <c r="D217" s="72">
        <v>0</v>
      </c>
      <c r="E217" s="72">
        <v>0.9</v>
      </c>
      <c r="F217">
        <v>0</v>
      </c>
      <c r="G217">
        <v>0</v>
      </c>
      <c r="H217" s="74">
        <v>0</v>
      </c>
      <c r="I217">
        <v>0</v>
      </c>
      <c r="J217">
        <v>0</v>
      </c>
      <c r="K217">
        <v>0</v>
      </c>
      <c r="L217">
        <v>0</v>
      </c>
      <c r="M217" s="81">
        <v>0</v>
      </c>
      <c r="N217" s="78">
        <v>20</v>
      </c>
      <c r="O217" t="s">
        <v>427</v>
      </c>
      <c r="P217">
        <f t="shared" si="3"/>
        <v>0</v>
      </c>
      <c r="Q217" t="s">
        <v>425</v>
      </c>
      <c r="R217" t="s">
        <v>427</v>
      </c>
      <c r="S217" t="s">
        <v>427</v>
      </c>
      <c r="T217" t="s">
        <v>427</v>
      </c>
      <c r="U217" t="s">
        <v>427</v>
      </c>
    </row>
    <row r="218" spans="1:21" x14ac:dyDescent="0.3">
      <c r="A218" t="s">
        <v>392</v>
      </c>
      <c r="B218" t="s">
        <v>425</v>
      </c>
      <c r="C218">
        <v>0</v>
      </c>
      <c r="D218" s="72">
        <v>0</v>
      </c>
      <c r="E218" s="72">
        <v>0.9</v>
      </c>
      <c r="F218">
        <v>0</v>
      </c>
      <c r="G218">
        <v>0</v>
      </c>
      <c r="H218" s="74">
        <v>0</v>
      </c>
      <c r="I218">
        <v>0</v>
      </c>
      <c r="J218">
        <v>0</v>
      </c>
      <c r="K218">
        <v>0</v>
      </c>
      <c r="L218">
        <v>0</v>
      </c>
      <c r="M218" s="81">
        <v>0</v>
      </c>
      <c r="N218" s="67">
        <v>20</v>
      </c>
      <c r="O218" t="s">
        <v>427</v>
      </c>
      <c r="P218">
        <f t="shared" si="3"/>
        <v>0</v>
      </c>
      <c r="Q218" t="s">
        <v>425</v>
      </c>
      <c r="R218" t="s">
        <v>427</v>
      </c>
      <c r="S218" t="s">
        <v>427</v>
      </c>
      <c r="T218" t="s">
        <v>427</v>
      </c>
      <c r="U218" t="s">
        <v>427</v>
      </c>
    </row>
    <row r="219" spans="1:21" x14ac:dyDescent="0.3">
      <c r="A219" t="s">
        <v>767</v>
      </c>
      <c r="B219" t="s">
        <v>425</v>
      </c>
      <c r="C219">
        <v>0</v>
      </c>
      <c r="D219" s="72">
        <v>0</v>
      </c>
      <c r="E219" s="72">
        <v>0.9</v>
      </c>
      <c r="F219">
        <v>0</v>
      </c>
      <c r="G219">
        <v>0</v>
      </c>
      <c r="H219" s="74">
        <v>0</v>
      </c>
      <c r="I219">
        <v>0</v>
      </c>
      <c r="J219">
        <v>0</v>
      </c>
      <c r="K219">
        <v>0</v>
      </c>
      <c r="L219">
        <v>0</v>
      </c>
      <c r="M219" s="81">
        <v>0</v>
      </c>
      <c r="N219" s="68">
        <v>20</v>
      </c>
      <c r="O219" t="s">
        <v>427</v>
      </c>
      <c r="P219">
        <f t="shared" si="3"/>
        <v>0</v>
      </c>
      <c r="Q219" t="s">
        <v>425</v>
      </c>
      <c r="R219" t="s">
        <v>427</v>
      </c>
      <c r="S219" t="s">
        <v>427</v>
      </c>
      <c r="T219" t="s">
        <v>427</v>
      </c>
      <c r="U219" t="s">
        <v>427</v>
      </c>
    </row>
    <row r="220" spans="1:21" x14ac:dyDescent="0.3">
      <c r="A220" t="s">
        <v>391</v>
      </c>
      <c r="B220" t="s">
        <v>425</v>
      </c>
      <c r="C220">
        <v>0</v>
      </c>
      <c r="D220" s="72">
        <v>0</v>
      </c>
      <c r="E220" s="72">
        <v>0.9</v>
      </c>
      <c r="F220">
        <v>0</v>
      </c>
      <c r="G220">
        <v>0</v>
      </c>
      <c r="H220" s="74">
        <v>0</v>
      </c>
      <c r="I220">
        <v>0</v>
      </c>
      <c r="J220">
        <v>0</v>
      </c>
      <c r="K220">
        <v>0</v>
      </c>
      <c r="L220">
        <v>0</v>
      </c>
      <c r="M220" s="81">
        <v>0</v>
      </c>
      <c r="N220" s="78">
        <v>20</v>
      </c>
      <c r="O220" t="s">
        <v>426</v>
      </c>
      <c r="P220">
        <f t="shared" si="3"/>
        <v>0</v>
      </c>
      <c r="Q220" t="s">
        <v>425</v>
      </c>
      <c r="R220" t="s">
        <v>426</v>
      </c>
      <c r="S220" t="s">
        <v>426</v>
      </c>
      <c r="T220" t="s">
        <v>426</v>
      </c>
      <c r="U220" t="s">
        <v>426</v>
      </c>
    </row>
    <row r="221" spans="1:21" x14ac:dyDescent="0.3">
      <c r="A221" t="s">
        <v>395</v>
      </c>
      <c r="B221" t="s">
        <v>425</v>
      </c>
      <c r="C221">
        <v>0</v>
      </c>
      <c r="D221" s="72">
        <v>0</v>
      </c>
      <c r="E221" s="72">
        <v>0.9</v>
      </c>
      <c r="F221">
        <v>0</v>
      </c>
      <c r="G221">
        <v>0</v>
      </c>
      <c r="H221" s="74">
        <v>0</v>
      </c>
      <c r="I221">
        <v>0</v>
      </c>
      <c r="J221">
        <v>0</v>
      </c>
      <c r="K221">
        <v>0</v>
      </c>
      <c r="L221">
        <v>0</v>
      </c>
      <c r="M221" s="81">
        <v>0</v>
      </c>
      <c r="N221" s="66">
        <v>20</v>
      </c>
      <c r="O221" t="s">
        <v>428</v>
      </c>
      <c r="P221">
        <f t="shared" si="3"/>
        <v>0</v>
      </c>
      <c r="Q221" t="s">
        <v>425</v>
      </c>
      <c r="R221" t="s">
        <v>428</v>
      </c>
      <c r="S221" t="s">
        <v>428</v>
      </c>
      <c r="T221" t="s">
        <v>428</v>
      </c>
      <c r="U221" t="s">
        <v>428</v>
      </c>
    </row>
    <row r="222" spans="1:21" x14ac:dyDescent="0.3">
      <c r="A222" t="s">
        <v>763</v>
      </c>
      <c r="B222" t="s">
        <v>425</v>
      </c>
      <c r="C222">
        <v>0</v>
      </c>
      <c r="D222" s="72">
        <v>0</v>
      </c>
      <c r="E222" s="72">
        <v>0.9</v>
      </c>
      <c r="F222">
        <v>0</v>
      </c>
      <c r="G222">
        <v>0</v>
      </c>
      <c r="H222" s="74">
        <v>0</v>
      </c>
      <c r="I222">
        <v>0</v>
      </c>
      <c r="J222">
        <v>0</v>
      </c>
      <c r="K222">
        <v>0</v>
      </c>
      <c r="L222">
        <v>0</v>
      </c>
      <c r="M222" s="81">
        <v>0</v>
      </c>
      <c r="N222" s="68">
        <v>20</v>
      </c>
      <c r="O222" t="s">
        <v>428</v>
      </c>
      <c r="P222">
        <f t="shared" si="3"/>
        <v>0</v>
      </c>
      <c r="Q222" t="s">
        <v>425</v>
      </c>
      <c r="R222" t="s">
        <v>428</v>
      </c>
      <c r="S222" t="s">
        <v>428</v>
      </c>
      <c r="T222" t="s">
        <v>428</v>
      </c>
      <c r="U222" t="s">
        <v>428</v>
      </c>
    </row>
    <row r="223" spans="1:21" x14ac:dyDescent="0.3">
      <c r="A223" t="s">
        <v>390</v>
      </c>
      <c r="B223" t="s">
        <v>425</v>
      </c>
      <c r="C223">
        <v>0</v>
      </c>
      <c r="D223" s="72">
        <v>0</v>
      </c>
      <c r="E223" s="72">
        <v>0.9</v>
      </c>
      <c r="F223">
        <v>0</v>
      </c>
      <c r="G223">
        <v>0</v>
      </c>
      <c r="H223" s="74">
        <v>0</v>
      </c>
      <c r="I223">
        <v>0</v>
      </c>
      <c r="J223">
        <v>0</v>
      </c>
      <c r="K223">
        <v>0</v>
      </c>
      <c r="L223">
        <v>0</v>
      </c>
      <c r="M223" s="81">
        <v>0</v>
      </c>
      <c r="N223" s="68">
        <v>20</v>
      </c>
      <c r="O223" t="s">
        <v>428</v>
      </c>
      <c r="P223">
        <f t="shared" si="3"/>
        <v>0</v>
      </c>
      <c r="Q223" t="s">
        <v>425</v>
      </c>
      <c r="R223" t="s">
        <v>428</v>
      </c>
      <c r="S223" t="s">
        <v>428</v>
      </c>
      <c r="T223" t="s">
        <v>428</v>
      </c>
      <c r="U223" t="s">
        <v>428</v>
      </c>
    </row>
    <row r="224" spans="1:21" x14ac:dyDescent="0.3">
      <c r="A224" t="s">
        <v>393</v>
      </c>
      <c r="B224" t="s">
        <v>425</v>
      </c>
      <c r="C224">
        <v>0</v>
      </c>
      <c r="D224" s="72">
        <v>0</v>
      </c>
      <c r="E224" s="72">
        <v>0.9</v>
      </c>
      <c r="F224">
        <v>0</v>
      </c>
      <c r="G224">
        <v>0</v>
      </c>
      <c r="H224" s="74">
        <v>0</v>
      </c>
      <c r="I224">
        <v>0</v>
      </c>
      <c r="J224">
        <v>0</v>
      </c>
      <c r="K224">
        <v>0</v>
      </c>
      <c r="L224">
        <v>0</v>
      </c>
      <c r="M224" s="81">
        <v>0</v>
      </c>
      <c r="N224" s="67">
        <v>20</v>
      </c>
      <c r="O224" t="s">
        <v>427</v>
      </c>
      <c r="P224">
        <f t="shared" si="3"/>
        <v>0</v>
      </c>
      <c r="Q224" t="s">
        <v>425</v>
      </c>
      <c r="R224" t="s">
        <v>427</v>
      </c>
      <c r="S224" t="s">
        <v>427</v>
      </c>
      <c r="T224" t="s">
        <v>427</v>
      </c>
      <c r="U224" t="s">
        <v>427</v>
      </c>
    </row>
    <row r="225" spans="1:21" x14ac:dyDescent="0.3">
      <c r="A225" t="s">
        <v>396</v>
      </c>
      <c r="B225" t="s">
        <v>425</v>
      </c>
      <c r="C225">
        <v>0</v>
      </c>
      <c r="D225" s="72">
        <v>0</v>
      </c>
      <c r="E225" s="72">
        <v>0.9</v>
      </c>
      <c r="F225">
        <v>0</v>
      </c>
      <c r="G225">
        <v>0</v>
      </c>
      <c r="H225" s="74">
        <v>0</v>
      </c>
      <c r="I225">
        <v>0</v>
      </c>
      <c r="J225">
        <v>0</v>
      </c>
      <c r="K225">
        <v>0</v>
      </c>
      <c r="L225">
        <v>0</v>
      </c>
      <c r="M225" s="81">
        <v>0</v>
      </c>
      <c r="N225" s="78">
        <v>20</v>
      </c>
      <c r="O225" t="s">
        <v>427</v>
      </c>
      <c r="P225">
        <f t="shared" si="3"/>
        <v>0</v>
      </c>
      <c r="Q225" t="s">
        <v>425</v>
      </c>
      <c r="R225" t="s">
        <v>427</v>
      </c>
      <c r="S225" t="s">
        <v>427</v>
      </c>
      <c r="T225" t="s">
        <v>427</v>
      </c>
      <c r="U225" t="s">
        <v>427</v>
      </c>
    </row>
    <row r="226" spans="1:21" x14ac:dyDescent="0.3">
      <c r="A226" t="s">
        <v>388</v>
      </c>
      <c r="B226" t="s">
        <v>425</v>
      </c>
      <c r="C226">
        <v>0</v>
      </c>
      <c r="D226" s="72">
        <v>0</v>
      </c>
      <c r="E226" s="72">
        <v>0.9</v>
      </c>
      <c r="F226">
        <v>0</v>
      </c>
      <c r="G226">
        <v>0</v>
      </c>
      <c r="H226" s="74">
        <v>0</v>
      </c>
      <c r="I226">
        <v>0</v>
      </c>
      <c r="J226">
        <v>0</v>
      </c>
      <c r="K226">
        <v>0</v>
      </c>
      <c r="L226">
        <v>0</v>
      </c>
      <c r="M226" s="81">
        <v>0</v>
      </c>
      <c r="N226" s="68">
        <v>20</v>
      </c>
      <c r="O226" t="s">
        <v>426</v>
      </c>
      <c r="P226">
        <f t="shared" si="3"/>
        <v>0</v>
      </c>
      <c r="Q226" t="s">
        <v>425</v>
      </c>
      <c r="R226" t="s">
        <v>426</v>
      </c>
      <c r="S226" t="s">
        <v>426</v>
      </c>
      <c r="T226" t="s">
        <v>426</v>
      </c>
      <c r="U226" t="s">
        <v>426</v>
      </c>
    </row>
    <row r="227" spans="1:21" x14ac:dyDescent="0.3">
      <c r="A227" t="s">
        <v>389</v>
      </c>
      <c r="B227" t="s">
        <v>425</v>
      </c>
      <c r="C227">
        <v>0</v>
      </c>
      <c r="D227" s="72">
        <v>0</v>
      </c>
      <c r="E227" s="72">
        <v>0.9</v>
      </c>
      <c r="F227">
        <v>0</v>
      </c>
      <c r="G227">
        <v>0</v>
      </c>
      <c r="H227" s="74">
        <v>0</v>
      </c>
      <c r="I227">
        <v>0</v>
      </c>
      <c r="J227">
        <v>0</v>
      </c>
      <c r="K227">
        <v>0</v>
      </c>
      <c r="L227">
        <v>0</v>
      </c>
      <c r="M227" s="81">
        <v>0</v>
      </c>
      <c r="N227" s="68">
        <v>20</v>
      </c>
      <c r="O227" t="s">
        <v>426</v>
      </c>
      <c r="P227">
        <f t="shared" si="3"/>
        <v>0</v>
      </c>
      <c r="Q227" t="s">
        <v>425</v>
      </c>
      <c r="R227" t="s">
        <v>426</v>
      </c>
      <c r="S227" t="s">
        <v>426</v>
      </c>
      <c r="T227" t="s">
        <v>426</v>
      </c>
      <c r="U227" t="s">
        <v>426</v>
      </c>
    </row>
    <row r="228" spans="1:21" x14ac:dyDescent="0.3">
      <c r="A228" t="s">
        <v>394</v>
      </c>
      <c r="B228" t="s">
        <v>425</v>
      </c>
      <c r="C228">
        <v>0</v>
      </c>
      <c r="D228" s="72">
        <v>0</v>
      </c>
      <c r="E228" s="72">
        <v>0.9</v>
      </c>
      <c r="F228">
        <v>0</v>
      </c>
      <c r="G228">
        <v>0</v>
      </c>
      <c r="H228" s="74">
        <v>0</v>
      </c>
      <c r="I228">
        <v>0</v>
      </c>
      <c r="J228">
        <v>0</v>
      </c>
      <c r="K228">
        <v>0</v>
      </c>
      <c r="L228">
        <v>0</v>
      </c>
      <c r="M228" s="81">
        <v>0</v>
      </c>
      <c r="N228" s="68">
        <v>20</v>
      </c>
      <c r="O228" t="s">
        <v>426</v>
      </c>
      <c r="P228">
        <f t="shared" si="3"/>
        <v>0</v>
      </c>
      <c r="Q228" t="s">
        <v>425</v>
      </c>
      <c r="R228" t="s">
        <v>426</v>
      </c>
      <c r="S228" t="s">
        <v>426</v>
      </c>
      <c r="T228" t="s">
        <v>426</v>
      </c>
      <c r="U228" t="s">
        <v>426</v>
      </c>
    </row>
    <row r="229" spans="1:21" x14ac:dyDescent="0.3">
      <c r="I229" t="s">
        <v>798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"/>
  <sheetViews>
    <sheetView workbookViewId="0">
      <selection activeCell="B2" sqref="B2:C7"/>
    </sheetView>
  </sheetViews>
  <sheetFormatPr defaultRowHeight="14.4" x14ac:dyDescent="0.3"/>
  <cols>
    <col min="3" max="3" width="11.109375" style="74" customWidth="1"/>
    <col min="4" max="5" width="15.33203125" customWidth="1"/>
    <col min="6" max="6" width="11.5546875" customWidth="1"/>
    <col min="7" max="7" width="12.5546875" customWidth="1"/>
    <col min="8" max="8" width="14.33203125" bestFit="1" customWidth="1"/>
  </cols>
  <sheetData>
    <row r="1" spans="1:8" s="5" customFormat="1" ht="42.75" customHeight="1" x14ac:dyDescent="0.3">
      <c r="A1" s="5" t="s">
        <v>148</v>
      </c>
      <c r="B1" s="5" t="s">
        <v>147</v>
      </c>
      <c r="C1" s="77" t="s">
        <v>802</v>
      </c>
      <c r="D1" s="5" t="s">
        <v>149</v>
      </c>
      <c r="E1" s="5" t="s">
        <v>152</v>
      </c>
      <c r="F1" s="5" t="s">
        <v>150</v>
      </c>
      <c r="G1" s="5" t="s">
        <v>151</v>
      </c>
      <c r="H1" s="3" t="s">
        <v>12</v>
      </c>
    </row>
    <row r="2" spans="1:8" ht="15.6" x14ac:dyDescent="0.3">
      <c r="A2" t="s">
        <v>141</v>
      </c>
      <c r="B2">
        <v>0</v>
      </c>
      <c r="C2" s="76">
        <v>0</v>
      </c>
      <c r="D2">
        <v>0</v>
      </c>
      <c r="E2" s="1">
        <v>0</v>
      </c>
      <c r="F2" s="1">
        <v>0</v>
      </c>
      <c r="G2" s="1">
        <v>0</v>
      </c>
      <c r="H2" s="4" t="s">
        <v>13</v>
      </c>
    </row>
    <row r="3" spans="1:8" ht="15.6" x14ac:dyDescent="0.3">
      <c r="A3" t="s">
        <v>142</v>
      </c>
      <c r="B3">
        <v>0</v>
      </c>
      <c r="C3" s="76">
        <v>0</v>
      </c>
      <c r="D3">
        <v>0</v>
      </c>
      <c r="E3" s="1">
        <v>0</v>
      </c>
      <c r="F3" s="1">
        <v>0</v>
      </c>
      <c r="G3" s="1">
        <v>0</v>
      </c>
      <c r="H3" s="4" t="s">
        <v>14</v>
      </c>
    </row>
    <row r="4" spans="1:8" ht="15.6" x14ac:dyDescent="0.3">
      <c r="A4" t="s">
        <v>143</v>
      </c>
      <c r="B4">
        <v>0</v>
      </c>
      <c r="C4" s="76">
        <v>0</v>
      </c>
      <c r="D4">
        <v>0</v>
      </c>
      <c r="E4" s="1">
        <v>0</v>
      </c>
      <c r="F4" s="1">
        <v>0</v>
      </c>
      <c r="G4" s="1">
        <v>0</v>
      </c>
      <c r="H4" s="4" t="s">
        <v>15</v>
      </c>
    </row>
    <row r="5" spans="1:8" ht="15.6" x14ac:dyDescent="0.3">
      <c r="A5" t="s">
        <v>144</v>
      </c>
      <c r="B5">
        <v>0</v>
      </c>
      <c r="C5" s="76">
        <v>0</v>
      </c>
      <c r="D5">
        <v>0</v>
      </c>
      <c r="E5" s="1">
        <v>0</v>
      </c>
      <c r="F5" s="1">
        <v>0</v>
      </c>
      <c r="G5" s="1">
        <v>0</v>
      </c>
      <c r="H5" s="4" t="s">
        <v>16</v>
      </c>
    </row>
    <row r="6" spans="1:8" ht="15.6" x14ac:dyDescent="0.3">
      <c r="A6" t="s">
        <v>145</v>
      </c>
      <c r="B6">
        <v>0</v>
      </c>
      <c r="C6" s="76">
        <v>0</v>
      </c>
      <c r="D6">
        <v>0</v>
      </c>
      <c r="E6" s="1">
        <v>0</v>
      </c>
      <c r="F6" s="1">
        <v>0</v>
      </c>
      <c r="G6" s="1">
        <v>0</v>
      </c>
      <c r="H6" s="4" t="s">
        <v>17</v>
      </c>
    </row>
    <row r="7" spans="1:8" ht="15.6" x14ac:dyDescent="0.3">
      <c r="A7" t="s">
        <v>146</v>
      </c>
      <c r="B7">
        <v>0</v>
      </c>
      <c r="C7" s="76">
        <v>0</v>
      </c>
      <c r="D7">
        <v>0</v>
      </c>
      <c r="E7" s="1">
        <v>0</v>
      </c>
      <c r="F7" s="1">
        <v>0</v>
      </c>
      <c r="G7" s="1">
        <v>0</v>
      </c>
      <c r="H7" s="4" t="s">
        <v>18</v>
      </c>
    </row>
    <row r="8" spans="1:8" x14ac:dyDescent="0.3">
      <c r="E8" t="s">
        <v>798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63"/>
  <sheetViews>
    <sheetView topLeftCell="G13" zoomScale="115" zoomScaleNormal="115" workbookViewId="0">
      <selection activeCell="J2" sqref="J2:J63"/>
    </sheetView>
  </sheetViews>
  <sheetFormatPr defaultColWidth="9.109375" defaultRowHeight="14.4" x14ac:dyDescent="0.3"/>
  <cols>
    <col min="1" max="1" width="10.6640625" style="49" customWidth="1"/>
    <col min="2" max="2" width="13.109375" style="49" customWidth="1"/>
    <col min="3" max="3" width="8.6640625" style="49" customWidth="1"/>
    <col min="4" max="4" width="17.6640625" style="49" customWidth="1"/>
    <col min="5" max="6" width="16.5546875" style="49" customWidth="1"/>
    <col min="7" max="7" width="7.88671875" style="49" customWidth="1"/>
    <col min="8" max="8" width="14.5546875" style="49" customWidth="1"/>
    <col min="9" max="9" width="10.109375" style="49" customWidth="1"/>
    <col min="10" max="10" width="12.88671875" style="49" customWidth="1"/>
    <col min="11" max="12" width="15" style="49" customWidth="1"/>
    <col min="13" max="13" width="14" style="49" customWidth="1"/>
    <col min="14" max="14" width="12.6640625" style="49" customWidth="1"/>
    <col min="15" max="15" width="13" style="49" customWidth="1"/>
    <col min="16" max="16" width="5.44140625" style="49" customWidth="1"/>
    <col min="17" max="17" width="7" style="49" customWidth="1"/>
    <col min="18" max="18" width="10.88671875" style="49" customWidth="1"/>
    <col min="19" max="19" width="12" style="49" customWidth="1"/>
    <col min="20" max="20" width="19.88671875" style="49" customWidth="1"/>
    <col min="21" max="21" width="23.6640625" style="49" customWidth="1"/>
    <col min="22" max="22" width="22.5546875" style="49" customWidth="1"/>
    <col min="23" max="23" width="12.88671875" style="62" customWidth="1"/>
    <col min="24" max="24" width="13.33203125" style="49" customWidth="1"/>
    <col min="25" max="16384" width="9.109375" style="49"/>
  </cols>
  <sheetData>
    <row r="1" spans="1:24" s="2" customFormat="1" ht="29.25" customHeight="1" x14ac:dyDescent="0.3">
      <c r="A1" s="2" t="s">
        <v>135</v>
      </c>
      <c r="B1" s="2" t="s">
        <v>137</v>
      </c>
      <c r="C1" s="2" t="s">
        <v>136</v>
      </c>
      <c r="D1" s="2" t="s">
        <v>12</v>
      </c>
      <c r="E1" s="2" t="s">
        <v>1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2</v>
      </c>
      <c r="M1" s="2" t="s">
        <v>3</v>
      </c>
      <c r="N1" s="2" t="s">
        <v>4</v>
      </c>
      <c r="O1" s="2" t="s">
        <v>5</v>
      </c>
      <c r="P1" s="2" t="s">
        <v>10</v>
      </c>
      <c r="Q1" s="2" t="s">
        <v>11</v>
      </c>
      <c r="R1" s="2" t="s">
        <v>140</v>
      </c>
      <c r="S1" s="2" t="s">
        <v>161</v>
      </c>
      <c r="T1" s="2" t="s">
        <v>172</v>
      </c>
      <c r="U1" s="2" t="s">
        <v>138</v>
      </c>
      <c r="V1" s="2" t="s">
        <v>139</v>
      </c>
      <c r="W1" s="61" t="s">
        <v>782</v>
      </c>
      <c r="X1" s="2" t="s">
        <v>165</v>
      </c>
    </row>
    <row r="2" spans="1:24" s="7" customFormat="1" ht="16.2" customHeight="1" x14ac:dyDescent="0.3">
      <c r="A2" s="14" t="s">
        <v>708</v>
      </c>
      <c r="B2" s="7" t="s">
        <v>173</v>
      </c>
      <c r="C2" s="7">
        <v>6</v>
      </c>
      <c r="D2" s="7" t="s">
        <v>167</v>
      </c>
      <c r="E2" s="11">
        <v>192.22222222222223</v>
      </c>
      <c r="F2" s="11">
        <v>192.22222222222223</v>
      </c>
      <c r="G2" s="15">
        <v>280.43378995433795</v>
      </c>
      <c r="H2" s="16">
        <v>280.43378995433795</v>
      </c>
      <c r="I2" s="7">
        <v>280.43378995433795</v>
      </c>
      <c r="J2" s="15">
        <v>49.24</v>
      </c>
      <c r="K2" s="17">
        <v>173</v>
      </c>
      <c r="L2" s="17">
        <v>173</v>
      </c>
      <c r="M2" s="7">
        <v>0</v>
      </c>
      <c r="N2" s="7">
        <v>670</v>
      </c>
      <c r="O2" s="7">
        <v>660</v>
      </c>
      <c r="P2" s="15">
        <v>1</v>
      </c>
      <c r="Q2" s="7">
        <v>1</v>
      </c>
      <c r="R2" s="7">
        <v>1</v>
      </c>
      <c r="S2" s="7" t="s">
        <v>170</v>
      </c>
      <c r="W2" s="63">
        <v>40.24</v>
      </c>
    </row>
    <row r="3" spans="1:24" s="8" customFormat="1" ht="16.5" customHeight="1" x14ac:dyDescent="0.3">
      <c r="A3" s="18" t="s">
        <v>709</v>
      </c>
      <c r="B3" s="8" t="s">
        <v>174</v>
      </c>
      <c r="C3" s="8">
        <v>4</v>
      </c>
      <c r="D3" s="8" t="s">
        <v>166</v>
      </c>
      <c r="E3" s="10">
        <v>508.33333333333331</v>
      </c>
      <c r="F3" s="10">
        <v>508.33333333333331</v>
      </c>
      <c r="G3" s="19">
        <v>2820.2054794520545</v>
      </c>
      <c r="H3" s="20">
        <v>11280.821917808218</v>
      </c>
      <c r="I3" s="8">
        <v>11280.821917808218</v>
      </c>
      <c r="J3" s="19">
        <v>12.875</v>
      </c>
      <c r="K3" s="21">
        <v>457.5</v>
      </c>
      <c r="L3" s="21">
        <v>457.5</v>
      </c>
      <c r="M3" s="8">
        <v>224.17499999999998</v>
      </c>
      <c r="N3" s="8">
        <v>320.25</v>
      </c>
      <c r="O3" s="8">
        <v>320.25</v>
      </c>
      <c r="P3" s="19">
        <v>8</v>
      </c>
      <c r="Q3" s="8">
        <v>8</v>
      </c>
      <c r="R3" s="8">
        <v>1</v>
      </c>
      <c r="S3" s="8" t="s">
        <v>169</v>
      </c>
      <c r="W3" s="63">
        <v>13.05</v>
      </c>
    </row>
    <row r="4" spans="1:24" s="9" customFormat="1" ht="16.5" customHeight="1" x14ac:dyDescent="0.3">
      <c r="A4" s="22" t="s">
        <v>710</v>
      </c>
      <c r="B4" s="9" t="s">
        <v>175</v>
      </c>
      <c r="C4" s="9">
        <v>3</v>
      </c>
      <c r="D4" s="9" t="s">
        <v>19</v>
      </c>
      <c r="E4" s="12">
        <v>160</v>
      </c>
      <c r="F4" s="12">
        <v>160</v>
      </c>
      <c r="G4" s="23">
        <v>164.38356164383563</v>
      </c>
      <c r="H4" s="24">
        <v>493.15068493150693</v>
      </c>
      <c r="I4" s="9">
        <v>493.15068493150693</v>
      </c>
      <c r="J4" s="23">
        <v>7.9</v>
      </c>
      <c r="K4" s="25">
        <v>144</v>
      </c>
      <c r="L4" s="25">
        <v>144</v>
      </c>
      <c r="M4" s="9">
        <v>0</v>
      </c>
      <c r="N4" s="9">
        <v>180</v>
      </c>
      <c r="O4" s="9">
        <v>180</v>
      </c>
      <c r="P4" s="23">
        <v>4</v>
      </c>
      <c r="Q4" s="9">
        <v>4</v>
      </c>
      <c r="R4" s="9">
        <v>1</v>
      </c>
      <c r="S4" s="9" t="s">
        <v>171</v>
      </c>
      <c r="W4" s="63">
        <v>7.9</v>
      </c>
    </row>
    <row r="5" spans="1:24" s="9" customFormat="1" x14ac:dyDescent="0.3">
      <c r="A5" s="26" t="s">
        <v>711</v>
      </c>
      <c r="B5" s="9" t="s">
        <v>176</v>
      </c>
      <c r="C5" s="9">
        <v>4</v>
      </c>
      <c r="D5" s="9" t="s">
        <v>19</v>
      </c>
      <c r="E5" s="9">
        <v>178.88888888888889</v>
      </c>
      <c r="F5" s="9">
        <v>178.88888888888889</v>
      </c>
      <c r="G5" s="23">
        <v>183.78995433789956</v>
      </c>
      <c r="H5" s="24">
        <v>551.3698630136987</v>
      </c>
      <c r="I5" s="9">
        <v>551.3698630136987</v>
      </c>
      <c r="J5" s="23">
        <v>26.11</v>
      </c>
      <c r="K5" s="27">
        <v>161</v>
      </c>
      <c r="L5" s="27">
        <v>161</v>
      </c>
      <c r="M5" s="9">
        <v>0</v>
      </c>
      <c r="N5" s="9">
        <v>490</v>
      </c>
      <c r="O5" s="9">
        <v>490</v>
      </c>
      <c r="P5" s="9">
        <v>4</v>
      </c>
      <c r="Q5" s="9">
        <v>4</v>
      </c>
      <c r="R5" s="9">
        <v>1</v>
      </c>
      <c r="S5" s="9" t="s">
        <v>171</v>
      </c>
      <c r="W5" s="63">
        <v>26.11</v>
      </c>
    </row>
    <row r="6" spans="1:24" s="8" customFormat="1" ht="15.6" x14ac:dyDescent="0.3">
      <c r="A6" s="18" t="s">
        <v>712</v>
      </c>
      <c r="B6" s="8" t="s">
        <v>177</v>
      </c>
      <c r="C6" s="8">
        <v>6</v>
      </c>
      <c r="D6" s="10" t="s">
        <v>166</v>
      </c>
      <c r="E6" s="19">
        <v>316.66666666666669</v>
      </c>
      <c r="F6" s="19">
        <v>316.66666666666669</v>
      </c>
      <c r="G6" s="28">
        <v>1844.6917808219177</v>
      </c>
      <c r="H6" s="20">
        <v>7378.767123287671</v>
      </c>
      <c r="I6" s="8">
        <v>7378.767123287671</v>
      </c>
      <c r="J6" s="19">
        <v>15.93</v>
      </c>
      <c r="K6" s="21">
        <v>285</v>
      </c>
      <c r="L6" s="21">
        <v>285</v>
      </c>
      <c r="M6" s="8">
        <v>111.15</v>
      </c>
      <c r="N6" s="8">
        <v>199.5</v>
      </c>
      <c r="O6" s="8">
        <v>199.5</v>
      </c>
      <c r="P6" s="8">
        <v>8</v>
      </c>
      <c r="Q6" s="8">
        <v>8</v>
      </c>
      <c r="R6" s="8">
        <v>1</v>
      </c>
      <c r="S6" s="8" t="s">
        <v>169</v>
      </c>
      <c r="W6" s="63">
        <v>16.149999999999999</v>
      </c>
    </row>
    <row r="7" spans="1:24" s="8" customFormat="1" ht="15.6" x14ac:dyDescent="0.3">
      <c r="A7" s="18" t="s">
        <v>713</v>
      </c>
      <c r="B7" s="8" t="s">
        <v>178</v>
      </c>
      <c r="C7" s="8">
        <v>1</v>
      </c>
      <c r="D7" s="10" t="s">
        <v>166</v>
      </c>
      <c r="E7" s="19">
        <v>867.77777777777771</v>
      </c>
      <c r="F7" s="19">
        <v>867.77777777777771</v>
      </c>
      <c r="G7" s="28">
        <v>4662.8196347031962</v>
      </c>
      <c r="H7" s="20">
        <v>18651.278538812785</v>
      </c>
      <c r="I7" s="8">
        <v>18651.278538812785</v>
      </c>
      <c r="J7" s="19">
        <v>7.6</v>
      </c>
      <c r="K7" s="21">
        <v>781</v>
      </c>
      <c r="L7" s="21">
        <v>781</v>
      </c>
      <c r="M7" s="8">
        <v>367.07</v>
      </c>
      <c r="N7" s="8">
        <v>546.69999999999993</v>
      </c>
      <c r="O7" s="8">
        <v>546.69999999999993</v>
      </c>
      <c r="P7" s="8">
        <v>8</v>
      </c>
      <c r="Q7" s="8">
        <v>8</v>
      </c>
      <c r="R7" s="8">
        <v>1</v>
      </c>
      <c r="S7" s="8" t="s">
        <v>169</v>
      </c>
      <c r="W7" s="63">
        <v>7.69</v>
      </c>
    </row>
    <row r="8" spans="1:24" s="8" customFormat="1" ht="15.6" x14ac:dyDescent="0.3">
      <c r="A8" s="18" t="s">
        <v>714</v>
      </c>
      <c r="B8" s="8" t="s">
        <v>179</v>
      </c>
      <c r="C8" s="8">
        <v>2</v>
      </c>
      <c r="D8" s="10" t="s">
        <v>166</v>
      </c>
      <c r="E8" s="19">
        <v>500</v>
      </c>
      <c r="F8" s="19">
        <v>500</v>
      </c>
      <c r="G8" s="28">
        <v>2732.8767123287671</v>
      </c>
      <c r="H8" s="20">
        <v>10931.506849315068</v>
      </c>
      <c r="I8" s="8">
        <v>10931.506849315068</v>
      </c>
      <c r="J8" s="19">
        <v>8.7200000000000006</v>
      </c>
      <c r="K8" s="21">
        <v>450</v>
      </c>
      <c r="L8" s="21">
        <v>450</v>
      </c>
      <c r="M8" s="8">
        <v>180</v>
      </c>
      <c r="N8" s="8">
        <v>315</v>
      </c>
      <c r="O8" s="8">
        <v>315</v>
      </c>
      <c r="P8" s="8">
        <v>8</v>
      </c>
      <c r="Q8" s="8">
        <v>8</v>
      </c>
      <c r="R8" s="8">
        <v>1</v>
      </c>
      <c r="S8" s="8" t="s">
        <v>169</v>
      </c>
      <c r="W8" s="63">
        <v>8.84</v>
      </c>
    </row>
    <row r="9" spans="1:24" s="7" customFormat="1" x14ac:dyDescent="0.3">
      <c r="A9" s="29" t="s">
        <v>715</v>
      </c>
      <c r="B9" s="7" t="s">
        <v>180</v>
      </c>
      <c r="C9" s="7">
        <v>3</v>
      </c>
      <c r="D9" s="7" t="s">
        <v>167</v>
      </c>
      <c r="E9" s="7">
        <v>164.07407407407405</v>
      </c>
      <c r="F9" s="7">
        <v>164.07407407407405</v>
      </c>
      <c r="G9" s="15">
        <v>239.36834094368342</v>
      </c>
      <c r="H9" s="16">
        <v>239.36834094368342</v>
      </c>
      <c r="I9" s="7">
        <v>239.36834094368342</v>
      </c>
      <c r="J9" s="15">
        <v>357.98</v>
      </c>
      <c r="K9" s="30">
        <v>147.66666666666666</v>
      </c>
      <c r="L9" s="30">
        <v>147.66666666666666</v>
      </c>
      <c r="M9" s="7">
        <v>0</v>
      </c>
      <c r="N9" s="7">
        <v>600</v>
      </c>
      <c r="O9" s="7">
        <v>600</v>
      </c>
      <c r="P9" s="7">
        <v>1</v>
      </c>
      <c r="Q9" s="7">
        <v>1</v>
      </c>
      <c r="R9" s="7">
        <v>1</v>
      </c>
      <c r="S9" s="7" t="s">
        <v>170</v>
      </c>
      <c r="W9" s="63">
        <v>357.98</v>
      </c>
    </row>
    <row r="10" spans="1:24" s="7" customFormat="1" ht="15.6" x14ac:dyDescent="0.3">
      <c r="A10" s="14" t="s">
        <v>716</v>
      </c>
      <c r="B10" s="7" t="s">
        <v>181</v>
      </c>
      <c r="C10" s="7">
        <v>2</v>
      </c>
      <c r="D10" s="11" t="s">
        <v>167</v>
      </c>
      <c r="E10" s="15">
        <v>192.22222222222223</v>
      </c>
      <c r="F10" s="15">
        <v>192.22222222222223</v>
      </c>
      <c r="G10" s="31">
        <v>280.43378995433795</v>
      </c>
      <c r="H10" s="16">
        <v>280.43378995433795</v>
      </c>
      <c r="I10" s="7">
        <v>280.43378995433795</v>
      </c>
      <c r="J10" s="15">
        <v>79.73</v>
      </c>
      <c r="K10" s="17">
        <v>173</v>
      </c>
      <c r="L10" s="17">
        <v>173</v>
      </c>
      <c r="M10" s="7">
        <v>0</v>
      </c>
      <c r="N10" s="7">
        <v>660</v>
      </c>
      <c r="O10" s="7">
        <v>660</v>
      </c>
      <c r="P10" s="7">
        <v>1</v>
      </c>
      <c r="Q10" s="7">
        <v>1</v>
      </c>
      <c r="R10" s="7">
        <v>1</v>
      </c>
      <c r="S10" s="7" t="s">
        <v>170</v>
      </c>
      <c r="W10" s="63">
        <v>73.81</v>
      </c>
    </row>
    <row r="11" spans="1:24" s="8" customFormat="1" ht="16.5" customHeight="1" x14ac:dyDescent="0.3">
      <c r="A11" s="18" t="s">
        <v>717</v>
      </c>
      <c r="B11" s="8" t="s">
        <v>182</v>
      </c>
      <c r="C11" s="8">
        <v>4</v>
      </c>
      <c r="D11" s="8" t="s">
        <v>166</v>
      </c>
      <c r="E11" s="10">
        <v>427.77777777777777</v>
      </c>
      <c r="F11" s="10">
        <v>427.77777777777777</v>
      </c>
      <c r="G11" s="19">
        <v>2346.9178082191779</v>
      </c>
      <c r="H11" s="20">
        <v>9387.6712328767117</v>
      </c>
      <c r="I11" s="8">
        <v>9387.6712328767117</v>
      </c>
      <c r="J11" s="19">
        <v>13.62</v>
      </c>
      <c r="K11" s="21">
        <v>385</v>
      </c>
      <c r="L11" s="21">
        <v>385</v>
      </c>
      <c r="M11" s="8">
        <v>192.5</v>
      </c>
      <c r="N11" s="8">
        <v>269.5</v>
      </c>
      <c r="O11" s="8">
        <v>269.5</v>
      </c>
      <c r="P11" s="19">
        <v>8</v>
      </c>
      <c r="Q11" s="8">
        <v>8</v>
      </c>
      <c r="R11" s="8">
        <v>1</v>
      </c>
      <c r="S11" s="8" t="s">
        <v>169</v>
      </c>
      <c r="W11" s="63">
        <v>13.8</v>
      </c>
    </row>
    <row r="12" spans="1:24" s="9" customFormat="1" ht="15.6" x14ac:dyDescent="0.3">
      <c r="A12" s="22" t="s">
        <v>718</v>
      </c>
      <c r="B12" s="9" t="s">
        <v>183</v>
      </c>
      <c r="C12" s="9">
        <v>1</v>
      </c>
      <c r="D12" s="12" t="s">
        <v>19</v>
      </c>
      <c r="E12" s="23">
        <v>427.77777777777777</v>
      </c>
      <c r="F12" s="23">
        <v>427.77777777777777</v>
      </c>
      <c r="G12" s="32">
        <v>439.4977168949772</v>
      </c>
      <c r="H12" s="24">
        <v>1318.4931506849316</v>
      </c>
      <c r="I12" s="9">
        <v>1318.4931506849316</v>
      </c>
      <c r="J12" s="23">
        <v>34.72</v>
      </c>
      <c r="K12" s="25">
        <v>385</v>
      </c>
      <c r="L12" s="25">
        <v>385</v>
      </c>
      <c r="M12" s="9">
        <v>0</v>
      </c>
      <c r="N12" s="9">
        <v>640</v>
      </c>
      <c r="O12" s="9">
        <v>640</v>
      </c>
      <c r="P12" s="9">
        <v>4</v>
      </c>
      <c r="Q12" s="9">
        <v>4</v>
      </c>
      <c r="R12" s="9">
        <v>1</v>
      </c>
      <c r="S12" s="9" t="s">
        <v>171</v>
      </c>
      <c r="W12" s="63">
        <v>26.63</v>
      </c>
    </row>
    <row r="13" spans="1:24" s="8" customFormat="1" x14ac:dyDescent="0.3">
      <c r="A13" s="33" t="s">
        <v>719</v>
      </c>
      <c r="B13" s="8" t="s">
        <v>185</v>
      </c>
      <c r="C13" s="8">
        <v>1</v>
      </c>
      <c r="D13" s="8" t="s">
        <v>166</v>
      </c>
      <c r="E13" s="8">
        <v>533.33333333333337</v>
      </c>
      <c r="F13" s="8">
        <v>533.33333333333337</v>
      </c>
      <c r="G13" s="19">
        <v>2865.7534246575337</v>
      </c>
      <c r="H13" s="20">
        <v>11463.013698630135</v>
      </c>
      <c r="I13" s="8">
        <v>11463.013698630135</v>
      </c>
      <c r="J13" s="19">
        <v>9.91</v>
      </c>
      <c r="K13" s="34">
        <v>480</v>
      </c>
      <c r="L13" s="34">
        <v>480</v>
      </c>
      <c r="M13" s="8">
        <v>192</v>
      </c>
      <c r="N13" s="8">
        <v>336</v>
      </c>
      <c r="O13" s="8">
        <v>336</v>
      </c>
      <c r="P13" s="8">
        <v>8</v>
      </c>
      <c r="Q13" s="8">
        <v>8</v>
      </c>
      <c r="R13" s="8">
        <v>1</v>
      </c>
      <c r="S13" s="8" t="s">
        <v>169</v>
      </c>
      <c r="W13" s="63">
        <v>10.029999999999999</v>
      </c>
    </row>
    <row r="14" spans="1:24" s="8" customFormat="1" ht="16.5" customHeight="1" x14ac:dyDescent="0.3">
      <c r="A14" s="18" t="s">
        <v>720</v>
      </c>
      <c r="B14" s="8" t="s">
        <v>184</v>
      </c>
      <c r="C14" s="8">
        <v>4</v>
      </c>
      <c r="D14" s="8" t="s">
        <v>166</v>
      </c>
      <c r="E14" s="10">
        <v>427.77777777777777</v>
      </c>
      <c r="F14" s="10">
        <v>427.77777777777777</v>
      </c>
      <c r="G14" s="19">
        <v>2373.2876712328766</v>
      </c>
      <c r="H14" s="20">
        <v>9493.1506849315065</v>
      </c>
      <c r="I14" s="8">
        <v>9493.1506849315065</v>
      </c>
      <c r="J14" s="19">
        <v>10.28</v>
      </c>
      <c r="K14" s="21">
        <v>385</v>
      </c>
      <c r="L14" s="21">
        <v>385</v>
      </c>
      <c r="M14" s="8">
        <v>154</v>
      </c>
      <c r="N14" s="8">
        <v>269.5</v>
      </c>
      <c r="O14" s="8">
        <v>269.5</v>
      </c>
      <c r="P14" s="19">
        <v>8</v>
      </c>
      <c r="Q14" s="8">
        <v>8</v>
      </c>
      <c r="R14" s="8">
        <v>1</v>
      </c>
      <c r="S14" s="8" t="s">
        <v>169</v>
      </c>
      <c r="W14" s="63">
        <v>10.41</v>
      </c>
    </row>
    <row r="15" spans="1:24" s="7" customFormat="1" x14ac:dyDescent="0.3">
      <c r="A15" s="14" t="s">
        <v>721</v>
      </c>
      <c r="B15" s="7" t="s">
        <v>186</v>
      </c>
      <c r="C15" s="7">
        <v>2</v>
      </c>
      <c r="D15" s="7" t="s">
        <v>167</v>
      </c>
      <c r="E15" s="7">
        <v>143.33333333333334</v>
      </c>
      <c r="F15" s="7">
        <v>143.33333333333334</v>
      </c>
      <c r="G15" s="15">
        <v>147.26027397260273</v>
      </c>
      <c r="H15" s="16">
        <v>441.78082191780823</v>
      </c>
      <c r="I15" s="7">
        <v>441.78082191780823</v>
      </c>
      <c r="J15" s="15">
        <v>47.48</v>
      </c>
      <c r="K15" s="17">
        <v>129</v>
      </c>
      <c r="L15" s="17">
        <v>129</v>
      </c>
      <c r="M15" s="7">
        <v>0</v>
      </c>
      <c r="N15" s="7">
        <v>770</v>
      </c>
      <c r="O15" s="7">
        <v>770</v>
      </c>
      <c r="P15" s="7">
        <v>4</v>
      </c>
      <c r="Q15" s="7">
        <v>4</v>
      </c>
      <c r="R15" s="7">
        <v>1</v>
      </c>
      <c r="S15" s="7" t="s">
        <v>170</v>
      </c>
      <c r="W15" s="63">
        <v>35.36</v>
      </c>
    </row>
    <row r="16" spans="1:24" s="13" customFormat="1" x14ac:dyDescent="0.3">
      <c r="A16" s="35" t="s">
        <v>722</v>
      </c>
      <c r="B16" s="13" t="s">
        <v>187</v>
      </c>
      <c r="C16" s="13">
        <v>2</v>
      </c>
      <c r="D16" s="13" t="s">
        <v>162</v>
      </c>
      <c r="E16" s="13">
        <v>346.66666666666669</v>
      </c>
      <c r="F16" s="13">
        <v>346.66666666666669</v>
      </c>
      <c r="G16" s="36">
        <v>2019.4520547945206</v>
      </c>
      <c r="H16" s="37">
        <v>4038.9041095890411</v>
      </c>
      <c r="I16" s="13">
        <v>4038.9041095890411</v>
      </c>
      <c r="J16" s="36">
        <v>7</v>
      </c>
      <c r="K16" s="38">
        <v>312</v>
      </c>
      <c r="L16" s="38">
        <v>312</v>
      </c>
      <c r="M16" s="13">
        <v>78</v>
      </c>
      <c r="N16" s="13">
        <v>7200</v>
      </c>
      <c r="O16" s="13">
        <v>7200</v>
      </c>
      <c r="P16" s="13">
        <v>1</v>
      </c>
      <c r="Q16" s="13">
        <v>1</v>
      </c>
      <c r="R16" s="13">
        <v>1</v>
      </c>
      <c r="S16" s="13" t="s">
        <v>168</v>
      </c>
      <c r="W16" s="63">
        <v>7</v>
      </c>
    </row>
    <row r="17" spans="1:23" s="9" customFormat="1" x14ac:dyDescent="0.3">
      <c r="A17" s="22" t="s">
        <v>723</v>
      </c>
      <c r="B17" s="9" t="s">
        <v>188</v>
      </c>
      <c r="C17" s="9">
        <v>1</v>
      </c>
      <c r="D17" s="9" t="s">
        <v>19</v>
      </c>
      <c r="E17" s="9">
        <v>200</v>
      </c>
      <c r="F17" s="9">
        <v>200</v>
      </c>
      <c r="G17" s="23">
        <v>205.47945205479454</v>
      </c>
      <c r="H17" s="24">
        <v>616.43835616438355</v>
      </c>
      <c r="I17" s="9">
        <v>616.43835616438355</v>
      </c>
      <c r="J17" s="23">
        <v>36</v>
      </c>
      <c r="K17" s="25">
        <v>180</v>
      </c>
      <c r="L17" s="25">
        <v>180</v>
      </c>
      <c r="M17" s="9">
        <v>0</v>
      </c>
      <c r="N17" s="9">
        <v>600</v>
      </c>
      <c r="O17" s="9">
        <v>600</v>
      </c>
      <c r="P17" s="9">
        <v>4</v>
      </c>
      <c r="Q17" s="9">
        <v>4</v>
      </c>
      <c r="R17" s="9">
        <v>1</v>
      </c>
      <c r="S17" s="9" t="s">
        <v>171</v>
      </c>
      <c r="W17" s="63">
        <v>36.31</v>
      </c>
    </row>
    <row r="18" spans="1:23" s="46" customFormat="1" x14ac:dyDescent="0.3">
      <c r="A18" s="46" t="s">
        <v>724</v>
      </c>
      <c r="B18" s="46" t="s">
        <v>229</v>
      </c>
      <c r="C18" s="46">
        <v>4</v>
      </c>
      <c r="D18" s="46" t="s">
        <v>166</v>
      </c>
      <c r="E18" s="46">
        <v>777.77777777777771</v>
      </c>
      <c r="F18" s="46">
        <v>777.77777777777771</v>
      </c>
      <c r="G18" s="46">
        <v>4267.1232876712329</v>
      </c>
      <c r="H18" s="46">
        <v>17068.493150684932</v>
      </c>
      <c r="I18" s="46">
        <v>17068.493150684932</v>
      </c>
      <c r="J18" s="46">
        <v>12.97</v>
      </c>
      <c r="K18" s="46">
        <v>700</v>
      </c>
      <c r="L18" s="46">
        <v>700</v>
      </c>
      <c r="M18" s="46">
        <v>308</v>
      </c>
      <c r="N18" s="46">
        <v>489.99999999999994</v>
      </c>
      <c r="O18" s="46">
        <v>489.99999999999994</v>
      </c>
      <c r="P18" s="46">
        <v>8</v>
      </c>
      <c r="Q18" s="46">
        <v>8</v>
      </c>
      <c r="R18" s="46">
        <v>1</v>
      </c>
      <c r="S18" s="46" t="s">
        <v>169</v>
      </c>
      <c r="W18" s="62">
        <v>13.38</v>
      </c>
    </row>
    <row r="19" spans="1:23" s="47" customFormat="1" x14ac:dyDescent="0.3">
      <c r="A19" s="47" t="s">
        <v>725</v>
      </c>
      <c r="B19" s="47" t="s">
        <v>230</v>
      </c>
      <c r="C19" s="47">
        <v>67</v>
      </c>
      <c r="D19" s="47" t="s">
        <v>231</v>
      </c>
      <c r="E19" s="47">
        <v>1.8739635157545604</v>
      </c>
      <c r="F19" s="47">
        <f>E19*0.5</f>
        <v>0.93698175787728022</v>
      </c>
      <c r="G19" s="47">
        <v>8.2788114223403539</v>
      </c>
      <c r="H19" s="47">
        <v>16.557622844680708</v>
      </c>
      <c r="I19" s="47">
        <v>16.557622844680708</v>
      </c>
      <c r="J19" s="47">
        <v>0</v>
      </c>
      <c r="K19" s="47">
        <v>1.6865671641791045</v>
      </c>
      <c r="L19" s="47">
        <f>0.5*K19</f>
        <v>0.84328358208955223</v>
      </c>
      <c r="M19" s="47">
        <v>0</v>
      </c>
      <c r="N19" s="47">
        <v>630</v>
      </c>
      <c r="O19" s="47">
        <v>620</v>
      </c>
      <c r="P19" s="47">
        <v>1</v>
      </c>
      <c r="Q19" s="47">
        <v>1</v>
      </c>
      <c r="R19" s="47">
        <v>2</v>
      </c>
      <c r="S19" s="47" t="s">
        <v>726</v>
      </c>
      <c r="W19" s="62">
        <v>0</v>
      </c>
    </row>
    <row r="20" spans="1:23" s="47" customFormat="1" x14ac:dyDescent="0.3">
      <c r="A20" s="47" t="s">
        <v>727</v>
      </c>
      <c r="B20" s="47" t="s">
        <v>232</v>
      </c>
      <c r="C20" s="47">
        <v>90</v>
      </c>
      <c r="D20" s="47" t="s">
        <v>231</v>
      </c>
      <c r="E20" s="47">
        <v>2.3209876543209877</v>
      </c>
      <c r="F20" s="47">
        <f>E20*0.5</f>
        <v>1.1604938271604939</v>
      </c>
      <c r="G20" s="47">
        <v>10.253678335870118</v>
      </c>
      <c r="H20" s="47">
        <v>0</v>
      </c>
      <c r="I20" s="47">
        <v>0</v>
      </c>
      <c r="J20" s="47">
        <v>0</v>
      </c>
      <c r="K20" s="47">
        <v>2.088888888888889</v>
      </c>
      <c r="L20" s="47">
        <f>0.5*K20</f>
        <v>1.0444444444444445</v>
      </c>
      <c r="M20" s="47">
        <v>0</v>
      </c>
      <c r="N20" s="47">
        <v>900</v>
      </c>
      <c r="O20" s="47">
        <v>180</v>
      </c>
      <c r="P20" s="47">
        <v>1</v>
      </c>
      <c r="Q20" s="47">
        <v>1</v>
      </c>
      <c r="R20" s="47">
        <v>2</v>
      </c>
      <c r="S20" s="47" t="s">
        <v>726</v>
      </c>
      <c r="W20" s="62">
        <v>0</v>
      </c>
    </row>
    <row r="21" spans="1:23" s="7" customFormat="1" x14ac:dyDescent="0.3">
      <c r="A21" s="7" t="s">
        <v>728</v>
      </c>
      <c r="B21" s="7" t="s">
        <v>233</v>
      </c>
      <c r="C21" s="7">
        <v>4</v>
      </c>
      <c r="D21" s="7" t="s">
        <v>167</v>
      </c>
      <c r="E21" s="7">
        <v>201.11111111111111</v>
      </c>
      <c r="F21" s="7">
        <v>201.11111111111111</v>
      </c>
      <c r="G21" s="7">
        <v>293.40182648401827</v>
      </c>
      <c r="H21" s="7">
        <v>293.40182648401827</v>
      </c>
      <c r="I21" s="7">
        <v>293.40182648401827</v>
      </c>
      <c r="J21" s="7">
        <v>90.26</v>
      </c>
      <c r="K21" s="7">
        <v>181</v>
      </c>
      <c r="L21" s="7">
        <v>181</v>
      </c>
      <c r="M21" s="7">
        <v>0</v>
      </c>
      <c r="N21" s="7">
        <v>720</v>
      </c>
      <c r="O21" s="7">
        <v>720</v>
      </c>
      <c r="P21" s="7">
        <v>1</v>
      </c>
      <c r="Q21" s="7">
        <v>1</v>
      </c>
      <c r="R21" s="7">
        <v>1</v>
      </c>
      <c r="S21" s="7" t="s">
        <v>170</v>
      </c>
      <c r="W21" s="62">
        <v>86.78</v>
      </c>
    </row>
    <row r="22" spans="1:23" s="46" customFormat="1" x14ac:dyDescent="0.3">
      <c r="A22" s="46" t="s">
        <v>729</v>
      </c>
      <c r="B22" s="46" t="s">
        <v>234</v>
      </c>
      <c r="C22" s="46">
        <v>4</v>
      </c>
      <c r="D22" s="46" t="s">
        <v>166</v>
      </c>
      <c r="E22" s="46">
        <v>833.33333333333326</v>
      </c>
      <c r="F22" s="46">
        <v>833.33333333333326</v>
      </c>
      <c r="G22" s="46">
        <v>4571.9178082191784</v>
      </c>
      <c r="H22" s="46">
        <v>18287.671232876713</v>
      </c>
      <c r="I22" s="46">
        <v>18287.671232876713</v>
      </c>
      <c r="J22" s="46">
        <v>16.78</v>
      </c>
      <c r="K22" s="46">
        <v>750</v>
      </c>
      <c r="L22" s="46">
        <v>750</v>
      </c>
      <c r="M22" s="46">
        <v>240</v>
      </c>
      <c r="N22" s="46">
        <v>525</v>
      </c>
      <c r="O22" s="46">
        <v>525</v>
      </c>
      <c r="P22" s="46">
        <v>8</v>
      </c>
      <c r="Q22" s="46">
        <v>8</v>
      </c>
      <c r="R22" s="46">
        <v>1</v>
      </c>
      <c r="S22" s="46" t="s">
        <v>169</v>
      </c>
      <c r="W22" s="62">
        <v>17.57</v>
      </c>
    </row>
    <row r="23" spans="1:23" s="47" customFormat="1" x14ac:dyDescent="0.3">
      <c r="A23" s="47" t="s">
        <v>730</v>
      </c>
      <c r="B23" s="47" t="s">
        <v>235</v>
      </c>
      <c r="C23" s="47">
        <v>170</v>
      </c>
      <c r="D23" s="47" t="s">
        <v>231</v>
      </c>
      <c r="E23" s="47">
        <v>2.3202614379084969</v>
      </c>
      <c r="F23" s="47">
        <f>E23*0.5</f>
        <v>1.1601307189542485</v>
      </c>
      <c r="G23" s="47">
        <v>10.250470051034114</v>
      </c>
      <c r="H23" s="47">
        <v>30.751410153102341</v>
      </c>
      <c r="I23" s="47">
        <v>30.751410153102341</v>
      </c>
      <c r="J23" s="47">
        <v>0</v>
      </c>
      <c r="K23" s="47">
        <v>2.0882352941176472</v>
      </c>
      <c r="L23" s="47">
        <f>0.5*K23</f>
        <v>1.0441176470588236</v>
      </c>
      <c r="M23" s="47">
        <v>0</v>
      </c>
      <c r="N23" s="47">
        <v>2816.6666666666665</v>
      </c>
      <c r="O23" s="47">
        <v>2813.3333333333335</v>
      </c>
      <c r="P23" s="47">
        <v>1</v>
      </c>
      <c r="Q23" s="47">
        <v>1</v>
      </c>
      <c r="R23" s="47">
        <v>2</v>
      </c>
      <c r="S23" s="47" t="s">
        <v>726</v>
      </c>
      <c r="W23" s="62">
        <v>0</v>
      </c>
    </row>
    <row r="24" spans="1:23" s="7" customFormat="1" x14ac:dyDescent="0.3">
      <c r="A24" s="7" t="s">
        <v>731</v>
      </c>
      <c r="B24" s="7" t="s">
        <v>236</v>
      </c>
      <c r="C24" s="7">
        <v>2</v>
      </c>
      <c r="D24" s="7" t="s">
        <v>167</v>
      </c>
      <c r="E24" s="7">
        <v>27.777777777777779</v>
      </c>
      <c r="F24" s="7">
        <v>27.777777777777779</v>
      </c>
      <c r="G24" s="7">
        <v>40.525114155251138</v>
      </c>
      <c r="H24" s="7">
        <v>40.525114155251138</v>
      </c>
      <c r="I24" s="7">
        <v>40.525114155251138</v>
      </c>
      <c r="J24" s="7">
        <v>383.47</v>
      </c>
      <c r="K24" s="7">
        <v>25</v>
      </c>
      <c r="L24" s="7">
        <v>25</v>
      </c>
      <c r="M24" s="7">
        <v>0</v>
      </c>
      <c r="N24" s="7">
        <v>60</v>
      </c>
      <c r="O24" s="7">
        <v>60</v>
      </c>
      <c r="P24" s="7">
        <v>1</v>
      </c>
      <c r="Q24" s="7">
        <v>1</v>
      </c>
      <c r="R24" s="7">
        <v>1</v>
      </c>
      <c r="S24" s="7" t="s">
        <v>170</v>
      </c>
      <c r="W24" s="62">
        <v>383.47</v>
      </c>
    </row>
    <row r="25" spans="1:23" s="46" customFormat="1" x14ac:dyDescent="0.3">
      <c r="A25" s="46" t="s">
        <v>732</v>
      </c>
      <c r="B25" s="46" t="s">
        <v>237</v>
      </c>
      <c r="C25" s="46">
        <v>4</v>
      </c>
      <c r="D25" s="46" t="s">
        <v>166</v>
      </c>
      <c r="E25" s="46">
        <v>611.11111111111109</v>
      </c>
      <c r="F25" s="46">
        <v>611.11111111111109</v>
      </c>
      <c r="G25" s="46">
        <v>3559.9315068493152</v>
      </c>
      <c r="H25" s="46">
        <v>14239.726027397261</v>
      </c>
      <c r="I25" s="46">
        <v>14239.726027397261</v>
      </c>
      <c r="J25" s="46">
        <v>13.86</v>
      </c>
      <c r="K25" s="46">
        <v>550</v>
      </c>
      <c r="L25" s="46">
        <v>550</v>
      </c>
      <c r="M25" s="46">
        <v>242</v>
      </c>
      <c r="N25" s="46">
        <v>385</v>
      </c>
      <c r="O25" s="46">
        <v>385</v>
      </c>
      <c r="P25" s="46">
        <v>8</v>
      </c>
      <c r="Q25" s="46">
        <v>8</v>
      </c>
      <c r="R25" s="46">
        <v>1</v>
      </c>
      <c r="S25" s="46" t="s">
        <v>169</v>
      </c>
      <c r="W25" s="62">
        <v>14.29</v>
      </c>
    </row>
    <row r="26" spans="1:23" s="46" customFormat="1" x14ac:dyDescent="0.3">
      <c r="A26" s="46" t="s">
        <v>733</v>
      </c>
      <c r="B26" s="46" t="s">
        <v>238</v>
      </c>
      <c r="C26" s="46">
        <v>2</v>
      </c>
      <c r="D26" s="46" t="s">
        <v>166</v>
      </c>
      <c r="E26" s="46">
        <v>777.77777777777771</v>
      </c>
      <c r="F26" s="46">
        <v>777.77777777777771</v>
      </c>
      <c r="G26" s="46">
        <v>4267.1232876712329</v>
      </c>
      <c r="H26" s="46">
        <v>17068.493150684932</v>
      </c>
      <c r="I26" s="46">
        <v>17068.493150684932</v>
      </c>
      <c r="J26" s="46">
        <v>13.03</v>
      </c>
      <c r="K26" s="46">
        <v>700</v>
      </c>
      <c r="L26" s="46">
        <v>700</v>
      </c>
      <c r="M26" s="46">
        <v>294</v>
      </c>
      <c r="N26" s="46">
        <v>489.99999999999994</v>
      </c>
      <c r="O26" s="46">
        <v>489.99999999999994</v>
      </c>
      <c r="P26" s="46">
        <v>8</v>
      </c>
      <c r="Q26" s="46">
        <v>8</v>
      </c>
      <c r="R26" s="46">
        <v>1</v>
      </c>
      <c r="S26" s="46" t="s">
        <v>169</v>
      </c>
      <c r="W26" s="62">
        <v>14.07</v>
      </c>
    </row>
    <row r="27" spans="1:23" s="13" customFormat="1" x14ac:dyDescent="0.3">
      <c r="A27" s="13" t="s">
        <v>734</v>
      </c>
      <c r="B27" s="13" t="s">
        <v>239</v>
      </c>
      <c r="C27" s="13">
        <v>14</v>
      </c>
      <c r="D27" s="13" t="s">
        <v>162</v>
      </c>
      <c r="E27" s="13">
        <v>125</v>
      </c>
      <c r="F27" s="13">
        <v>125</v>
      </c>
      <c r="G27" s="13">
        <v>728.16780821917803</v>
      </c>
      <c r="H27" s="13">
        <v>2184.5034246575342</v>
      </c>
      <c r="I27" s="13">
        <v>2184.5034246575342</v>
      </c>
      <c r="J27" s="13">
        <v>7</v>
      </c>
      <c r="K27" s="13">
        <v>112.5</v>
      </c>
      <c r="L27" s="13">
        <v>112.5</v>
      </c>
      <c r="M27" s="13">
        <v>0</v>
      </c>
      <c r="N27" s="13">
        <v>12000</v>
      </c>
      <c r="O27" s="13">
        <v>2990</v>
      </c>
      <c r="P27" s="13">
        <v>1</v>
      </c>
      <c r="Q27" s="13">
        <v>1</v>
      </c>
      <c r="R27" s="13">
        <v>1</v>
      </c>
      <c r="S27" s="13" t="s">
        <v>168</v>
      </c>
      <c r="W27" s="62">
        <v>7</v>
      </c>
    </row>
    <row r="28" spans="1:23" s="13" customFormat="1" x14ac:dyDescent="0.3">
      <c r="A28" s="13" t="s">
        <v>735</v>
      </c>
      <c r="B28" s="13" t="s">
        <v>240</v>
      </c>
      <c r="C28" s="13">
        <v>4</v>
      </c>
      <c r="D28" s="13" t="s">
        <v>162</v>
      </c>
      <c r="E28" s="13">
        <v>66.666666666666671</v>
      </c>
      <c r="F28" s="13">
        <v>66.666666666666671</v>
      </c>
      <c r="G28" s="13">
        <v>388.35616438356163</v>
      </c>
      <c r="H28" s="13">
        <v>776.71232876712327</v>
      </c>
      <c r="I28" s="13">
        <v>776.71232876712327</v>
      </c>
      <c r="J28" s="13">
        <v>7</v>
      </c>
      <c r="K28" s="13">
        <v>60</v>
      </c>
      <c r="L28" s="13">
        <v>60</v>
      </c>
      <c r="M28" s="13">
        <v>0</v>
      </c>
      <c r="N28" s="13">
        <v>600</v>
      </c>
      <c r="O28" s="13">
        <v>600</v>
      </c>
      <c r="P28" s="13">
        <v>1</v>
      </c>
      <c r="Q28" s="13">
        <v>1</v>
      </c>
      <c r="R28" s="13">
        <v>1</v>
      </c>
      <c r="S28" s="13" t="s">
        <v>168</v>
      </c>
      <c r="W28" s="62">
        <v>7</v>
      </c>
    </row>
    <row r="29" spans="1:23" s="9" customFormat="1" x14ac:dyDescent="0.3">
      <c r="A29" s="9" t="s">
        <v>736</v>
      </c>
      <c r="B29" s="9" t="s">
        <v>241</v>
      </c>
      <c r="C29" s="9">
        <v>4</v>
      </c>
      <c r="D29" s="9" t="s">
        <v>242</v>
      </c>
      <c r="E29" s="9">
        <v>48.888888888888886</v>
      </c>
      <c r="F29" s="9">
        <v>48.888888888888886</v>
      </c>
      <c r="G29" s="9">
        <v>50.228310502283108</v>
      </c>
      <c r="H29" s="9">
        <v>150.68493150684932</v>
      </c>
      <c r="I29" s="9">
        <v>150.68493150684932</v>
      </c>
      <c r="J29" s="9">
        <v>52.46</v>
      </c>
      <c r="K29" s="9">
        <v>44</v>
      </c>
      <c r="L29" s="9">
        <v>44</v>
      </c>
      <c r="M29" s="9">
        <v>0</v>
      </c>
      <c r="N29" s="9">
        <v>70</v>
      </c>
      <c r="O29" s="9">
        <v>180</v>
      </c>
      <c r="P29" s="9">
        <v>4</v>
      </c>
      <c r="Q29" s="9">
        <v>4</v>
      </c>
      <c r="R29" s="9">
        <v>1</v>
      </c>
      <c r="S29" s="9" t="s">
        <v>171</v>
      </c>
      <c r="W29" s="62">
        <v>36.94</v>
      </c>
    </row>
    <row r="30" spans="1:23" s="9" customFormat="1" x14ac:dyDescent="0.3">
      <c r="A30" s="9" t="s">
        <v>737</v>
      </c>
      <c r="B30" s="9" t="s">
        <v>243</v>
      </c>
      <c r="C30" s="9">
        <v>1</v>
      </c>
      <c r="D30" s="9" t="s">
        <v>242</v>
      </c>
      <c r="E30" s="9">
        <v>488.88888888888886</v>
      </c>
      <c r="F30" s="9">
        <v>488.88888888888886</v>
      </c>
      <c r="G30" s="9">
        <v>502.28310502283108</v>
      </c>
      <c r="H30" s="9">
        <v>1506.8493150684933</v>
      </c>
      <c r="I30" s="9">
        <v>1506.8493150684933</v>
      </c>
      <c r="J30" s="9">
        <v>27.2</v>
      </c>
      <c r="K30" s="9">
        <v>440</v>
      </c>
      <c r="L30" s="9">
        <v>440</v>
      </c>
      <c r="M30" s="9">
        <v>0</v>
      </c>
      <c r="N30" s="9">
        <v>360</v>
      </c>
      <c r="O30" s="9">
        <v>360</v>
      </c>
      <c r="P30" s="9">
        <v>4</v>
      </c>
      <c r="Q30" s="9">
        <v>4</v>
      </c>
      <c r="R30" s="9">
        <v>1</v>
      </c>
      <c r="S30" s="9" t="s">
        <v>171</v>
      </c>
      <c r="W30" s="62">
        <v>27.4</v>
      </c>
    </row>
    <row r="31" spans="1:23" s="13" customFormat="1" x14ac:dyDescent="0.3">
      <c r="A31" s="13" t="s">
        <v>738</v>
      </c>
      <c r="B31" s="13" t="s">
        <v>244</v>
      </c>
      <c r="C31" s="13">
        <v>6</v>
      </c>
      <c r="D31" s="13" t="s">
        <v>162</v>
      </c>
      <c r="E31" s="13">
        <v>333.33333333333331</v>
      </c>
      <c r="F31" s="13">
        <v>333.33333333333331</v>
      </c>
      <c r="G31" s="13">
        <v>1941.7808219178082</v>
      </c>
      <c r="H31" s="13">
        <v>3883.5616438356165</v>
      </c>
      <c r="I31" s="13">
        <v>3883.5616438356165</v>
      </c>
      <c r="J31" s="13">
        <v>7</v>
      </c>
      <c r="K31" s="13">
        <v>300</v>
      </c>
      <c r="L31" s="13">
        <v>300</v>
      </c>
      <c r="M31" s="13">
        <v>0</v>
      </c>
      <c r="N31" s="13">
        <v>12000</v>
      </c>
      <c r="O31" s="13">
        <v>2890</v>
      </c>
      <c r="P31" s="13">
        <v>1</v>
      </c>
      <c r="Q31" s="13">
        <v>1</v>
      </c>
      <c r="R31" s="13">
        <v>1</v>
      </c>
      <c r="S31" s="13" t="s">
        <v>168</v>
      </c>
      <c r="W31" s="62">
        <v>7</v>
      </c>
    </row>
    <row r="32" spans="1:23" s="13" customFormat="1" x14ac:dyDescent="0.3">
      <c r="A32" s="13" t="s">
        <v>739</v>
      </c>
      <c r="B32" s="13" t="s">
        <v>245</v>
      </c>
      <c r="C32" s="13">
        <v>8</v>
      </c>
      <c r="D32" s="13" t="s">
        <v>162</v>
      </c>
      <c r="E32" s="13">
        <v>92.361111111111114</v>
      </c>
      <c r="F32" s="13">
        <v>92.361111111111114</v>
      </c>
      <c r="G32" s="13">
        <v>538.03510273972597</v>
      </c>
      <c r="H32" s="13">
        <v>1076.0702054794519</v>
      </c>
      <c r="I32" s="13">
        <v>1076.0702054794519</v>
      </c>
      <c r="J32" s="13">
        <v>7</v>
      </c>
      <c r="K32" s="13">
        <v>83.125</v>
      </c>
      <c r="L32" s="13">
        <v>83.125</v>
      </c>
      <c r="M32" s="13">
        <v>0</v>
      </c>
      <c r="N32" s="13">
        <v>7790</v>
      </c>
      <c r="O32" s="13">
        <v>1840</v>
      </c>
      <c r="P32" s="13">
        <v>1</v>
      </c>
      <c r="Q32" s="13">
        <v>1</v>
      </c>
      <c r="R32" s="13">
        <v>1</v>
      </c>
      <c r="S32" s="13" t="s">
        <v>168</v>
      </c>
      <c r="W32" s="62">
        <v>7</v>
      </c>
    </row>
    <row r="33" spans="1:23" s="7" customFormat="1" x14ac:dyDescent="0.3">
      <c r="A33" s="7" t="s">
        <v>740</v>
      </c>
      <c r="B33" s="7" t="s">
        <v>246</v>
      </c>
      <c r="C33" s="7">
        <v>4</v>
      </c>
      <c r="D33" s="7" t="s">
        <v>167</v>
      </c>
      <c r="E33" s="7">
        <v>184.44444444444443</v>
      </c>
      <c r="F33" s="7">
        <v>184.44444444444443</v>
      </c>
      <c r="G33" s="7">
        <v>269.08675799086757</v>
      </c>
      <c r="H33" s="7">
        <v>269.08675799086757</v>
      </c>
      <c r="I33" s="7">
        <v>269.08675799086757</v>
      </c>
      <c r="J33" s="7">
        <v>81.61</v>
      </c>
      <c r="K33" s="7">
        <v>166</v>
      </c>
      <c r="L33" s="7">
        <v>166</v>
      </c>
      <c r="M33" s="7">
        <v>0</v>
      </c>
      <c r="N33" s="7">
        <v>660</v>
      </c>
      <c r="O33" s="7">
        <v>660</v>
      </c>
      <c r="P33" s="7">
        <v>1</v>
      </c>
      <c r="Q33" s="7">
        <v>1</v>
      </c>
      <c r="R33" s="7">
        <v>1</v>
      </c>
      <c r="S33" s="7" t="s">
        <v>170</v>
      </c>
      <c r="W33" s="62">
        <v>78.73</v>
      </c>
    </row>
    <row r="34" spans="1:23" s="46" customFormat="1" x14ac:dyDescent="0.3">
      <c r="A34" s="46" t="s">
        <v>741</v>
      </c>
      <c r="B34" s="46" t="s">
        <v>247</v>
      </c>
      <c r="C34" s="46">
        <v>2</v>
      </c>
      <c r="D34" s="46" t="s">
        <v>166</v>
      </c>
      <c r="E34" s="46">
        <v>755.55555555555554</v>
      </c>
      <c r="F34" s="46">
        <v>755.55555555555554</v>
      </c>
      <c r="G34" s="46">
        <v>4145.2054794520545</v>
      </c>
      <c r="H34" s="46">
        <v>16580.821917808218</v>
      </c>
      <c r="I34" s="46">
        <v>16580.821917808218</v>
      </c>
      <c r="J34" s="46">
        <v>17.12</v>
      </c>
      <c r="K34" s="46">
        <v>680</v>
      </c>
      <c r="L34" s="46">
        <v>680</v>
      </c>
      <c r="M34" s="46">
        <v>258.39999999999998</v>
      </c>
      <c r="N34" s="46">
        <v>475.99999999999994</v>
      </c>
      <c r="O34" s="46">
        <v>475.99999999999994</v>
      </c>
      <c r="P34" s="46">
        <v>8</v>
      </c>
      <c r="Q34" s="46">
        <v>8</v>
      </c>
      <c r="R34" s="46">
        <v>1</v>
      </c>
      <c r="S34" s="46" t="s">
        <v>169</v>
      </c>
      <c r="W34" s="62">
        <v>17.420000000000002</v>
      </c>
    </row>
    <row r="35" spans="1:23" s="47" customFormat="1" x14ac:dyDescent="0.3">
      <c r="A35" s="47" t="s">
        <v>742</v>
      </c>
      <c r="B35" s="47" t="s">
        <v>321</v>
      </c>
      <c r="C35" s="47">
        <v>75</v>
      </c>
      <c r="D35" s="47" t="s">
        <v>231</v>
      </c>
      <c r="E35" s="47">
        <v>3.5555555555555558</v>
      </c>
      <c r="F35" s="47">
        <f t="shared" ref="F35:F36" si="0">E35*0.5</f>
        <v>1.7777777777777779</v>
      </c>
      <c r="G35" s="47">
        <v>15.707762557077627</v>
      </c>
      <c r="H35" s="47">
        <v>47.12328767123288</v>
      </c>
      <c r="I35" s="47">
        <v>47.12328767123288</v>
      </c>
      <c r="J35" s="47">
        <v>0</v>
      </c>
      <c r="K35" s="47">
        <v>3.2</v>
      </c>
      <c r="L35" s="47">
        <f>0.5*K35</f>
        <v>1.6</v>
      </c>
      <c r="M35" s="47">
        <v>0</v>
      </c>
      <c r="N35" s="47">
        <v>240</v>
      </c>
      <c r="O35" s="47">
        <v>240</v>
      </c>
      <c r="P35" s="47">
        <v>1</v>
      </c>
      <c r="Q35" s="47">
        <v>1</v>
      </c>
      <c r="R35" s="47">
        <v>2</v>
      </c>
      <c r="S35" s="47" t="s">
        <v>726</v>
      </c>
      <c r="W35" s="62">
        <v>0</v>
      </c>
    </row>
    <row r="36" spans="1:23" s="47" customFormat="1" x14ac:dyDescent="0.3">
      <c r="A36" s="47" t="s">
        <v>743</v>
      </c>
      <c r="B36" s="47" t="s">
        <v>322</v>
      </c>
      <c r="C36" s="47">
        <v>70</v>
      </c>
      <c r="D36" s="47" t="s">
        <v>231</v>
      </c>
      <c r="E36" s="47">
        <v>2.2063492063492065</v>
      </c>
      <c r="F36" s="47">
        <f t="shared" si="0"/>
        <v>1.1031746031746033</v>
      </c>
      <c r="G36" s="47">
        <v>9.7472276581865636</v>
      </c>
      <c r="H36" s="47">
        <v>29.241682974559691</v>
      </c>
      <c r="I36" s="47">
        <v>29.241682974559691</v>
      </c>
      <c r="J36" s="47">
        <v>0</v>
      </c>
      <c r="K36" s="47">
        <v>1.9857142857142858</v>
      </c>
      <c r="L36" s="47">
        <f>0.5*K36</f>
        <v>0.99285714285714288</v>
      </c>
      <c r="M36" s="47">
        <v>0</v>
      </c>
      <c r="N36" s="47">
        <v>139</v>
      </c>
      <c r="O36" s="47">
        <v>139</v>
      </c>
      <c r="P36" s="47">
        <v>1</v>
      </c>
      <c r="Q36" s="47">
        <v>1</v>
      </c>
      <c r="R36" s="47">
        <v>2</v>
      </c>
      <c r="S36" s="47" t="s">
        <v>726</v>
      </c>
      <c r="W36" s="62">
        <v>0</v>
      </c>
    </row>
    <row r="37" spans="1:23" s="13" customFormat="1" x14ac:dyDescent="0.3">
      <c r="A37" s="13" t="s">
        <v>744</v>
      </c>
      <c r="B37" s="13" t="s">
        <v>323</v>
      </c>
      <c r="C37" s="13">
        <v>2</v>
      </c>
      <c r="D37" s="13" t="s">
        <v>162</v>
      </c>
      <c r="E37" s="13">
        <v>75</v>
      </c>
      <c r="F37" s="13">
        <v>75</v>
      </c>
      <c r="G37" s="13">
        <v>436.90068493150682</v>
      </c>
      <c r="H37" s="13">
        <v>873.80136986301363</v>
      </c>
      <c r="I37" s="13">
        <v>873.80136986301363</v>
      </c>
      <c r="J37" s="13">
        <v>7</v>
      </c>
      <c r="K37" s="13">
        <v>67.5</v>
      </c>
      <c r="L37" s="13">
        <v>67.5</v>
      </c>
      <c r="M37" s="13">
        <v>20.25</v>
      </c>
      <c r="N37" s="13">
        <v>900</v>
      </c>
      <c r="O37" s="13">
        <v>900</v>
      </c>
      <c r="P37" s="13">
        <v>1</v>
      </c>
      <c r="Q37" s="13">
        <v>1</v>
      </c>
      <c r="R37" s="13">
        <v>1</v>
      </c>
      <c r="S37" s="13" t="s">
        <v>168</v>
      </c>
      <c r="W37" s="62">
        <v>7</v>
      </c>
    </row>
    <row r="38" spans="1:23" s="7" customFormat="1" x14ac:dyDescent="0.3">
      <c r="A38" s="7" t="s">
        <v>745</v>
      </c>
      <c r="B38" s="7" t="s">
        <v>324</v>
      </c>
      <c r="C38" s="7">
        <v>7</v>
      </c>
      <c r="D38" s="7" t="s">
        <v>167</v>
      </c>
      <c r="E38" s="7">
        <v>88.888888888888886</v>
      </c>
      <c r="F38" s="7">
        <v>88.888888888888886</v>
      </c>
      <c r="G38" s="7">
        <v>129.68036529680364</v>
      </c>
      <c r="H38" s="7">
        <v>129.68036529680364</v>
      </c>
      <c r="I38" s="7">
        <v>129.68036529680364</v>
      </c>
      <c r="J38" s="7">
        <v>88.74</v>
      </c>
      <c r="K38" s="7">
        <v>80</v>
      </c>
      <c r="L38" s="7">
        <v>80</v>
      </c>
      <c r="M38" s="7">
        <v>0</v>
      </c>
      <c r="N38" s="7">
        <v>540</v>
      </c>
      <c r="O38" s="7">
        <v>540</v>
      </c>
      <c r="P38" s="7">
        <v>1</v>
      </c>
      <c r="Q38" s="7">
        <v>1</v>
      </c>
      <c r="R38" s="7">
        <v>1</v>
      </c>
      <c r="S38" s="7" t="s">
        <v>170</v>
      </c>
      <c r="W38" s="62">
        <v>77.540000000000006</v>
      </c>
    </row>
    <row r="39" spans="1:23" s="13" customFormat="1" x14ac:dyDescent="0.3">
      <c r="A39" s="13" t="s">
        <v>746</v>
      </c>
      <c r="B39" s="13" t="s">
        <v>325</v>
      </c>
      <c r="C39" s="13">
        <v>13</v>
      </c>
      <c r="D39" s="13" t="s">
        <v>162</v>
      </c>
      <c r="E39" s="13">
        <v>49.743589743589737</v>
      </c>
      <c r="F39" s="13">
        <v>49.743589743589737</v>
      </c>
      <c r="G39" s="13">
        <v>289.77344573234984</v>
      </c>
      <c r="H39" s="13">
        <v>579.54689146469968</v>
      </c>
      <c r="I39" s="13">
        <v>579.54689146469968</v>
      </c>
      <c r="J39" s="13">
        <v>7</v>
      </c>
      <c r="K39" s="13">
        <v>44.769230769230766</v>
      </c>
      <c r="L39" s="13">
        <v>44.769230769230766</v>
      </c>
      <c r="M39" s="13">
        <v>0</v>
      </c>
      <c r="N39" s="13">
        <v>3600</v>
      </c>
      <c r="O39" s="13">
        <v>3600</v>
      </c>
      <c r="P39" s="13">
        <v>1</v>
      </c>
      <c r="Q39" s="13">
        <v>1</v>
      </c>
      <c r="R39" s="13">
        <v>1</v>
      </c>
      <c r="S39" s="13" t="s">
        <v>168</v>
      </c>
      <c r="W39" s="62">
        <v>7</v>
      </c>
    </row>
    <row r="40" spans="1:23" s="7" customFormat="1" x14ac:dyDescent="0.3">
      <c r="A40" s="7" t="s">
        <v>747</v>
      </c>
      <c r="B40" s="7" t="s">
        <v>326</v>
      </c>
      <c r="C40" s="7">
        <v>2</v>
      </c>
      <c r="D40" s="7" t="s">
        <v>167</v>
      </c>
      <c r="E40" s="7">
        <v>191.11111111111111</v>
      </c>
      <c r="F40" s="7">
        <v>191.11111111111111</v>
      </c>
      <c r="G40" s="7">
        <v>278.81278538812785</v>
      </c>
      <c r="H40" s="7">
        <v>278.81278538812785</v>
      </c>
      <c r="I40" s="7">
        <v>278.81278538812785</v>
      </c>
      <c r="J40" s="7">
        <v>70.790000000000006</v>
      </c>
      <c r="K40" s="7">
        <v>172</v>
      </c>
      <c r="L40" s="7">
        <v>172</v>
      </c>
      <c r="M40" s="7">
        <v>0</v>
      </c>
      <c r="N40" s="7">
        <v>3330</v>
      </c>
      <c r="O40" s="7">
        <v>920</v>
      </c>
      <c r="P40" s="7">
        <v>1</v>
      </c>
      <c r="Q40" s="7">
        <v>1</v>
      </c>
      <c r="R40" s="7">
        <v>1</v>
      </c>
      <c r="S40" s="7" t="s">
        <v>170</v>
      </c>
      <c r="W40" s="62">
        <v>62.39</v>
      </c>
    </row>
    <row r="41" spans="1:23" s="48" customFormat="1" x14ac:dyDescent="0.3">
      <c r="A41" s="48" t="s">
        <v>748</v>
      </c>
      <c r="B41" s="48" t="s">
        <v>327</v>
      </c>
      <c r="C41" s="48">
        <v>4</v>
      </c>
      <c r="D41" s="48" t="s">
        <v>328</v>
      </c>
      <c r="E41" s="48">
        <v>637.5</v>
      </c>
      <c r="F41" s="48">
        <v>637.5</v>
      </c>
      <c r="G41" s="48">
        <v>9280.8647260273974</v>
      </c>
      <c r="H41" s="48">
        <v>37123.45890410959</v>
      </c>
      <c r="I41" s="48">
        <v>37123.45890410959</v>
      </c>
      <c r="J41" s="48">
        <v>2.08</v>
      </c>
      <c r="K41" s="48">
        <v>573.75</v>
      </c>
      <c r="L41" s="48">
        <v>573.75</v>
      </c>
      <c r="M41" s="48">
        <v>355.72500000000002</v>
      </c>
      <c r="N41" s="48">
        <v>516.375</v>
      </c>
      <c r="O41" s="48">
        <v>516.375</v>
      </c>
      <c r="P41" s="48">
        <v>16</v>
      </c>
      <c r="Q41" s="48">
        <v>16</v>
      </c>
      <c r="R41" s="48">
        <v>1</v>
      </c>
      <c r="S41" s="48" t="s">
        <v>329</v>
      </c>
      <c r="W41" s="62">
        <v>2.08</v>
      </c>
    </row>
    <row r="42" spans="1:23" s="48" customFormat="1" x14ac:dyDescent="0.3">
      <c r="A42" s="48" t="s">
        <v>749</v>
      </c>
      <c r="B42" s="48" t="s">
        <v>330</v>
      </c>
      <c r="C42" s="48">
        <v>2</v>
      </c>
      <c r="D42" s="48" t="s">
        <v>328</v>
      </c>
      <c r="E42" s="48">
        <v>666.66666666666663</v>
      </c>
      <c r="F42" s="48">
        <v>666.66666666666663</v>
      </c>
      <c r="G42" s="48">
        <v>7671.232876712329</v>
      </c>
      <c r="H42" s="48">
        <v>30684.931506849316</v>
      </c>
      <c r="I42" s="48">
        <v>30684.931506849316</v>
      </c>
      <c r="J42" s="48">
        <v>5.7</v>
      </c>
      <c r="K42" s="48">
        <v>600</v>
      </c>
      <c r="L42" s="48">
        <v>600</v>
      </c>
      <c r="M42" s="48">
        <v>366</v>
      </c>
      <c r="N42" s="48">
        <v>540</v>
      </c>
      <c r="O42" s="48">
        <v>540</v>
      </c>
      <c r="P42" s="48">
        <v>16</v>
      </c>
      <c r="Q42" s="48">
        <v>16</v>
      </c>
      <c r="R42" s="48">
        <v>1</v>
      </c>
      <c r="S42" s="48" t="s">
        <v>329</v>
      </c>
      <c r="W42" s="62">
        <v>5.7</v>
      </c>
    </row>
    <row r="43" spans="1:23" s="47" customFormat="1" x14ac:dyDescent="0.3">
      <c r="A43" s="47" t="s">
        <v>750</v>
      </c>
      <c r="B43" s="47" t="s">
        <v>331</v>
      </c>
      <c r="C43" s="47">
        <v>185</v>
      </c>
      <c r="D43" s="47" t="s">
        <v>231</v>
      </c>
      <c r="E43" s="47">
        <v>3.045045045045045</v>
      </c>
      <c r="F43" s="47">
        <f>E43*0.5</f>
        <v>1.5225225225225225</v>
      </c>
      <c r="G43" s="47">
        <v>13.452425027767495</v>
      </c>
      <c r="H43" s="47">
        <v>40.357275083302483</v>
      </c>
      <c r="I43" s="47">
        <v>40.357275083302483</v>
      </c>
      <c r="J43" s="47">
        <v>0</v>
      </c>
      <c r="K43" s="47">
        <v>2.7405405405405405</v>
      </c>
      <c r="L43" s="47">
        <f>0.5*K43</f>
        <v>1.3702702702702703</v>
      </c>
      <c r="M43" s="47">
        <v>0</v>
      </c>
      <c r="N43" s="47">
        <v>520</v>
      </c>
      <c r="O43" s="47">
        <v>515</v>
      </c>
      <c r="P43" s="47">
        <v>1</v>
      </c>
      <c r="Q43" s="47">
        <v>1</v>
      </c>
      <c r="R43" s="47">
        <v>2</v>
      </c>
      <c r="S43" s="47" t="s">
        <v>726</v>
      </c>
      <c r="W43" s="62">
        <v>0</v>
      </c>
    </row>
    <row r="44" spans="1:23" s="7" customFormat="1" x14ac:dyDescent="0.3">
      <c r="A44" s="7" t="s">
        <v>751</v>
      </c>
      <c r="B44" s="7" t="s">
        <v>332</v>
      </c>
      <c r="C44" s="7">
        <v>2</v>
      </c>
      <c r="D44" s="7" t="s">
        <v>167</v>
      </c>
      <c r="E44" s="7">
        <v>324.44444444444446</v>
      </c>
      <c r="F44" s="7">
        <v>324.44444444444446</v>
      </c>
      <c r="G44" s="7">
        <v>473.33333333333331</v>
      </c>
      <c r="H44" s="7">
        <v>473.33333333333331</v>
      </c>
      <c r="I44" s="7">
        <v>473.33333333333331</v>
      </c>
      <c r="J44" s="7">
        <v>74.61</v>
      </c>
      <c r="K44" s="7">
        <v>292</v>
      </c>
      <c r="L44" s="7">
        <v>292</v>
      </c>
      <c r="M44" s="7">
        <v>0</v>
      </c>
      <c r="N44" s="7">
        <v>780</v>
      </c>
      <c r="O44" s="7">
        <v>780</v>
      </c>
      <c r="P44" s="7">
        <v>1</v>
      </c>
      <c r="Q44" s="7">
        <v>1</v>
      </c>
      <c r="R44" s="7">
        <v>1</v>
      </c>
      <c r="S44" s="7" t="s">
        <v>170</v>
      </c>
      <c r="W44" s="62">
        <v>66.58</v>
      </c>
    </row>
    <row r="45" spans="1:23" x14ac:dyDescent="0.3">
      <c r="A45" s="49" t="s">
        <v>752</v>
      </c>
      <c r="B45" s="49" t="s">
        <v>333</v>
      </c>
      <c r="C45" s="49">
        <v>1</v>
      </c>
      <c r="D45" s="49" t="s">
        <v>334</v>
      </c>
      <c r="E45" s="49">
        <v>566.66666666666663</v>
      </c>
      <c r="F45" s="49">
        <v>566.66666666666663</v>
      </c>
      <c r="G45" s="49">
        <v>2538.3561643835615</v>
      </c>
      <c r="H45" s="49">
        <v>7615.0684931506839</v>
      </c>
      <c r="I45" s="49">
        <v>7615.0684931506839</v>
      </c>
      <c r="J45" s="49">
        <v>57.96</v>
      </c>
      <c r="K45" s="49">
        <v>510</v>
      </c>
      <c r="L45" s="49">
        <v>510</v>
      </c>
      <c r="M45" s="49">
        <v>0</v>
      </c>
      <c r="N45" s="49">
        <v>420</v>
      </c>
      <c r="O45" s="49">
        <v>420</v>
      </c>
      <c r="P45" s="49">
        <v>1</v>
      </c>
      <c r="Q45" s="49">
        <v>1</v>
      </c>
      <c r="R45" s="49">
        <v>1</v>
      </c>
      <c r="S45" s="49" t="s">
        <v>397</v>
      </c>
      <c r="W45" s="62">
        <v>50.48</v>
      </c>
    </row>
    <row r="46" spans="1:23" s="47" customFormat="1" x14ac:dyDescent="0.3">
      <c r="A46" s="47" t="s">
        <v>753</v>
      </c>
      <c r="B46" s="47" t="s">
        <v>335</v>
      </c>
      <c r="C46" s="47">
        <v>108</v>
      </c>
      <c r="D46" s="47" t="s">
        <v>231</v>
      </c>
      <c r="E46" s="47">
        <v>2.0164609053497942</v>
      </c>
      <c r="F46" s="47">
        <f>E46*0.5</f>
        <v>1.0082304526748971</v>
      </c>
      <c r="G46" s="47">
        <v>8.9083375613055988</v>
      </c>
      <c r="H46" s="47">
        <v>26.725012683916795</v>
      </c>
      <c r="I46" s="47">
        <v>26.725012683916795</v>
      </c>
      <c r="J46" s="47">
        <v>0</v>
      </c>
      <c r="K46" s="47">
        <v>1.8148148148148149</v>
      </c>
      <c r="L46" s="47">
        <f>0.5*K46</f>
        <v>0.90740740740740744</v>
      </c>
      <c r="M46" s="47">
        <v>0</v>
      </c>
      <c r="N46" s="47">
        <v>196</v>
      </c>
      <c r="O46" s="47">
        <v>196</v>
      </c>
      <c r="P46" s="47">
        <v>1</v>
      </c>
      <c r="Q46" s="47">
        <v>1</v>
      </c>
      <c r="R46" s="47">
        <v>2</v>
      </c>
      <c r="S46" s="47" t="s">
        <v>726</v>
      </c>
      <c r="W46" s="62">
        <v>0</v>
      </c>
    </row>
    <row r="47" spans="1:23" s="7" customFormat="1" x14ac:dyDescent="0.3">
      <c r="A47" s="7" t="s">
        <v>754</v>
      </c>
      <c r="B47" s="7" t="s">
        <v>336</v>
      </c>
      <c r="C47" s="7">
        <v>4</v>
      </c>
      <c r="D47" s="7" t="s">
        <v>167</v>
      </c>
      <c r="E47" s="7">
        <v>47.222222222222221</v>
      </c>
      <c r="F47" s="7">
        <v>47.222222222222221</v>
      </c>
      <c r="G47" s="7">
        <v>68.892694063926939</v>
      </c>
      <c r="H47" s="7">
        <v>68.892694063926939</v>
      </c>
      <c r="I47" s="7">
        <v>68.892694063926939</v>
      </c>
      <c r="J47" s="7">
        <v>89.37</v>
      </c>
      <c r="K47" s="7">
        <v>42.5</v>
      </c>
      <c r="L47" s="7">
        <v>42.5</v>
      </c>
      <c r="M47" s="7">
        <v>0</v>
      </c>
      <c r="N47" s="7">
        <v>600</v>
      </c>
      <c r="O47" s="7">
        <v>600</v>
      </c>
      <c r="P47" s="7">
        <v>1</v>
      </c>
      <c r="Q47" s="7">
        <v>1</v>
      </c>
      <c r="R47" s="7">
        <v>1</v>
      </c>
      <c r="S47" s="7" t="s">
        <v>170</v>
      </c>
      <c r="W47" s="62">
        <v>78.73</v>
      </c>
    </row>
    <row r="48" spans="1:23" s="7" customFormat="1" x14ac:dyDescent="0.3">
      <c r="A48" s="7" t="s">
        <v>755</v>
      </c>
      <c r="B48" s="7" t="s">
        <v>337</v>
      </c>
      <c r="C48" s="7">
        <v>6</v>
      </c>
      <c r="D48" s="7" t="s">
        <v>167</v>
      </c>
      <c r="E48" s="7">
        <v>66.666666666666671</v>
      </c>
      <c r="F48" s="7">
        <v>66.666666666666671</v>
      </c>
      <c r="G48" s="7">
        <v>97.260273972602732</v>
      </c>
      <c r="H48" s="7">
        <v>97.260273972602732</v>
      </c>
      <c r="I48" s="7">
        <v>97.260273972602732</v>
      </c>
      <c r="J48" s="7">
        <v>85.53</v>
      </c>
      <c r="K48" s="7">
        <v>60</v>
      </c>
      <c r="L48" s="7">
        <v>60</v>
      </c>
      <c r="M48" s="7">
        <v>0</v>
      </c>
      <c r="N48" s="7">
        <v>3600</v>
      </c>
      <c r="O48" s="7">
        <v>600</v>
      </c>
      <c r="P48" s="7">
        <v>1</v>
      </c>
      <c r="Q48" s="7">
        <v>1</v>
      </c>
      <c r="R48" s="7">
        <v>1</v>
      </c>
      <c r="S48" s="7" t="s">
        <v>170</v>
      </c>
      <c r="W48" s="62">
        <v>74.849999999999994</v>
      </c>
    </row>
    <row r="49" spans="1:23" s="47" customFormat="1" x14ac:dyDescent="0.3">
      <c r="A49" s="47" t="s">
        <v>756</v>
      </c>
      <c r="B49" s="47" t="s">
        <v>338</v>
      </c>
      <c r="C49" s="47">
        <v>192</v>
      </c>
      <c r="D49" s="47" t="s">
        <v>231</v>
      </c>
      <c r="E49" s="47">
        <v>1.869212962962963</v>
      </c>
      <c r="F49" s="47">
        <f>E49*0.5</f>
        <v>0.93460648148148151</v>
      </c>
      <c r="G49" s="47">
        <v>8.2578243911719955</v>
      </c>
      <c r="H49" s="47">
        <v>24.773473173515988</v>
      </c>
      <c r="I49" s="47">
        <v>24.773473173515988</v>
      </c>
      <c r="J49" s="47">
        <v>0</v>
      </c>
      <c r="K49" s="47">
        <v>1.6822916666666667</v>
      </c>
      <c r="L49" s="47">
        <f>0.5*K49</f>
        <v>0.84114583333333337</v>
      </c>
      <c r="M49" s="47">
        <v>0</v>
      </c>
      <c r="N49" s="47">
        <v>625</v>
      </c>
      <c r="O49" s="47">
        <v>610</v>
      </c>
      <c r="P49" s="47">
        <v>1</v>
      </c>
      <c r="Q49" s="47">
        <v>1</v>
      </c>
      <c r="R49" s="47">
        <v>2</v>
      </c>
      <c r="S49" s="47" t="s">
        <v>726</v>
      </c>
      <c r="W49" s="62">
        <v>0</v>
      </c>
    </row>
    <row r="50" spans="1:23" s="48" customFormat="1" x14ac:dyDescent="0.3">
      <c r="A50" s="48" t="s">
        <v>757</v>
      </c>
      <c r="B50" s="48" t="s">
        <v>339</v>
      </c>
      <c r="C50" s="48">
        <v>4</v>
      </c>
      <c r="D50" s="48" t="s">
        <v>328</v>
      </c>
      <c r="E50" s="48">
        <v>444.44444444444446</v>
      </c>
      <c r="F50" s="48">
        <v>444.44444444444446</v>
      </c>
      <c r="G50" s="48">
        <v>6721.4611872146124</v>
      </c>
      <c r="H50" s="48">
        <v>26885.84474885845</v>
      </c>
      <c r="I50" s="48">
        <v>26885.84474885845</v>
      </c>
      <c r="J50" s="48">
        <v>2.41</v>
      </c>
      <c r="K50" s="48">
        <v>400</v>
      </c>
      <c r="L50" s="48">
        <v>400</v>
      </c>
      <c r="M50" s="48">
        <v>240</v>
      </c>
      <c r="N50" s="48">
        <v>360</v>
      </c>
      <c r="O50" s="48">
        <v>360</v>
      </c>
      <c r="P50" s="48">
        <v>16</v>
      </c>
      <c r="Q50" s="48">
        <v>16</v>
      </c>
      <c r="R50" s="48">
        <v>1</v>
      </c>
      <c r="S50" s="48" t="s">
        <v>329</v>
      </c>
      <c r="W50" s="62">
        <v>2.41</v>
      </c>
    </row>
    <row r="51" spans="1:23" s="7" customFormat="1" x14ac:dyDescent="0.3">
      <c r="A51" s="7" t="s">
        <v>758</v>
      </c>
      <c r="B51" s="7" t="s">
        <v>386</v>
      </c>
      <c r="C51" s="7">
        <v>3</v>
      </c>
      <c r="D51" s="7" t="s">
        <v>167</v>
      </c>
      <c r="E51" s="7">
        <v>63.333333333333329</v>
      </c>
      <c r="F51" s="7">
        <v>63.333333333333329</v>
      </c>
      <c r="G51" s="7">
        <v>92.397260273972606</v>
      </c>
      <c r="H51" s="7">
        <v>92.397260273972606</v>
      </c>
      <c r="I51" s="7">
        <v>92.397260273972606</v>
      </c>
      <c r="J51" s="7">
        <v>117.91</v>
      </c>
      <c r="K51" s="7">
        <v>57</v>
      </c>
      <c r="L51" s="7">
        <v>57</v>
      </c>
      <c r="M51" s="7">
        <v>0</v>
      </c>
      <c r="N51" s="7">
        <v>300</v>
      </c>
      <c r="O51" s="7">
        <v>300</v>
      </c>
      <c r="P51" s="7">
        <v>1</v>
      </c>
      <c r="Q51" s="7">
        <v>1</v>
      </c>
      <c r="R51" s="7">
        <v>1</v>
      </c>
      <c r="S51" s="7" t="s">
        <v>170</v>
      </c>
      <c r="W51" s="62">
        <v>106.16</v>
      </c>
    </row>
    <row r="52" spans="1:23" s="50" customFormat="1" x14ac:dyDescent="0.3">
      <c r="A52" s="50" t="s">
        <v>759</v>
      </c>
      <c r="B52" s="50" t="s">
        <v>387</v>
      </c>
      <c r="C52" s="50">
        <v>12</v>
      </c>
      <c r="D52" s="50" t="s">
        <v>242</v>
      </c>
      <c r="E52" s="50">
        <v>20.37037037037037</v>
      </c>
      <c r="F52" s="50">
        <v>20.37037037037037</v>
      </c>
      <c r="G52" s="50">
        <v>29.718417047184168</v>
      </c>
      <c r="H52" s="50">
        <v>29.718417047184168</v>
      </c>
      <c r="I52" s="50">
        <v>29.718417047184168</v>
      </c>
      <c r="J52" s="50">
        <v>125.62</v>
      </c>
      <c r="K52" s="50">
        <v>18.333333333333332</v>
      </c>
      <c r="L52" s="50">
        <v>18.333333333333332</v>
      </c>
      <c r="M52" s="50">
        <v>0</v>
      </c>
      <c r="N52" s="50">
        <v>600</v>
      </c>
      <c r="O52" s="50">
        <v>600</v>
      </c>
      <c r="P52" s="50">
        <v>1</v>
      </c>
      <c r="Q52" s="50">
        <v>1</v>
      </c>
      <c r="R52" s="50">
        <v>1</v>
      </c>
      <c r="S52" s="50" t="s">
        <v>171</v>
      </c>
      <c r="W52" s="62">
        <v>112.46</v>
      </c>
    </row>
    <row r="53" spans="1:23" s="47" customFormat="1" x14ac:dyDescent="0.3">
      <c r="A53" s="47" t="s">
        <v>760</v>
      </c>
      <c r="B53" s="47" t="s">
        <v>388</v>
      </c>
      <c r="C53" s="47">
        <v>104</v>
      </c>
      <c r="D53" s="47" t="s">
        <v>231</v>
      </c>
      <c r="E53" s="47">
        <v>2.3397435897435899</v>
      </c>
      <c r="F53" s="47">
        <f t="shared" ref="F53:F54" si="1">E53*0.5</f>
        <v>1.1698717948717949</v>
      </c>
      <c r="G53" s="47">
        <v>10.336538461538462</v>
      </c>
      <c r="H53" s="47">
        <v>0</v>
      </c>
      <c r="I53" s="47">
        <v>0</v>
      </c>
      <c r="J53" s="47">
        <v>0</v>
      </c>
      <c r="K53" s="47">
        <v>2.1057692307692308</v>
      </c>
      <c r="L53" s="47">
        <f>0.5*K53</f>
        <v>1.0528846153846154</v>
      </c>
      <c r="M53" s="47">
        <v>0</v>
      </c>
      <c r="N53" s="47">
        <v>150</v>
      </c>
      <c r="O53" s="47">
        <v>150</v>
      </c>
      <c r="P53" s="47">
        <v>1</v>
      </c>
      <c r="Q53" s="47">
        <v>1</v>
      </c>
      <c r="R53" s="47">
        <v>2</v>
      </c>
      <c r="S53" s="47" t="s">
        <v>726</v>
      </c>
      <c r="W53" s="62">
        <v>0</v>
      </c>
    </row>
    <row r="54" spans="1:23" s="47" customFormat="1" x14ac:dyDescent="0.3">
      <c r="A54" s="47" t="s">
        <v>761</v>
      </c>
      <c r="B54" s="47" t="s">
        <v>389</v>
      </c>
      <c r="C54" s="47">
        <v>95</v>
      </c>
      <c r="D54" s="47" t="s">
        <v>231</v>
      </c>
      <c r="E54" s="47">
        <v>2.736842105263158</v>
      </c>
      <c r="F54" s="47">
        <f t="shared" si="1"/>
        <v>1.368421052631579</v>
      </c>
      <c r="G54" s="47">
        <v>12.090843547224226</v>
      </c>
      <c r="H54" s="47">
        <v>0</v>
      </c>
      <c r="I54" s="47">
        <v>0</v>
      </c>
      <c r="J54" s="47">
        <v>0</v>
      </c>
      <c r="K54" s="47">
        <v>2.4631578947368422</v>
      </c>
      <c r="L54" s="47">
        <f>0.5*K54</f>
        <v>1.2315789473684211</v>
      </c>
      <c r="M54" s="47">
        <v>0</v>
      </c>
      <c r="N54" s="47">
        <v>180</v>
      </c>
      <c r="O54" s="47">
        <v>180</v>
      </c>
      <c r="P54" s="47">
        <v>1</v>
      </c>
      <c r="Q54" s="47">
        <v>1</v>
      </c>
      <c r="R54" s="47">
        <v>2</v>
      </c>
      <c r="S54" s="47" t="s">
        <v>726</v>
      </c>
      <c r="W54" s="62">
        <v>0</v>
      </c>
    </row>
    <row r="55" spans="1:23" s="7" customFormat="1" x14ac:dyDescent="0.3">
      <c r="A55" s="7" t="s">
        <v>762</v>
      </c>
      <c r="B55" s="7" t="s">
        <v>763</v>
      </c>
      <c r="C55" s="7">
        <v>2</v>
      </c>
      <c r="E55" s="7">
        <v>55.555555555555557</v>
      </c>
      <c r="F55" s="7">
        <v>55.555555555555557</v>
      </c>
      <c r="G55" s="7">
        <v>81.050228310502277</v>
      </c>
      <c r="H55" s="7">
        <v>81.050228310502277</v>
      </c>
      <c r="I55" s="7">
        <v>81.050228310502277</v>
      </c>
      <c r="J55" s="7">
        <v>74.64</v>
      </c>
      <c r="K55" s="7">
        <v>50</v>
      </c>
      <c r="L55" s="7">
        <v>50</v>
      </c>
      <c r="M55" s="7">
        <v>0</v>
      </c>
      <c r="N55" s="7">
        <v>480</v>
      </c>
      <c r="O55" s="7">
        <v>480</v>
      </c>
      <c r="P55" s="7">
        <v>1</v>
      </c>
      <c r="Q55" s="7">
        <v>1</v>
      </c>
      <c r="R55" s="7">
        <v>1</v>
      </c>
      <c r="S55" s="7" t="s">
        <v>170</v>
      </c>
      <c r="W55" s="62">
        <v>66.27</v>
      </c>
    </row>
    <row r="56" spans="1:23" s="47" customFormat="1" x14ac:dyDescent="0.3">
      <c r="A56" s="47" t="s">
        <v>764</v>
      </c>
      <c r="B56" s="47" t="s">
        <v>390</v>
      </c>
      <c r="C56" s="47">
        <v>135</v>
      </c>
      <c r="D56" s="47" t="s">
        <v>231</v>
      </c>
      <c r="E56" s="47">
        <v>2.6748971193415638</v>
      </c>
      <c r="F56" s="47">
        <f>E56*0.5</f>
        <v>1.3374485596707819</v>
      </c>
      <c r="G56" s="47">
        <v>11.817182479282936</v>
      </c>
      <c r="H56" s="47">
        <v>0</v>
      </c>
      <c r="I56" s="47">
        <v>0</v>
      </c>
      <c r="J56" s="47">
        <v>0</v>
      </c>
      <c r="K56" s="47">
        <v>2.4074074074074074</v>
      </c>
      <c r="L56" s="47">
        <f>0.5*K56</f>
        <v>1.2037037037037037</v>
      </c>
      <c r="M56" s="47">
        <v>0</v>
      </c>
      <c r="N56" s="47">
        <v>900</v>
      </c>
      <c r="O56" s="47">
        <v>780</v>
      </c>
      <c r="P56" s="47">
        <v>1</v>
      </c>
      <c r="Q56" s="47">
        <v>1</v>
      </c>
      <c r="R56" s="47">
        <v>2</v>
      </c>
      <c r="S56" s="47" t="s">
        <v>726</v>
      </c>
      <c r="W56" s="62">
        <v>0</v>
      </c>
    </row>
    <row r="57" spans="1:23" s="7" customFormat="1" x14ac:dyDescent="0.3">
      <c r="A57" s="7" t="s">
        <v>765</v>
      </c>
      <c r="B57" s="7" t="s">
        <v>391</v>
      </c>
      <c r="C57" s="7">
        <v>1</v>
      </c>
      <c r="D57" s="7" t="s">
        <v>167</v>
      </c>
      <c r="E57" s="7">
        <v>116.66666666666666</v>
      </c>
      <c r="F57" s="7">
        <v>116.66666666666666</v>
      </c>
      <c r="G57" s="7">
        <v>170.20547945205479</v>
      </c>
      <c r="H57" s="7">
        <v>170.20547945205479</v>
      </c>
      <c r="I57" s="7">
        <v>170.20547945205479</v>
      </c>
      <c r="J57" s="7">
        <v>108.45</v>
      </c>
      <c r="K57" s="7">
        <v>105</v>
      </c>
      <c r="L57" s="7">
        <v>105</v>
      </c>
      <c r="M57" s="7">
        <v>0</v>
      </c>
      <c r="N57" s="7">
        <v>300</v>
      </c>
      <c r="O57" s="7">
        <v>300</v>
      </c>
      <c r="P57" s="7">
        <v>1</v>
      </c>
      <c r="Q57" s="7">
        <v>1</v>
      </c>
      <c r="R57" s="7">
        <v>1</v>
      </c>
      <c r="S57" s="7" t="s">
        <v>170</v>
      </c>
      <c r="W57" s="62">
        <v>97.23</v>
      </c>
    </row>
    <row r="58" spans="1:23" s="50" customFormat="1" x14ac:dyDescent="0.3">
      <c r="A58" s="50" t="s">
        <v>766</v>
      </c>
      <c r="B58" s="50" t="s">
        <v>767</v>
      </c>
      <c r="C58" s="50">
        <v>2</v>
      </c>
      <c r="D58" s="50" t="s">
        <v>242</v>
      </c>
      <c r="E58" s="50">
        <v>226.66666666666666</v>
      </c>
      <c r="F58" s="50">
        <v>226.66666666666666</v>
      </c>
      <c r="G58" s="50">
        <v>232.87671232876713</v>
      </c>
      <c r="H58" s="50">
        <v>698.63013698630141</v>
      </c>
      <c r="I58" s="50">
        <v>698.63013698630141</v>
      </c>
      <c r="J58" s="50">
        <v>57.5</v>
      </c>
      <c r="K58" s="50">
        <v>204</v>
      </c>
      <c r="L58" s="50">
        <v>204</v>
      </c>
      <c r="M58" s="50">
        <v>0</v>
      </c>
      <c r="N58" s="50">
        <v>170</v>
      </c>
      <c r="O58" s="50">
        <v>170</v>
      </c>
      <c r="P58" s="50">
        <v>4</v>
      </c>
      <c r="Q58" s="50">
        <v>4</v>
      </c>
      <c r="R58" s="50">
        <v>1</v>
      </c>
      <c r="S58" s="50" t="s">
        <v>171</v>
      </c>
      <c r="W58" s="62">
        <v>51.8</v>
      </c>
    </row>
    <row r="59" spans="1:23" s="50" customFormat="1" x14ac:dyDescent="0.3">
      <c r="A59" s="50" t="s">
        <v>768</v>
      </c>
      <c r="B59" s="50" t="s">
        <v>392</v>
      </c>
      <c r="C59" s="50">
        <v>3</v>
      </c>
      <c r="D59" s="50" t="s">
        <v>242</v>
      </c>
      <c r="E59" s="50">
        <v>188.88888888888889</v>
      </c>
      <c r="F59" s="50">
        <v>188.88888888888889</v>
      </c>
      <c r="G59" s="50">
        <v>194.06392694063928</v>
      </c>
      <c r="H59" s="50">
        <v>582.19178082191786</v>
      </c>
      <c r="I59" s="50">
        <v>582.19178082191786</v>
      </c>
      <c r="J59" s="50">
        <v>48.57</v>
      </c>
      <c r="K59" s="50">
        <v>170</v>
      </c>
      <c r="L59" s="50">
        <v>170</v>
      </c>
      <c r="M59" s="50">
        <v>0</v>
      </c>
      <c r="N59" s="50">
        <v>600</v>
      </c>
      <c r="O59" s="50">
        <v>600</v>
      </c>
      <c r="P59" s="50">
        <v>4</v>
      </c>
      <c r="Q59" s="50">
        <v>4</v>
      </c>
      <c r="R59" s="50">
        <v>1</v>
      </c>
      <c r="S59" s="50" t="s">
        <v>171</v>
      </c>
      <c r="W59" s="62">
        <v>43.42</v>
      </c>
    </row>
    <row r="60" spans="1:23" s="7" customFormat="1" x14ac:dyDescent="0.3">
      <c r="A60" s="7" t="s">
        <v>769</v>
      </c>
      <c r="B60" s="7" t="s">
        <v>393</v>
      </c>
      <c r="C60" s="7">
        <v>5</v>
      </c>
      <c r="D60" s="7" t="s">
        <v>167</v>
      </c>
      <c r="E60" s="7">
        <v>50.666666666666664</v>
      </c>
      <c r="F60" s="7">
        <v>50.666666666666664</v>
      </c>
      <c r="G60" s="7">
        <v>73.917808219178085</v>
      </c>
      <c r="H60" s="7">
        <v>73.917808219178085</v>
      </c>
      <c r="I60" s="7">
        <v>73.917808219178085</v>
      </c>
      <c r="J60" s="7">
        <v>85.17</v>
      </c>
      <c r="K60" s="7">
        <v>45.6</v>
      </c>
      <c r="L60" s="7">
        <v>45.6</v>
      </c>
      <c r="M60" s="7">
        <v>0</v>
      </c>
      <c r="N60" s="7">
        <v>600</v>
      </c>
      <c r="O60" s="7">
        <v>600</v>
      </c>
      <c r="P60" s="7">
        <v>1</v>
      </c>
      <c r="Q60" s="7">
        <v>1</v>
      </c>
      <c r="R60" s="7">
        <v>1</v>
      </c>
      <c r="S60" s="7" t="s">
        <v>170</v>
      </c>
      <c r="W60" s="62">
        <v>76.94</v>
      </c>
    </row>
    <row r="61" spans="1:23" s="47" customFormat="1" x14ac:dyDescent="0.3">
      <c r="A61" s="47" t="s">
        <v>770</v>
      </c>
      <c r="B61" s="47" t="s">
        <v>394</v>
      </c>
      <c r="C61" s="47">
        <v>137</v>
      </c>
      <c r="D61" s="47" t="s">
        <v>231</v>
      </c>
      <c r="E61" s="47">
        <v>2.9927007299270074</v>
      </c>
      <c r="F61" s="47">
        <f>E61*0.5</f>
        <v>1.4963503649635037</v>
      </c>
      <c r="G61" s="47">
        <v>13.22117788221178</v>
      </c>
      <c r="H61" s="47">
        <v>0</v>
      </c>
      <c r="I61" s="47">
        <v>0</v>
      </c>
      <c r="J61" s="47">
        <v>0</v>
      </c>
      <c r="K61" s="47">
        <v>2.6934306569343067</v>
      </c>
      <c r="L61" s="47">
        <f>0.5*K61</f>
        <v>1.3467153284671534</v>
      </c>
      <c r="M61" s="47">
        <v>0</v>
      </c>
      <c r="N61" s="47">
        <v>610</v>
      </c>
      <c r="O61" s="47">
        <v>610</v>
      </c>
      <c r="P61" s="47">
        <v>1</v>
      </c>
      <c r="Q61" s="47">
        <v>1</v>
      </c>
      <c r="R61" s="47">
        <v>2</v>
      </c>
      <c r="S61" s="47" t="s">
        <v>726</v>
      </c>
      <c r="W61" s="62">
        <v>0</v>
      </c>
    </row>
    <row r="62" spans="1:23" s="7" customFormat="1" x14ac:dyDescent="0.3">
      <c r="A62" s="7" t="s">
        <v>771</v>
      </c>
      <c r="B62" s="7" t="s">
        <v>395</v>
      </c>
      <c r="C62" s="7">
        <v>3</v>
      </c>
      <c r="D62" s="7" t="s">
        <v>167</v>
      </c>
      <c r="E62" s="7">
        <v>25.555555555555554</v>
      </c>
      <c r="F62" s="7">
        <v>25.555555555555554</v>
      </c>
      <c r="G62" s="7">
        <v>37.283105022831052</v>
      </c>
      <c r="H62" s="7">
        <v>37.283105022831052</v>
      </c>
      <c r="I62" s="7">
        <v>37.283105022831052</v>
      </c>
      <c r="J62" s="7">
        <v>412.25</v>
      </c>
      <c r="K62" s="7">
        <v>23</v>
      </c>
      <c r="L62" s="7">
        <v>23</v>
      </c>
      <c r="M62" s="7">
        <v>0</v>
      </c>
      <c r="N62" s="7">
        <v>180</v>
      </c>
      <c r="O62" s="7">
        <v>180</v>
      </c>
      <c r="P62" s="7">
        <v>1</v>
      </c>
      <c r="Q62" s="7">
        <v>1</v>
      </c>
      <c r="R62" s="7">
        <v>1</v>
      </c>
      <c r="S62" s="7" t="s">
        <v>170</v>
      </c>
      <c r="W62" s="62">
        <v>412.25</v>
      </c>
    </row>
    <row r="63" spans="1:23" x14ac:dyDescent="0.3">
      <c r="A63" s="49" t="s">
        <v>772</v>
      </c>
      <c r="B63" s="49" t="s">
        <v>396</v>
      </c>
      <c r="C63" s="49">
        <v>8</v>
      </c>
      <c r="D63" s="49" t="s">
        <v>334</v>
      </c>
      <c r="E63" s="49">
        <v>183.33333333333334</v>
      </c>
      <c r="F63" s="49">
        <v>183.33333333333334</v>
      </c>
      <c r="G63" s="49">
        <v>800.51369863013701</v>
      </c>
      <c r="H63" s="49">
        <v>3202.0547945205481</v>
      </c>
      <c r="I63" s="49">
        <v>3202.0547945205481</v>
      </c>
      <c r="J63" s="49">
        <v>79.085000000000008</v>
      </c>
      <c r="K63" s="49">
        <v>165</v>
      </c>
      <c r="L63" s="49">
        <v>165</v>
      </c>
      <c r="M63" s="49">
        <v>0</v>
      </c>
      <c r="N63" s="49">
        <v>430</v>
      </c>
      <c r="O63" s="49">
        <v>290</v>
      </c>
      <c r="P63" s="49">
        <v>1</v>
      </c>
      <c r="Q63" s="49">
        <v>1</v>
      </c>
      <c r="R63" s="49">
        <v>1</v>
      </c>
      <c r="S63" s="49" t="s">
        <v>397</v>
      </c>
      <c r="W63" s="62">
        <v>49.69</v>
      </c>
    </row>
  </sheetData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73"/>
  <sheetViews>
    <sheetView workbookViewId="0">
      <selection activeCell="F48" sqref="F48"/>
    </sheetView>
  </sheetViews>
  <sheetFormatPr defaultColWidth="9.109375" defaultRowHeight="14.4" x14ac:dyDescent="0.3"/>
  <cols>
    <col min="1" max="1" width="15.88671875" style="81" customWidth="1"/>
    <col min="2" max="2" width="10.6640625" style="81" customWidth="1"/>
    <col min="3" max="3" width="9.109375" style="81"/>
    <col min="4" max="4" width="11" style="90" customWidth="1"/>
    <col min="5" max="5" width="14.6640625" style="81" customWidth="1"/>
    <col min="6" max="6" width="15.5546875" style="81" customWidth="1"/>
    <col min="7" max="7" width="18.5546875" style="81" customWidth="1"/>
    <col min="8" max="8" width="18.44140625" style="81" customWidth="1"/>
    <col min="9" max="16384" width="9.109375" style="81"/>
  </cols>
  <sheetData>
    <row r="1" spans="1:12" ht="32.25" customHeight="1" x14ac:dyDescent="0.3">
      <c r="A1" s="86" t="s">
        <v>955</v>
      </c>
      <c r="B1" s="80" t="s">
        <v>958</v>
      </c>
      <c r="C1" s="87" t="s">
        <v>808</v>
      </c>
      <c r="D1" s="93" t="s">
        <v>802</v>
      </c>
      <c r="E1" s="89" t="s">
        <v>2</v>
      </c>
      <c r="F1" s="89" t="s">
        <v>3</v>
      </c>
      <c r="G1" s="88" t="s">
        <v>803</v>
      </c>
      <c r="H1" s="88" t="s">
        <v>804</v>
      </c>
      <c r="I1" s="91" t="s">
        <v>6</v>
      </c>
      <c r="J1" s="91" t="s">
        <v>7</v>
      </c>
      <c r="K1" s="91" t="s">
        <v>8</v>
      </c>
      <c r="L1" s="91" t="s">
        <v>788</v>
      </c>
    </row>
    <row r="2" spans="1:12" x14ac:dyDescent="0.3">
      <c r="A2" s="83" t="s">
        <v>817</v>
      </c>
      <c r="B2" s="81" t="s">
        <v>818</v>
      </c>
      <c r="C2" s="81" t="s">
        <v>223</v>
      </c>
      <c r="D2" s="90">
        <v>1</v>
      </c>
      <c r="E2" s="81">
        <v>0</v>
      </c>
      <c r="F2" s="81">
        <v>0</v>
      </c>
      <c r="G2" s="92">
        <v>200</v>
      </c>
      <c r="H2" s="92">
        <v>-200</v>
      </c>
      <c r="I2" s="81">
        <v>0</v>
      </c>
      <c r="J2" s="90">
        <v>0</v>
      </c>
      <c r="K2" s="90">
        <v>0</v>
      </c>
      <c r="L2" s="90">
        <v>0</v>
      </c>
    </row>
    <row r="3" spans="1:12" x14ac:dyDescent="0.3">
      <c r="A3" s="83" t="s">
        <v>819</v>
      </c>
      <c r="B3" s="81" t="s">
        <v>820</v>
      </c>
      <c r="C3" s="81" t="s">
        <v>214</v>
      </c>
      <c r="D3" s="92">
        <v>1</v>
      </c>
      <c r="E3" s="81">
        <v>0</v>
      </c>
      <c r="F3" s="81">
        <v>0</v>
      </c>
      <c r="G3" s="92">
        <v>800</v>
      </c>
      <c r="H3" s="92">
        <v>-200</v>
      </c>
      <c r="I3" s="90">
        <v>0</v>
      </c>
      <c r="J3" s="90">
        <v>0</v>
      </c>
      <c r="K3" s="90">
        <v>0</v>
      </c>
      <c r="L3" s="90">
        <v>0</v>
      </c>
    </row>
    <row r="4" spans="1:12" x14ac:dyDescent="0.3">
      <c r="A4" s="83" t="s">
        <v>821</v>
      </c>
      <c r="B4" s="81" t="s">
        <v>822</v>
      </c>
      <c r="C4" s="81" t="s">
        <v>212</v>
      </c>
      <c r="D4" s="92">
        <v>1</v>
      </c>
      <c r="E4" s="81">
        <v>0</v>
      </c>
      <c r="F4" s="81">
        <v>0</v>
      </c>
      <c r="G4" s="92">
        <v>800</v>
      </c>
      <c r="H4" s="92">
        <v>-200</v>
      </c>
      <c r="I4" s="90">
        <v>0</v>
      </c>
      <c r="J4" s="90">
        <v>0</v>
      </c>
      <c r="K4" s="90">
        <v>0</v>
      </c>
      <c r="L4" s="90">
        <v>0</v>
      </c>
    </row>
    <row r="5" spans="1:12" x14ac:dyDescent="0.3">
      <c r="A5" s="83" t="s">
        <v>823</v>
      </c>
      <c r="B5" s="81" t="s">
        <v>824</v>
      </c>
      <c r="C5" s="81" t="s">
        <v>190</v>
      </c>
      <c r="D5" s="92">
        <v>1</v>
      </c>
      <c r="E5" s="81">
        <v>0</v>
      </c>
      <c r="F5" s="81">
        <v>0</v>
      </c>
      <c r="G5" s="92">
        <v>300</v>
      </c>
      <c r="H5" s="92">
        <v>-200</v>
      </c>
      <c r="I5" s="90">
        <v>0</v>
      </c>
      <c r="J5" s="90">
        <v>0</v>
      </c>
      <c r="K5" s="90">
        <v>0</v>
      </c>
      <c r="L5" s="90">
        <v>0</v>
      </c>
    </row>
    <row r="6" spans="1:12" x14ac:dyDescent="0.3">
      <c r="A6" s="83" t="s">
        <v>825</v>
      </c>
      <c r="B6" s="81" t="s">
        <v>826</v>
      </c>
      <c r="C6" s="81" t="s">
        <v>208</v>
      </c>
      <c r="D6" s="92">
        <v>1</v>
      </c>
      <c r="E6" s="81">
        <v>0</v>
      </c>
      <c r="F6" s="81">
        <v>0</v>
      </c>
      <c r="G6" s="92">
        <v>200</v>
      </c>
      <c r="H6" s="92">
        <v>-200</v>
      </c>
      <c r="I6" s="90">
        <v>0</v>
      </c>
      <c r="J6" s="90">
        <v>0</v>
      </c>
      <c r="K6" s="90">
        <v>0</v>
      </c>
      <c r="L6" s="90">
        <v>0</v>
      </c>
    </row>
    <row r="7" spans="1:12" x14ac:dyDescent="0.3">
      <c r="A7" s="83" t="s">
        <v>827</v>
      </c>
      <c r="B7" s="81" t="s">
        <v>828</v>
      </c>
      <c r="C7" s="81" t="s">
        <v>204</v>
      </c>
      <c r="D7" s="92">
        <v>1</v>
      </c>
      <c r="E7" s="81">
        <v>0</v>
      </c>
      <c r="F7" s="81">
        <v>0</v>
      </c>
      <c r="G7" s="92">
        <v>200</v>
      </c>
      <c r="H7" s="92">
        <v>-264</v>
      </c>
      <c r="I7" s="90">
        <v>0</v>
      </c>
      <c r="J7" s="90">
        <v>0</v>
      </c>
      <c r="K7" s="90">
        <v>0</v>
      </c>
      <c r="L7" s="90">
        <v>0</v>
      </c>
    </row>
    <row r="8" spans="1:12" x14ac:dyDescent="0.3">
      <c r="A8" s="83" t="s">
        <v>829</v>
      </c>
      <c r="B8" s="81" t="s">
        <v>830</v>
      </c>
      <c r="C8" s="81" t="s">
        <v>193</v>
      </c>
      <c r="D8" s="92">
        <v>1</v>
      </c>
      <c r="E8" s="81">
        <v>0</v>
      </c>
      <c r="F8" s="81">
        <v>0</v>
      </c>
      <c r="G8" s="92">
        <v>200</v>
      </c>
      <c r="H8" s="92">
        <v>-200</v>
      </c>
      <c r="I8" s="90">
        <v>0</v>
      </c>
      <c r="J8" s="90">
        <v>0</v>
      </c>
      <c r="K8" s="90">
        <v>0</v>
      </c>
      <c r="L8" s="90">
        <v>0</v>
      </c>
    </row>
    <row r="9" spans="1:12" x14ac:dyDescent="0.3">
      <c r="A9" s="83" t="s">
        <v>831</v>
      </c>
      <c r="B9" s="81" t="s">
        <v>832</v>
      </c>
      <c r="C9" s="81" t="s">
        <v>219</v>
      </c>
      <c r="D9" s="92">
        <v>1</v>
      </c>
      <c r="E9" s="81">
        <v>0</v>
      </c>
      <c r="F9" s="81">
        <v>0</v>
      </c>
      <c r="G9" s="92">
        <v>200</v>
      </c>
      <c r="H9" s="92">
        <v>-200</v>
      </c>
      <c r="I9" s="90">
        <v>0</v>
      </c>
      <c r="J9" s="90">
        <v>0</v>
      </c>
      <c r="K9" s="90">
        <v>0</v>
      </c>
      <c r="L9" s="90">
        <v>0</v>
      </c>
    </row>
    <row r="10" spans="1:12" x14ac:dyDescent="0.3">
      <c r="A10" s="83" t="s">
        <v>833</v>
      </c>
      <c r="B10" s="81" t="s">
        <v>834</v>
      </c>
      <c r="C10" s="81" t="s">
        <v>221</v>
      </c>
      <c r="D10" s="92">
        <v>1</v>
      </c>
      <c r="E10" s="81">
        <v>0</v>
      </c>
      <c r="F10" s="81">
        <v>0</v>
      </c>
      <c r="G10" s="92">
        <v>340</v>
      </c>
      <c r="H10" s="92">
        <v>-200</v>
      </c>
      <c r="I10" s="90">
        <v>0</v>
      </c>
      <c r="J10" s="90">
        <v>0</v>
      </c>
      <c r="K10" s="90">
        <v>0</v>
      </c>
      <c r="L10" s="90">
        <v>0</v>
      </c>
    </row>
    <row r="11" spans="1:12" x14ac:dyDescent="0.3">
      <c r="A11" s="83" t="s">
        <v>835</v>
      </c>
      <c r="B11" s="81" t="s">
        <v>836</v>
      </c>
      <c r="C11" s="81" t="s">
        <v>216</v>
      </c>
      <c r="D11" s="92">
        <v>1</v>
      </c>
      <c r="E11" s="81">
        <v>0</v>
      </c>
      <c r="F11" s="81">
        <v>0</v>
      </c>
      <c r="G11" s="92">
        <v>200</v>
      </c>
      <c r="H11" s="92">
        <v>-200</v>
      </c>
      <c r="I11" s="90">
        <v>0</v>
      </c>
      <c r="J11" s="90">
        <v>0</v>
      </c>
      <c r="K11" s="90">
        <v>0</v>
      </c>
      <c r="L11" s="90">
        <v>0</v>
      </c>
    </row>
    <row r="12" spans="1:12" x14ac:dyDescent="0.3">
      <c r="A12" s="83" t="s">
        <v>837</v>
      </c>
      <c r="B12" s="81" t="s">
        <v>838</v>
      </c>
      <c r="C12" s="81" t="s">
        <v>213</v>
      </c>
      <c r="D12" s="92">
        <v>1</v>
      </c>
      <c r="E12" s="81">
        <v>0</v>
      </c>
      <c r="F12" s="81">
        <v>0</v>
      </c>
      <c r="G12" s="92">
        <v>1190</v>
      </c>
      <c r="H12" s="92">
        <v>-200</v>
      </c>
      <c r="I12" s="90">
        <v>0</v>
      </c>
      <c r="J12" s="90">
        <v>0</v>
      </c>
      <c r="K12" s="90">
        <v>0</v>
      </c>
      <c r="L12" s="90">
        <v>0</v>
      </c>
    </row>
    <row r="13" spans="1:12" x14ac:dyDescent="0.3">
      <c r="A13" s="83" t="s">
        <v>839</v>
      </c>
      <c r="B13" s="81" t="s">
        <v>840</v>
      </c>
      <c r="C13" s="81" t="s">
        <v>222</v>
      </c>
      <c r="D13" s="92">
        <v>1</v>
      </c>
      <c r="E13" s="81">
        <v>0</v>
      </c>
      <c r="F13" s="81">
        <v>0</v>
      </c>
      <c r="G13" s="92">
        <v>200</v>
      </c>
      <c r="H13" s="92">
        <v>-200</v>
      </c>
      <c r="I13" s="90">
        <v>0</v>
      </c>
      <c r="J13" s="90">
        <v>0</v>
      </c>
      <c r="K13" s="90">
        <v>0</v>
      </c>
      <c r="L13" s="90">
        <v>0</v>
      </c>
    </row>
    <row r="14" spans="1:12" x14ac:dyDescent="0.3">
      <c r="A14" s="83" t="s">
        <v>841</v>
      </c>
      <c r="B14" s="81" t="s">
        <v>842</v>
      </c>
      <c r="C14" s="81" t="s">
        <v>195</v>
      </c>
      <c r="D14" s="92">
        <v>1</v>
      </c>
      <c r="E14" s="81">
        <v>0</v>
      </c>
      <c r="F14" s="81">
        <v>0</v>
      </c>
      <c r="G14" s="92">
        <v>480</v>
      </c>
      <c r="H14" s="92">
        <v>-200</v>
      </c>
      <c r="I14" s="90">
        <v>0</v>
      </c>
      <c r="J14" s="90">
        <v>0</v>
      </c>
      <c r="K14" s="90">
        <v>0</v>
      </c>
      <c r="L14" s="90">
        <v>0</v>
      </c>
    </row>
    <row r="15" spans="1:12" x14ac:dyDescent="0.3">
      <c r="A15" s="83" t="s">
        <v>956</v>
      </c>
      <c r="B15" s="81" t="s">
        <v>843</v>
      </c>
      <c r="C15" s="81" t="s">
        <v>191</v>
      </c>
      <c r="D15" s="92">
        <v>1</v>
      </c>
      <c r="E15" s="81">
        <v>0</v>
      </c>
      <c r="F15" s="81">
        <v>0</v>
      </c>
      <c r="G15" s="92">
        <v>200</v>
      </c>
      <c r="H15" s="92">
        <v>-480</v>
      </c>
      <c r="I15" s="90">
        <v>0</v>
      </c>
      <c r="J15" s="90">
        <v>0</v>
      </c>
      <c r="K15" s="90">
        <v>0</v>
      </c>
      <c r="L15" s="90">
        <v>0</v>
      </c>
    </row>
    <row r="16" spans="1:12" x14ac:dyDescent="0.3">
      <c r="A16" s="83" t="s">
        <v>957</v>
      </c>
      <c r="B16" s="81" t="s">
        <v>844</v>
      </c>
      <c r="C16" s="81" t="s">
        <v>192</v>
      </c>
      <c r="D16" s="92">
        <v>1</v>
      </c>
      <c r="E16" s="81">
        <v>0</v>
      </c>
      <c r="F16" s="81">
        <v>0</v>
      </c>
      <c r="G16" s="92">
        <v>200</v>
      </c>
      <c r="H16" s="92">
        <v>-200</v>
      </c>
      <c r="I16" s="90">
        <v>0</v>
      </c>
      <c r="J16" s="90">
        <v>0</v>
      </c>
      <c r="K16" s="90">
        <v>0</v>
      </c>
      <c r="L16" s="90">
        <v>0</v>
      </c>
    </row>
    <row r="17" spans="1:12" x14ac:dyDescent="0.3">
      <c r="A17" s="83" t="s">
        <v>845</v>
      </c>
      <c r="B17" s="81" t="s">
        <v>846</v>
      </c>
      <c r="C17" s="81" t="s">
        <v>196</v>
      </c>
      <c r="D17" s="92">
        <v>1</v>
      </c>
      <c r="E17" s="81">
        <v>0</v>
      </c>
      <c r="F17" s="81">
        <v>0</v>
      </c>
      <c r="G17" s="92">
        <v>400</v>
      </c>
      <c r="H17" s="92">
        <v>-200</v>
      </c>
      <c r="I17" s="90">
        <v>0</v>
      </c>
      <c r="J17" s="90">
        <v>0</v>
      </c>
      <c r="K17" s="90">
        <v>0</v>
      </c>
      <c r="L17" s="90">
        <v>0</v>
      </c>
    </row>
    <row r="18" spans="1:12" x14ac:dyDescent="0.3">
      <c r="A18" s="83" t="s">
        <v>847</v>
      </c>
      <c r="B18" s="81" t="s">
        <v>848</v>
      </c>
      <c r="C18" s="81" t="s">
        <v>217</v>
      </c>
      <c r="D18" s="92">
        <v>1</v>
      </c>
      <c r="E18" s="81">
        <v>0</v>
      </c>
      <c r="F18" s="81">
        <v>0</v>
      </c>
      <c r="G18" s="92">
        <v>300</v>
      </c>
      <c r="H18" s="92">
        <v>-200</v>
      </c>
      <c r="I18" s="90">
        <v>0</v>
      </c>
      <c r="J18" s="90">
        <v>0</v>
      </c>
      <c r="K18" s="90">
        <v>0</v>
      </c>
      <c r="L18" s="90">
        <v>0</v>
      </c>
    </row>
    <row r="19" spans="1:12" x14ac:dyDescent="0.3">
      <c r="A19" s="83" t="s">
        <v>849</v>
      </c>
      <c r="B19" s="81" t="s">
        <v>850</v>
      </c>
      <c r="C19" s="81" t="s">
        <v>202</v>
      </c>
      <c r="D19" s="92">
        <v>1</v>
      </c>
      <c r="E19" s="81">
        <v>0</v>
      </c>
      <c r="F19" s="81">
        <v>0</v>
      </c>
      <c r="G19" s="92">
        <v>800</v>
      </c>
      <c r="H19" s="92">
        <v>-468</v>
      </c>
      <c r="I19" s="90">
        <v>0</v>
      </c>
      <c r="J19" s="90">
        <v>0</v>
      </c>
      <c r="K19" s="90">
        <v>0</v>
      </c>
      <c r="L19" s="90">
        <v>0</v>
      </c>
    </row>
    <row r="20" spans="1:12" x14ac:dyDescent="0.3">
      <c r="A20" s="83" t="s">
        <v>851</v>
      </c>
      <c r="B20" s="81" t="s">
        <v>852</v>
      </c>
      <c r="C20" s="81" t="s">
        <v>210</v>
      </c>
      <c r="D20" s="92">
        <v>1</v>
      </c>
      <c r="E20" s="81">
        <v>0</v>
      </c>
      <c r="F20" s="81">
        <v>0</v>
      </c>
      <c r="G20" s="92">
        <v>640</v>
      </c>
      <c r="H20" s="92">
        <v>-200</v>
      </c>
      <c r="I20" s="90">
        <v>0</v>
      </c>
      <c r="J20" s="90">
        <v>0</v>
      </c>
      <c r="K20" s="90">
        <v>0</v>
      </c>
      <c r="L20" s="90">
        <v>0</v>
      </c>
    </row>
    <row r="21" spans="1:12" x14ac:dyDescent="0.3">
      <c r="A21" s="83" t="s">
        <v>853</v>
      </c>
      <c r="B21" s="81" t="s">
        <v>854</v>
      </c>
      <c r="C21" s="81" t="s">
        <v>211</v>
      </c>
      <c r="D21" s="92">
        <v>1</v>
      </c>
      <c r="E21" s="81">
        <v>0</v>
      </c>
      <c r="F21" s="81">
        <v>0</v>
      </c>
      <c r="G21" s="92">
        <v>300</v>
      </c>
      <c r="H21" s="92">
        <v>-200</v>
      </c>
      <c r="I21" s="90">
        <v>0</v>
      </c>
      <c r="J21" s="90">
        <v>0</v>
      </c>
      <c r="K21" s="90">
        <v>0</v>
      </c>
      <c r="L21" s="90">
        <v>0</v>
      </c>
    </row>
    <row r="22" spans="1:12" x14ac:dyDescent="0.3">
      <c r="A22" s="83" t="s">
        <v>855</v>
      </c>
      <c r="B22" s="81" t="s">
        <v>856</v>
      </c>
      <c r="C22" s="81" t="s">
        <v>197</v>
      </c>
      <c r="D22" s="92">
        <v>1</v>
      </c>
      <c r="E22" s="81">
        <v>0</v>
      </c>
      <c r="F22" s="81">
        <v>0</v>
      </c>
      <c r="G22" s="92">
        <v>440</v>
      </c>
      <c r="H22" s="92">
        <v>-376</v>
      </c>
      <c r="I22" s="90">
        <v>0</v>
      </c>
      <c r="J22" s="90">
        <v>0</v>
      </c>
      <c r="K22" s="90">
        <v>0</v>
      </c>
      <c r="L22" s="90">
        <v>0</v>
      </c>
    </row>
    <row r="23" spans="1:12" x14ac:dyDescent="0.3">
      <c r="A23" s="83" t="s">
        <v>857</v>
      </c>
      <c r="B23" s="81" t="s">
        <v>858</v>
      </c>
      <c r="C23" s="81" t="s">
        <v>205</v>
      </c>
      <c r="D23" s="92">
        <v>1</v>
      </c>
      <c r="E23" s="81">
        <v>0</v>
      </c>
      <c r="F23" s="81">
        <v>0</v>
      </c>
      <c r="G23" s="92">
        <v>980</v>
      </c>
      <c r="H23" s="92">
        <v>-200</v>
      </c>
      <c r="I23" s="90">
        <v>0</v>
      </c>
      <c r="J23" s="90">
        <v>0</v>
      </c>
      <c r="K23" s="90">
        <v>0</v>
      </c>
      <c r="L23" s="90">
        <v>0</v>
      </c>
    </row>
    <row r="24" spans="1:12" x14ac:dyDescent="0.3">
      <c r="A24" s="83" t="s">
        <v>859</v>
      </c>
      <c r="B24" s="81" t="s">
        <v>860</v>
      </c>
      <c r="C24" s="81" t="s">
        <v>218</v>
      </c>
      <c r="D24" s="92">
        <v>1</v>
      </c>
      <c r="E24" s="81">
        <v>0</v>
      </c>
      <c r="F24" s="81">
        <v>0</v>
      </c>
      <c r="G24" s="92">
        <v>520</v>
      </c>
      <c r="H24" s="92">
        <v>-200</v>
      </c>
      <c r="I24" s="90">
        <v>0</v>
      </c>
      <c r="J24" s="90">
        <v>0</v>
      </c>
      <c r="K24" s="90">
        <v>0</v>
      </c>
      <c r="L24" s="90">
        <v>0</v>
      </c>
    </row>
    <row r="25" spans="1:12" x14ac:dyDescent="0.3">
      <c r="A25" s="83" t="s">
        <v>861</v>
      </c>
      <c r="B25" s="81" t="s">
        <v>862</v>
      </c>
      <c r="C25" s="81" t="s">
        <v>200</v>
      </c>
      <c r="D25" s="92">
        <v>1</v>
      </c>
      <c r="E25" s="81">
        <v>0</v>
      </c>
      <c r="F25" s="81">
        <v>0</v>
      </c>
      <c r="G25" s="92">
        <v>400</v>
      </c>
      <c r="H25" s="92">
        <v>-200</v>
      </c>
      <c r="I25" s="90">
        <v>0</v>
      </c>
      <c r="J25" s="90">
        <v>0</v>
      </c>
      <c r="K25" s="90">
        <v>0</v>
      </c>
      <c r="L25" s="90">
        <v>0</v>
      </c>
    </row>
    <row r="26" spans="1:12" x14ac:dyDescent="0.3">
      <c r="A26" s="83" t="s">
        <v>863</v>
      </c>
      <c r="B26" s="81" t="s">
        <v>864</v>
      </c>
      <c r="C26" s="81" t="s">
        <v>209</v>
      </c>
      <c r="D26" s="92">
        <v>1</v>
      </c>
      <c r="E26" s="81">
        <v>0</v>
      </c>
      <c r="F26" s="81">
        <v>0</v>
      </c>
      <c r="G26" s="92">
        <v>800</v>
      </c>
      <c r="H26" s="92">
        <v>-200</v>
      </c>
      <c r="I26" s="90">
        <v>0</v>
      </c>
      <c r="J26" s="90">
        <v>0</v>
      </c>
      <c r="K26" s="90">
        <v>0</v>
      </c>
      <c r="L26" s="90">
        <v>0</v>
      </c>
    </row>
    <row r="27" spans="1:12" x14ac:dyDescent="0.3">
      <c r="A27" s="83" t="s">
        <v>865</v>
      </c>
      <c r="B27" s="81" t="s">
        <v>866</v>
      </c>
      <c r="C27" s="81" t="s">
        <v>203</v>
      </c>
      <c r="D27" s="92">
        <v>1</v>
      </c>
      <c r="E27" s="81">
        <v>0</v>
      </c>
      <c r="F27" s="81">
        <v>0</v>
      </c>
      <c r="G27" s="92">
        <v>700</v>
      </c>
      <c r="H27" s="92">
        <v>-200</v>
      </c>
      <c r="I27" s="90">
        <v>0</v>
      </c>
      <c r="J27" s="90">
        <v>0</v>
      </c>
      <c r="K27" s="90">
        <v>0</v>
      </c>
      <c r="L27" s="90">
        <v>0</v>
      </c>
    </row>
    <row r="28" spans="1:12" x14ac:dyDescent="0.3">
      <c r="A28" s="83" t="s">
        <v>867</v>
      </c>
      <c r="B28" s="81" t="s">
        <v>868</v>
      </c>
      <c r="C28" s="81" t="s">
        <v>206</v>
      </c>
      <c r="D28" s="92">
        <v>1</v>
      </c>
      <c r="E28" s="81">
        <v>0</v>
      </c>
      <c r="F28" s="81">
        <v>0</v>
      </c>
      <c r="G28" s="92">
        <v>720</v>
      </c>
      <c r="H28" s="92">
        <v>-200</v>
      </c>
      <c r="I28" s="90">
        <v>0</v>
      </c>
      <c r="J28" s="90">
        <v>0</v>
      </c>
      <c r="K28" s="90">
        <v>0</v>
      </c>
      <c r="L28" s="90">
        <v>0</v>
      </c>
    </row>
    <row r="29" spans="1:12" s="40" customFormat="1" x14ac:dyDescent="0.3">
      <c r="A29" s="40" t="s">
        <v>869</v>
      </c>
      <c r="B29" s="40" t="s">
        <v>870</v>
      </c>
      <c r="C29" s="40" t="s">
        <v>299</v>
      </c>
      <c r="D29" s="92">
        <v>1</v>
      </c>
      <c r="E29" s="40">
        <v>0</v>
      </c>
      <c r="F29" s="40">
        <v>0</v>
      </c>
      <c r="G29" s="92">
        <v>800</v>
      </c>
      <c r="H29" s="92">
        <v>-560</v>
      </c>
      <c r="I29" s="90">
        <v>0</v>
      </c>
      <c r="J29" s="90">
        <v>0</v>
      </c>
      <c r="K29" s="90">
        <v>0</v>
      </c>
      <c r="L29" s="90">
        <v>0</v>
      </c>
    </row>
    <row r="30" spans="1:12" x14ac:dyDescent="0.3">
      <c r="A30" s="81" t="s">
        <v>871</v>
      </c>
      <c r="B30" s="81" t="s">
        <v>872</v>
      </c>
      <c r="C30" s="81" t="s">
        <v>267</v>
      </c>
      <c r="D30" s="92">
        <v>1</v>
      </c>
      <c r="E30" s="83">
        <v>0</v>
      </c>
      <c r="F30" s="83">
        <v>0</v>
      </c>
      <c r="G30" s="92">
        <v>200</v>
      </c>
      <c r="H30" s="92">
        <v>-400</v>
      </c>
      <c r="I30" s="90">
        <v>0</v>
      </c>
      <c r="J30" s="90">
        <v>0</v>
      </c>
      <c r="K30" s="90">
        <v>0</v>
      </c>
      <c r="L30" s="90">
        <v>0</v>
      </c>
    </row>
    <row r="31" spans="1:12" x14ac:dyDescent="0.3">
      <c r="A31" s="81" t="s">
        <v>873</v>
      </c>
      <c r="B31" s="81" t="s">
        <v>874</v>
      </c>
      <c r="C31" s="81" t="s">
        <v>250</v>
      </c>
      <c r="D31" s="92">
        <v>1</v>
      </c>
      <c r="E31" s="83">
        <v>0</v>
      </c>
      <c r="F31" s="83">
        <v>0</v>
      </c>
      <c r="G31" s="92">
        <v>200</v>
      </c>
      <c r="H31" s="92">
        <v>-200</v>
      </c>
      <c r="I31" s="90">
        <v>0</v>
      </c>
      <c r="J31" s="90">
        <v>0</v>
      </c>
      <c r="K31" s="90">
        <v>0</v>
      </c>
      <c r="L31" s="90">
        <v>0</v>
      </c>
    </row>
    <row r="32" spans="1:12" x14ac:dyDescent="0.3">
      <c r="A32" s="81" t="s">
        <v>875</v>
      </c>
      <c r="B32" s="81" t="s">
        <v>876</v>
      </c>
      <c r="C32" s="81" t="s">
        <v>249</v>
      </c>
      <c r="D32" s="92">
        <v>1</v>
      </c>
      <c r="E32" s="83">
        <v>0</v>
      </c>
      <c r="F32" s="83">
        <v>0</v>
      </c>
      <c r="G32" s="92">
        <v>200</v>
      </c>
      <c r="H32" s="92">
        <v>-200</v>
      </c>
      <c r="I32" s="90">
        <v>0</v>
      </c>
      <c r="J32" s="90">
        <v>0</v>
      </c>
      <c r="K32" s="90">
        <v>0</v>
      </c>
      <c r="L32" s="90">
        <v>0</v>
      </c>
    </row>
    <row r="33" spans="1:12" x14ac:dyDescent="0.3">
      <c r="A33" s="92" t="s">
        <v>960</v>
      </c>
      <c r="B33" s="81" t="s">
        <v>877</v>
      </c>
      <c r="C33" s="81" t="s">
        <v>258</v>
      </c>
      <c r="D33" s="92">
        <v>1</v>
      </c>
      <c r="E33" s="83">
        <v>0</v>
      </c>
      <c r="F33" s="83">
        <v>0</v>
      </c>
      <c r="G33" s="92">
        <v>560</v>
      </c>
      <c r="H33" s="92">
        <v>-200</v>
      </c>
      <c r="I33" s="90">
        <v>0</v>
      </c>
      <c r="J33" s="90">
        <v>0</v>
      </c>
      <c r="K33" s="90">
        <v>0</v>
      </c>
      <c r="L33" s="90">
        <v>0</v>
      </c>
    </row>
    <row r="34" spans="1:12" x14ac:dyDescent="0.3">
      <c r="A34" s="81" t="s">
        <v>878</v>
      </c>
      <c r="B34" s="81" t="s">
        <v>879</v>
      </c>
      <c r="C34" s="81" t="s">
        <v>262</v>
      </c>
      <c r="D34" s="92">
        <v>1</v>
      </c>
      <c r="E34" s="83">
        <v>0</v>
      </c>
      <c r="F34" s="83">
        <v>0</v>
      </c>
      <c r="G34" s="92">
        <v>480</v>
      </c>
      <c r="H34" s="92">
        <v>-200</v>
      </c>
      <c r="I34" s="90">
        <v>0</v>
      </c>
      <c r="J34" s="90">
        <v>0</v>
      </c>
      <c r="K34" s="90">
        <v>0</v>
      </c>
      <c r="L34" s="90">
        <v>0</v>
      </c>
    </row>
    <row r="35" spans="1:12" x14ac:dyDescent="0.3">
      <c r="A35" s="81" t="s">
        <v>880</v>
      </c>
      <c r="B35" s="81" t="s">
        <v>881</v>
      </c>
      <c r="C35" s="81" t="s">
        <v>256</v>
      </c>
      <c r="D35" s="92">
        <v>1</v>
      </c>
      <c r="E35" s="83">
        <v>0</v>
      </c>
      <c r="F35" s="83">
        <v>0</v>
      </c>
      <c r="G35" s="92">
        <v>200</v>
      </c>
      <c r="H35" s="92">
        <v>-200</v>
      </c>
      <c r="I35" s="90">
        <v>0</v>
      </c>
      <c r="J35" s="90">
        <v>0</v>
      </c>
      <c r="K35" s="90">
        <v>0</v>
      </c>
      <c r="L35" s="90">
        <v>0</v>
      </c>
    </row>
    <row r="36" spans="1:12" x14ac:dyDescent="0.3">
      <c r="A36" s="81" t="s">
        <v>882</v>
      </c>
      <c r="B36" s="81" t="s">
        <v>883</v>
      </c>
      <c r="C36" s="81" t="s">
        <v>248</v>
      </c>
      <c r="D36" s="92">
        <v>1</v>
      </c>
      <c r="E36" s="83">
        <v>0</v>
      </c>
      <c r="F36" s="83">
        <v>0</v>
      </c>
      <c r="G36" s="92">
        <v>200</v>
      </c>
      <c r="H36" s="92">
        <v>-200</v>
      </c>
      <c r="I36" s="90">
        <v>0</v>
      </c>
      <c r="J36" s="90">
        <v>0</v>
      </c>
      <c r="K36" s="90">
        <v>0</v>
      </c>
      <c r="L36" s="90">
        <v>0</v>
      </c>
    </row>
    <row r="37" spans="1:12" x14ac:dyDescent="0.3">
      <c r="A37" s="81" t="s">
        <v>884</v>
      </c>
      <c r="B37" s="81" t="s">
        <v>885</v>
      </c>
      <c r="C37" s="81" t="s">
        <v>302</v>
      </c>
      <c r="D37" s="92">
        <v>1</v>
      </c>
      <c r="E37" s="83">
        <v>0</v>
      </c>
      <c r="F37" s="83">
        <v>0</v>
      </c>
      <c r="G37" s="92">
        <v>200</v>
      </c>
      <c r="H37" s="92">
        <v>-240</v>
      </c>
      <c r="I37" s="90">
        <v>0</v>
      </c>
      <c r="J37" s="90">
        <v>0</v>
      </c>
      <c r="K37" s="90">
        <v>0</v>
      </c>
      <c r="L37" s="90">
        <v>0</v>
      </c>
    </row>
    <row r="38" spans="1:12" x14ac:dyDescent="0.3">
      <c r="A38" s="81" t="s">
        <v>886</v>
      </c>
      <c r="B38" s="81" t="s">
        <v>887</v>
      </c>
      <c r="C38" s="81" t="s">
        <v>281</v>
      </c>
      <c r="D38" s="92">
        <v>1</v>
      </c>
      <c r="E38" s="83">
        <v>0</v>
      </c>
      <c r="F38" s="83">
        <v>0</v>
      </c>
      <c r="G38" s="92">
        <v>200</v>
      </c>
      <c r="H38" s="92">
        <v>-274</v>
      </c>
      <c r="I38" s="90">
        <v>0</v>
      </c>
      <c r="J38" s="90">
        <v>0</v>
      </c>
      <c r="K38" s="90">
        <v>0</v>
      </c>
      <c r="L38" s="90">
        <v>0</v>
      </c>
    </row>
    <row r="39" spans="1:12" x14ac:dyDescent="0.3">
      <c r="A39" s="81" t="s">
        <v>888</v>
      </c>
      <c r="B39" s="81" t="s">
        <v>889</v>
      </c>
      <c r="C39" s="81" t="s">
        <v>268</v>
      </c>
      <c r="D39" s="92">
        <v>1</v>
      </c>
      <c r="E39" s="83">
        <v>0</v>
      </c>
      <c r="F39" s="83">
        <v>0</v>
      </c>
      <c r="G39" s="92">
        <v>200</v>
      </c>
      <c r="H39" s="92">
        <v>-200</v>
      </c>
      <c r="I39" s="90">
        <v>0</v>
      </c>
      <c r="J39" s="90">
        <v>0</v>
      </c>
      <c r="K39" s="90">
        <v>0</v>
      </c>
      <c r="L39" s="90">
        <v>0</v>
      </c>
    </row>
    <row r="40" spans="1:12" x14ac:dyDescent="0.3">
      <c r="A40" s="81" t="s">
        <v>890</v>
      </c>
      <c r="B40" s="81" t="s">
        <v>891</v>
      </c>
      <c r="C40" s="81" t="s">
        <v>271</v>
      </c>
      <c r="D40" s="92">
        <v>1</v>
      </c>
      <c r="E40" s="83">
        <v>0</v>
      </c>
      <c r="F40" s="83">
        <v>0</v>
      </c>
      <c r="G40" s="92">
        <v>200</v>
      </c>
      <c r="H40" s="92">
        <v>-200</v>
      </c>
      <c r="I40" s="90">
        <v>0</v>
      </c>
      <c r="J40" s="90">
        <v>0</v>
      </c>
      <c r="K40" s="90">
        <v>0</v>
      </c>
      <c r="L40" s="90">
        <v>0</v>
      </c>
    </row>
    <row r="41" spans="1:12" x14ac:dyDescent="0.3">
      <c r="A41" s="81" t="s">
        <v>892</v>
      </c>
      <c r="B41" s="81" t="s">
        <v>893</v>
      </c>
      <c r="C41" s="81" t="s">
        <v>266</v>
      </c>
      <c r="D41" s="92">
        <v>1</v>
      </c>
      <c r="E41" s="83">
        <v>0</v>
      </c>
      <c r="F41" s="83">
        <v>0</v>
      </c>
      <c r="G41" s="92">
        <v>800</v>
      </c>
      <c r="H41" s="92">
        <v>-800</v>
      </c>
      <c r="I41" s="90">
        <v>0</v>
      </c>
      <c r="J41" s="90">
        <v>0</v>
      </c>
      <c r="K41" s="90">
        <v>0</v>
      </c>
      <c r="L41" s="90">
        <v>0</v>
      </c>
    </row>
    <row r="42" spans="1:12" x14ac:dyDescent="0.3">
      <c r="A42" s="81" t="s">
        <v>894</v>
      </c>
      <c r="B42" s="81" t="s">
        <v>895</v>
      </c>
      <c r="C42" s="81" t="s">
        <v>301</v>
      </c>
      <c r="D42" s="92">
        <v>1</v>
      </c>
      <c r="E42" s="83">
        <v>0</v>
      </c>
      <c r="F42" s="83">
        <v>0</v>
      </c>
      <c r="G42" s="92">
        <v>420</v>
      </c>
      <c r="H42" s="92">
        <v>-400</v>
      </c>
      <c r="I42" s="90">
        <v>0</v>
      </c>
      <c r="J42" s="90">
        <v>0</v>
      </c>
      <c r="K42" s="90">
        <v>0</v>
      </c>
      <c r="L42" s="90">
        <v>0</v>
      </c>
    </row>
    <row r="43" spans="1:12" x14ac:dyDescent="0.3">
      <c r="A43" s="81" t="s">
        <v>896</v>
      </c>
      <c r="B43" s="81" t="s">
        <v>897</v>
      </c>
      <c r="C43" s="81" t="s">
        <v>297</v>
      </c>
      <c r="D43" s="92">
        <v>1</v>
      </c>
      <c r="E43" s="83">
        <v>0</v>
      </c>
      <c r="F43" s="83">
        <v>0</v>
      </c>
      <c r="G43" s="92">
        <v>200</v>
      </c>
      <c r="H43" s="92">
        <v>-200</v>
      </c>
      <c r="I43" s="90">
        <v>0</v>
      </c>
      <c r="J43" s="90">
        <v>0</v>
      </c>
      <c r="K43" s="90">
        <v>0</v>
      </c>
      <c r="L43" s="90">
        <v>0</v>
      </c>
    </row>
    <row r="44" spans="1:12" x14ac:dyDescent="0.3">
      <c r="A44" s="81" t="s">
        <v>898</v>
      </c>
      <c r="B44" s="81" t="s">
        <v>899</v>
      </c>
      <c r="C44" s="81" t="s">
        <v>284</v>
      </c>
      <c r="D44" s="92">
        <v>1</v>
      </c>
      <c r="E44" s="83">
        <v>0</v>
      </c>
      <c r="F44" s="83">
        <v>0</v>
      </c>
      <c r="G44" s="92">
        <v>800</v>
      </c>
      <c r="H44" s="92">
        <v>-200</v>
      </c>
      <c r="I44" s="90">
        <v>0</v>
      </c>
      <c r="J44" s="90">
        <v>0</v>
      </c>
      <c r="K44" s="90">
        <v>0</v>
      </c>
      <c r="L44" s="90">
        <v>0</v>
      </c>
    </row>
    <row r="45" spans="1:12" x14ac:dyDescent="0.3">
      <c r="A45" s="81" t="s">
        <v>900</v>
      </c>
      <c r="B45" s="81" t="s">
        <v>901</v>
      </c>
      <c r="C45" s="81" t="s">
        <v>294</v>
      </c>
      <c r="D45" s="92">
        <v>1</v>
      </c>
      <c r="E45" s="83">
        <v>0</v>
      </c>
      <c r="F45" s="83">
        <v>0</v>
      </c>
      <c r="G45" s="92">
        <v>320</v>
      </c>
      <c r="H45" s="92">
        <v>-200</v>
      </c>
      <c r="I45" s="90">
        <v>0</v>
      </c>
      <c r="J45" s="90">
        <v>0</v>
      </c>
      <c r="K45" s="90">
        <v>0</v>
      </c>
      <c r="L45" s="90">
        <v>0</v>
      </c>
    </row>
    <row r="46" spans="1:12" x14ac:dyDescent="0.3">
      <c r="A46" s="81" t="s">
        <v>902</v>
      </c>
      <c r="B46" s="81" t="s">
        <v>903</v>
      </c>
      <c r="C46" s="81" t="s">
        <v>276</v>
      </c>
      <c r="D46" s="92">
        <v>1</v>
      </c>
      <c r="E46" s="83">
        <v>0</v>
      </c>
      <c r="F46" s="83">
        <v>0</v>
      </c>
      <c r="G46" s="92">
        <v>800</v>
      </c>
      <c r="H46" s="92">
        <v>-200</v>
      </c>
      <c r="I46" s="90">
        <v>0</v>
      </c>
      <c r="J46" s="90">
        <v>0</v>
      </c>
      <c r="K46" s="90">
        <v>0</v>
      </c>
      <c r="L46" s="90">
        <v>0</v>
      </c>
    </row>
    <row r="47" spans="1:12" x14ac:dyDescent="0.3">
      <c r="A47" s="81" t="s">
        <v>904</v>
      </c>
      <c r="B47" s="81" t="s">
        <v>905</v>
      </c>
      <c r="C47" s="81" t="s">
        <v>275</v>
      </c>
      <c r="D47" s="92">
        <v>1</v>
      </c>
      <c r="E47" s="83">
        <v>0</v>
      </c>
      <c r="F47" s="83">
        <v>0</v>
      </c>
      <c r="G47" s="92">
        <v>800</v>
      </c>
      <c r="H47" s="92">
        <v>-200</v>
      </c>
      <c r="I47" s="90">
        <v>0</v>
      </c>
      <c r="J47" s="90">
        <v>0</v>
      </c>
      <c r="K47" s="90">
        <v>0</v>
      </c>
      <c r="L47" s="90">
        <v>0</v>
      </c>
    </row>
    <row r="48" spans="1:12" x14ac:dyDescent="0.3">
      <c r="A48" s="81" t="s">
        <v>906</v>
      </c>
      <c r="B48" s="81" t="s">
        <v>907</v>
      </c>
      <c r="C48" s="81" t="s">
        <v>264</v>
      </c>
      <c r="D48" s="92">
        <v>1</v>
      </c>
      <c r="E48" s="83">
        <v>0</v>
      </c>
      <c r="F48" s="83">
        <v>0</v>
      </c>
      <c r="G48" s="92">
        <v>400</v>
      </c>
      <c r="H48" s="92">
        <v>-800</v>
      </c>
      <c r="I48" s="90">
        <v>0</v>
      </c>
      <c r="J48" s="90">
        <v>0</v>
      </c>
      <c r="K48" s="90">
        <v>0</v>
      </c>
      <c r="L48" s="90">
        <v>0</v>
      </c>
    </row>
    <row r="49" spans="1:12" x14ac:dyDescent="0.3">
      <c r="A49" s="81" t="s">
        <v>908</v>
      </c>
      <c r="B49" s="81" t="s">
        <v>909</v>
      </c>
      <c r="C49" s="81" t="s">
        <v>270</v>
      </c>
      <c r="D49" s="92">
        <v>1</v>
      </c>
      <c r="E49" s="83">
        <v>0</v>
      </c>
      <c r="F49" s="83">
        <v>0</v>
      </c>
      <c r="G49" s="92">
        <v>1240</v>
      </c>
      <c r="H49" s="92">
        <v>-200</v>
      </c>
      <c r="I49" s="90">
        <v>0</v>
      </c>
      <c r="J49" s="90">
        <v>0</v>
      </c>
      <c r="K49" s="90">
        <v>0</v>
      </c>
      <c r="L49" s="90">
        <v>0</v>
      </c>
    </row>
    <row r="50" spans="1:12" x14ac:dyDescent="0.3">
      <c r="A50" s="81" t="s">
        <v>910</v>
      </c>
      <c r="B50" s="81" t="s">
        <v>911</v>
      </c>
      <c r="C50" s="81" t="s">
        <v>298</v>
      </c>
      <c r="D50" s="92">
        <v>1</v>
      </c>
      <c r="E50" s="83">
        <v>0</v>
      </c>
      <c r="F50" s="83">
        <v>0</v>
      </c>
      <c r="G50" s="92">
        <v>240</v>
      </c>
      <c r="H50" s="92">
        <v>-200</v>
      </c>
      <c r="I50" s="90">
        <v>0</v>
      </c>
      <c r="J50" s="90">
        <v>0</v>
      </c>
      <c r="K50" s="90">
        <v>0</v>
      </c>
      <c r="L50" s="90">
        <v>0</v>
      </c>
    </row>
    <row r="51" spans="1:12" x14ac:dyDescent="0.3">
      <c r="A51" s="81" t="s">
        <v>912</v>
      </c>
      <c r="B51" s="81" t="s">
        <v>913</v>
      </c>
      <c r="C51" s="81" t="s">
        <v>280</v>
      </c>
      <c r="D51" s="92">
        <v>1</v>
      </c>
      <c r="E51" s="83">
        <v>0</v>
      </c>
      <c r="F51" s="83">
        <v>0</v>
      </c>
      <c r="G51" s="92">
        <v>200</v>
      </c>
      <c r="H51" s="92">
        <v>-200</v>
      </c>
      <c r="I51" s="90">
        <v>0</v>
      </c>
      <c r="J51" s="90">
        <v>0</v>
      </c>
      <c r="K51" s="90">
        <v>0</v>
      </c>
      <c r="L51" s="90">
        <v>0</v>
      </c>
    </row>
    <row r="52" spans="1:12" s="40" customFormat="1" x14ac:dyDescent="0.3">
      <c r="A52" s="40" t="s">
        <v>914</v>
      </c>
      <c r="B52" s="40" t="s">
        <v>915</v>
      </c>
      <c r="C52" s="40" t="s">
        <v>347</v>
      </c>
      <c r="D52" s="92">
        <v>1</v>
      </c>
      <c r="E52" s="84">
        <v>0</v>
      </c>
      <c r="F52" s="40">
        <v>0</v>
      </c>
      <c r="G52" s="92">
        <v>200</v>
      </c>
      <c r="H52" s="92">
        <v>-200</v>
      </c>
      <c r="I52" s="90">
        <v>0</v>
      </c>
      <c r="J52" s="90">
        <v>0</v>
      </c>
      <c r="K52" s="90">
        <v>0</v>
      </c>
      <c r="L52" s="90">
        <v>0</v>
      </c>
    </row>
    <row r="53" spans="1:12" x14ac:dyDescent="0.3">
      <c r="A53" s="83" t="s">
        <v>916</v>
      </c>
      <c r="B53" s="81" t="s">
        <v>917</v>
      </c>
      <c r="C53" s="81" t="s">
        <v>372</v>
      </c>
      <c r="D53" s="92">
        <v>1</v>
      </c>
      <c r="E53" s="85">
        <v>0</v>
      </c>
      <c r="F53" s="81">
        <v>0</v>
      </c>
      <c r="G53" s="92">
        <v>200</v>
      </c>
      <c r="H53" s="92">
        <v>-200</v>
      </c>
      <c r="I53" s="90">
        <v>0</v>
      </c>
      <c r="J53" s="90">
        <v>0</v>
      </c>
      <c r="K53" s="90">
        <v>0</v>
      </c>
      <c r="L53" s="90">
        <v>0</v>
      </c>
    </row>
    <row r="54" spans="1:12" x14ac:dyDescent="0.3">
      <c r="A54" s="83" t="s">
        <v>918</v>
      </c>
      <c r="B54" s="81" t="s">
        <v>919</v>
      </c>
      <c r="C54" s="81" t="s">
        <v>352</v>
      </c>
      <c r="D54" s="92">
        <v>1</v>
      </c>
      <c r="E54" s="85">
        <v>0</v>
      </c>
      <c r="F54" s="81">
        <v>0</v>
      </c>
      <c r="G54" s="92">
        <v>200</v>
      </c>
      <c r="H54" s="92">
        <v>-200</v>
      </c>
      <c r="I54" s="90">
        <v>0</v>
      </c>
      <c r="J54" s="90">
        <v>0</v>
      </c>
      <c r="K54" s="90">
        <v>0</v>
      </c>
      <c r="L54" s="90">
        <v>0</v>
      </c>
    </row>
    <row r="55" spans="1:12" x14ac:dyDescent="0.3">
      <c r="A55" s="83" t="s">
        <v>920</v>
      </c>
      <c r="B55" s="81" t="s">
        <v>921</v>
      </c>
      <c r="C55" s="81" t="s">
        <v>348</v>
      </c>
      <c r="D55" s="92">
        <v>1</v>
      </c>
      <c r="E55" s="85">
        <v>0</v>
      </c>
      <c r="F55" s="81">
        <v>0</v>
      </c>
      <c r="G55" s="92">
        <v>200</v>
      </c>
      <c r="H55" s="92">
        <v>-200</v>
      </c>
      <c r="I55" s="90">
        <v>0</v>
      </c>
      <c r="J55" s="90">
        <v>0</v>
      </c>
      <c r="K55" s="90">
        <v>0</v>
      </c>
      <c r="L55" s="90">
        <v>0</v>
      </c>
    </row>
    <row r="56" spans="1:12" x14ac:dyDescent="0.3">
      <c r="A56" s="83" t="s">
        <v>922</v>
      </c>
      <c r="B56" s="81" t="s">
        <v>923</v>
      </c>
      <c r="C56" s="81" t="s">
        <v>353</v>
      </c>
      <c r="D56" s="92">
        <v>1</v>
      </c>
      <c r="E56" s="85">
        <v>0</v>
      </c>
      <c r="F56" s="81">
        <v>0</v>
      </c>
      <c r="G56" s="92">
        <v>640</v>
      </c>
      <c r="H56" s="92">
        <v>-200</v>
      </c>
      <c r="I56" s="90">
        <v>0</v>
      </c>
      <c r="J56" s="90">
        <v>0</v>
      </c>
      <c r="K56" s="90">
        <v>0</v>
      </c>
      <c r="L56" s="90">
        <v>0</v>
      </c>
    </row>
    <row r="57" spans="1:12" x14ac:dyDescent="0.3">
      <c r="A57" s="83" t="s">
        <v>959</v>
      </c>
      <c r="B57" s="81" t="s">
        <v>924</v>
      </c>
      <c r="C57" s="81" t="s">
        <v>369</v>
      </c>
      <c r="D57" s="92">
        <v>1</v>
      </c>
      <c r="E57" s="85">
        <v>0</v>
      </c>
      <c r="F57" s="81">
        <v>0</v>
      </c>
      <c r="G57" s="92">
        <v>200</v>
      </c>
      <c r="H57" s="92">
        <v>-200</v>
      </c>
      <c r="I57" s="90">
        <v>0</v>
      </c>
      <c r="J57" s="90">
        <v>0</v>
      </c>
      <c r="K57" s="90">
        <v>0</v>
      </c>
      <c r="L57" s="90">
        <v>0</v>
      </c>
    </row>
    <row r="58" spans="1:12" x14ac:dyDescent="0.3">
      <c r="A58" s="83" t="s">
        <v>925</v>
      </c>
      <c r="B58" s="81" t="s">
        <v>926</v>
      </c>
      <c r="C58" s="81" t="s">
        <v>374</v>
      </c>
      <c r="D58" s="92">
        <v>1</v>
      </c>
      <c r="E58" s="85">
        <v>0</v>
      </c>
      <c r="F58" s="81">
        <v>0</v>
      </c>
      <c r="G58" s="92">
        <v>380</v>
      </c>
      <c r="H58" s="92">
        <v>-200</v>
      </c>
      <c r="I58" s="90">
        <v>0</v>
      </c>
      <c r="J58" s="90">
        <v>0</v>
      </c>
      <c r="K58" s="90">
        <v>0</v>
      </c>
      <c r="L58" s="90">
        <v>0</v>
      </c>
    </row>
    <row r="59" spans="1:12" x14ac:dyDescent="0.3">
      <c r="A59" s="81" t="s">
        <v>927</v>
      </c>
      <c r="B59" s="81" t="s">
        <v>928</v>
      </c>
      <c r="C59" s="81" t="s">
        <v>367</v>
      </c>
      <c r="D59" s="92">
        <v>1</v>
      </c>
      <c r="E59" s="85">
        <v>0</v>
      </c>
      <c r="F59" s="81">
        <v>0</v>
      </c>
      <c r="G59" s="92">
        <v>400</v>
      </c>
      <c r="H59" s="92">
        <v>-240</v>
      </c>
      <c r="I59" s="90">
        <v>0</v>
      </c>
      <c r="J59" s="90">
        <v>0</v>
      </c>
      <c r="K59" s="90">
        <v>0</v>
      </c>
      <c r="L59" s="90">
        <v>0</v>
      </c>
    </row>
    <row r="60" spans="1:12" x14ac:dyDescent="0.3">
      <c r="A60" s="81" t="s">
        <v>929</v>
      </c>
      <c r="B60" s="81" t="s">
        <v>930</v>
      </c>
      <c r="C60" s="81" t="s">
        <v>346</v>
      </c>
      <c r="D60" s="92">
        <v>1</v>
      </c>
      <c r="E60" s="85">
        <v>0</v>
      </c>
      <c r="F60" s="81">
        <v>0</v>
      </c>
      <c r="G60" s="92">
        <v>220</v>
      </c>
      <c r="H60" s="92">
        <v>-200</v>
      </c>
      <c r="I60" s="90">
        <v>0</v>
      </c>
      <c r="J60" s="90">
        <v>0</v>
      </c>
      <c r="K60" s="90">
        <v>0</v>
      </c>
      <c r="L60" s="90">
        <v>0</v>
      </c>
    </row>
    <row r="61" spans="1:12" x14ac:dyDescent="0.3">
      <c r="A61" s="81" t="s">
        <v>931</v>
      </c>
      <c r="B61" s="81" t="s">
        <v>932</v>
      </c>
      <c r="C61" s="81" t="s">
        <v>370</v>
      </c>
      <c r="D61" s="92">
        <v>1</v>
      </c>
      <c r="E61" s="85">
        <v>0</v>
      </c>
      <c r="F61" s="81">
        <v>0</v>
      </c>
      <c r="G61" s="92">
        <v>200</v>
      </c>
      <c r="H61" s="92">
        <v>-200</v>
      </c>
      <c r="I61" s="90">
        <v>0</v>
      </c>
      <c r="J61" s="90">
        <v>0</v>
      </c>
      <c r="K61" s="90">
        <v>0</v>
      </c>
      <c r="L61" s="90">
        <v>0</v>
      </c>
    </row>
    <row r="62" spans="1:12" s="40" customFormat="1" x14ac:dyDescent="0.3">
      <c r="A62" s="40" t="s">
        <v>933</v>
      </c>
      <c r="B62" s="40" t="s">
        <v>934</v>
      </c>
      <c r="C62" s="40" t="s">
        <v>400</v>
      </c>
      <c r="D62" s="92">
        <v>1</v>
      </c>
      <c r="E62" s="84">
        <v>0</v>
      </c>
      <c r="F62" s="40">
        <v>0</v>
      </c>
      <c r="G62" s="92">
        <v>240</v>
      </c>
      <c r="H62" s="92">
        <v>-200</v>
      </c>
      <c r="I62" s="90">
        <v>0</v>
      </c>
      <c r="J62" s="90">
        <v>0</v>
      </c>
      <c r="K62" s="90">
        <v>0</v>
      </c>
      <c r="L62" s="90">
        <v>0</v>
      </c>
    </row>
    <row r="63" spans="1:12" x14ac:dyDescent="0.3">
      <c r="A63" s="81" t="s">
        <v>935</v>
      </c>
      <c r="B63" s="81" t="s">
        <v>936</v>
      </c>
      <c r="C63" s="81" t="s">
        <v>399</v>
      </c>
      <c r="D63" s="92">
        <v>1</v>
      </c>
      <c r="E63" s="85">
        <v>0</v>
      </c>
      <c r="F63" s="81">
        <v>0</v>
      </c>
      <c r="G63" s="92">
        <v>200</v>
      </c>
      <c r="H63" s="92">
        <v>-200</v>
      </c>
      <c r="I63" s="90">
        <v>0</v>
      </c>
      <c r="J63" s="90">
        <v>0</v>
      </c>
      <c r="K63" s="90">
        <v>0</v>
      </c>
      <c r="L63" s="90">
        <v>0</v>
      </c>
    </row>
    <row r="64" spans="1:12" x14ac:dyDescent="0.3">
      <c r="A64" s="81" t="s">
        <v>937</v>
      </c>
      <c r="B64" s="81" t="s">
        <v>938</v>
      </c>
      <c r="C64" s="81" t="s">
        <v>402</v>
      </c>
      <c r="D64" s="92">
        <v>1</v>
      </c>
      <c r="E64" s="85">
        <v>0</v>
      </c>
      <c r="F64" s="81">
        <v>0</v>
      </c>
      <c r="G64" s="92">
        <v>200</v>
      </c>
      <c r="H64" s="92">
        <v>-200</v>
      </c>
      <c r="I64" s="90">
        <v>0</v>
      </c>
      <c r="J64" s="90">
        <v>0</v>
      </c>
      <c r="K64" s="90">
        <v>0</v>
      </c>
      <c r="L64" s="90">
        <v>0</v>
      </c>
    </row>
    <row r="65" spans="1:12" x14ac:dyDescent="0.3">
      <c r="A65" s="81" t="s">
        <v>939</v>
      </c>
      <c r="B65" s="81" t="s">
        <v>940</v>
      </c>
      <c r="C65" s="81" t="s">
        <v>408</v>
      </c>
      <c r="D65" s="92">
        <v>1</v>
      </c>
      <c r="E65" s="85">
        <v>0</v>
      </c>
      <c r="F65" s="81">
        <v>0</v>
      </c>
      <c r="G65" s="92">
        <v>500</v>
      </c>
      <c r="H65" s="92">
        <v>-200</v>
      </c>
      <c r="I65" s="90">
        <v>0</v>
      </c>
      <c r="J65" s="90">
        <v>0</v>
      </c>
      <c r="K65" s="90">
        <v>0</v>
      </c>
      <c r="L65" s="90">
        <v>0</v>
      </c>
    </row>
    <row r="66" spans="1:12" x14ac:dyDescent="0.3">
      <c r="A66" s="81" t="s">
        <v>941</v>
      </c>
      <c r="B66" s="81" t="s">
        <v>942</v>
      </c>
      <c r="C66" s="81" t="s">
        <v>403</v>
      </c>
      <c r="D66" s="92">
        <v>1</v>
      </c>
      <c r="E66" s="85">
        <v>0</v>
      </c>
      <c r="F66" s="81">
        <v>0</v>
      </c>
      <c r="G66" s="92">
        <v>200</v>
      </c>
      <c r="H66" s="92">
        <v>-200</v>
      </c>
      <c r="I66" s="90">
        <v>0</v>
      </c>
      <c r="J66" s="90">
        <v>0</v>
      </c>
      <c r="K66" s="90">
        <v>0</v>
      </c>
      <c r="L66" s="90">
        <v>0</v>
      </c>
    </row>
    <row r="67" spans="1:12" x14ac:dyDescent="0.3">
      <c r="A67" s="81" t="s">
        <v>943</v>
      </c>
      <c r="B67" s="81" t="s">
        <v>944</v>
      </c>
      <c r="C67" s="81" t="s">
        <v>410</v>
      </c>
      <c r="D67" s="92">
        <v>1</v>
      </c>
      <c r="E67" s="85">
        <v>0</v>
      </c>
      <c r="F67" s="81">
        <v>0</v>
      </c>
      <c r="G67" s="92">
        <v>720</v>
      </c>
      <c r="H67" s="92">
        <v>-320</v>
      </c>
      <c r="I67" s="90">
        <v>0</v>
      </c>
      <c r="J67" s="90">
        <v>0</v>
      </c>
      <c r="K67" s="90">
        <v>0</v>
      </c>
      <c r="L67" s="90">
        <v>0</v>
      </c>
    </row>
    <row r="68" spans="1:12" x14ac:dyDescent="0.3">
      <c r="A68" s="81" t="s">
        <v>945</v>
      </c>
      <c r="B68" s="81" t="s">
        <v>946</v>
      </c>
      <c r="C68" s="81" t="s">
        <v>411</v>
      </c>
      <c r="D68" s="92">
        <v>1</v>
      </c>
      <c r="E68" s="85">
        <v>0</v>
      </c>
      <c r="F68" s="81">
        <v>0</v>
      </c>
      <c r="G68" s="92">
        <v>200</v>
      </c>
      <c r="H68" s="92">
        <v>-200</v>
      </c>
      <c r="I68" s="90">
        <v>0</v>
      </c>
      <c r="J68" s="90">
        <v>0</v>
      </c>
      <c r="K68" s="90">
        <v>0</v>
      </c>
      <c r="L68" s="90">
        <v>0</v>
      </c>
    </row>
    <row r="69" spans="1:12" x14ac:dyDescent="0.3">
      <c r="A69" s="81" t="s">
        <v>947</v>
      </c>
      <c r="B69" s="81" t="s">
        <v>948</v>
      </c>
      <c r="C69" s="81" t="s">
        <v>416</v>
      </c>
      <c r="D69" s="92">
        <v>1</v>
      </c>
      <c r="E69" s="85">
        <v>0</v>
      </c>
      <c r="F69" s="81">
        <v>0</v>
      </c>
      <c r="G69" s="92">
        <v>200</v>
      </c>
      <c r="H69" s="92">
        <v>-200</v>
      </c>
      <c r="I69" s="90">
        <v>0</v>
      </c>
      <c r="J69" s="90">
        <v>0</v>
      </c>
      <c r="K69" s="90">
        <v>0</v>
      </c>
      <c r="L69" s="90">
        <v>0</v>
      </c>
    </row>
    <row r="70" spans="1:12" x14ac:dyDescent="0.3">
      <c r="A70" s="81" t="s">
        <v>949</v>
      </c>
      <c r="B70" s="81" t="s">
        <v>950</v>
      </c>
      <c r="C70" s="81" t="s">
        <v>413</v>
      </c>
      <c r="D70" s="92">
        <v>1</v>
      </c>
      <c r="E70" s="85">
        <v>0</v>
      </c>
      <c r="F70" s="81">
        <v>0</v>
      </c>
      <c r="G70" s="92">
        <v>520</v>
      </c>
      <c r="H70" s="92">
        <v>-256</v>
      </c>
      <c r="I70" s="90">
        <v>0</v>
      </c>
      <c r="J70" s="90">
        <v>0</v>
      </c>
      <c r="K70" s="90">
        <v>0</v>
      </c>
      <c r="L70" s="90">
        <v>0</v>
      </c>
    </row>
    <row r="71" spans="1:12" x14ac:dyDescent="0.3">
      <c r="A71" s="81" t="s">
        <v>951</v>
      </c>
      <c r="B71" s="81" t="s">
        <v>952</v>
      </c>
      <c r="C71" s="81" t="s">
        <v>414</v>
      </c>
      <c r="D71" s="92">
        <v>1</v>
      </c>
      <c r="E71" s="85">
        <v>0</v>
      </c>
      <c r="F71" s="81">
        <v>0</v>
      </c>
      <c r="G71" s="92">
        <v>200</v>
      </c>
      <c r="H71" s="92">
        <v>-200</v>
      </c>
      <c r="I71" s="90">
        <v>0</v>
      </c>
      <c r="J71" s="90">
        <v>0</v>
      </c>
      <c r="K71" s="90">
        <v>0</v>
      </c>
      <c r="L71" s="90">
        <v>0</v>
      </c>
    </row>
    <row r="72" spans="1:12" x14ac:dyDescent="0.3">
      <c r="A72" s="81" t="s">
        <v>953</v>
      </c>
      <c r="B72" s="81" t="s">
        <v>954</v>
      </c>
      <c r="C72" s="81" t="s">
        <v>415</v>
      </c>
      <c r="D72" s="92">
        <v>1</v>
      </c>
      <c r="E72" s="85">
        <v>0</v>
      </c>
      <c r="F72" s="81">
        <v>0</v>
      </c>
      <c r="G72" s="92">
        <v>200</v>
      </c>
      <c r="H72" s="92">
        <v>-200</v>
      </c>
      <c r="I72" s="90">
        <v>0</v>
      </c>
      <c r="J72" s="90">
        <v>0</v>
      </c>
      <c r="K72" s="90">
        <v>0</v>
      </c>
      <c r="L72" s="90">
        <v>0</v>
      </c>
    </row>
    <row r="73" spans="1:12" x14ac:dyDescent="0.3">
      <c r="G73" s="81" t="s">
        <v>798</v>
      </c>
    </row>
  </sheetData>
  <conditionalFormatting sqref="B2:B72">
    <cfRule type="duplicateValues" dxfId="1" priority="2"/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98"/>
  <sheetViews>
    <sheetView topLeftCell="A87" workbookViewId="0">
      <selection activeCell="E99" sqref="E99"/>
    </sheetView>
  </sheetViews>
  <sheetFormatPr defaultRowHeight="14.4" x14ac:dyDescent="0.3"/>
  <cols>
    <col min="4" max="4" width="10.33203125" customWidth="1"/>
    <col min="7" max="7" width="9.6640625" customWidth="1"/>
  </cols>
  <sheetData>
    <row r="1" spans="1:13" s="5" customFormat="1" ht="42.75" customHeight="1" x14ac:dyDescent="0.3">
      <c r="A1" s="5" t="s">
        <v>158</v>
      </c>
      <c r="B1" s="5" t="s">
        <v>159</v>
      </c>
      <c r="C1" s="5" t="s">
        <v>160</v>
      </c>
      <c r="D1" s="5" t="s">
        <v>20</v>
      </c>
      <c r="E1" s="5" t="s">
        <v>21</v>
      </c>
      <c r="F1" s="5" t="s">
        <v>228</v>
      </c>
      <c r="G1" s="5" t="s">
        <v>164</v>
      </c>
      <c r="H1" s="5" t="s">
        <v>22</v>
      </c>
      <c r="I1" s="5" t="s">
        <v>23</v>
      </c>
    </row>
    <row r="2" spans="1:13" x14ac:dyDescent="0.3">
      <c r="A2" t="s">
        <v>24</v>
      </c>
      <c r="B2" t="s">
        <v>204</v>
      </c>
      <c r="C2" t="s">
        <v>189</v>
      </c>
      <c r="D2">
        <v>1.9301640195653863E-3</v>
      </c>
      <c r="E2">
        <v>2.4192553548398728E-2</v>
      </c>
      <c r="F2">
        <v>0.36769187884028398</v>
      </c>
      <c r="G2">
        <v>1000</v>
      </c>
      <c r="H2">
        <f>-1/E2</f>
        <v>-41.335033029871653</v>
      </c>
      <c r="I2" t="s">
        <v>25</v>
      </c>
      <c r="K2" t="str">
        <f>MID(B2,4,1)</f>
        <v>2</v>
      </c>
      <c r="L2" t="str">
        <f>MID(C2,4,1)</f>
        <v>2</v>
      </c>
      <c r="M2">
        <v>1000</v>
      </c>
    </row>
    <row r="3" spans="1:13" x14ac:dyDescent="0.3">
      <c r="A3" t="s">
        <v>26</v>
      </c>
      <c r="B3" t="s">
        <v>204</v>
      </c>
      <c r="C3" t="s">
        <v>189</v>
      </c>
      <c r="D3">
        <v>1.9301640195653863E-3</v>
      </c>
      <c r="E3">
        <v>2.4192553548398728E-2</v>
      </c>
      <c r="F3">
        <v>0.36769187884028398</v>
      </c>
      <c r="G3">
        <v>1000</v>
      </c>
      <c r="H3">
        <f t="shared" ref="H3:H66" si="0">-1/E3</f>
        <v>-41.335033029871653</v>
      </c>
      <c r="I3" t="s">
        <v>25</v>
      </c>
      <c r="K3" t="str">
        <f t="shared" ref="K3:L66" si="1">MID(B3,4,1)</f>
        <v>2</v>
      </c>
      <c r="L3" t="str">
        <f t="shared" si="1"/>
        <v>2</v>
      </c>
      <c r="M3">
        <v>1000</v>
      </c>
    </row>
    <row r="4" spans="1:13" x14ac:dyDescent="0.3">
      <c r="A4" t="s">
        <v>27</v>
      </c>
      <c r="B4" t="s">
        <v>204</v>
      </c>
      <c r="C4" t="s">
        <v>196</v>
      </c>
      <c r="D4">
        <v>9.9628361820518121E-4</v>
      </c>
      <c r="E4">
        <v>1.2487355757594352E-2</v>
      </c>
      <c r="F4">
        <v>0.1897897752327517</v>
      </c>
      <c r="G4">
        <v>1000</v>
      </c>
      <c r="H4">
        <f t="shared" si="0"/>
        <v>-80.081005091236918</v>
      </c>
      <c r="I4" t="s">
        <v>25</v>
      </c>
      <c r="K4" t="str">
        <f t="shared" si="1"/>
        <v>2</v>
      </c>
      <c r="L4" t="str">
        <f t="shared" si="1"/>
        <v>2</v>
      </c>
      <c r="M4">
        <v>1000</v>
      </c>
    </row>
    <row r="5" spans="1:13" x14ac:dyDescent="0.3">
      <c r="A5" t="s">
        <v>28</v>
      </c>
      <c r="B5" t="s">
        <v>204</v>
      </c>
      <c r="C5" t="s">
        <v>196</v>
      </c>
      <c r="D5">
        <v>9.9628361820518121E-4</v>
      </c>
      <c r="E5">
        <v>1.2487355757594352E-2</v>
      </c>
      <c r="F5">
        <v>0.1897897752327517</v>
      </c>
      <c r="G5">
        <v>1000</v>
      </c>
      <c r="H5">
        <f t="shared" si="0"/>
        <v>-80.081005091236918</v>
      </c>
      <c r="I5" t="s">
        <v>25</v>
      </c>
      <c r="K5" t="str">
        <f t="shared" si="1"/>
        <v>2</v>
      </c>
      <c r="L5" t="str">
        <f t="shared" si="1"/>
        <v>2</v>
      </c>
      <c r="M5">
        <v>1000</v>
      </c>
    </row>
    <row r="6" spans="1:13" x14ac:dyDescent="0.3">
      <c r="A6" t="s">
        <v>29</v>
      </c>
      <c r="B6" t="s">
        <v>200</v>
      </c>
      <c r="C6" t="s">
        <v>205</v>
      </c>
      <c r="D6">
        <v>4.6538016167687532E-3</v>
      </c>
      <c r="E6">
        <v>5.052698898206074E-2</v>
      </c>
      <c r="F6">
        <v>0.37230412934150026</v>
      </c>
      <c r="G6">
        <v>900</v>
      </c>
      <c r="H6">
        <f t="shared" si="0"/>
        <v>-19.791402973864979</v>
      </c>
      <c r="I6" t="s">
        <v>25</v>
      </c>
      <c r="K6" t="str">
        <f t="shared" si="1"/>
        <v>3</v>
      </c>
      <c r="L6" t="str">
        <f t="shared" si="1"/>
        <v>3</v>
      </c>
      <c r="M6">
        <v>800</v>
      </c>
    </row>
    <row r="7" spans="1:13" x14ac:dyDescent="0.3">
      <c r="A7" t="s">
        <v>30</v>
      </c>
      <c r="B7" t="s">
        <v>200</v>
      </c>
      <c r="C7" t="s">
        <v>195</v>
      </c>
      <c r="D7">
        <v>3.8028097566867309E-3</v>
      </c>
      <c r="E7">
        <v>4.1287648786884505E-2</v>
      </c>
      <c r="F7">
        <v>0.30422478053493851</v>
      </c>
      <c r="G7">
        <v>900</v>
      </c>
      <c r="H7">
        <f t="shared" si="0"/>
        <v>-24.220318409549673</v>
      </c>
      <c r="I7" t="s">
        <v>25</v>
      </c>
      <c r="K7" t="str">
        <f t="shared" si="1"/>
        <v>3</v>
      </c>
      <c r="L7" t="str">
        <f t="shared" si="1"/>
        <v>3</v>
      </c>
      <c r="M7">
        <v>800</v>
      </c>
    </row>
    <row r="8" spans="1:13" x14ac:dyDescent="0.3">
      <c r="A8" t="s">
        <v>31</v>
      </c>
      <c r="B8" t="s">
        <v>200</v>
      </c>
      <c r="C8" t="s">
        <v>195</v>
      </c>
      <c r="D8">
        <v>3.8028097566867309E-3</v>
      </c>
      <c r="E8">
        <v>4.1287648786884505E-2</v>
      </c>
      <c r="F8">
        <v>0.30422478053493851</v>
      </c>
      <c r="G8">
        <v>900</v>
      </c>
      <c r="H8">
        <f t="shared" si="0"/>
        <v>-24.220318409549673</v>
      </c>
      <c r="I8" t="s">
        <v>25</v>
      </c>
      <c r="K8" t="str">
        <f t="shared" si="1"/>
        <v>3</v>
      </c>
      <c r="L8" t="str">
        <f t="shared" si="1"/>
        <v>3</v>
      </c>
      <c r="M8">
        <v>800</v>
      </c>
    </row>
    <row r="9" spans="1:13" x14ac:dyDescent="0.3">
      <c r="A9" t="s">
        <v>32</v>
      </c>
      <c r="B9" t="s">
        <v>200</v>
      </c>
      <c r="C9" t="s">
        <v>192</v>
      </c>
      <c r="D9">
        <v>7.570259359690845E-3</v>
      </c>
      <c r="E9">
        <v>6.056207487752676E-2</v>
      </c>
      <c r="F9">
        <v>0.22710778079072536</v>
      </c>
      <c r="G9">
        <v>900</v>
      </c>
      <c r="H9">
        <f t="shared" si="0"/>
        <v>-16.511983812018926</v>
      </c>
      <c r="I9" t="s">
        <v>25</v>
      </c>
      <c r="K9" t="str">
        <f t="shared" si="1"/>
        <v>3</v>
      </c>
      <c r="L9" t="str">
        <f t="shared" si="1"/>
        <v>3</v>
      </c>
      <c r="M9">
        <v>800</v>
      </c>
    </row>
    <row r="10" spans="1:13" x14ac:dyDescent="0.3">
      <c r="A10" t="s">
        <v>33</v>
      </c>
      <c r="B10" t="s">
        <v>193</v>
      </c>
      <c r="C10" t="s">
        <v>199</v>
      </c>
      <c r="D10">
        <v>6.9637861544691246E-3</v>
      </c>
      <c r="E10">
        <v>5.5710289235752997E-2</v>
      </c>
      <c r="F10">
        <v>0.20891358463407375</v>
      </c>
      <c r="G10">
        <v>900</v>
      </c>
      <c r="H10">
        <f t="shared" si="0"/>
        <v>-17.950005532519</v>
      </c>
      <c r="I10" t="s">
        <v>25</v>
      </c>
      <c r="K10" t="str">
        <f t="shared" si="1"/>
        <v>3</v>
      </c>
      <c r="L10" t="str">
        <f t="shared" si="1"/>
        <v>3</v>
      </c>
      <c r="M10">
        <v>800</v>
      </c>
    </row>
    <row r="11" spans="1:13" x14ac:dyDescent="0.3">
      <c r="A11" t="s">
        <v>34</v>
      </c>
      <c r="B11" t="s">
        <v>193</v>
      </c>
      <c r="C11" t="s">
        <v>199</v>
      </c>
      <c r="D11">
        <v>6.9637861544691246E-3</v>
      </c>
      <c r="E11">
        <v>5.5710289235752997E-2</v>
      </c>
      <c r="F11">
        <v>0.20891358463407375</v>
      </c>
      <c r="G11">
        <v>900</v>
      </c>
      <c r="H11">
        <f t="shared" si="0"/>
        <v>-17.950005532519</v>
      </c>
      <c r="I11" t="s">
        <v>25</v>
      </c>
      <c r="K11" t="str">
        <f t="shared" si="1"/>
        <v>3</v>
      </c>
      <c r="L11" t="str">
        <f t="shared" si="1"/>
        <v>3</v>
      </c>
      <c r="M11">
        <v>800</v>
      </c>
    </row>
    <row r="12" spans="1:13" x14ac:dyDescent="0.3">
      <c r="A12" t="s">
        <v>35</v>
      </c>
      <c r="B12" t="s">
        <v>193</v>
      </c>
      <c r="C12" t="s">
        <v>199</v>
      </c>
      <c r="D12">
        <v>6.9637861544691246E-3</v>
      </c>
      <c r="E12">
        <v>5.5710289235752997E-2</v>
      </c>
      <c r="F12">
        <v>0.20891358463407375</v>
      </c>
      <c r="G12">
        <v>900</v>
      </c>
      <c r="H12">
        <f t="shared" si="0"/>
        <v>-17.950005532519</v>
      </c>
      <c r="I12" t="s">
        <v>25</v>
      </c>
      <c r="K12" t="str">
        <f t="shared" si="1"/>
        <v>3</v>
      </c>
      <c r="L12" t="str">
        <f t="shared" si="1"/>
        <v>3</v>
      </c>
      <c r="M12">
        <v>800</v>
      </c>
    </row>
    <row r="13" spans="1:13" x14ac:dyDescent="0.3">
      <c r="A13" t="s">
        <v>36</v>
      </c>
      <c r="B13" t="s">
        <v>193</v>
      </c>
      <c r="C13" t="s">
        <v>206</v>
      </c>
      <c r="D13">
        <v>6.3431340218190382E-3</v>
      </c>
      <c r="E13">
        <v>5.0745072174552305E-2</v>
      </c>
      <c r="F13">
        <v>0.19029402065457113</v>
      </c>
      <c r="G13">
        <v>900</v>
      </c>
      <c r="H13">
        <f t="shared" si="0"/>
        <v>-19.706346984002934</v>
      </c>
      <c r="I13" t="s">
        <v>25</v>
      </c>
      <c r="K13" t="str">
        <f t="shared" si="1"/>
        <v>3</v>
      </c>
      <c r="L13" t="str">
        <f t="shared" si="1"/>
        <v>3</v>
      </c>
      <c r="M13">
        <v>800</v>
      </c>
    </row>
    <row r="14" spans="1:13" x14ac:dyDescent="0.3">
      <c r="A14" t="s">
        <v>37</v>
      </c>
      <c r="B14" t="s">
        <v>199</v>
      </c>
      <c r="C14" t="s">
        <v>207</v>
      </c>
      <c r="D14">
        <v>6.3440705784486055E-4</v>
      </c>
      <c r="E14">
        <v>6.8878480566013436E-3</v>
      </c>
      <c r="F14">
        <v>5.0752564627588849E-2</v>
      </c>
      <c r="G14">
        <v>900</v>
      </c>
      <c r="H14">
        <f t="shared" si="0"/>
        <v>-145.18322584680067</v>
      </c>
      <c r="I14" t="s">
        <v>25</v>
      </c>
      <c r="K14" t="str">
        <f t="shared" si="1"/>
        <v>3</v>
      </c>
      <c r="L14" t="str">
        <f t="shared" si="1"/>
        <v>3</v>
      </c>
      <c r="M14">
        <v>800</v>
      </c>
    </row>
    <row r="15" spans="1:13" x14ac:dyDescent="0.3">
      <c r="A15" t="s">
        <v>38</v>
      </c>
      <c r="B15" t="s">
        <v>199</v>
      </c>
      <c r="C15" t="s">
        <v>207</v>
      </c>
      <c r="D15">
        <v>6.3440705784486055E-4</v>
      </c>
      <c r="E15">
        <v>6.8878480566013436E-3</v>
      </c>
      <c r="F15">
        <v>5.0752564627588849E-2</v>
      </c>
      <c r="G15">
        <v>900</v>
      </c>
      <c r="H15">
        <f t="shared" si="0"/>
        <v>-145.18322584680067</v>
      </c>
      <c r="I15" t="s">
        <v>25</v>
      </c>
      <c r="K15" t="str">
        <f t="shared" si="1"/>
        <v>3</v>
      </c>
      <c r="L15" t="str">
        <f t="shared" si="1"/>
        <v>3</v>
      </c>
      <c r="M15">
        <v>800</v>
      </c>
    </row>
    <row r="16" spans="1:13" x14ac:dyDescent="0.3">
      <c r="A16" t="s">
        <v>39</v>
      </c>
      <c r="B16" t="s">
        <v>199</v>
      </c>
      <c r="C16" t="s">
        <v>208</v>
      </c>
      <c r="D16">
        <v>4.7601060436629726E-3</v>
      </c>
      <c r="E16">
        <v>5.168115133119798E-2</v>
      </c>
      <c r="F16">
        <v>0.38080848349303781</v>
      </c>
      <c r="G16">
        <v>900</v>
      </c>
      <c r="H16">
        <f t="shared" si="0"/>
        <v>-19.349414133433545</v>
      </c>
      <c r="I16" t="s">
        <v>25</v>
      </c>
      <c r="K16" t="str">
        <f t="shared" si="1"/>
        <v>3</v>
      </c>
      <c r="L16" t="str">
        <f t="shared" si="1"/>
        <v>3</v>
      </c>
      <c r="M16">
        <v>800</v>
      </c>
    </row>
    <row r="17" spans="1:13" x14ac:dyDescent="0.3">
      <c r="A17" t="s">
        <v>40</v>
      </c>
      <c r="B17" t="s">
        <v>199</v>
      </c>
      <c r="C17" t="s">
        <v>208</v>
      </c>
      <c r="D17">
        <v>4.7601060436629726E-3</v>
      </c>
      <c r="E17">
        <v>5.168115133119798E-2</v>
      </c>
      <c r="F17">
        <v>0.38080848349303781</v>
      </c>
      <c r="G17">
        <v>900</v>
      </c>
      <c r="H17">
        <f t="shared" si="0"/>
        <v>-19.349414133433545</v>
      </c>
      <c r="I17" t="s">
        <v>25</v>
      </c>
      <c r="K17" t="str">
        <f t="shared" si="1"/>
        <v>3</v>
      </c>
      <c r="L17" t="str">
        <f t="shared" si="1"/>
        <v>3</v>
      </c>
      <c r="M17">
        <v>800</v>
      </c>
    </row>
    <row r="18" spans="1:13" x14ac:dyDescent="0.3">
      <c r="A18" t="s">
        <v>41</v>
      </c>
      <c r="B18" t="s">
        <v>205</v>
      </c>
      <c r="C18" t="s">
        <v>209</v>
      </c>
      <c r="D18">
        <v>9.8589173948549109E-3</v>
      </c>
      <c r="E18">
        <v>6.7785879284939426E-2</v>
      </c>
      <c r="F18">
        <v>0.4378290874565488</v>
      </c>
      <c r="G18">
        <v>900</v>
      </c>
      <c r="H18">
        <f t="shared" si="0"/>
        <v>-14.752335007656656</v>
      </c>
      <c r="I18" t="s">
        <v>25</v>
      </c>
      <c r="K18" t="str">
        <f t="shared" si="1"/>
        <v>3</v>
      </c>
      <c r="L18" t="str">
        <f t="shared" si="1"/>
        <v>3</v>
      </c>
      <c r="M18">
        <v>800</v>
      </c>
    </row>
    <row r="19" spans="1:13" x14ac:dyDescent="0.3">
      <c r="A19" t="s">
        <v>42</v>
      </c>
      <c r="B19" t="s">
        <v>205</v>
      </c>
      <c r="C19" t="s">
        <v>210</v>
      </c>
      <c r="D19">
        <v>4.7866467402500395E-3</v>
      </c>
      <c r="E19">
        <v>3.2911023099105E-2</v>
      </c>
      <c r="F19">
        <v>0.21257234342527734</v>
      </c>
      <c r="G19">
        <v>900</v>
      </c>
      <c r="H19">
        <f t="shared" si="0"/>
        <v>-30.384956340880041</v>
      </c>
      <c r="I19" t="s">
        <v>25</v>
      </c>
      <c r="K19" t="str">
        <f t="shared" si="1"/>
        <v>3</v>
      </c>
      <c r="L19" t="str">
        <f t="shared" si="1"/>
        <v>3</v>
      </c>
      <c r="M19">
        <v>800</v>
      </c>
    </row>
    <row r="20" spans="1:13" x14ac:dyDescent="0.3">
      <c r="A20" t="s">
        <v>43</v>
      </c>
      <c r="B20" t="s">
        <v>205</v>
      </c>
      <c r="C20" t="s">
        <v>195</v>
      </c>
      <c r="D20">
        <v>1.3224667949056962E-3</v>
      </c>
      <c r="E20">
        <v>1.4358210916118988E-2</v>
      </c>
      <c r="F20">
        <v>0.10579734359245573</v>
      </c>
      <c r="G20">
        <v>900</v>
      </c>
      <c r="H20">
        <f t="shared" si="0"/>
        <v>-69.646560134965554</v>
      </c>
      <c r="I20" t="s">
        <v>25</v>
      </c>
      <c r="K20" t="str">
        <f t="shared" si="1"/>
        <v>3</v>
      </c>
      <c r="L20" t="str">
        <f t="shared" si="1"/>
        <v>3</v>
      </c>
      <c r="M20">
        <v>800</v>
      </c>
    </row>
    <row r="21" spans="1:13" x14ac:dyDescent="0.3">
      <c r="A21" t="s">
        <v>44</v>
      </c>
      <c r="B21" t="s">
        <v>205</v>
      </c>
      <c r="C21" t="s">
        <v>211</v>
      </c>
      <c r="D21">
        <v>2.6615991528649487E-3</v>
      </c>
      <c r="E21">
        <v>2.129279322291959E-2</v>
      </c>
      <c r="F21">
        <v>7.9847974585948445E-2</v>
      </c>
      <c r="G21">
        <v>900</v>
      </c>
      <c r="H21">
        <f t="shared" si="0"/>
        <v>-46.964246988675903</v>
      </c>
      <c r="I21" t="s">
        <v>25</v>
      </c>
      <c r="K21" t="str">
        <f t="shared" si="1"/>
        <v>3</v>
      </c>
      <c r="L21" t="str">
        <f t="shared" si="1"/>
        <v>3</v>
      </c>
      <c r="M21">
        <v>800</v>
      </c>
    </row>
    <row r="22" spans="1:13" x14ac:dyDescent="0.3">
      <c r="A22" t="s">
        <v>45</v>
      </c>
      <c r="B22" t="s">
        <v>205</v>
      </c>
      <c r="C22" t="s">
        <v>212</v>
      </c>
      <c r="D22">
        <v>1.3436191069138934E-3</v>
      </c>
      <c r="E22">
        <v>1.4587864589350841E-2</v>
      </c>
      <c r="F22">
        <v>0.10748952855311147</v>
      </c>
      <c r="G22">
        <v>900</v>
      </c>
      <c r="H22">
        <f t="shared" si="0"/>
        <v>-68.55012903876289</v>
      </c>
      <c r="I22" t="s">
        <v>25</v>
      </c>
      <c r="K22" t="str">
        <f t="shared" si="1"/>
        <v>3</v>
      </c>
      <c r="L22" t="str">
        <f t="shared" si="1"/>
        <v>3</v>
      </c>
      <c r="M22">
        <v>800</v>
      </c>
    </row>
    <row r="23" spans="1:13" x14ac:dyDescent="0.3">
      <c r="A23" t="s">
        <v>46</v>
      </c>
      <c r="B23" t="s">
        <v>207</v>
      </c>
      <c r="C23" t="s">
        <v>194</v>
      </c>
      <c r="D23">
        <v>6.5158544884161085E-3</v>
      </c>
      <c r="E23">
        <v>5.2126835907328868E-2</v>
      </c>
      <c r="F23">
        <v>0.19547563465248324</v>
      </c>
      <c r="G23">
        <v>900</v>
      </c>
      <c r="H23">
        <f t="shared" si="0"/>
        <v>-19.183976594662312</v>
      </c>
      <c r="I23" t="s">
        <v>25</v>
      </c>
      <c r="K23" t="str">
        <f t="shared" si="1"/>
        <v>3</v>
      </c>
      <c r="L23" t="str">
        <f t="shared" si="1"/>
        <v>3</v>
      </c>
      <c r="M23">
        <v>800</v>
      </c>
    </row>
    <row r="24" spans="1:13" x14ac:dyDescent="0.3">
      <c r="A24" t="s">
        <v>47</v>
      </c>
      <c r="B24" t="s">
        <v>207</v>
      </c>
      <c r="C24" t="s">
        <v>202</v>
      </c>
      <c r="D24">
        <v>2.0811927641554945E-2</v>
      </c>
      <c r="E24">
        <v>0.16649542113243956</v>
      </c>
      <c r="F24">
        <v>0.62435782924664829</v>
      </c>
      <c r="G24">
        <v>900</v>
      </c>
      <c r="H24">
        <f t="shared" si="0"/>
        <v>-6.0061711799542241</v>
      </c>
      <c r="I24" t="s">
        <v>25</v>
      </c>
      <c r="K24" t="str">
        <f t="shared" si="1"/>
        <v>3</v>
      </c>
      <c r="L24" t="str">
        <f t="shared" si="1"/>
        <v>3</v>
      </c>
      <c r="M24">
        <v>800</v>
      </c>
    </row>
    <row r="25" spans="1:13" x14ac:dyDescent="0.3">
      <c r="A25" t="s">
        <v>48</v>
      </c>
      <c r="B25" t="s">
        <v>207</v>
      </c>
      <c r="C25" t="s">
        <v>208</v>
      </c>
      <c r="D25">
        <v>1.0088386551332906E-2</v>
      </c>
      <c r="E25">
        <v>8.0707092410663248E-2</v>
      </c>
      <c r="F25">
        <v>0.30265159653998719</v>
      </c>
      <c r="G25">
        <v>900</v>
      </c>
      <c r="H25">
        <f t="shared" si="0"/>
        <v>-12.390484778111981</v>
      </c>
      <c r="I25" t="s">
        <v>25</v>
      </c>
      <c r="K25" t="str">
        <f t="shared" si="1"/>
        <v>3</v>
      </c>
      <c r="L25" t="str">
        <f t="shared" si="1"/>
        <v>3</v>
      </c>
      <c r="M25">
        <v>800</v>
      </c>
    </row>
    <row r="26" spans="1:13" x14ac:dyDescent="0.3">
      <c r="A26" t="s">
        <v>49</v>
      </c>
      <c r="B26" t="s">
        <v>196</v>
      </c>
      <c r="C26" t="s">
        <v>191</v>
      </c>
      <c r="D26">
        <v>2.0481308235238251E-3</v>
      </c>
      <c r="E26">
        <v>2.56711419962036E-2</v>
      </c>
      <c r="F26">
        <v>0.39016428810114495</v>
      </c>
      <c r="G26">
        <v>900</v>
      </c>
      <c r="H26">
        <f t="shared" si="0"/>
        <v>-38.954246762683404</v>
      </c>
      <c r="I26" t="s">
        <v>25</v>
      </c>
      <c r="K26" t="str">
        <f t="shared" si="1"/>
        <v>2</v>
      </c>
      <c r="L26" t="str">
        <f t="shared" si="1"/>
        <v>2</v>
      </c>
      <c r="M26">
        <v>1000</v>
      </c>
    </row>
    <row r="27" spans="1:13" x14ac:dyDescent="0.3">
      <c r="A27" t="s">
        <v>50</v>
      </c>
      <c r="B27" t="s">
        <v>196</v>
      </c>
      <c r="C27" t="s">
        <v>191</v>
      </c>
      <c r="D27">
        <v>2.0481308235238251E-3</v>
      </c>
      <c r="E27">
        <v>2.56711419962036E-2</v>
      </c>
      <c r="F27">
        <v>0.39016428810114495</v>
      </c>
      <c r="G27">
        <v>900</v>
      </c>
      <c r="H27">
        <f t="shared" si="0"/>
        <v>-38.954246762683404</v>
      </c>
      <c r="I27" t="s">
        <v>25</v>
      </c>
      <c r="K27" t="str">
        <f t="shared" si="1"/>
        <v>2</v>
      </c>
      <c r="L27" t="str">
        <f t="shared" si="1"/>
        <v>2</v>
      </c>
      <c r="M27">
        <v>1000</v>
      </c>
    </row>
    <row r="28" spans="1:13" x14ac:dyDescent="0.3">
      <c r="A28" t="s">
        <v>51</v>
      </c>
      <c r="B28" t="s">
        <v>192</v>
      </c>
      <c r="C28" t="s">
        <v>213</v>
      </c>
      <c r="D28">
        <v>3.7044933674024471E-3</v>
      </c>
      <c r="E28">
        <v>4.0220213703226565E-2</v>
      </c>
      <c r="F28">
        <v>0.29635946939219582</v>
      </c>
      <c r="G28">
        <v>900</v>
      </c>
      <c r="H28">
        <f t="shared" si="0"/>
        <v>-24.86312000673874</v>
      </c>
      <c r="I28" t="s">
        <v>25</v>
      </c>
      <c r="K28" t="str">
        <f t="shared" si="1"/>
        <v>3</v>
      </c>
      <c r="L28" t="str">
        <f t="shared" si="1"/>
        <v>3</v>
      </c>
      <c r="M28">
        <v>800</v>
      </c>
    </row>
    <row r="29" spans="1:13" x14ac:dyDescent="0.3">
      <c r="A29" t="s">
        <v>52</v>
      </c>
      <c r="B29" t="s">
        <v>192</v>
      </c>
      <c r="C29" t="s">
        <v>213</v>
      </c>
      <c r="D29">
        <v>3.7044933674024471E-3</v>
      </c>
      <c r="E29">
        <v>4.0220213703226565E-2</v>
      </c>
      <c r="F29">
        <v>0.29635946939219582</v>
      </c>
      <c r="G29">
        <v>900</v>
      </c>
      <c r="H29">
        <f t="shared" si="0"/>
        <v>-24.86312000673874</v>
      </c>
      <c r="I29" t="s">
        <v>25</v>
      </c>
      <c r="K29" t="str">
        <f t="shared" si="1"/>
        <v>3</v>
      </c>
      <c r="L29" t="str">
        <f t="shared" si="1"/>
        <v>3</v>
      </c>
      <c r="M29">
        <v>800</v>
      </c>
    </row>
    <row r="30" spans="1:13" x14ac:dyDescent="0.3">
      <c r="A30" t="s">
        <v>53</v>
      </c>
      <c r="B30" t="s">
        <v>212</v>
      </c>
      <c r="C30" t="s">
        <v>214</v>
      </c>
      <c r="D30">
        <v>2.638822602057772E-3</v>
      </c>
      <c r="E30">
        <v>2.1110580816462176E-2</v>
      </c>
      <c r="F30">
        <v>7.9164678061733162E-2</v>
      </c>
      <c r="G30">
        <v>900</v>
      </c>
      <c r="H30">
        <f t="shared" si="0"/>
        <v>-47.369610940320179</v>
      </c>
      <c r="I30" t="s">
        <v>25</v>
      </c>
      <c r="K30" t="str">
        <f t="shared" si="1"/>
        <v>3</v>
      </c>
      <c r="L30" t="str">
        <f t="shared" si="1"/>
        <v>3</v>
      </c>
      <c r="M30">
        <v>800</v>
      </c>
    </row>
    <row r="31" spans="1:13" x14ac:dyDescent="0.3">
      <c r="A31" t="s">
        <v>54</v>
      </c>
      <c r="B31" t="s">
        <v>212</v>
      </c>
      <c r="C31" t="s">
        <v>195</v>
      </c>
      <c r="D31">
        <v>9.0546386170907932E-4</v>
      </c>
      <c r="E31">
        <v>9.8307504985557185E-3</v>
      </c>
      <c r="F31">
        <v>7.2437108936726349E-2</v>
      </c>
      <c r="G31">
        <v>900</v>
      </c>
      <c r="H31">
        <f t="shared" si="0"/>
        <v>-101.7216335768988</v>
      </c>
      <c r="I31" t="s">
        <v>25</v>
      </c>
      <c r="K31" t="str">
        <f t="shared" si="1"/>
        <v>3</v>
      </c>
      <c r="L31" t="str">
        <f t="shared" si="1"/>
        <v>3</v>
      </c>
      <c r="M31">
        <v>800</v>
      </c>
    </row>
    <row r="32" spans="1:13" x14ac:dyDescent="0.3">
      <c r="A32" t="s">
        <v>55</v>
      </c>
      <c r="B32" t="s">
        <v>212</v>
      </c>
      <c r="C32" t="s">
        <v>200</v>
      </c>
      <c r="D32">
        <v>4.4689110105509402E-3</v>
      </c>
      <c r="E32">
        <v>4.8519605257410205E-2</v>
      </c>
      <c r="F32">
        <v>0.35751288084407529</v>
      </c>
      <c r="G32">
        <v>900</v>
      </c>
      <c r="H32">
        <f t="shared" si="0"/>
        <v>-20.610225386103568</v>
      </c>
      <c r="I32" t="s">
        <v>25</v>
      </c>
      <c r="K32" t="str">
        <f t="shared" si="1"/>
        <v>3</v>
      </c>
      <c r="L32" t="str">
        <f t="shared" si="1"/>
        <v>3</v>
      </c>
      <c r="M32">
        <v>800</v>
      </c>
    </row>
    <row r="33" spans="1:13" x14ac:dyDescent="0.3">
      <c r="A33" t="s">
        <v>56</v>
      </c>
      <c r="B33" t="s">
        <v>212</v>
      </c>
      <c r="C33" t="s">
        <v>200</v>
      </c>
      <c r="D33">
        <v>4.4689110105509402E-3</v>
      </c>
      <c r="E33">
        <v>4.8519605257410205E-2</v>
      </c>
      <c r="F33">
        <v>0.35751288084407529</v>
      </c>
      <c r="G33">
        <v>900</v>
      </c>
      <c r="H33">
        <f t="shared" si="0"/>
        <v>-20.610225386103568</v>
      </c>
      <c r="I33" t="s">
        <v>25</v>
      </c>
      <c r="K33" t="str">
        <f t="shared" si="1"/>
        <v>3</v>
      </c>
      <c r="L33" t="str">
        <f t="shared" si="1"/>
        <v>3</v>
      </c>
      <c r="M33">
        <v>800</v>
      </c>
    </row>
    <row r="34" spans="1:13" x14ac:dyDescent="0.3">
      <c r="A34" t="s">
        <v>57</v>
      </c>
      <c r="B34" t="s">
        <v>212</v>
      </c>
      <c r="C34" t="s">
        <v>211</v>
      </c>
      <c r="D34">
        <v>1.3446336957572134E-3</v>
      </c>
      <c r="E34">
        <v>9.2451507333480218E-3</v>
      </c>
      <c r="F34">
        <v>5.971444129189514E-2</v>
      </c>
      <c r="G34">
        <v>900</v>
      </c>
      <c r="H34">
        <f t="shared" si="0"/>
        <v>-108.16481297518682</v>
      </c>
      <c r="I34" t="s">
        <v>25</v>
      </c>
      <c r="K34" t="str">
        <f t="shared" si="1"/>
        <v>3</v>
      </c>
      <c r="L34" t="str">
        <f t="shared" si="1"/>
        <v>3</v>
      </c>
      <c r="M34">
        <v>800</v>
      </c>
    </row>
    <row r="35" spans="1:13" x14ac:dyDescent="0.3">
      <c r="A35" t="s">
        <v>58</v>
      </c>
      <c r="B35" t="s">
        <v>214</v>
      </c>
      <c r="C35" t="s">
        <v>215</v>
      </c>
      <c r="D35">
        <v>7.9094661258151833E-4</v>
      </c>
      <c r="E35">
        <v>8.5874203651707687E-3</v>
      </c>
      <c r="F35">
        <v>6.3275729006521467E-2</v>
      </c>
      <c r="G35">
        <v>900</v>
      </c>
      <c r="H35">
        <f t="shared" si="0"/>
        <v>-116.44940593054503</v>
      </c>
      <c r="I35" t="s">
        <v>25</v>
      </c>
      <c r="K35" t="str">
        <f t="shared" si="1"/>
        <v>3</v>
      </c>
      <c r="L35" t="str">
        <f t="shared" si="1"/>
        <v>3</v>
      </c>
      <c r="M35">
        <v>800</v>
      </c>
    </row>
    <row r="36" spans="1:13" x14ac:dyDescent="0.3">
      <c r="A36" t="s">
        <v>59</v>
      </c>
      <c r="B36" t="s">
        <v>214</v>
      </c>
      <c r="C36" t="s">
        <v>216</v>
      </c>
      <c r="D36">
        <v>1.8588720296447822E-3</v>
      </c>
      <c r="E36">
        <v>1.4870976237158258E-2</v>
      </c>
      <c r="F36">
        <v>5.5766160889343469E-2</v>
      </c>
      <c r="G36">
        <v>900</v>
      </c>
      <c r="H36">
        <f t="shared" si="0"/>
        <v>-67.245080891279343</v>
      </c>
      <c r="I36" t="s">
        <v>25</v>
      </c>
      <c r="K36" t="str">
        <f t="shared" si="1"/>
        <v>3</v>
      </c>
      <c r="L36" t="str">
        <f t="shared" si="1"/>
        <v>3</v>
      </c>
      <c r="M36">
        <v>800</v>
      </c>
    </row>
    <row r="37" spans="1:13" x14ac:dyDescent="0.3">
      <c r="A37" t="s">
        <v>60</v>
      </c>
      <c r="B37" t="s">
        <v>214</v>
      </c>
      <c r="C37" t="s">
        <v>213</v>
      </c>
      <c r="D37">
        <v>1.9388588514301624E-3</v>
      </c>
      <c r="E37">
        <v>1.5510870811441299E-2</v>
      </c>
      <c r="F37">
        <v>5.8165765542904868E-2</v>
      </c>
      <c r="G37">
        <v>900</v>
      </c>
      <c r="H37">
        <f t="shared" si="0"/>
        <v>-64.470912829882451</v>
      </c>
      <c r="I37" t="s">
        <v>25</v>
      </c>
      <c r="K37" t="str">
        <f t="shared" si="1"/>
        <v>3</v>
      </c>
      <c r="L37" t="str">
        <f t="shared" si="1"/>
        <v>3</v>
      </c>
      <c r="M37">
        <v>800</v>
      </c>
    </row>
    <row r="38" spans="1:13" x14ac:dyDescent="0.3">
      <c r="A38" t="s">
        <v>61</v>
      </c>
      <c r="B38" t="s">
        <v>213</v>
      </c>
      <c r="C38" t="s">
        <v>215</v>
      </c>
      <c r="D38">
        <v>1.3664398396058841E-3</v>
      </c>
      <c r="E38">
        <v>1.0931518716847072E-2</v>
      </c>
      <c r="F38">
        <v>4.0993195188176512E-2</v>
      </c>
      <c r="G38">
        <v>900</v>
      </c>
      <c r="H38">
        <f t="shared" si="0"/>
        <v>-91.478597430277773</v>
      </c>
      <c r="I38" t="s">
        <v>25</v>
      </c>
      <c r="K38" t="str">
        <f t="shared" si="1"/>
        <v>3</v>
      </c>
      <c r="L38" t="str">
        <f t="shared" si="1"/>
        <v>3</v>
      </c>
      <c r="M38">
        <v>800</v>
      </c>
    </row>
    <row r="39" spans="1:13" x14ac:dyDescent="0.3">
      <c r="A39" t="s">
        <v>62</v>
      </c>
      <c r="B39" t="s">
        <v>213</v>
      </c>
      <c r="C39" t="s">
        <v>198</v>
      </c>
      <c r="D39">
        <v>6.8086544450788309E-4</v>
      </c>
      <c r="E39">
        <v>7.3922533975141584E-3</v>
      </c>
      <c r="F39">
        <v>5.4469235560630651E-2</v>
      </c>
      <c r="G39">
        <v>900</v>
      </c>
      <c r="H39">
        <f t="shared" si="0"/>
        <v>-135.27674799896289</v>
      </c>
      <c r="I39" t="s">
        <v>25</v>
      </c>
      <c r="K39" t="str">
        <f t="shared" si="1"/>
        <v>3</v>
      </c>
      <c r="L39" t="str">
        <f t="shared" si="1"/>
        <v>3</v>
      </c>
      <c r="M39">
        <v>800</v>
      </c>
    </row>
    <row r="40" spans="1:13" x14ac:dyDescent="0.3">
      <c r="A40" t="s">
        <v>63</v>
      </c>
      <c r="B40" t="s">
        <v>213</v>
      </c>
      <c r="C40" t="s">
        <v>217</v>
      </c>
      <c r="D40">
        <v>4.3722803539291682E-3</v>
      </c>
      <c r="E40">
        <v>3.4978242831433345E-2</v>
      </c>
      <c r="F40">
        <v>0.13116841061787504</v>
      </c>
      <c r="G40">
        <v>900</v>
      </c>
      <c r="H40">
        <f t="shared" si="0"/>
        <v>-28.589200573030094</v>
      </c>
      <c r="I40" t="s">
        <v>25</v>
      </c>
      <c r="K40" t="str">
        <f t="shared" si="1"/>
        <v>3</v>
      </c>
      <c r="L40" t="str">
        <f t="shared" si="1"/>
        <v>3</v>
      </c>
      <c r="M40">
        <v>800</v>
      </c>
    </row>
    <row r="41" spans="1:13" x14ac:dyDescent="0.3">
      <c r="A41" t="s">
        <v>64</v>
      </c>
      <c r="B41" t="s">
        <v>213</v>
      </c>
      <c r="C41" t="s">
        <v>217</v>
      </c>
      <c r="D41">
        <v>4.3722803539291682E-3</v>
      </c>
      <c r="E41">
        <v>3.4978242831433345E-2</v>
      </c>
      <c r="F41">
        <v>0.13116841061787504</v>
      </c>
      <c r="G41">
        <v>900</v>
      </c>
      <c r="H41">
        <f t="shared" si="0"/>
        <v>-28.589200573030094</v>
      </c>
      <c r="I41" t="s">
        <v>25</v>
      </c>
      <c r="K41" t="str">
        <f t="shared" si="1"/>
        <v>3</v>
      </c>
      <c r="L41" t="str">
        <f t="shared" si="1"/>
        <v>3</v>
      </c>
      <c r="M41">
        <v>800</v>
      </c>
    </row>
    <row r="42" spans="1:13" x14ac:dyDescent="0.3">
      <c r="A42" t="s">
        <v>65</v>
      </c>
      <c r="B42" t="s">
        <v>202</v>
      </c>
      <c r="C42" t="s">
        <v>208</v>
      </c>
      <c r="D42">
        <v>1.1211562191589813E-2</v>
      </c>
      <c r="E42">
        <v>8.9692497532718504E-2</v>
      </c>
      <c r="F42">
        <v>0.33634686574769435</v>
      </c>
      <c r="G42">
        <v>900</v>
      </c>
      <c r="H42">
        <f t="shared" si="0"/>
        <v>-11.149204532243232</v>
      </c>
      <c r="I42" t="s">
        <v>25</v>
      </c>
      <c r="K42" t="str">
        <f t="shared" si="1"/>
        <v>3</v>
      </c>
      <c r="L42" t="str">
        <f t="shared" si="1"/>
        <v>3</v>
      </c>
      <c r="M42">
        <v>800</v>
      </c>
    </row>
    <row r="43" spans="1:13" x14ac:dyDescent="0.3">
      <c r="A43" t="s">
        <v>66</v>
      </c>
      <c r="B43" t="s">
        <v>202</v>
      </c>
      <c r="C43" t="s">
        <v>208</v>
      </c>
      <c r="D43">
        <v>1.1211562191589813E-2</v>
      </c>
      <c r="E43">
        <v>8.9692497532718504E-2</v>
      </c>
      <c r="F43">
        <v>0.33634686574769435</v>
      </c>
      <c r="G43">
        <v>900</v>
      </c>
      <c r="H43">
        <f t="shared" si="0"/>
        <v>-11.149204532243232</v>
      </c>
      <c r="I43" t="s">
        <v>25</v>
      </c>
      <c r="K43" t="str">
        <f t="shared" si="1"/>
        <v>3</v>
      </c>
      <c r="L43" t="str">
        <f t="shared" si="1"/>
        <v>3</v>
      </c>
      <c r="M43">
        <v>800</v>
      </c>
    </row>
    <row r="44" spans="1:13" x14ac:dyDescent="0.3">
      <c r="A44" t="s">
        <v>67</v>
      </c>
      <c r="B44" t="s">
        <v>202</v>
      </c>
      <c r="C44" t="s">
        <v>208</v>
      </c>
      <c r="D44">
        <v>1.1211562191589813E-2</v>
      </c>
      <c r="E44">
        <v>8.9692497532718504E-2</v>
      </c>
      <c r="F44">
        <v>0.33634686574769435</v>
      </c>
      <c r="G44">
        <v>900</v>
      </c>
      <c r="H44">
        <f t="shared" si="0"/>
        <v>-11.149204532243232</v>
      </c>
      <c r="I44" t="s">
        <v>25</v>
      </c>
      <c r="K44" t="str">
        <f t="shared" si="1"/>
        <v>3</v>
      </c>
      <c r="L44" t="str">
        <f t="shared" si="1"/>
        <v>3</v>
      </c>
      <c r="M44">
        <v>800</v>
      </c>
    </row>
    <row r="45" spans="1:13" x14ac:dyDescent="0.3">
      <c r="A45" t="s">
        <v>68</v>
      </c>
      <c r="B45" t="s">
        <v>202</v>
      </c>
      <c r="C45" t="s">
        <v>218</v>
      </c>
      <c r="D45">
        <v>1.1628868849056976E-2</v>
      </c>
      <c r="E45">
        <v>9.303095079245581E-2</v>
      </c>
      <c r="F45">
        <v>0.34886606547170934</v>
      </c>
      <c r="G45">
        <v>900</v>
      </c>
      <c r="H45">
        <f t="shared" si="0"/>
        <v>-10.749110822600485</v>
      </c>
      <c r="I45" t="s">
        <v>25</v>
      </c>
      <c r="K45" t="str">
        <f t="shared" si="1"/>
        <v>3</v>
      </c>
      <c r="L45" t="str">
        <f t="shared" si="1"/>
        <v>3</v>
      </c>
      <c r="M45">
        <v>800</v>
      </c>
    </row>
    <row r="46" spans="1:13" x14ac:dyDescent="0.3">
      <c r="A46" t="s">
        <v>69</v>
      </c>
      <c r="B46" t="s">
        <v>202</v>
      </c>
      <c r="C46" t="s">
        <v>218</v>
      </c>
      <c r="D46">
        <v>1.1628868849056976E-2</v>
      </c>
      <c r="E46">
        <v>9.303095079245581E-2</v>
      </c>
      <c r="F46">
        <v>0.34886606547170934</v>
      </c>
      <c r="G46">
        <v>900</v>
      </c>
      <c r="H46">
        <f t="shared" si="0"/>
        <v>-10.749110822600485</v>
      </c>
      <c r="I46" t="s">
        <v>25</v>
      </c>
      <c r="K46" t="str">
        <f t="shared" si="1"/>
        <v>3</v>
      </c>
      <c r="L46" t="str">
        <f t="shared" si="1"/>
        <v>3</v>
      </c>
      <c r="M46">
        <v>800</v>
      </c>
    </row>
    <row r="47" spans="1:13" x14ac:dyDescent="0.3">
      <c r="A47" t="s">
        <v>70</v>
      </c>
      <c r="B47" t="s">
        <v>202</v>
      </c>
      <c r="C47" t="s">
        <v>218</v>
      </c>
      <c r="D47">
        <v>1.1628868849056976E-2</v>
      </c>
      <c r="E47">
        <v>9.303095079245581E-2</v>
      </c>
      <c r="F47">
        <v>0.34886606547170934</v>
      </c>
      <c r="G47">
        <v>900</v>
      </c>
      <c r="H47">
        <f t="shared" si="0"/>
        <v>-10.749110822600485</v>
      </c>
      <c r="I47" t="s">
        <v>25</v>
      </c>
      <c r="K47" t="str">
        <f t="shared" si="1"/>
        <v>3</v>
      </c>
      <c r="L47" t="str">
        <f t="shared" si="1"/>
        <v>3</v>
      </c>
      <c r="M47">
        <v>800</v>
      </c>
    </row>
    <row r="48" spans="1:13" x14ac:dyDescent="0.3">
      <c r="A48" t="s">
        <v>71</v>
      </c>
      <c r="B48" t="s">
        <v>218</v>
      </c>
      <c r="C48" t="s">
        <v>197</v>
      </c>
      <c r="D48">
        <v>1.2118597764900598E-2</v>
      </c>
      <c r="E48">
        <v>9.6948782119204782E-2</v>
      </c>
      <c r="F48">
        <v>0.36355793294701788</v>
      </c>
      <c r="G48">
        <v>900</v>
      </c>
      <c r="H48">
        <f t="shared" si="0"/>
        <v>-10.314724725169167</v>
      </c>
      <c r="I48" t="s">
        <v>25</v>
      </c>
      <c r="K48" t="str">
        <f t="shared" si="1"/>
        <v>3</v>
      </c>
      <c r="L48" t="str">
        <f t="shared" si="1"/>
        <v>3</v>
      </c>
      <c r="M48">
        <v>800</v>
      </c>
    </row>
    <row r="49" spans="1:13" x14ac:dyDescent="0.3">
      <c r="A49" t="s">
        <v>72</v>
      </c>
      <c r="B49" t="s">
        <v>218</v>
      </c>
      <c r="C49" t="s">
        <v>197</v>
      </c>
      <c r="D49">
        <v>1.2118597764900598E-2</v>
      </c>
      <c r="E49">
        <v>9.6948782119204782E-2</v>
      </c>
      <c r="F49">
        <v>0.36355793294701788</v>
      </c>
      <c r="G49">
        <v>900</v>
      </c>
      <c r="H49">
        <f t="shared" si="0"/>
        <v>-10.314724725169167</v>
      </c>
      <c r="I49" t="s">
        <v>25</v>
      </c>
      <c r="K49" t="str">
        <f t="shared" si="1"/>
        <v>3</v>
      </c>
      <c r="L49" t="str">
        <f t="shared" si="1"/>
        <v>3</v>
      </c>
      <c r="M49">
        <v>800</v>
      </c>
    </row>
    <row r="50" spans="1:13" x14ac:dyDescent="0.3">
      <c r="A50" t="s">
        <v>73</v>
      </c>
      <c r="B50" t="s">
        <v>218</v>
      </c>
      <c r="C50" t="s">
        <v>197</v>
      </c>
      <c r="D50">
        <v>1.2118597764900598E-2</v>
      </c>
      <c r="E50">
        <v>9.6948782119204782E-2</v>
      </c>
      <c r="F50">
        <v>0.36355793294701788</v>
      </c>
      <c r="G50">
        <v>900</v>
      </c>
      <c r="H50">
        <f t="shared" si="0"/>
        <v>-10.314724725169167</v>
      </c>
      <c r="I50" t="s">
        <v>25</v>
      </c>
      <c r="K50" t="str">
        <f t="shared" si="1"/>
        <v>3</v>
      </c>
      <c r="L50" t="str">
        <f t="shared" si="1"/>
        <v>3</v>
      </c>
      <c r="M50">
        <v>800</v>
      </c>
    </row>
    <row r="51" spans="1:13" x14ac:dyDescent="0.3">
      <c r="A51" t="s">
        <v>74</v>
      </c>
      <c r="B51" t="s">
        <v>197</v>
      </c>
      <c r="C51" t="s">
        <v>219</v>
      </c>
      <c r="D51">
        <v>1.6811723527181098E-2</v>
      </c>
      <c r="E51">
        <v>0.13449378821744878</v>
      </c>
      <c r="F51">
        <v>0.50435170581543298</v>
      </c>
      <c r="G51">
        <v>900</v>
      </c>
      <c r="H51">
        <f t="shared" si="0"/>
        <v>-7.4352876311521969</v>
      </c>
      <c r="I51" t="s">
        <v>25</v>
      </c>
      <c r="K51" t="str">
        <f t="shared" si="1"/>
        <v>3</v>
      </c>
      <c r="L51" t="str">
        <f t="shared" si="1"/>
        <v>3</v>
      </c>
      <c r="M51">
        <v>800</v>
      </c>
    </row>
    <row r="52" spans="1:13" x14ac:dyDescent="0.3">
      <c r="A52" t="s">
        <v>75</v>
      </c>
      <c r="B52" t="s">
        <v>197</v>
      </c>
      <c r="C52" t="s">
        <v>219</v>
      </c>
      <c r="D52">
        <v>1.6811723527181098E-2</v>
      </c>
      <c r="E52">
        <v>0.13449378821744878</v>
      </c>
      <c r="F52">
        <v>0.50435170581543298</v>
      </c>
      <c r="G52">
        <v>900</v>
      </c>
      <c r="H52">
        <f t="shared" si="0"/>
        <v>-7.4352876311521969</v>
      </c>
      <c r="I52" t="s">
        <v>25</v>
      </c>
      <c r="K52" t="str">
        <f t="shared" si="1"/>
        <v>3</v>
      </c>
      <c r="L52" t="str">
        <f t="shared" si="1"/>
        <v>3</v>
      </c>
      <c r="M52">
        <v>800</v>
      </c>
    </row>
    <row r="53" spans="1:13" x14ac:dyDescent="0.3">
      <c r="A53" t="s">
        <v>76</v>
      </c>
      <c r="B53" t="s">
        <v>219</v>
      </c>
      <c r="C53" t="s">
        <v>203</v>
      </c>
      <c r="D53">
        <v>7.1679434526365823E-3</v>
      </c>
      <c r="E53">
        <v>5.7343547621092658E-2</v>
      </c>
      <c r="F53">
        <v>0.21503830357909745</v>
      </c>
      <c r="G53">
        <v>900</v>
      </c>
      <c r="H53">
        <f t="shared" si="0"/>
        <v>-17.438753643350978</v>
      </c>
      <c r="I53" t="s">
        <v>25</v>
      </c>
      <c r="K53" t="str">
        <f t="shared" si="1"/>
        <v>3</v>
      </c>
      <c r="L53" t="str">
        <f t="shared" si="1"/>
        <v>3</v>
      </c>
      <c r="M53">
        <v>800</v>
      </c>
    </row>
    <row r="54" spans="1:13" x14ac:dyDescent="0.3">
      <c r="A54" t="s">
        <v>77</v>
      </c>
      <c r="B54" t="s">
        <v>219</v>
      </c>
      <c r="C54" t="s">
        <v>203</v>
      </c>
      <c r="D54">
        <v>7.1679434526365823E-3</v>
      </c>
      <c r="E54">
        <v>5.7343547621092658E-2</v>
      </c>
      <c r="F54">
        <v>0.21503830357909745</v>
      </c>
      <c r="G54">
        <v>900</v>
      </c>
      <c r="H54">
        <f t="shared" si="0"/>
        <v>-17.438753643350978</v>
      </c>
      <c r="I54" t="s">
        <v>25</v>
      </c>
      <c r="K54" t="str">
        <f t="shared" si="1"/>
        <v>3</v>
      </c>
      <c r="L54" t="str">
        <f t="shared" si="1"/>
        <v>3</v>
      </c>
      <c r="M54">
        <v>800</v>
      </c>
    </row>
    <row r="55" spans="1:13" x14ac:dyDescent="0.3">
      <c r="A55" t="s">
        <v>78</v>
      </c>
      <c r="B55" t="s">
        <v>220</v>
      </c>
      <c r="C55" t="s">
        <v>194</v>
      </c>
      <c r="D55">
        <v>1.1532524621175385E-3</v>
      </c>
      <c r="E55">
        <v>9.2260196969403078E-3</v>
      </c>
      <c r="F55">
        <v>3.4597573863526153E-2</v>
      </c>
      <c r="G55">
        <v>900</v>
      </c>
      <c r="H55">
        <f t="shared" si="0"/>
        <v>-108.38910308544402</v>
      </c>
      <c r="I55" t="s">
        <v>25</v>
      </c>
      <c r="K55" t="str">
        <f t="shared" si="1"/>
        <v>3</v>
      </c>
      <c r="L55" t="str">
        <f t="shared" si="1"/>
        <v>3</v>
      </c>
      <c r="M55">
        <v>800</v>
      </c>
    </row>
    <row r="56" spans="1:13" x14ac:dyDescent="0.3">
      <c r="A56" t="s">
        <v>79</v>
      </c>
      <c r="B56" t="s">
        <v>194</v>
      </c>
      <c r="C56" t="s">
        <v>221</v>
      </c>
      <c r="D56">
        <v>9.7964038649249914E-3</v>
      </c>
      <c r="E56">
        <v>6.1577395722385651E-2</v>
      </c>
      <c r="F56">
        <v>0.39185615459699968</v>
      </c>
      <c r="G56">
        <v>900</v>
      </c>
      <c r="H56">
        <f t="shared" si="0"/>
        <v>-16.239725442569554</v>
      </c>
      <c r="I56" t="s">
        <v>25</v>
      </c>
      <c r="K56" t="str">
        <f t="shared" si="1"/>
        <v>3</v>
      </c>
      <c r="L56" t="str">
        <f t="shared" si="1"/>
        <v>3</v>
      </c>
      <c r="M56">
        <v>800</v>
      </c>
    </row>
    <row r="57" spans="1:13" x14ac:dyDescent="0.3">
      <c r="A57" t="s">
        <v>80</v>
      </c>
      <c r="B57" t="s">
        <v>194</v>
      </c>
      <c r="C57" t="s">
        <v>221</v>
      </c>
      <c r="D57">
        <v>9.7964038649249914E-3</v>
      </c>
      <c r="E57">
        <v>6.1577395722385651E-2</v>
      </c>
      <c r="F57">
        <v>0.39185615459699968</v>
      </c>
      <c r="G57">
        <v>900</v>
      </c>
      <c r="H57">
        <f t="shared" si="0"/>
        <v>-16.239725442569554</v>
      </c>
      <c r="I57" t="s">
        <v>25</v>
      </c>
      <c r="K57" t="str">
        <f t="shared" si="1"/>
        <v>3</v>
      </c>
      <c r="L57" t="str">
        <f t="shared" si="1"/>
        <v>3</v>
      </c>
      <c r="M57">
        <v>800</v>
      </c>
    </row>
    <row r="58" spans="1:13" x14ac:dyDescent="0.3">
      <c r="A58" t="s">
        <v>81</v>
      </c>
      <c r="B58" t="s">
        <v>194</v>
      </c>
      <c r="C58" t="s">
        <v>206</v>
      </c>
      <c r="D58">
        <v>1.1263342497889745E-3</v>
      </c>
      <c r="E58">
        <v>9.0106739983117964E-3</v>
      </c>
      <c r="F58">
        <v>3.3790027493669238E-2</v>
      </c>
      <c r="G58">
        <v>900</v>
      </c>
      <c r="H58">
        <f t="shared" si="0"/>
        <v>-110.97948945743192</v>
      </c>
      <c r="I58" t="s">
        <v>25</v>
      </c>
      <c r="K58" t="str">
        <f t="shared" si="1"/>
        <v>3</v>
      </c>
      <c r="L58" t="str">
        <f t="shared" si="1"/>
        <v>3</v>
      </c>
      <c r="M58">
        <v>800</v>
      </c>
    </row>
    <row r="59" spans="1:13" x14ac:dyDescent="0.3">
      <c r="A59" t="s">
        <v>82</v>
      </c>
      <c r="B59" t="s">
        <v>221</v>
      </c>
      <c r="C59" t="s">
        <v>206</v>
      </c>
      <c r="D59">
        <v>9.5653842987041549E-3</v>
      </c>
      <c r="E59">
        <v>6.012527273471182E-2</v>
      </c>
      <c r="F59">
        <v>0.38261537194816619</v>
      </c>
      <c r="G59">
        <v>900</v>
      </c>
      <c r="H59">
        <f t="shared" si="0"/>
        <v>-16.631941187398141</v>
      </c>
      <c r="I59" t="s">
        <v>25</v>
      </c>
      <c r="K59" t="str">
        <f t="shared" si="1"/>
        <v>3</v>
      </c>
      <c r="L59" t="str">
        <f t="shared" si="1"/>
        <v>3</v>
      </c>
      <c r="M59">
        <v>800</v>
      </c>
    </row>
    <row r="60" spans="1:13" x14ac:dyDescent="0.3">
      <c r="A60" t="s">
        <v>83</v>
      </c>
      <c r="B60" t="s">
        <v>221</v>
      </c>
      <c r="C60" t="s">
        <v>209</v>
      </c>
      <c r="D60">
        <v>1.0368069255708077E-2</v>
      </c>
      <c r="E60">
        <v>6.5170721035879342E-2</v>
      </c>
      <c r="F60">
        <v>0.4147227702283231</v>
      </c>
      <c r="G60">
        <v>900</v>
      </c>
      <c r="H60">
        <f t="shared" si="0"/>
        <v>-15.344313889813435</v>
      </c>
      <c r="I60" t="s">
        <v>25</v>
      </c>
      <c r="K60" t="str">
        <f t="shared" si="1"/>
        <v>3</v>
      </c>
      <c r="L60" t="str">
        <f t="shared" si="1"/>
        <v>3</v>
      </c>
      <c r="M60">
        <v>800</v>
      </c>
    </row>
    <row r="61" spans="1:13" x14ac:dyDescent="0.3">
      <c r="A61" t="s">
        <v>84</v>
      </c>
      <c r="B61" t="s">
        <v>221</v>
      </c>
      <c r="C61" t="s">
        <v>209</v>
      </c>
      <c r="D61">
        <v>1.0368069255708077E-2</v>
      </c>
      <c r="E61">
        <v>6.5170721035879342E-2</v>
      </c>
      <c r="F61">
        <v>0.4147227702283231</v>
      </c>
      <c r="G61">
        <v>900</v>
      </c>
      <c r="H61">
        <f t="shared" si="0"/>
        <v>-15.344313889813435</v>
      </c>
      <c r="I61" t="s">
        <v>25</v>
      </c>
      <c r="K61" t="str">
        <f t="shared" si="1"/>
        <v>3</v>
      </c>
      <c r="L61" t="str">
        <f t="shared" si="1"/>
        <v>3</v>
      </c>
      <c r="M61">
        <v>800</v>
      </c>
    </row>
    <row r="62" spans="1:13" x14ac:dyDescent="0.3">
      <c r="A62" t="s">
        <v>85</v>
      </c>
      <c r="B62" t="s">
        <v>209</v>
      </c>
      <c r="C62" t="s">
        <v>210</v>
      </c>
      <c r="D62">
        <v>6.453445192931553E-3</v>
      </c>
      <c r="E62">
        <v>4.0564512641284044E-2</v>
      </c>
      <c r="F62">
        <v>0.25813780771726214</v>
      </c>
      <c r="G62">
        <v>900</v>
      </c>
      <c r="H62">
        <f t="shared" si="0"/>
        <v>-24.652089594742524</v>
      </c>
      <c r="I62" t="s">
        <v>25</v>
      </c>
      <c r="K62" t="str">
        <f t="shared" si="1"/>
        <v>3</v>
      </c>
      <c r="L62" t="str">
        <f t="shared" si="1"/>
        <v>3</v>
      </c>
      <c r="M62">
        <v>800</v>
      </c>
    </row>
    <row r="63" spans="1:13" x14ac:dyDescent="0.3">
      <c r="A63" t="s">
        <v>86</v>
      </c>
      <c r="B63" t="s">
        <v>208</v>
      </c>
      <c r="C63" t="s">
        <v>222</v>
      </c>
      <c r="D63">
        <v>7.6500963187504482E-3</v>
      </c>
      <c r="E63">
        <v>6.1200770550003586E-2</v>
      </c>
      <c r="F63">
        <v>0.22950288956251341</v>
      </c>
      <c r="G63">
        <v>900</v>
      </c>
      <c r="H63">
        <f t="shared" si="0"/>
        <v>-16.339663553467162</v>
      </c>
      <c r="I63" t="s">
        <v>25</v>
      </c>
      <c r="K63" t="str">
        <f t="shared" si="1"/>
        <v>3</v>
      </c>
      <c r="L63" t="str">
        <f t="shared" si="1"/>
        <v>3</v>
      </c>
      <c r="M63">
        <v>800</v>
      </c>
    </row>
    <row r="64" spans="1:13" x14ac:dyDescent="0.3">
      <c r="A64" t="s">
        <v>87</v>
      </c>
      <c r="B64" t="s">
        <v>208</v>
      </c>
      <c r="C64" t="s">
        <v>222</v>
      </c>
      <c r="D64">
        <v>7.6500963187504482E-3</v>
      </c>
      <c r="E64">
        <v>6.1200770550003586E-2</v>
      </c>
      <c r="F64">
        <v>0.22950288956251341</v>
      </c>
      <c r="G64">
        <v>900</v>
      </c>
      <c r="H64">
        <f t="shared" si="0"/>
        <v>-16.339663553467162</v>
      </c>
      <c r="I64" t="s">
        <v>25</v>
      </c>
      <c r="K64" t="str">
        <f t="shared" si="1"/>
        <v>3</v>
      </c>
      <c r="L64" t="str">
        <f t="shared" si="1"/>
        <v>3</v>
      </c>
      <c r="M64">
        <v>800</v>
      </c>
    </row>
    <row r="65" spans="1:13" x14ac:dyDescent="0.3">
      <c r="A65" t="s">
        <v>88</v>
      </c>
      <c r="B65" t="s">
        <v>195</v>
      </c>
      <c r="C65" t="s">
        <v>223</v>
      </c>
      <c r="D65">
        <v>1.0087955014957462E-3</v>
      </c>
      <c r="E65">
        <v>1.0952636873382389E-2</v>
      </c>
      <c r="F65">
        <v>8.0703640119659706E-2</v>
      </c>
      <c r="G65">
        <v>900</v>
      </c>
      <c r="H65">
        <f t="shared" si="0"/>
        <v>-91.302214394621885</v>
      </c>
      <c r="I65" t="s">
        <v>25</v>
      </c>
      <c r="K65" t="str">
        <f t="shared" si="1"/>
        <v>3</v>
      </c>
      <c r="L65" t="str">
        <f t="shared" si="1"/>
        <v>3</v>
      </c>
      <c r="M65">
        <v>800</v>
      </c>
    </row>
    <row r="66" spans="1:13" x14ac:dyDescent="0.3">
      <c r="A66" t="s">
        <v>89</v>
      </c>
      <c r="B66" t="s">
        <v>207</v>
      </c>
      <c r="C66" t="s">
        <v>224</v>
      </c>
      <c r="D66">
        <v>3.1754613898981416E-3</v>
      </c>
      <c r="E66">
        <v>2.5403691119185133E-2</v>
      </c>
      <c r="F66">
        <v>9.526384169694424E-2</v>
      </c>
      <c r="G66">
        <v>900</v>
      </c>
      <c r="H66">
        <f t="shared" si="0"/>
        <v>-39.364358325266736</v>
      </c>
      <c r="I66" t="s">
        <v>25</v>
      </c>
      <c r="K66" t="str">
        <f t="shared" si="1"/>
        <v>3</v>
      </c>
      <c r="L66" t="str">
        <f t="shared" si="1"/>
        <v>3</v>
      </c>
      <c r="M66">
        <v>800</v>
      </c>
    </row>
    <row r="67" spans="1:13" x14ac:dyDescent="0.3">
      <c r="A67" t="s">
        <v>90</v>
      </c>
      <c r="B67" t="s">
        <v>224</v>
      </c>
      <c r="C67" t="s">
        <v>220</v>
      </c>
      <c r="D67">
        <v>1.8426471016456511E-3</v>
      </c>
      <c r="E67">
        <v>1.4741176813165209E-2</v>
      </c>
      <c r="F67">
        <v>5.5279413049369522E-2</v>
      </c>
      <c r="G67">
        <v>900</v>
      </c>
      <c r="H67">
        <f t="shared" ref="H67:H130" si="2">-1/E67</f>
        <v>-67.837189165719067</v>
      </c>
      <c r="I67" t="s">
        <v>25</v>
      </c>
      <c r="K67" t="str">
        <f t="shared" ref="K67:L130" si="3">MID(B67,4,1)</f>
        <v>3</v>
      </c>
      <c r="L67" t="str">
        <f t="shared" si="3"/>
        <v>3</v>
      </c>
      <c r="M67">
        <v>800</v>
      </c>
    </row>
    <row r="68" spans="1:13" x14ac:dyDescent="0.3">
      <c r="A68" t="s">
        <v>91</v>
      </c>
      <c r="B68" t="s">
        <v>221</v>
      </c>
      <c r="C68" t="s">
        <v>225</v>
      </c>
      <c r="D68">
        <v>6.2291493936301803E-3</v>
      </c>
      <c r="E68">
        <v>4.2829080712739158E-2</v>
      </c>
      <c r="F68">
        <v>0.27663309118168672</v>
      </c>
      <c r="G68">
        <v>900</v>
      </c>
      <c r="H68">
        <f t="shared" si="2"/>
        <v>-23.348621622470599</v>
      </c>
      <c r="I68" t="s">
        <v>25</v>
      </c>
      <c r="K68" t="str">
        <f t="shared" si="3"/>
        <v>3</v>
      </c>
      <c r="L68" t="str">
        <f t="shared" si="3"/>
        <v>3</v>
      </c>
      <c r="M68">
        <v>800</v>
      </c>
    </row>
    <row r="69" spans="1:13" x14ac:dyDescent="0.3">
      <c r="A69" t="s">
        <v>92</v>
      </c>
      <c r="B69" t="s">
        <v>225</v>
      </c>
      <c r="C69" t="s">
        <v>209</v>
      </c>
      <c r="D69">
        <v>3.0810477970900163E-3</v>
      </c>
      <c r="E69">
        <v>2.1184023121409466E-2</v>
      </c>
      <c r="F69">
        <v>0.1368276344534464</v>
      </c>
      <c r="G69">
        <v>900</v>
      </c>
      <c r="H69">
        <f t="shared" si="2"/>
        <v>-47.205386543850487</v>
      </c>
      <c r="I69" t="s">
        <v>25</v>
      </c>
      <c r="K69" t="str">
        <f t="shared" si="3"/>
        <v>3</v>
      </c>
      <c r="L69" t="str">
        <f t="shared" si="3"/>
        <v>3</v>
      </c>
      <c r="M69">
        <v>800</v>
      </c>
    </row>
    <row r="70" spans="1:13" x14ac:dyDescent="0.3">
      <c r="A70" t="s">
        <v>93</v>
      </c>
      <c r="B70" t="s">
        <v>193</v>
      </c>
      <c r="C70" t="s">
        <v>226</v>
      </c>
      <c r="D70">
        <v>1.0765384771998548E-2</v>
      </c>
      <c r="E70">
        <v>0.1168813203816985</v>
      </c>
      <c r="F70">
        <v>0.86123078175988388</v>
      </c>
      <c r="G70">
        <v>900</v>
      </c>
      <c r="H70">
        <f t="shared" si="2"/>
        <v>-8.5556870570447625</v>
      </c>
      <c r="I70" t="s">
        <v>25</v>
      </c>
      <c r="K70" t="str">
        <f t="shared" si="3"/>
        <v>3</v>
      </c>
      <c r="L70" t="str">
        <f t="shared" si="3"/>
        <v>3</v>
      </c>
      <c r="M70">
        <v>800</v>
      </c>
    </row>
    <row r="71" spans="1:13" x14ac:dyDescent="0.3">
      <c r="A71" t="s">
        <v>94</v>
      </c>
      <c r="B71" t="s">
        <v>193</v>
      </c>
      <c r="C71" t="s">
        <v>226</v>
      </c>
      <c r="D71">
        <v>1.0765384771998548E-2</v>
      </c>
      <c r="E71">
        <v>0.1168813203816985</v>
      </c>
      <c r="F71">
        <v>0.86123078175988388</v>
      </c>
      <c r="G71">
        <v>900</v>
      </c>
      <c r="H71">
        <f t="shared" si="2"/>
        <v>-8.5556870570447625</v>
      </c>
      <c r="I71" t="s">
        <v>25</v>
      </c>
      <c r="K71" t="str">
        <f t="shared" si="3"/>
        <v>3</v>
      </c>
      <c r="L71" t="str">
        <f t="shared" si="3"/>
        <v>3</v>
      </c>
      <c r="M71">
        <v>800</v>
      </c>
    </row>
    <row r="72" spans="1:13" x14ac:dyDescent="0.3">
      <c r="A72" t="s">
        <v>95</v>
      </c>
      <c r="B72" t="s">
        <v>200</v>
      </c>
      <c r="C72" t="s">
        <v>226</v>
      </c>
      <c r="D72">
        <v>7.198383793599536E-4</v>
      </c>
      <c r="E72">
        <v>7.815388118765209E-3</v>
      </c>
      <c r="F72">
        <v>5.7587070348796295E-2</v>
      </c>
      <c r="G72">
        <v>900</v>
      </c>
      <c r="H72">
        <f t="shared" si="2"/>
        <v>-127.95269854851365</v>
      </c>
      <c r="I72" t="s">
        <v>25</v>
      </c>
      <c r="K72" t="str">
        <f t="shared" si="3"/>
        <v>3</v>
      </c>
      <c r="L72" t="str">
        <f t="shared" si="3"/>
        <v>3</v>
      </c>
      <c r="M72">
        <v>800</v>
      </c>
    </row>
    <row r="73" spans="1:13" x14ac:dyDescent="0.3">
      <c r="A73" t="s">
        <v>96</v>
      </c>
      <c r="B73" t="s">
        <v>200</v>
      </c>
      <c r="C73" t="s">
        <v>226</v>
      </c>
      <c r="D73">
        <v>7.198383793599536E-4</v>
      </c>
      <c r="E73">
        <v>7.815388118765209E-3</v>
      </c>
      <c r="F73">
        <v>5.7587070348796295E-2</v>
      </c>
      <c r="G73">
        <v>900</v>
      </c>
      <c r="H73">
        <f t="shared" si="2"/>
        <v>-127.95269854851365</v>
      </c>
      <c r="I73" t="s">
        <v>25</v>
      </c>
      <c r="K73" t="str">
        <f t="shared" si="3"/>
        <v>3</v>
      </c>
      <c r="L73" t="str">
        <f t="shared" si="3"/>
        <v>3</v>
      </c>
      <c r="M73">
        <v>800</v>
      </c>
    </row>
    <row r="74" spans="1:13" x14ac:dyDescent="0.3">
      <c r="A74" t="s">
        <v>97</v>
      </c>
      <c r="B74" t="s">
        <v>200</v>
      </c>
      <c r="C74" t="s">
        <v>226</v>
      </c>
      <c r="D74">
        <v>7.198383793599536E-4</v>
      </c>
      <c r="E74">
        <v>7.815388118765209E-3</v>
      </c>
      <c r="F74">
        <v>5.7587070348796295E-2</v>
      </c>
      <c r="G74">
        <v>900</v>
      </c>
      <c r="H74">
        <f t="shared" si="2"/>
        <v>-127.95269854851365</v>
      </c>
      <c r="I74" t="s">
        <v>25</v>
      </c>
      <c r="K74" t="str">
        <f t="shared" si="3"/>
        <v>3</v>
      </c>
      <c r="L74" t="str">
        <f t="shared" si="3"/>
        <v>3</v>
      </c>
      <c r="M74">
        <v>800</v>
      </c>
    </row>
    <row r="75" spans="1:13" x14ac:dyDescent="0.3">
      <c r="A75" t="s">
        <v>98</v>
      </c>
      <c r="B75" t="s">
        <v>200</v>
      </c>
      <c r="C75" t="s">
        <v>226</v>
      </c>
      <c r="D75">
        <v>7.198383793599536E-4</v>
      </c>
      <c r="E75">
        <v>7.815388118765209E-3</v>
      </c>
      <c r="F75">
        <v>5.7587070348796295E-2</v>
      </c>
      <c r="G75">
        <v>900</v>
      </c>
      <c r="H75">
        <f t="shared" si="2"/>
        <v>-127.95269854851365</v>
      </c>
      <c r="I75" t="s">
        <v>25</v>
      </c>
      <c r="K75" t="str">
        <f t="shared" si="3"/>
        <v>3</v>
      </c>
      <c r="L75" t="str">
        <f t="shared" si="3"/>
        <v>3</v>
      </c>
      <c r="M75">
        <v>800</v>
      </c>
    </row>
    <row r="76" spans="1:13" x14ac:dyDescent="0.3">
      <c r="A76" t="s">
        <v>99</v>
      </c>
      <c r="B76" t="s">
        <v>226</v>
      </c>
      <c r="C76" t="s">
        <v>201</v>
      </c>
      <c r="D76">
        <v>3.6467139942878072E-3</v>
      </c>
      <c r="E76">
        <v>3.9592894795124768E-2</v>
      </c>
      <c r="F76">
        <v>0.29173711954302461</v>
      </c>
      <c r="G76">
        <v>900</v>
      </c>
      <c r="H76">
        <f t="shared" si="2"/>
        <v>-25.257056983949909</v>
      </c>
      <c r="I76" t="s">
        <v>25</v>
      </c>
      <c r="K76" t="str">
        <f t="shared" si="3"/>
        <v>3</v>
      </c>
      <c r="L76" t="str">
        <f t="shared" si="3"/>
        <v>3</v>
      </c>
      <c r="M76">
        <v>800</v>
      </c>
    </row>
    <row r="77" spans="1:13" x14ac:dyDescent="0.3">
      <c r="A77" t="s">
        <v>100</v>
      </c>
      <c r="B77" t="s">
        <v>226</v>
      </c>
      <c r="C77" t="s">
        <v>201</v>
      </c>
      <c r="D77">
        <v>3.6467139942878072E-3</v>
      </c>
      <c r="E77">
        <v>3.9592894795124768E-2</v>
      </c>
      <c r="F77">
        <v>0.29173711954302461</v>
      </c>
      <c r="G77">
        <v>900</v>
      </c>
      <c r="H77">
        <f t="shared" si="2"/>
        <v>-25.257056983949909</v>
      </c>
      <c r="I77" t="s">
        <v>25</v>
      </c>
      <c r="K77" t="str">
        <f t="shared" si="3"/>
        <v>3</v>
      </c>
      <c r="L77" t="str">
        <f t="shared" si="3"/>
        <v>3</v>
      </c>
      <c r="M77">
        <v>800</v>
      </c>
    </row>
    <row r="78" spans="1:13" x14ac:dyDescent="0.3">
      <c r="A78" t="s">
        <v>101</v>
      </c>
      <c r="B78" t="s">
        <v>201</v>
      </c>
      <c r="C78" t="s">
        <v>190</v>
      </c>
      <c r="D78">
        <v>9.7506341243773639E-4</v>
      </c>
      <c r="E78">
        <v>1.0586402763609708E-2</v>
      </c>
      <c r="F78">
        <v>7.8005072995018909E-2</v>
      </c>
      <c r="G78">
        <v>900</v>
      </c>
      <c r="H78">
        <f t="shared" si="2"/>
        <v>-94.460792993580014</v>
      </c>
      <c r="I78" t="s">
        <v>25</v>
      </c>
      <c r="K78" t="str">
        <f t="shared" si="3"/>
        <v>3</v>
      </c>
      <c r="L78" t="str">
        <f t="shared" si="3"/>
        <v>3</v>
      </c>
      <c r="M78">
        <v>800</v>
      </c>
    </row>
    <row r="79" spans="1:13" x14ac:dyDescent="0.3">
      <c r="A79" t="s">
        <v>102</v>
      </c>
      <c r="B79" t="s">
        <v>201</v>
      </c>
      <c r="C79" t="s">
        <v>190</v>
      </c>
      <c r="D79">
        <v>9.7506341243773639E-4</v>
      </c>
      <c r="E79">
        <v>1.0586402763609708E-2</v>
      </c>
      <c r="F79">
        <v>7.8005072995018909E-2</v>
      </c>
      <c r="G79">
        <v>900</v>
      </c>
      <c r="H79">
        <f t="shared" si="2"/>
        <v>-94.460792993580014</v>
      </c>
      <c r="I79" t="s">
        <v>25</v>
      </c>
      <c r="K79" t="str">
        <f t="shared" si="3"/>
        <v>3</v>
      </c>
      <c r="L79" t="str">
        <f t="shared" si="3"/>
        <v>3</v>
      </c>
      <c r="M79">
        <v>800</v>
      </c>
    </row>
    <row r="80" spans="1:13" x14ac:dyDescent="0.3">
      <c r="A80" t="s">
        <v>103</v>
      </c>
      <c r="B80" t="s">
        <v>226</v>
      </c>
      <c r="C80" t="s">
        <v>190</v>
      </c>
      <c r="D80">
        <v>3.2854801673499827E-3</v>
      </c>
      <c r="E80">
        <v>3.5670927531228386E-2</v>
      </c>
      <c r="F80">
        <v>0.26283841338799863</v>
      </c>
      <c r="G80">
        <v>900</v>
      </c>
      <c r="H80">
        <f t="shared" si="2"/>
        <v>-28.034034133946822</v>
      </c>
      <c r="I80" t="s">
        <v>25</v>
      </c>
      <c r="K80" t="str">
        <f t="shared" si="3"/>
        <v>3</v>
      </c>
      <c r="L80" t="str">
        <f t="shared" si="3"/>
        <v>3</v>
      </c>
      <c r="M80">
        <v>800</v>
      </c>
    </row>
    <row r="81" spans="1:13" x14ac:dyDescent="0.3">
      <c r="A81" t="s">
        <v>104</v>
      </c>
      <c r="B81" t="s">
        <v>226</v>
      </c>
      <c r="C81" t="s">
        <v>190</v>
      </c>
      <c r="D81">
        <v>3.2854801673499827E-3</v>
      </c>
      <c r="E81">
        <v>3.5670927531228386E-2</v>
      </c>
      <c r="F81">
        <v>0.26283841338799863</v>
      </c>
      <c r="G81">
        <v>900</v>
      </c>
      <c r="H81">
        <f t="shared" si="2"/>
        <v>-28.034034133946822</v>
      </c>
      <c r="I81" t="s">
        <v>25</v>
      </c>
      <c r="K81" t="str">
        <f t="shared" si="3"/>
        <v>3</v>
      </c>
      <c r="L81" t="str">
        <f t="shared" si="3"/>
        <v>3</v>
      </c>
      <c r="M81">
        <v>800</v>
      </c>
    </row>
    <row r="82" spans="1:13" x14ac:dyDescent="0.3">
      <c r="A82" t="s">
        <v>105</v>
      </c>
      <c r="B82" t="s">
        <v>227</v>
      </c>
      <c r="C82" t="s">
        <v>198</v>
      </c>
      <c r="D82">
        <v>2.2095893962783812E-5</v>
      </c>
      <c r="E82">
        <v>2.3989827731022426E-4</v>
      </c>
      <c r="F82">
        <v>1.7676715170227052E-3</v>
      </c>
      <c r="G82">
        <v>900</v>
      </c>
      <c r="H82">
        <f t="shared" si="2"/>
        <v>-4168.4334344212521</v>
      </c>
      <c r="I82" t="s">
        <v>25</v>
      </c>
      <c r="K82" t="str">
        <f t="shared" si="3"/>
        <v>3</v>
      </c>
      <c r="L82" t="str">
        <f t="shared" si="3"/>
        <v>3</v>
      </c>
      <c r="M82">
        <v>800</v>
      </c>
    </row>
    <row r="83" spans="1:13" x14ac:dyDescent="0.3">
      <c r="A83" t="s">
        <v>106</v>
      </c>
      <c r="B83" t="s">
        <v>223</v>
      </c>
      <c r="C83" t="s">
        <v>227</v>
      </c>
      <c r="D83">
        <v>3.7053026290758616E-4</v>
      </c>
      <c r="E83">
        <v>4.0228999972823634E-3</v>
      </c>
      <c r="F83">
        <v>2.9642421032606895E-2</v>
      </c>
      <c r="G83">
        <v>900</v>
      </c>
      <c r="H83">
        <f t="shared" si="2"/>
        <v>-248.57689743109242</v>
      </c>
      <c r="I83" t="s">
        <v>25</v>
      </c>
      <c r="K83" t="str">
        <f t="shared" si="3"/>
        <v>3</v>
      </c>
      <c r="L83" t="str">
        <f t="shared" si="3"/>
        <v>3</v>
      </c>
      <c r="M83">
        <v>800</v>
      </c>
    </row>
    <row r="84" spans="1:13" x14ac:dyDescent="0.3">
      <c r="A84" t="s">
        <v>107</v>
      </c>
      <c r="B84" t="s">
        <v>213</v>
      </c>
      <c r="C84" t="s">
        <v>227</v>
      </c>
      <c r="D84">
        <v>5.9784957632781209E-4</v>
      </c>
      <c r="E84">
        <v>6.4909382572733874E-3</v>
      </c>
      <c r="F84">
        <v>4.7827966106224966E-2</v>
      </c>
      <c r="G84">
        <v>900</v>
      </c>
      <c r="H84">
        <f t="shared" si="2"/>
        <v>-154.0609323897751</v>
      </c>
      <c r="I84" t="s">
        <v>25</v>
      </c>
      <c r="K84" t="str">
        <f t="shared" si="3"/>
        <v>3</v>
      </c>
      <c r="L84" t="str">
        <f t="shared" si="3"/>
        <v>3</v>
      </c>
      <c r="M84">
        <v>800</v>
      </c>
    </row>
    <row r="85" spans="1:13" x14ac:dyDescent="0.3">
      <c r="A85" t="s">
        <v>108</v>
      </c>
      <c r="B85" t="s">
        <v>213</v>
      </c>
      <c r="C85" t="s">
        <v>227</v>
      </c>
      <c r="D85">
        <v>5.9784957632781209E-4</v>
      </c>
      <c r="E85">
        <v>6.4909382572733874E-3</v>
      </c>
      <c r="F85">
        <v>4.7827966106224966E-2</v>
      </c>
      <c r="G85">
        <v>900</v>
      </c>
      <c r="H85">
        <f t="shared" si="2"/>
        <v>-154.0609323897751</v>
      </c>
      <c r="I85" t="s">
        <v>25</v>
      </c>
      <c r="K85" t="str">
        <f t="shared" si="3"/>
        <v>3</v>
      </c>
      <c r="L85" t="str">
        <f t="shared" si="3"/>
        <v>3</v>
      </c>
      <c r="M85">
        <v>800</v>
      </c>
    </row>
    <row r="86" spans="1:13" x14ac:dyDescent="0.3">
      <c r="A86" t="s">
        <v>109</v>
      </c>
      <c r="B86" t="s">
        <v>212</v>
      </c>
      <c r="C86" t="s">
        <v>227</v>
      </c>
      <c r="D86">
        <v>4.9453330303711896E-4</v>
      </c>
      <c r="E86">
        <v>5.3692187186887199E-3</v>
      </c>
      <c r="F86">
        <v>3.9562664242969524E-2</v>
      </c>
      <c r="G86">
        <v>900</v>
      </c>
      <c r="H86">
        <f t="shared" si="2"/>
        <v>-186.24683634497606</v>
      </c>
      <c r="I86" t="s">
        <v>25</v>
      </c>
      <c r="K86" t="str">
        <f t="shared" si="3"/>
        <v>3</v>
      </c>
      <c r="L86" t="str">
        <f t="shared" si="3"/>
        <v>3</v>
      </c>
      <c r="M86">
        <v>800</v>
      </c>
    </row>
    <row r="87" spans="1:13" s="39" customFormat="1" x14ac:dyDescent="0.3">
      <c r="A87" t="s">
        <v>110</v>
      </c>
      <c r="B87" s="39" t="s">
        <v>212</v>
      </c>
      <c r="C87" s="39" t="s">
        <v>216</v>
      </c>
      <c r="D87" s="39">
        <v>4.6906118077766687E-4</v>
      </c>
      <c r="E87" s="39">
        <v>5.0926642484432393E-3</v>
      </c>
      <c r="F87" s="39">
        <v>3.7524894462213354E-2</v>
      </c>
      <c r="G87">
        <v>900</v>
      </c>
      <c r="H87">
        <f t="shared" si="2"/>
        <v>-196.36087344766287</v>
      </c>
      <c r="I87" s="39" t="s">
        <v>25</v>
      </c>
      <c r="K87" t="str">
        <f t="shared" si="3"/>
        <v>3</v>
      </c>
      <c r="L87" t="str">
        <f t="shared" si="3"/>
        <v>3</v>
      </c>
      <c r="M87">
        <v>800</v>
      </c>
    </row>
    <row r="88" spans="1:13" x14ac:dyDescent="0.3">
      <c r="A88" t="s">
        <v>111</v>
      </c>
      <c r="B88" t="s">
        <v>189</v>
      </c>
      <c r="C88" t="s">
        <v>190</v>
      </c>
      <c r="D88">
        <v>0</v>
      </c>
      <c r="E88">
        <v>1.7241379310344827E-2</v>
      </c>
      <c r="F88">
        <v>0</v>
      </c>
      <c r="G88">
        <v>1000</v>
      </c>
      <c r="H88">
        <f t="shared" si="2"/>
        <v>-58</v>
      </c>
      <c r="I88" t="s">
        <v>25</v>
      </c>
      <c r="K88" t="str">
        <f t="shared" si="3"/>
        <v>2</v>
      </c>
      <c r="L88" t="str">
        <f t="shared" si="3"/>
        <v>3</v>
      </c>
      <c r="M88">
        <v>1000</v>
      </c>
    </row>
    <row r="89" spans="1:13" x14ac:dyDescent="0.3">
      <c r="A89" t="s">
        <v>112</v>
      </c>
      <c r="B89" t="s">
        <v>189</v>
      </c>
      <c r="C89" t="s">
        <v>190</v>
      </c>
      <c r="D89">
        <v>0</v>
      </c>
      <c r="E89">
        <v>1.7241379310344827E-2</v>
      </c>
      <c r="F89">
        <v>0</v>
      </c>
      <c r="G89">
        <v>1000</v>
      </c>
      <c r="H89">
        <f t="shared" si="2"/>
        <v>-58</v>
      </c>
      <c r="I89" t="s">
        <v>25</v>
      </c>
      <c r="K89" t="str">
        <f t="shared" si="3"/>
        <v>2</v>
      </c>
      <c r="L89" t="str">
        <f t="shared" si="3"/>
        <v>3</v>
      </c>
      <c r="M89">
        <v>1000</v>
      </c>
    </row>
    <row r="90" spans="1:13" x14ac:dyDescent="0.3">
      <c r="A90" t="s">
        <v>113</v>
      </c>
      <c r="B90" t="s">
        <v>191</v>
      </c>
      <c r="C90" t="s">
        <v>192</v>
      </c>
      <c r="D90">
        <v>0</v>
      </c>
      <c r="E90">
        <v>1.7241379310344827E-2</v>
      </c>
      <c r="F90">
        <v>0</v>
      </c>
      <c r="G90">
        <v>1000</v>
      </c>
      <c r="H90">
        <f t="shared" si="2"/>
        <v>-58</v>
      </c>
      <c r="I90" t="s">
        <v>25</v>
      </c>
      <c r="K90" t="str">
        <f t="shared" si="3"/>
        <v>2</v>
      </c>
      <c r="L90" t="str">
        <f t="shared" si="3"/>
        <v>3</v>
      </c>
      <c r="M90">
        <v>1000</v>
      </c>
    </row>
    <row r="91" spans="1:13" x14ac:dyDescent="0.3">
      <c r="A91" t="s">
        <v>114</v>
      </c>
      <c r="B91" t="s">
        <v>191</v>
      </c>
      <c r="C91" t="s">
        <v>192</v>
      </c>
      <c r="D91">
        <v>0</v>
      </c>
      <c r="E91">
        <v>1.7241379310344827E-2</v>
      </c>
      <c r="F91">
        <v>0</v>
      </c>
      <c r="G91">
        <v>1000</v>
      </c>
      <c r="H91">
        <f t="shared" si="2"/>
        <v>-58</v>
      </c>
      <c r="I91" t="s">
        <v>25</v>
      </c>
      <c r="K91" t="str">
        <f t="shared" si="3"/>
        <v>2</v>
      </c>
      <c r="L91" t="str">
        <f t="shared" si="3"/>
        <v>3</v>
      </c>
      <c r="M91">
        <v>1000</v>
      </c>
    </row>
    <row r="92" spans="1:13" x14ac:dyDescent="0.3">
      <c r="A92" t="s">
        <v>115</v>
      </c>
      <c r="B92" t="s">
        <v>189</v>
      </c>
      <c r="C92" t="s">
        <v>173</v>
      </c>
      <c r="D92">
        <v>0</v>
      </c>
      <c r="E92">
        <v>1.4705882352941175E-2</v>
      </c>
      <c r="F92">
        <v>0</v>
      </c>
      <c r="G92">
        <v>3000</v>
      </c>
      <c r="H92">
        <f t="shared" si="2"/>
        <v>-68.000000000000014</v>
      </c>
      <c r="I92" t="s">
        <v>25</v>
      </c>
      <c r="K92" t="str">
        <f t="shared" si="3"/>
        <v>2</v>
      </c>
      <c r="L92" t="str">
        <f t="shared" si="3"/>
        <v>9</v>
      </c>
      <c r="M92">
        <v>3000</v>
      </c>
    </row>
    <row r="93" spans="1:13" x14ac:dyDescent="0.3">
      <c r="A93" t="s">
        <v>116</v>
      </c>
      <c r="B93" t="s">
        <v>189</v>
      </c>
      <c r="C93" t="s">
        <v>176</v>
      </c>
      <c r="D93">
        <v>0</v>
      </c>
      <c r="E93">
        <v>2.34375E-2</v>
      </c>
      <c r="F93">
        <v>0</v>
      </c>
      <c r="G93">
        <v>3000</v>
      </c>
      <c r="H93">
        <f t="shared" si="2"/>
        <v>-42.666666666666664</v>
      </c>
      <c r="I93" t="s">
        <v>25</v>
      </c>
      <c r="K93" t="str">
        <f>MID(B93,4,1)</f>
        <v>2</v>
      </c>
      <c r="L93" t="str">
        <f>MID(C93,4,1)</f>
        <v>9</v>
      </c>
      <c r="M93">
        <v>3000</v>
      </c>
    </row>
    <row r="94" spans="1:13" x14ac:dyDescent="0.3">
      <c r="A94" t="s">
        <v>117</v>
      </c>
      <c r="B94" t="s">
        <v>193</v>
      </c>
      <c r="C94" t="s">
        <v>174</v>
      </c>
      <c r="D94">
        <v>0</v>
      </c>
      <c r="E94">
        <v>1.7857142857142856E-2</v>
      </c>
      <c r="F94">
        <v>0</v>
      </c>
      <c r="G94">
        <v>3000</v>
      </c>
      <c r="H94">
        <f t="shared" si="2"/>
        <v>-56</v>
      </c>
      <c r="I94" t="s">
        <v>25</v>
      </c>
      <c r="K94" t="str">
        <f t="shared" si="3"/>
        <v>3</v>
      </c>
      <c r="L94" t="str">
        <f t="shared" si="3"/>
        <v>9</v>
      </c>
      <c r="M94">
        <v>3000</v>
      </c>
    </row>
    <row r="95" spans="1:13" x14ac:dyDescent="0.3">
      <c r="A95" t="s">
        <v>118</v>
      </c>
      <c r="B95" t="s">
        <v>194</v>
      </c>
      <c r="C95" t="s">
        <v>177</v>
      </c>
      <c r="D95">
        <v>0</v>
      </c>
      <c r="E95">
        <v>1.3392857142857142E-2</v>
      </c>
      <c r="F95">
        <v>0</v>
      </c>
      <c r="G95">
        <v>3000</v>
      </c>
      <c r="H95">
        <f t="shared" si="2"/>
        <v>-74.666666666666671</v>
      </c>
      <c r="I95" t="s">
        <v>25</v>
      </c>
      <c r="K95" t="str">
        <f t="shared" si="3"/>
        <v>3</v>
      </c>
      <c r="L95" t="str">
        <f t="shared" si="3"/>
        <v>9</v>
      </c>
      <c r="M95">
        <v>3000</v>
      </c>
    </row>
    <row r="96" spans="1:13" x14ac:dyDescent="0.3">
      <c r="A96" t="s">
        <v>119</v>
      </c>
      <c r="B96" t="s">
        <v>195</v>
      </c>
      <c r="C96" t="s">
        <v>187</v>
      </c>
      <c r="D96">
        <v>0</v>
      </c>
      <c r="E96">
        <v>0.03</v>
      </c>
      <c r="F96">
        <v>0</v>
      </c>
      <c r="G96">
        <v>3000</v>
      </c>
      <c r="H96">
        <f t="shared" si="2"/>
        <v>-33.333333333333336</v>
      </c>
      <c r="I96" t="s">
        <v>25</v>
      </c>
      <c r="K96" t="str">
        <f t="shared" si="3"/>
        <v>3</v>
      </c>
      <c r="L96" t="str">
        <f t="shared" si="3"/>
        <v>9</v>
      </c>
      <c r="M96">
        <v>3000</v>
      </c>
    </row>
    <row r="97" spans="1:13" x14ac:dyDescent="0.3">
      <c r="A97" t="s">
        <v>120</v>
      </c>
      <c r="B97" t="s">
        <v>192</v>
      </c>
      <c r="C97" t="s">
        <v>181</v>
      </c>
      <c r="D97">
        <v>0</v>
      </c>
      <c r="E97">
        <v>0.05</v>
      </c>
      <c r="F97">
        <v>0</v>
      </c>
      <c r="G97">
        <v>3000</v>
      </c>
      <c r="H97">
        <f t="shared" si="2"/>
        <v>-20</v>
      </c>
      <c r="I97" t="s">
        <v>25</v>
      </c>
      <c r="K97" t="str">
        <f t="shared" si="3"/>
        <v>3</v>
      </c>
      <c r="L97" t="str">
        <f t="shared" si="3"/>
        <v>9</v>
      </c>
      <c r="M97">
        <v>3000</v>
      </c>
    </row>
    <row r="98" spans="1:13" x14ac:dyDescent="0.3">
      <c r="A98" t="s">
        <v>121</v>
      </c>
      <c r="B98" t="s">
        <v>196</v>
      </c>
      <c r="C98" t="s">
        <v>179</v>
      </c>
      <c r="D98">
        <v>0</v>
      </c>
      <c r="E98">
        <v>1.7857142857142856E-2</v>
      </c>
      <c r="F98">
        <v>0</v>
      </c>
      <c r="G98">
        <v>3000</v>
      </c>
      <c r="H98">
        <f t="shared" si="2"/>
        <v>-56</v>
      </c>
      <c r="I98" t="s">
        <v>25</v>
      </c>
      <c r="K98" t="str">
        <f t="shared" si="3"/>
        <v>2</v>
      </c>
      <c r="L98" t="str">
        <f t="shared" si="3"/>
        <v>9</v>
      </c>
      <c r="M98">
        <v>3000</v>
      </c>
    </row>
    <row r="99" spans="1:13" x14ac:dyDescent="0.3">
      <c r="A99" t="s">
        <v>122</v>
      </c>
      <c r="B99" t="s">
        <v>197</v>
      </c>
      <c r="C99" t="s">
        <v>180</v>
      </c>
      <c r="D99">
        <v>0</v>
      </c>
      <c r="E99">
        <v>2.2058823529411766E-2</v>
      </c>
      <c r="F99">
        <v>0</v>
      </c>
      <c r="G99">
        <v>3000</v>
      </c>
      <c r="H99">
        <f t="shared" si="2"/>
        <v>-45.333333333333329</v>
      </c>
      <c r="I99" t="s">
        <v>25</v>
      </c>
      <c r="K99" t="str">
        <f t="shared" si="3"/>
        <v>3</v>
      </c>
      <c r="L99" t="str">
        <f t="shared" si="3"/>
        <v>9</v>
      </c>
      <c r="M99">
        <v>3000</v>
      </c>
    </row>
    <row r="100" spans="1:13" x14ac:dyDescent="0.3">
      <c r="A100" t="s">
        <v>123</v>
      </c>
      <c r="B100" t="s">
        <v>197</v>
      </c>
      <c r="C100" t="s">
        <v>186</v>
      </c>
      <c r="D100">
        <v>0</v>
      </c>
      <c r="E100">
        <v>8.8235294117647065E-2</v>
      </c>
      <c r="F100">
        <v>0</v>
      </c>
      <c r="G100">
        <v>3000</v>
      </c>
      <c r="H100">
        <f t="shared" si="2"/>
        <v>-11.333333333333332</v>
      </c>
      <c r="I100" t="s">
        <v>25</v>
      </c>
      <c r="K100" t="str">
        <f t="shared" si="3"/>
        <v>3</v>
      </c>
      <c r="L100" t="str">
        <f t="shared" si="3"/>
        <v>9</v>
      </c>
      <c r="M100">
        <v>3000</v>
      </c>
    </row>
    <row r="101" spans="1:13" x14ac:dyDescent="0.3">
      <c r="A101" t="s">
        <v>124</v>
      </c>
      <c r="B101" t="s">
        <v>198</v>
      </c>
      <c r="C101" t="s">
        <v>183</v>
      </c>
      <c r="D101">
        <v>0</v>
      </c>
      <c r="E101">
        <v>3.896103896103896E-2</v>
      </c>
      <c r="F101">
        <v>0</v>
      </c>
      <c r="G101">
        <v>3000</v>
      </c>
      <c r="H101">
        <f t="shared" si="2"/>
        <v>-25.666666666666668</v>
      </c>
      <c r="I101" t="s">
        <v>25</v>
      </c>
      <c r="K101" t="str">
        <f t="shared" si="3"/>
        <v>3</v>
      </c>
      <c r="L101" t="str">
        <f t="shared" si="3"/>
        <v>9</v>
      </c>
      <c r="M101">
        <v>3000</v>
      </c>
    </row>
    <row r="102" spans="1:13" x14ac:dyDescent="0.3">
      <c r="A102" t="s">
        <v>125</v>
      </c>
      <c r="B102" t="s">
        <v>199</v>
      </c>
      <c r="C102" t="s">
        <v>182</v>
      </c>
      <c r="D102">
        <v>0</v>
      </c>
      <c r="E102">
        <v>1.0714285714285714E-2</v>
      </c>
      <c r="F102">
        <v>0</v>
      </c>
      <c r="G102">
        <v>3000</v>
      </c>
      <c r="H102">
        <f t="shared" si="2"/>
        <v>-93.333333333333329</v>
      </c>
      <c r="I102" t="s">
        <v>25</v>
      </c>
      <c r="K102" t="str">
        <f t="shared" si="3"/>
        <v>3</v>
      </c>
      <c r="L102" t="str">
        <f t="shared" si="3"/>
        <v>9</v>
      </c>
      <c r="M102">
        <v>3000</v>
      </c>
    </row>
    <row r="103" spans="1:13" x14ac:dyDescent="0.3">
      <c r="A103" t="s">
        <v>126</v>
      </c>
      <c r="B103" t="s">
        <v>200</v>
      </c>
      <c r="C103" t="s">
        <v>184</v>
      </c>
      <c r="D103">
        <v>0</v>
      </c>
      <c r="E103">
        <v>1.0714285714285714E-2</v>
      </c>
      <c r="F103">
        <v>0</v>
      </c>
      <c r="G103">
        <v>3000</v>
      </c>
      <c r="H103">
        <f t="shared" si="2"/>
        <v>-93.333333333333329</v>
      </c>
      <c r="I103" t="s">
        <v>25</v>
      </c>
      <c r="K103" t="str">
        <f t="shared" si="3"/>
        <v>3</v>
      </c>
      <c r="L103" t="str">
        <f t="shared" si="3"/>
        <v>9</v>
      </c>
      <c r="M103">
        <v>3000</v>
      </c>
    </row>
    <row r="104" spans="1:13" x14ac:dyDescent="0.3">
      <c r="A104" t="s">
        <v>127</v>
      </c>
      <c r="B104" t="s">
        <v>200</v>
      </c>
      <c r="C104" t="s">
        <v>185</v>
      </c>
      <c r="D104">
        <v>0</v>
      </c>
      <c r="E104">
        <v>3.2608695652173912E-2</v>
      </c>
      <c r="F104">
        <v>0</v>
      </c>
      <c r="G104">
        <v>3000</v>
      </c>
      <c r="H104">
        <f t="shared" si="2"/>
        <v>-30.666666666666668</v>
      </c>
      <c r="I104" t="s">
        <v>25</v>
      </c>
      <c r="K104" t="str">
        <f t="shared" si="3"/>
        <v>3</v>
      </c>
      <c r="L104" t="str">
        <f t="shared" si="3"/>
        <v>9</v>
      </c>
      <c r="M104">
        <v>3000</v>
      </c>
    </row>
    <row r="105" spans="1:13" x14ac:dyDescent="0.3">
      <c r="A105" t="s">
        <v>128</v>
      </c>
      <c r="B105" t="s">
        <v>201</v>
      </c>
      <c r="C105" t="s">
        <v>175</v>
      </c>
      <c r="D105">
        <v>0</v>
      </c>
      <c r="E105">
        <v>7.4999999999999997E-2</v>
      </c>
      <c r="F105">
        <v>0</v>
      </c>
      <c r="G105">
        <v>3000</v>
      </c>
      <c r="H105">
        <f t="shared" si="2"/>
        <v>-13.333333333333334</v>
      </c>
      <c r="I105" t="s">
        <v>25</v>
      </c>
      <c r="K105" t="str">
        <f t="shared" si="3"/>
        <v>3</v>
      </c>
      <c r="L105" t="str">
        <f t="shared" si="3"/>
        <v>9</v>
      </c>
      <c r="M105">
        <v>3000</v>
      </c>
    </row>
    <row r="106" spans="1:13" x14ac:dyDescent="0.3">
      <c r="A106" t="s">
        <v>129</v>
      </c>
      <c r="B106" t="s">
        <v>201</v>
      </c>
      <c r="C106" t="s">
        <v>178</v>
      </c>
      <c r="D106">
        <v>0</v>
      </c>
      <c r="E106">
        <v>1.9230769230769232E-2</v>
      </c>
      <c r="F106">
        <v>0</v>
      </c>
      <c r="G106">
        <v>3000</v>
      </c>
      <c r="H106">
        <f t="shared" si="2"/>
        <v>-52</v>
      </c>
      <c r="I106" t="s">
        <v>25</v>
      </c>
      <c r="K106" t="str">
        <f t="shared" si="3"/>
        <v>3</v>
      </c>
      <c r="L106" t="str">
        <f t="shared" si="3"/>
        <v>9</v>
      </c>
      <c r="M106">
        <v>3000</v>
      </c>
    </row>
    <row r="107" spans="1:13" x14ac:dyDescent="0.3">
      <c r="A107" t="s">
        <v>130</v>
      </c>
      <c r="B107" t="s">
        <v>194</v>
      </c>
      <c r="C107" t="s">
        <v>188</v>
      </c>
      <c r="D107">
        <v>0</v>
      </c>
      <c r="E107">
        <v>0.03</v>
      </c>
      <c r="F107">
        <v>0</v>
      </c>
      <c r="G107">
        <v>3000</v>
      </c>
      <c r="H107">
        <f t="shared" si="2"/>
        <v>-33.333333333333336</v>
      </c>
      <c r="I107" t="s">
        <v>25</v>
      </c>
      <c r="K107" t="str">
        <f t="shared" si="3"/>
        <v>3</v>
      </c>
      <c r="L107" t="str">
        <f t="shared" si="3"/>
        <v>9</v>
      </c>
      <c r="M107">
        <v>3000</v>
      </c>
    </row>
    <row r="108" spans="1:13" s="40" customFormat="1" x14ac:dyDescent="0.3">
      <c r="A108" s="40" t="s">
        <v>305</v>
      </c>
      <c r="B108" s="40" t="s">
        <v>248</v>
      </c>
      <c r="C108" s="40" t="s">
        <v>249</v>
      </c>
      <c r="D108" s="40">
        <v>5.948169417763232E-2</v>
      </c>
      <c r="E108" s="40">
        <v>0.25565310941247271</v>
      </c>
      <c r="F108" s="40">
        <v>0.70117493798798369</v>
      </c>
      <c r="G108" s="40">
        <v>800</v>
      </c>
      <c r="H108">
        <f t="shared" si="2"/>
        <v>-3.9115503124454167</v>
      </c>
      <c r="I108" s="40" t="s">
        <v>25</v>
      </c>
      <c r="K108" s="40" t="str">
        <f t="shared" si="3"/>
        <v>4</v>
      </c>
      <c r="L108" s="40" t="str">
        <f t="shared" si="3"/>
        <v>4</v>
      </c>
      <c r="M108" s="40">
        <v>700</v>
      </c>
    </row>
    <row r="109" spans="1:13" x14ac:dyDescent="0.3">
      <c r="A109" t="s">
        <v>306</v>
      </c>
      <c r="B109" t="s">
        <v>249</v>
      </c>
      <c r="C109" t="s">
        <v>250</v>
      </c>
      <c r="D109">
        <v>3.9568435328323458E-2</v>
      </c>
      <c r="E109">
        <v>0.17006565912637034</v>
      </c>
      <c r="F109">
        <v>0.46643586016169364</v>
      </c>
      <c r="G109">
        <v>800</v>
      </c>
      <c r="H109">
        <f t="shared" si="2"/>
        <v>-5.8800818762412934</v>
      </c>
      <c r="I109" t="s">
        <v>25</v>
      </c>
      <c r="K109" t="str">
        <f t="shared" si="3"/>
        <v>4</v>
      </c>
      <c r="L109" t="str">
        <f t="shared" si="3"/>
        <v>4</v>
      </c>
      <c r="M109">
        <v>700</v>
      </c>
    </row>
    <row r="110" spans="1:13" x14ac:dyDescent="0.3">
      <c r="A110" t="s">
        <v>307</v>
      </c>
      <c r="B110" t="s">
        <v>251</v>
      </c>
      <c r="C110" t="s">
        <v>252</v>
      </c>
      <c r="D110">
        <v>1.8119940246309864E-3</v>
      </c>
      <c r="E110">
        <v>1.3814211870949104E-2</v>
      </c>
      <c r="F110">
        <v>0.16953805477982992</v>
      </c>
      <c r="G110">
        <v>1000</v>
      </c>
      <c r="H110">
        <f t="shared" si="2"/>
        <v>-72.389218389141092</v>
      </c>
      <c r="I110" t="s">
        <v>25</v>
      </c>
      <c r="K110" t="str">
        <f t="shared" si="3"/>
        <v>2</v>
      </c>
      <c r="L110" t="str">
        <f t="shared" si="3"/>
        <v>2</v>
      </c>
      <c r="M110">
        <v>1000</v>
      </c>
    </row>
    <row r="111" spans="1:13" x14ac:dyDescent="0.3">
      <c r="A111" t="s">
        <v>308</v>
      </c>
      <c r="B111" t="s">
        <v>251</v>
      </c>
      <c r="C111" t="s">
        <v>253</v>
      </c>
      <c r="D111">
        <v>2.9917012363453671E-3</v>
      </c>
      <c r="E111">
        <v>2.2808019326593394E-2</v>
      </c>
      <c r="F111">
        <v>0.27991660082637343</v>
      </c>
      <c r="G111">
        <v>1000</v>
      </c>
      <c r="H111">
        <f t="shared" si="2"/>
        <v>-43.844228018258171</v>
      </c>
      <c r="I111" t="s">
        <v>25</v>
      </c>
      <c r="K111" t="str">
        <f t="shared" si="3"/>
        <v>2</v>
      </c>
      <c r="L111" t="str">
        <f t="shared" si="3"/>
        <v>2</v>
      </c>
      <c r="M111">
        <v>1000</v>
      </c>
    </row>
    <row r="112" spans="1:13" x14ac:dyDescent="0.3">
      <c r="A112" t="s">
        <v>309</v>
      </c>
      <c r="B112" t="s">
        <v>252</v>
      </c>
      <c r="C112" t="s">
        <v>253</v>
      </c>
      <c r="D112">
        <v>1.6424097700255688E-3</v>
      </c>
      <c r="E112">
        <v>1.252134181108602E-2</v>
      </c>
      <c r="F112">
        <v>0.15367101313605569</v>
      </c>
      <c r="G112">
        <v>1000</v>
      </c>
      <c r="H112">
        <f t="shared" si="2"/>
        <v>-79.863645213696671</v>
      </c>
      <c r="I112" t="s">
        <v>25</v>
      </c>
      <c r="K112" t="str">
        <f t="shared" si="3"/>
        <v>2</v>
      </c>
      <c r="L112" t="str">
        <f t="shared" si="3"/>
        <v>2</v>
      </c>
      <c r="M112">
        <v>1000</v>
      </c>
    </row>
    <row r="113" spans="1:13" x14ac:dyDescent="0.3">
      <c r="A113" t="s">
        <v>310</v>
      </c>
      <c r="B113" t="s">
        <v>253</v>
      </c>
      <c r="C113" t="s">
        <v>254</v>
      </c>
      <c r="D113">
        <v>4.0418489159447721E-3</v>
      </c>
      <c r="E113">
        <v>3.0814095695816578E-2</v>
      </c>
      <c r="F113">
        <v>0.37817299263047616</v>
      </c>
      <c r="G113">
        <v>1000</v>
      </c>
      <c r="H113">
        <f t="shared" si="2"/>
        <v>-32.452680418454186</v>
      </c>
      <c r="I113" t="s">
        <v>25</v>
      </c>
      <c r="K113" t="str">
        <f t="shared" si="3"/>
        <v>2</v>
      </c>
      <c r="L113" t="str">
        <f t="shared" si="3"/>
        <v>2</v>
      </c>
      <c r="M113">
        <v>1000</v>
      </c>
    </row>
    <row r="114" spans="1:13" x14ac:dyDescent="0.3">
      <c r="A114" t="s">
        <v>311</v>
      </c>
      <c r="B114" t="s">
        <v>254</v>
      </c>
      <c r="C114" t="s">
        <v>255</v>
      </c>
      <c r="D114">
        <v>4.035462871610389E-3</v>
      </c>
      <c r="E114">
        <v>3.0765410011287124E-2</v>
      </c>
      <c r="F114">
        <v>0.37757548650216016</v>
      </c>
      <c r="G114">
        <v>1000</v>
      </c>
      <c r="H114">
        <f t="shared" si="2"/>
        <v>-32.504036176768743</v>
      </c>
      <c r="I114" t="s">
        <v>25</v>
      </c>
      <c r="K114" t="str">
        <f t="shared" si="3"/>
        <v>2</v>
      </c>
      <c r="L114" t="str">
        <f t="shared" si="3"/>
        <v>2</v>
      </c>
      <c r="M114">
        <v>1000</v>
      </c>
    </row>
    <row r="115" spans="1:13" x14ac:dyDescent="0.3">
      <c r="A115" t="s">
        <v>312</v>
      </c>
      <c r="B115" t="s">
        <v>254</v>
      </c>
      <c r="C115" t="s">
        <v>256</v>
      </c>
      <c r="D115">
        <v>6.1356609199389742E-3</v>
      </c>
      <c r="E115">
        <v>4.6776820874782278E-2</v>
      </c>
      <c r="F115">
        <v>0.57407916528141878</v>
      </c>
      <c r="G115">
        <v>1000</v>
      </c>
      <c r="H115">
        <f t="shared" si="2"/>
        <v>-21.378109527300246</v>
      </c>
      <c r="I115" t="s">
        <v>25</v>
      </c>
      <c r="K115" t="str">
        <f t="shared" si="3"/>
        <v>2</v>
      </c>
      <c r="L115" t="str">
        <f t="shared" si="3"/>
        <v>2</v>
      </c>
      <c r="M115">
        <v>1000</v>
      </c>
    </row>
    <row r="116" spans="1:13" x14ac:dyDescent="0.3">
      <c r="A116" t="s">
        <v>313</v>
      </c>
      <c r="B116" t="s">
        <v>252</v>
      </c>
      <c r="C116" t="s">
        <v>257</v>
      </c>
      <c r="D116">
        <v>6.0084568658306161E-3</v>
      </c>
      <c r="E116">
        <v>4.5807047392966087E-2</v>
      </c>
      <c r="F116">
        <v>0.5621773998227656</v>
      </c>
      <c r="G116">
        <v>1000</v>
      </c>
      <c r="H116">
        <f t="shared" si="2"/>
        <v>-21.830701975206445</v>
      </c>
      <c r="I116" t="s">
        <v>25</v>
      </c>
      <c r="K116" t="str">
        <f t="shared" si="3"/>
        <v>2</v>
      </c>
      <c r="L116" t="str">
        <f t="shared" si="3"/>
        <v>2</v>
      </c>
      <c r="M116">
        <v>1000</v>
      </c>
    </row>
    <row r="117" spans="1:13" x14ac:dyDescent="0.3">
      <c r="A117" t="s">
        <v>314</v>
      </c>
      <c r="B117" t="s">
        <v>253</v>
      </c>
      <c r="C117" t="s">
        <v>257</v>
      </c>
      <c r="D117">
        <v>5.1137363928377873E-3</v>
      </c>
      <c r="E117">
        <v>3.8985911113713828E-2</v>
      </c>
      <c r="F117">
        <v>0.47846345457739692</v>
      </c>
      <c r="G117">
        <v>1000</v>
      </c>
      <c r="H117">
        <f t="shared" si="2"/>
        <v>-25.6502918986094</v>
      </c>
      <c r="I117" t="s">
        <v>25</v>
      </c>
      <c r="K117" t="str">
        <f t="shared" si="3"/>
        <v>2</v>
      </c>
      <c r="L117" t="str">
        <f t="shared" si="3"/>
        <v>2</v>
      </c>
      <c r="M117">
        <v>1000</v>
      </c>
    </row>
    <row r="118" spans="1:13" x14ac:dyDescent="0.3">
      <c r="A118" t="s">
        <v>429</v>
      </c>
      <c r="B118" t="s">
        <v>252</v>
      </c>
      <c r="C118" t="s">
        <v>258</v>
      </c>
      <c r="D118">
        <v>3.9510576788893822E-3</v>
      </c>
      <c r="E118">
        <v>3.1478426621430085E-2</v>
      </c>
      <c r="F118">
        <v>0.37189955569900568</v>
      </c>
      <c r="G118">
        <v>1000</v>
      </c>
      <c r="H118">
        <f t="shared" si="2"/>
        <v>-31.767788524703889</v>
      </c>
      <c r="I118" t="s">
        <v>25</v>
      </c>
      <c r="K118" t="str">
        <f t="shared" si="3"/>
        <v>2</v>
      </c>
      <c r="L118" t="str">
        <f t="shared" si="3"/>
        <v>2</v>
      </c>
      <c r="M118">
        <v>1000</v>
      </c>
    </row>
    <row r="119" spans="1:13" x14ac:dyDescent="0.3">
      <c r="A119" t="s">
        <v>430</v>
      </c>
      <c r="B119" t="s">
        <v>253</v>
      </c>
      <c r="C119" t="s">
        <v>258</v>
      </c>
      <c r="D119">
        <v>4.023010640958463E-3</v>
      </c>
      <c r="E119">
        <v>3.0670477163742736E-2</v>
      </c>
      <c r="F119">
        <v>0.37023647433375162</v>
      </c>
      <c r="G119">
        <v>1000</v>
      </c>
      <c r="H119">
        <f t="shared" si="2"/>
        <v>-32.604644351022856</v>
      </c>
      <c r="I119" t="s">
        <v>25</v>
      </c>
      <c r="K119" t="str">
        <f t="shared" si="3"/>
        <v>2</v>
      </c>
      <c r="L119" t="str">
        <f t="shared" si="3"/>
        <v>2</v>
      </c>
      <c r="M119">
        <v>1000</v>
      </c>
    </row>
    <row r="120" spans="1:13" x14ac:dyDescent="0.3">
      <c r="A120" t="s">
        <v>431</v>
      </c>
      <c r="B120" t="s">
        <v>257</v>
      </c>
      <c r="C120" t="s">
        <v>258</v>
      </c>
      <c r="D120">
        <v>1.7313459063269916E-3</v>
      </c>
      <c r="E120">
        <v>1.3199369780908748E-2</v>
      </c>
      <c r="F120">
        <v>0.16199226549297097</v>
      </c>
      <c r="G120">
        <v>1000</v>
      </c>
      <c r="H120">
        <f t="shared" si="2"/>
        <v>-75.761192890161766</v>
      </c>
      <c r="I120" t="s">
        <v>25</v>
      </c>
      <c r="K120" t="str">
        <f t="shared" si="3"/>
        <v>2</v>
      </c>
      <c r="L120" t="str">
        <f t="shared" si="3"/>
        <v>2</v>
      </c>
      <c r="M120">
        <v>1000</v>
      </c>
    </row>
    <row r="121" spans="1:13" x14ac:dyDescent="0.3">
      <c r="A121" t="s">
        <v>432</v>
      </c>
      <c r="B121" t="s">
        <v>257</v>
      </c>
      <c r="C121" t="s">
        <v>259</v>
      </c>
      <c r="D121">
        <v>4.6291865092980824E-3</v>
      </c>
      <c r="E121">
        <v>3.5291817942173495E-2</v>
      </c>
      <c r="F121">
        <v>0.43312685656303834</v>
      </c>
      <c r="G121">
        <v>1000</v>
      </c>
      <c r="H121">
        <f t="shared" si="2"/>
        <v>-28.335179605610694</v>
      </c>
      <c r="I121" t="s">
        <v>25</v>
      </c>
      <c r="K121" t="str">
        <f t="shared" si="3"/>
        <v>2</v>
      </c>
      <c r="L121" t="str">
        <f t="shared" si="3"/>
        <v>2</v>
      </c>
      <c r="M121">
        <v>1000</v>
      </c>
    </row>
    <row r="122" spans="1:13" x14ac:dyDescent="0.3">
      <c r="A122" t="s">
        <v>433</v>
      </c>
      <c r="B122" t="s">
        <v>257</v>
      </c>
      <c r="C122" t="s">
        <v>259</v>
      </c>
      <c r="D122">
        <v>4.7680621045770241E-3</v>
      </c>
      <c r="E122">
        <v>3.63505724804387E-2</v>
      </c>
      <c r="F122">
        <v>0.44612066225992947</v>
      </c>
      <c r="G122">
        <v>1000</v>
      </c>
      <c r="H122">
        <f t="shared" si="2"/>
        <v>-27.509883112243394</v>
      </c>
      <c r="I122" t="s">
        <v>25</v>
      </c>
      <c r="K122" t="str">
        <f t="shared" si="3"/>
        <v>2</v>
      </c>
      <c r="L122" t="str">
        <f t="shared" si="3"/>
        <v>2</v>
      </c>
      <c r="M122">
        <v>1000</v>
      </c>
    </row>
    <row r="123" spans="1:13" x14ac:dyDescent="0.3">
      <c r="A123" t="s">
        <v>434</v>
      </c>
      <c r="B123" t="s">
        <v>258</v>
      </c>
      <c r="C123" t="s">
        <v>260</v>
      </c>
      <c r="D123">
        <v>2.4520252940759438E-3</v>
      </c>
      <c r="E123">
        <v>1.8693658182559178E-2</v>
      </c>
      <c r="F123">
        <v>0.22565915948946433</v>
      </c>
      <c r="G123">
        <v>1000</v>
      </c>
      <c r="H123">
        <f t="shared" si="2"/>
        <v>-53.494077522663844</v>
      </c>
      <c r="I123" t="s">
        <v>25</v>
      </c>
      <c r="K123" t="str">
        <f t="shared" si="3"/>
        <v>2</v>
      </c>
      <c r="L123" t="str">
        <f t="shared" si="3"/>
        <v>2</v>
      </c>
      <c r="M123">
        <v>1000</v>
      </c>
    </row>
    <row r="124" spans="1:13" x14ac:dyDescent="0.3">
      <c r="A124" t="s">
        <v>435</v>
      </c>
      <c r="B124" t="s">
        <v>260</v>
      </c>
      <c r="C124" t="s">
        <v>261</v>
      </c>
      <c r="D124">
        <v>5.3546658146826544E-3</v>
      </c>
      <c r="E124">
        <v>4.0822699775303402E-2</v>
      </c>
      <c r="F124">
        <v>0.50100586087872356</v>
      </c>
      <c r="G124">
        <v>1000</v>
      </c>
      <c r="H124">
        <f t="shared" si="2"/>
        <v>-24.496175057117906</v>
      </c>
      <c r="I124" t="s">
        <v>25</v>
      </c>
      <c r="K124" t="str">
        <f t="shared" si="3"/>
        <v>2</v>
      </c>
      <c r="L124" t="str">
        <f t="shared" si="3"/>
        <v>2</v>
      </c>
      <c r="M124">
        <v>1000</v>
      </c>
    </row>
    <row r="125" spans="1:13" x14ac:dyDescent="0.3">
      <c r="A125" t="s">
        <v>436</v>
      </c>
      <c r="B125" t="s">
        <v>261</v>
      </c>
      <c r="C125" t="s">
        <v>262</v>
      </c>
      <c r="D125">
        <v>1.7009968435584271E-3</v>
      </c>
      <c r="E125">
        <v>1.2967995738019693E-2</v>
      </c>
      <c r="F125">
        <v>0.15915267496660532</v>
      </c>
      <c r="G125">
        <v>1000</v>
      </c>
      <c r="H125">
        <f t="shared" si="2"/>
        <v>-77.11291861919652</v>
      </c>
      <c r="I125" t="s">
        <v>25</v>
      </c>
      <c r="K125" t="str">
        <f t="shared" si="3"/>
        <v>2</v>
      </c>
      <c r="L125" t="str">
        <f t="shared" si="3"/>
        <v>2</v>
      </c>
      <c r="M125">
        <v>1000</v>
      </c>
    </row>
    <row r="126" spans="1:13" x14ac:dyDescent="0.3">
      <c r="A126" t="s">
        <v>437</v>
      </c>
      <c r="B126" t="s">
        <v>259</v>
      </c>
      <c r="C126" t="s">
        <v>263</v>
      </c>
      <c r="D126">
        <v>2.8467387494840678E-3</v>
      </c>
      <c r="E126">
        <v>2.1702859773294381E-2</v>
      </c>
      <c r="F126">
        <v>0.26635327903588557</v>
      </c>
      <c r="G126">
        <v>1000</v>
      </c>
      <c r="H126">
        <f t="shared" si="2"/>
        <v>-46.076876985147898</v>
      </c>
      <c r="I126" t="s">
        <v>25</v>
      </c>
      <c r="K126" t="str">
        <f t="shared" si="3"/>
        <v>2</v>
      </c>
      <c r="L126" t="str">
        <f t="shared" si="3"/>
        <v>2</v>
      </c>
      <c r="M126">
        <v>1000</v>
      </c>
    </row>
    <row r="127" spans="1:13" x14ac:dyDescent="0.3">
      <c r="A127" t="s">
        <v>438</v>
      </c>
      <c r="B127" t="s">
        <v>259</v>
      </c>
      <c r="C127" t="s">
        <v>262</v>
      </c>
      <c r="D127">
        <v>2.8735092441977083E-3</v>
      </c>
      <c r="E127">
        <v>2.19069516636855E-2</v>
      </c>
      <c r="F127">
        <v>0.2688580431452311</v>
      </c>
      <c r="G127">
        <v>1000</v>
      </c>
      <c r="H127">
        <f t="shared" si="2"/>
        <v>-45.647610646700343</v>
      </c>
      <c r="I127" t="s">
        <v>25</v>
      </c>
      <c r="K127" t="str">
        <f t="shared" si="3"/>
        <v>2</v>
      </c>
      <c r="L127" t="str">
        <f t="shared" si="3"/>
        <v>2</v>
      </c>
      <c r="M127">
        <v>1000</v>
      </c>
    </row>
    <row r="128" spans="1:13" x14ac:dyDescent="0.3">
      <c r="A128" t="s">
        <v>439</v>
      </c>
      <c r="B128" t="s">
        <v>262</v>
      </c>
      <c r="C128" t="s">
        <v>264</v>
      </c>
      <c r="D128">
        <v>1.9679169899210775E-3</v>
      </c>
      <c r="E128">
        <v>1.9320111360698861E-2</v>
      </c>
      <c r="F128">
        <v>0.28275859907813372</v>
      </c>
      <c r="G128">
        <v>1000</v>
      </c>
      <c r="H128">
        <f t="shared" si="2"/>
        <v>-51.759536025978022</v>
      </c>
      <c r="I128" t="s">
        <v>25</v>
      </c>
      <c r="K128" t="str">
        <f t="shared" si="3"/>
        <v>2</v>
      </c>
      <c r="L128" t="str">
        <f t="shared" si="3"/>
        <v>2</v>
      </c>
      <c r="M128">
        <v>1000</v>
      </c>
    </row>
    <row r="129" spans="1:13" x14ac:dyDescent="0.3">
      <c r="A129" t="s">
        <v>440</v>
      </c>
      <c r="B129" t="s">
        <v>262</v>
      </c>
      <c r="C129" t="s">
        <v>263</v>
      </c>
      <c r="D129">
        <v>3.0798708429256811E-4</v>
      </c>
      <c r="E129">
        <v>3.023676708247739E-3</v>
      </c>
      <c r="F129">
        <v>4.425288105887952E-2</v>
      </c>
      <c r="G129">
        <v>1000</v>
      </c>
      <c r="H129">
        <f t="shared" si="2"/>
        <v>-330.72318785678425</v>
      </c>
      <c r="I129" t="s">
        <v>25</v>
      </c>
      <c r="K129" t="str">
        <f t="shared" si="3"/>
        <v>2</v>
      </c>
      <c r="L129" t="str">
        <f t="shared" si="3"/>
        <v>2</v>
      </c>
      <c r="M129">
        <v>1000</v>
      </c>
    </row>
    <row r="130" spans="1:13" x14ac:dyDescent="0.3">
      <c r="A130" t="s">
        <v>441</v>
      </c>
      <c r="B130" t="s">
        <v>263</v>
      </c>
      <c r="C130" t="s">
        <v>265</v>
      </c>
      <c r="D130">
        <v>1.3953586466601432E-3</v>
      </c>
      <c r="E130">
        <v>1.3698994713526598E-2</v>
      </c>
      <c r="F130">
        <v>0.20049100554643107</v>
      </c>
      <c r="G130">
        <v>1000</v>
      </c>
      <c r="H130">
        <f t="shared" si="2"/>
        <v>-72.998057223321993</v>
      </c>
      <c r="I130" t="s">
        <v>25</v>
      </c>
      <c r="K130" t="str">
        <f t="shared" si="3"/>
        <v>2</v>
      </c>
      <c r="L130" t="str">
        <f t="shared" si="3"/>
        <v>2</v>
      </c>
      <c r="M130">
        <v>1000</v>
      </c>
    </row>
    <row r="131" spans="1:13" x14ac:dyDescent="0.3">
      <c r="A131" t="s">
        <v>442</v>
      </c>
      <c r="B131" t="s">
        <v>265</v>
      </c>
      <c r="C131" t="s">
        <v>266</v>
      </c>
      <c r="D131">
        <v>5.0313395323062823E-4</v>
      </c>
      <c r="E131">
        <v>4.9395396531203431E-3</v>
      </c>
      <c r="F131">
        <v>7.2292404858927115E-2</v>
      </c>
      <c r="G131">
        <v>1000</v>
      </c>
      <c r="H131">
        <f t="shared" ref="H131:H194" si="4">-1/E131</f>
        <v>-202.44801544781461</v>
      </c>
      <c r="I131" t="s">
        <v>25</v>
      </c>
      <c r="K131" t="str">
        <f t="shared" ref="K131:L194" si="5">MID(B131,4,1)</f>
        <v>2</v>
      </c>
      <c r="L131" t="str">
        <f t="shared" si="5"/>
        <v>2</v>
      </c>
      <c r="M131">
        <v>1000</v>
      </c>
    </row>
    <row r="132" spans="1:13" x14ac:dyDescent="0.3">
      <c r="A132" t="s">
        <v>443</v>
      </c>
      <c r="B132" t="s">
        <v>264</v>
      </c>
      <c r="C132" t="s">
        <v>266</v>
      </c>
      <c r="D132">
        <v>6.8466856362983718E-4</v>
      </c>
      <c r="E132">
        <v>6.7217636527588933E-3</v>
      </c>
      <c r="F132">
        <v>9.837606203733977E-2</v>
      </c>
      <c r="G132">
        <v>1000</v>
      </c>
      <c r="H132">
        <f t="shared" si="4"/>
        <v>-148.7704792461065</v>
      </c>
      <c r="I132" t="s">
        <v>25</v>
      </c>
      <c r="K132" t="str">
        <f t="shared" si="5"/>
        <v>2</v>
      </c>
      <c r="L132" t="str">
        <f t="shared" si="5"/>
        <v>2</v>
      </c>
      <c r="M132">
        <v>1000</v>
      </c>
    </row>
    <row r="133" spans="1:13" x14ac:dyDescent="0.3">
      <c r="A133" t="s">
        <v>444</v>
      </c>
      <c r="B133" t="s">
        <v>264</v>
      </c>
      <c r="C133" t="s">
        <v>267</v>
      </c>
      <c r="D133">
        <v>3.9833202736664643E-4</v>
      </c>
      <c r="E133">
        <v>3.3946522529275775E-3</v>
      </c>
      <c r="F133">
        <v>2.4702276154265888</v>
      </c>
      <c r="G133">
        <v>1000</v>
      </c>
      <c r="H133">
        <f t="shared" si="4"/>
        <v>-294.58098370388052</v>
      </c>
      <c r="I133" t="s">
        <v>25</v>
      </c>
      <c r="K133" t="str">
        <f t="shared" si="5"/>
        <v>2</v>
      </c>
      <c r="L133" t="str">
        <f t="shared" si="5"/>
        <v>2</v>
      </c>
      <c r="M133">
        <v>1000</v>
      </c>
    </row>
    <row r="134" spans="1:13" x14ac:dyDescent="0.3">
      <c r="A134" t="s">
        <v>445</v>
      </c>
      <c r="B134" t="s">
        <v>264</v>
      </c>
      <c r="C134" t="s">
        <v>268</v>
      </c>
      <c r="D134">
        <v>3.4765807828596586E-4</v>
      </c>
      <c r="E134">
        <v>4.598941508034823E-3</v>
      </c>
      <c r="F134">
        <v>3.3347253370582508</v>
      </c>
      <c r="G134">
        <v>1000</v>
      </c>
      <c r="H134">
        <f t="shared" si="4"/>
        <v>-217.44133911094482</v>
      </c>
      <c r="I134" t="s">
        <v>25</v>
      </c>
      <c r="K134" t="str">
        <f t="shared" si="5"/>
        <v>2</v>
      </c>
      <c r="L134" t="str">
        <f t="shared" si="5"/>
        <v>2</v>
      </c>
      <c r="M134">
        <v>1000</v>
      </c>
    </row>
    <row r="135" spans="1:13" x14ac:dyDescent="0.3">
      <c r="A135" t="s">
        <v>446</v>
      </c>
      <c r="B135" t="s">
        <v>264</v>
      </c>
      <c r="C135" t="s">
        <v>269</v>
      </c>
      <c r="D135">
        <v>5.2392962759428027E-4</v>
      </c>
      <c r="E135">
        <v>5.1437020982764781E-3</v>
      </c>
      <c r="F135">
        <v>7.5280414912230795E-2</v>
      </c>
      <c r="G135">
        <v>1000</v>
      </c>
      <c r="H135">
        <f t="shared" si="4"/>
        <v>-194.4125030753772</v>
      </c>
      <c r="I135" t="s">
        <v>25</v>
      </c>
      <c r="K135" t="str">
        <f t="shared" si="5"/>
        <v>2</v>
      </c>
      <c r="L135" t="str">
        <f t="shared" si="5"/>
        <v>2</v>
      </c>
      <c r="M135">
        <v>1000</v>
      </c>
    </row>
    <row r="136" spans="1:13" x14ac:dyDescent="0.3">
      <c r="A136" t="s">
        <v>447</v>
      </c>
      <c r="B136" t="s">
        <v>270</v>
      </c>
      <c r="C136" t="s">
        <v>269</v>
      </c>
      <c r="D136">
        <v>4.7318652208174183E-4</v>
      </c>
      <c r="E136">
        <v>4.6455294343323286E-3</v>
      </c>
      <c r="F136">
        <v>6.7989431857008162E-2</v>
      </c>
      <c r="G136">
        <v>1000</v>
      </c>
      <c r="H136">
        <f t="shared" si="4"/>
        <v>-215.26071767183268</v>
      </c>
      <c r="I136" t="s">
        <v>25</v>
      </c>
      <c r="K136" t="str">
        <f t="shared" si="5"/>
        <v>2</v>
      </c>
      <c r="L136" t="str">
        <f t="shared" si="5"/>
        <v>2</v>
      </c>
      <c r="M136">
        <v>1000</v>
      </c>
    </row>
    <row r="137" spans="1:13" x14ac:dyDescent="0.3">
      <c r="A137" t="s">
        <v>448</v>
      </c>
      <c r="B137" t="s">
        <v>270</v>
      </c>
      <c r="C137" t="s">
        <v>271</v>
      </c>
      <c r="D137">
        <v>2.8752127690219562E-4</v>
      </c>
      <c r="E137">
        <v>2.8227527465696256E-3</v>
      </c>
      <c r="F137">
        <v>4.1312267681210206E-2</v>
      </c>
      <c r="G137">
        <v>1000</v>
      </c>
      <c r="H137">
        <f t="shared" si="4"/>
        <v>-354.26411371497505</v>
      </c>
      <c r="I137" t="s">
        <v>25</v>
      </c>
      <c r="K137" t="str">
        <f t="shared" si="5"/>
        <v>2</v>
      </c>
      <c r="L137" t="str">
        <f t="shared" si="5"/>
        <v>2</v>
      </c>
      <c r="M137">
        <v>1000</v>
      </c>
    </row>
    <row r="138" spans="1:13" x14ac:dyDescent="0.3">
      <c r="A138" t="s">
        <v>449</v>
      </c>
      <c r="B138" t="s">
        <v>270</v>
      </c>
      <c r="C138" t="s">
        <v>271</v>
      </c>
      <c r="D138">
        <v>2.6138297900199595E-4</v>
      </c>
      <c r="E138">
        <v>2.5661388605178414E-3</v>
      </c>
      <c r="F138">
        <v>3.7556606982918364E-2</v>
      </c>
      <c r="G138">
        <v>1000</v>
      </c>
      <c r="H138">
        <f t="shared" si="4"/>
        <v>-389.69052508647258</v>
      </c>
      <c r="I138" t="s">
        <v>25</v>
      </c>
      <c r="K138" t="str">
        <f t="shared" si="5"/>
        <v>2</v>
      </c>
      <c r="L138" t="str">
        <f t="shared" si="5"/>
        <v>2</v>
      </c>
      <c r="M138">
        <v>1000</v>
      </c>
    </row>
    <row r="139" spans="1:13" x14ac:dyDescent="0.3">
      <c r="A139" t="s">
        <v>450</v>
      </c>
      <c r="B139" t="s">
        <v>271</v>
      </c>
      <c r="C139" t="s">
        <v>272</v>
      </c>
      <c r="D139">
        <v>2.0441836653501511E-4</v>
      </c>
      <c r="E139">
        <v>2.7041169746364201E-3</v>
      </c>
      <c r="F139">
        <v>1.9607745334301159</v>
      </c>
      <c r="G139">
        <v>1000</v>
      </c>
      <c r="H139">
        <f t="shared" si="4"/>
        <v>-369.8064874336489</v>
      </c>
      <c r="I139" t="s">
        <v>25</v>
      </c>
      <c r="K139" t="str">
        <f t="shared" si="5"/>
        <v>2</v>
      </c>
      <c r="L139" t="str">
        <f t="shared" si="5"/>
        <v>2</v>
      </c>
      <c r="M139">
        <v>1000</v>
      </c>
    </row>
    <row r="140" spans="1:13" x14ac:dyDescent="0.3">
      <c r="A140" t="s">
        <v>451</v>
      </c>
      <c r="B140" t="s">
        <v>271</v>
      </c>
      <c r="C140" t="s">
        <v>272</v>
      </c>
      <c r="D140">
        <v>2.0441836653501511E-4</v>
      </c>
      <c r="E140">
        <v>2.7041169746364201E-3</v>
      </c>
      <c r="F140">
        <v>1.9607745334301159</v>
      </c>
      <c r="G140">
        <v>1000</v>
      </c>
      <c r="H140">
        <f t="shared" si="4"/>
        <v>-369.8064874336489</v>
      </c>
      <c r="I140" t="s">
        <v>25</v>
      </c>
      <c r="K140" t="str">
        <f t="shared" si="5"/>
        <v>2</v>
      </c>
      <c r="L140" t="str">
        <f t="shared" si="5"/>
        <v>2</v>
      </c>
      <c r="M140">
        <v>1000</v>
      </c>
    </row>
    <row r="141" spans="1:13" x14ac:dyDescent="0.3">
      <c r="A141" t="s">
        <v>452</v>
      </c>
      <c r="B141" t="s">
        <v>273</v>
      </c>
      <c r="C141" t="s">
        <v>264</v>
      </c>
      <c r="D141">
        <v>4.0442869724915155E-3</v>
      </c>
      <c r="E141">
        <v>3.9704964733443024E-2</v>
      </c>
      <c r="F141">
        <v>0.58110018078430725</v>
      </c>
      <c r="G141">
        <v>1000</v>
      </c>
      <c r="H141">
        <f t="shared" si="4"/>
        <v>-25.1857672387683</v>
      </c>
      <c r="I141" t="s">
        <v>25</v>
      </c>
      <c r="K141" t="str">
        <f t="shared" si="5"/>
        <v>2</v>
      </c>
      <c r="L141" t="str">
        <f t="shared" si="5"/>
        <v>2</v>
      </c>
      <c r="M141">
        <v>1000</v>
      </c>
    </row>
    <row r="142" spans="1:13" x14ac:dyDescent="0.3">
      <c r="A142" t="s">
        <v>453</v>
      </c>
      <c r="B142" t="s">
        <v>273</v>
      </c>
      <c r="C142" t="s">
        <v>274</v>
      </c>
      <c r="D142">
        <v>3.4971820618839972E-3</v>
      </c>
      <c r="E142">
        <v>3.4333738277724297E-2</v>
      </c>
      <c r="F142">
        <v>0.50248984362859528</v>
      </c>
      <c r="G142">
        <v>1000</v>
      </c>
      <c r="H142">
        <f t="shared" si="4"/>
        <v>-29.125870067251</v>
      </c>
      <c r="I142" t="s">
        <v>25</v>
      </c>
      <c r="K142" t="str">
        <f t="shared" si="5"/>
        <v>2</v>
      </c>
      <c r="L142" t="str">
        <f t="shared" si="5"/>
        <v>2</v>
      </c>
      <c r="M142">
        <v>1000</v>
      </c>
    </row>
    <row r="143" spans="1:13" x14ac:dyDescent="0.3">
      <c r="A143" t="s">
        <v>454</v>
      </c>
      <c r="B143" t="s">
        <v>274</v>
      </c>
      <c r="C143" t="s">
        <v>264</v>
      </c>
      <c r="D143">
        <v>5.917011372613487E-4</v>
      </c>
      <c r="E143">
        <v>5.8090518668675569E-3</v>
      </c>
      <c r="F143">
        <v>8.5018110774920094E-2</v>
      </c>
      <c r="G143">
        <v>1000</v>
      </c>
      <c r="H143">
        <f t="shared" si="4"/>
        <v>-172.14513192825646</v>
      </c>
      <c r="I143" t="s">
        <v>25</v>
      </c>
      <c r="K143" t="str">
        <f t="shared" si="5"/>
        <v>2</v>
      </c>
      <c r="L143" t="str">
        <f t="shared" si="5"/>
        <v>2</v>
      </c>
      <c r="M143">
        <v>1000</v>
      </c>
    </row>
    <row r="144" spans="1:13" x14ac:dyDescent="0.3">
      <c r="A144" t="s">
        <v>455</v>
      </c>
      <c r="B144" t="s">
        <v>275</v>
      </c>
      <c r="C144" t="s">
        <v>276</v>
      </c>
      <c r="D144">
        <v>6.3291930629704688E-4</v>
      </c>
      <c r="E144">
        <v>6.2137130491899551E-3</v>
      </c>
      <c r="F144">
        <v>9.0940510852154613E-2</v>
      </c>
      <c r="G144">
        <v>1000</v>
      </c>
      <c r="H144">
        <f t="shared" si="4"/>
        <v>-160.93437081558892</v>
      </c>
      <c r="I144" t="s">
        <v>25</v>
      </c>
      <c r="K144" t="str">
        <f t="shared" si="5"/>
        <v>2</v>
      </c>
      <c r="L144" t="str">
        <f t="shared" si="5"/>
        <v>2</v>
      </c>
      <c r="M144">
        <v>1000</v>
      </c>
    </row>
    <row r="145" spans="1:13" x14ac:dyDescent="0.3">
      <c r="A145" t="s">
        <v>456</v>
      </c>
      <c r="B145" t="s">
        <v>275</v>
      </c>
      <c r="C145" t="s">
        <v>276</v>
      </c>
      <c r="D145">
        <v>6.3291930629704688E-4</v>
      </c>
      <c r="E145">
        <v>6.2137130491899551E-3</v>
      </c>
      <c r="F145">
        <v>9.0940510852154613E-2</v>
      </c>
      <c r="G145">
        <v>1000</v>
      </c>
      <c r="H145">
        <f t="shared" si="4"/>
        <v>-160.93437081558892</v>
      </c>
      <c r="I145" t="s">
        <v>25</v>
      </c>
      <c r="K145" t="str">
        <f t="shared" si="5"/>
        <v>2</v>
      </c>
      <c r="L145" t="str">
        <f t="shared" si="5"/>
        <v>2</v>
      </c>
      <c r="M145">
        <v>1000</v>
      </c>
    </row>
    <row r="146" spans="1:13" x14ac:dyDescent="0.3">
      <c r="A146" t="s">
        <v>457</v>
      </c>
      <c r="B146" t="s">
        <v>275</v>
      </c>
      <c r="C146" t="s">
        <v>266</v>
      </c>
      <c r="D146">
        <v>1.4162328590809179E-3</v>
      </c>
      <c r="E146">
        <v>1.3903928209503187E-2</v>
      </c>
      <c r="F146">
        <v>0.20349030027846868</v>
      </c>
      <c r="G146">
        <v>1000</v>
      </c>
      <c r="H146">
        <f t="shared" si="4"/>
        <v>-71.922120492287249</v>
      </c>
      <c r="I146" t="s">
        <v>25</v>
      </c>
      <c r="K146" t="str">
        <f t="shared" si="5"/>
        <v>2</v>
      </c>
      <c r="L146" t="str">
        <f t="shared" si="5"/>
        <v>2</v>
      </c>
      <c r="M146">
        <v>1000</v>
      </c>
    </row>
    <row r="147" spans="1:13" x14ac:dyDescent="0.3">
      <c r="A147" t="s">
        <v>458</v>
      </c>
      <c r="B147" t="s">
        <v>277</v>
      </c>
      <c r="C147" t="s">
        <v>270</v>
      </c>
      <c r="D147">
        <v>5.8709940140719145E-4</v>
      </c>
      <c r="E147">
        <v>5.7638741232888483E-3</v>
      </c>
      <c r="F147">
        <v>8.4356913991664867E-2</v>
      </c>
      <c r="G147">
        <v>1000</v>
      </c>
      <c r="H147">
        <f t="shared" si="4"/>
        <v>-173.49442035167195</v>
      </c>
      <c r="I147" t="s">
        <v>25</v>
      </c>
      <c r="K147" t="str">
        <f t="shared" si="5"/>
        <v>2</v>
      </c>
      <c r="L147" t="str">
        <f t="shared" si="5"/>
        <v>2</v>
      </c>
      <c r="M147">
        <v>1000</v>
      </c>
    </row>
    <row r="148" spans="1:13" x14ac:dyDescent="0.3">
      <c r="A148" t="s">
        <v>459</v>
      </c>
      <c r="B148" t="s">
        <v>275</v>
      </c>
      <c r="C148" t="s">
        <v>270</v>
      </c>
      <c r="D148">
        <v>1.0490456763535697E-3</v>
      </c>
      <c r="E148">
        <v>1.0299051938376449E-2</v>
      </c>
      <c r="F148">
        <v>0.15073129981290764</v>
      </c>
      <c r="G148">
        <v>1000</v>
      </c>
      <c r="H148">
        <f t="shared" si="4"/>
        <v>-97.096315853480462</v>
      </c>
      <c r="I148" t="s">
        <v>25</v>
      </c>
      <c r="K148" t="str">
        <f t="shared" si="5"/>
        <v>2</v>
      </c>
      <c r="L148" t="str">
        <f t="shared" si="5"/>
        <v>2</v>
      </c>
      <c r="M148">
        <v>1000</v>
      </c>
    </row>
    <row r="149" spans="1:13" x14ac:dyDescent="0.3">
      <c r="A149" t="s">
        <v>460</v>
      </c>
      <c r="B149" t="s">
        <v>278</v>
      </c>
      <c r="C149" t="s">
        <v>275</v>
      </c>
      <c r="D149">
        <v>2.4547813631002669E-3</v>
      </c>
      <c r="E149">
        <v>2.4099923698086129E-2</v>
      </c>
      <c r="F149">
        <v>0.35271332217177515</v>
      </c>
      <c r="G149">
        <v>1000</v>
      </c>
      <c r="H149">
        <f t="shared" si="4"/>
        <v>-41.493907305582631</v>
      </c>
      <c r="I149" t="s">
        <v>25</v>
      </c>
      <c r="K149" t="str">
        <f t="shared" si="5"/>
        <v>2</v>
      </c>
      <c r="L149" t="str">
        <f t="shared" si="5"/>
        <v>2</v>
      </c>
      <c r="M149">
        <v>1000</v>
      </c>
    </row>
    <row r="150" spans="1:13" x14ac:dyDescent="0.3">
      <c r="A150" t="s">
        <v>461</v>
      </c>
      <c r="B150" t="s">
        <v>279</v>
      </c>
      <c r="C150" t="s">
        <v>280</v>
      </c>
      <c r="D150">
        <v>1.1553349307151534E-3</v>
      </c>
      <c r="E150">
        <v>1.1342551354880699E-2</v>
      </c>
      <c r="F150">
        <v>0.16600338741328255</v>
      </c>
      <c r="G150">
        <v>1000</v>
      </c>
      <c r="H150">
        <f t="shared" si="4"/>
        <v>-88.163585838180936</v>
      </c>
      <c r="I150" t="s">
        <v>25</v>
      </c>
      <c r="K150" t="str">
        <f t="shared" si="5"/>
        <v>2</v>
      </c>
      <c r="L150" t="str">
        <f t="shared" si="5"/>
        <v>2</v>
      </c>
      <c r="M150">
        <v>1000</v>
      </c>
    </row>
    <row r="151" spans="1:13" x14ac:dyDescent="0.3">
      <c r="A151" t="s">
        <v>462</v>
      </c>
      <c r="B151" t="s">
        <v>280</v>
      </c>
      <c r="C151" t="s">
        <v>275</v>
      </c>
      <c r="D151">
        <v>1.7809968798210545E-3</v>
      </c>
      <c r="E151">
        <v>1.7485014981541439E-2</v>
      </c>
      <c r="F151">
        <v>0.25590113062691988</v>
      </c>
      <c r="G151">
        <v>1000</v>
      </c>
      <c r="H151">
        <f t="shared" si="4"/>
        <v>-57.19182974997041</v>
      </c>
      <c r="I151" t="s">
        <v>25</v>
      </c>
      <c r="K151" t="str">
        <f t="shared" si="5"/>
        <v>2</v>
      </c>
      <c r="L151" t="str">
        <f t="shared" si="5"/>
        <v>2</v>
      </c>
      <c r="M151">
        <v>1000</v>
      </c>
    </row>
    <row r="152" spans="1:13" x14ac:dyDescent="0.3">
      <c r="A152" t="s">
        <v>463</v>
      </c>
      <c r="B152" t="s">
        <v>278</v>
      </c>
      <c r="C152" t="s">
        <v>279</v>
      </c>
      <c r="D152">
        <v>2.0638177286196407E-4</v>
      </c>
      <c r="E152">
        <v>2.026162106904475E-3</v>
      </c>
      <c r="F152">
        <v>2.9653802100692728E-2</v>
      </c>
      <c r="G152">
        <v>1000</v>
      </c>
      <c r="H152">
        <f t="shared" si="4"/>
        <v>-493.54392552912634</v>
      </c>
      <c r="I152" t="s">
        <v>25</v>
      </c>
      <c r="K152" t="str">
        <f t="shared" si="5"/>
        <v>2</v>
      </c>
      <c r="L152" t="str">
        <f t="shared" si="5"/>
        <v>2</v>
      </c>
      <c r="M152">
        <v>1000</v>
      </c>
    </row>
    <row r="153" spans="1:13" x14ac:dyDescent="0.3">
      <c r="A153" t="s">
        <v>464</v>
      </c>
      <c r="B153" t="s">
        <v>281</v>
      </c>
      <c r="C153" t="s">
        <v>282</v>
      </c>
      <c r="D153">
        <v>1.1019307607853029E-3</v>
      </c>
      <c r="E153">
        <v>1.503552861738015E-2</v>
      </c>
      <c r="F153">
        <v>1.6683653869669897</v>
      </c>
      <c r="G153">
        <v>2500</v>
      </c>
      <c r="H153">
        <f t="shared" si="4"/>
        <v>-66.509134826431122</v>
      </c>
      <c r="I153" t="s">
        <v>25</v>
      </c>
      <c r="K153" t="str">
        <f t="shared" si="5"/>
        <v>1</v>
      </c>
      <c r="L153" t="str">
        <f t="shared" si="5"/>
        <v>1</v>
      </c>
      <c r="M153">
        <v>2500</v>
      </c>
    </row>
    <row r="154" spans="1:13" x14ac:dyDescent="0.3">
      <c r="A154" t="s">
        <v>465</v>
      </c>
      <c r="B154" t="s">
        <v>281</v>
      </c>
      <c r="C154" t="s">
        <v>282</v>
      </c>
      <c r="D154">
        <v>1.1019307607853029E-3</v>
      </c>
      <c r="E154">
        <v>1.503552861738015E-2</v>
      </c>
      <c r="F154">
        <v>1.6683653869669897</v>
      </c>
      <c r="G154">
        <v>2500</v>
      </c>
      <c r="H154">
        <f t="shared" si="4"/>
        <v>-66.509134826431122</v>
      </c>
      <c r="I154" t="s">
        <v>25</v>
      </c>
      <c r="K154" t="str">
        <f t="shared" si="5"/>
        <v>1</v>
      </c>
      <c r="L154" t="str">
        <f t="shared" si="5"/>
        <v>1</v>
      </c>
      <c r="M154">
        <v>2500</v>
      </c>
    </row>
    <row r="155" spans="1:13" x14ac:dyDescent="0.3">
      <c r="A155" t="s">
        <v>466</v>
      </c>
      <c r="B155" t="s">
        <v>283</v>
      </c>
      <c r="C155" t="s">
        <v>278</v>
      </c>
      <c r="D155">
        <v>8.625563711760041E-4</v>
      </c>
      <c r="E155">
        <v>8.4681850054402086E-3</v>
      </c>
      <c r="F155">
        <v>0.12393573122686793</v>
      </c>
      <c r="G155">
        <v>1000</v>
      </c>
      <c r="H155">
        <f t="shared" si="4"/>
        <v>-118.08905914993247</v>
      </c>
      <c r="I155" t="s">
        <v>25</v>
      </c>
      <c r="K155" t="str">
        <f t="shared" si="5"/>
        <v>2</v>
      </c>
      <c r="L155" t="str">
        <f t="shared" si="5"/>
        <v>2</v>
      </c>
      <c r="M155">
        <v>1000</v>
      </c>
    </row>
    <row r="156" spans="1:13" x14ac:dyDescent="0.3">
      <c r="A156" t="s">
        <v>467</v>
      </c>
      <c r="B156" t="s">
        <v>284</v>
      </c>
      <c r="C156" t="s">
        <v>283</v>
      </c>
      <c r="D156">
        <v>6.0591050515434444E-4</v>
      </c>
      <c r="E156">
        <v>5.948552959374933E-3</v>
      </c>
      <c r="F156">
        <v>8.7059772582703185E-2</v>
      </c>
      <c r="G156">
        <v>1000</v>
      </c>
      <c r="H156">
        <f t="shared" si="4"/>
        <v>-168.1081108009634</v>
      </c>
      <c r="I156" t="s">
        <v>25</v>
      </c>
      <c r="K156" t="str">
        <f t="shared" si="5"/>
        <v>2</v>
      </c>
      <c r="L156" t="str">
        <f t="shared" si="5"/>
        <v>2</v>
      </c>
      <c r="M156">
        <v>1000</v>
      </c>
    </row>
    <row r="157" spans="1:13" x14ac:dyDescent="0.3">
      <c r="A157" t="s">
        <v>468</v>
      </c>
      <c r="B157" t="s">
        <v>284</v>
      </c>
      <c r="C157" t="s">
        <v>283</v>
      </c>
      <c r="D157">
        <v>5.8260625495610034E-4</v>
      </c>
      <c r="E157">
        <v>5.7197624609374338E-3</v>
      </c>
      <c r="F157">
        <v>8.3711319791060723E-2</v>
      </c>
      <c r="G157">
        <v>1000</v>
      </c>
      <c r="H157">
        <f t="shared" si="4"/>
        <v>-174.832435233002</v>
      </c>
      <c r="I157" t="s">
        <v>25</v>
      </c>
      <c r="K157" t="str">
        <f t="shared" si="5"/>
        <v>2</v>
      </c>
      <c r="L157" t="str">
        <f t="shared" si="5"/>
        <v>2</v>
      </c>
      <c r="M157">
        <v>1000</v>
      </c>
    </row>
    <row r="158" spans="1:13" x14ac:dyDescent="0.3">
      <c r="A158" t="s">
        <v>469</v>
      </c>
      <c r="B158" t="s">
        <v>283</v>
      </c>
      <c r="C158" t="s">
        <v>277</v>
      </c>
      <c r="D158">
        <v>3.1512254534077867E-3</v>
      </c>
      <c r="E158">
        <v>3.0937294100473637E-2</v>
      </c>
      <c r="F158">
        <v>0.45278134146332927</v>
      </c>
      <c r="G158">
        <v>1000</v>
      </c>
      <c r="H158">
        <f t="shared" si="4"/>
        <v>-32.323447446707711</v>
      </c>
      <c r="I158" t="s">
        <v>25</v>
      </c>
      <c r="K158" t="str">
        <f t="shared" si="5"/>
        <v>2</v>
      </c>
      <c r="L158" t="str">
        <f t="shared" si="5"/>
        <v>2</v>
      </c>
      <c r="M158">
        <v>1000</v>
      </c>
    </row>
    <row r="159" spans="1:13" x14ac:dyDescent="0.3">
      <c r="A159" t="s">
        <v>470</v>
      </c>
      <c r="B159" t="s">
        <v>284</v>
      </c>
      <c r="C159" t="s">
        <v>278</v>
      </c>
      <c r="D159">
        <v>1.0150433492512904E-3</v>
      </c>
      <c r="E159">
        <v>9.965232600719685E-3</v>
      </c>
      <c r="F159">
        <v>0.14584570228715907</v>
      </c>
      <c r="G159">
        <v>1000</v>
      </c>
      <c r="H159">
        <f t="shared" si="4"/>
        <v>-100.3488869821042</v>
      </c>
      <c r="I159" t="s">
        <v>25</v>
      </c>
      <c r="K159" t="str">
        <f t="shared" si="5"/>
        <v>2</v>
      </c>
      <c r="L159" t="str">
        <f t="shared" si="5"/>
        <v>2</v>
      </c>
      <c r="M159">
        <v>1000</v>
      </c>
    </row>
    <row r="160" spans="1:13" x14ac:dyDescent="0.3">
      <c r="A160" t="s">
        <v>471</v>
      </c>
      <c r="B160" t="s">
        <v>285</v>
      </c>
      <c r="C160" t="s">
        <v>286</v>
      </c>
      <c r="D160">
        <v>1.7610090187258461E-4</v>
      </c>
      <c r="E160">
        <v>1.7288783278578657E-3</v>
      </c>
      <c r="F160">
        <v>2.5302919058534518E-2</v>
      </c>
      <c r="G160">
        <v>1000</v>
      </c>
      <c r="H160">
        <f t="shared" si="4"/>
        <v>-578.40970291936696</v>
      </c>
      <c r="I160" t="s">
        <v>25</v>
      </c>
      <c r="K160" t="str">
        <f t="shared" si="5"/>
        <v>2</v>
      </c>
      <c r="L160" t="str">
        <f t="shared" si="5"/>
        <v>2</v>
      </c>
      <c r="M160">
        <v>1000</v>
      </c>
    </row>
    <row r="161" spans="1:13" x14ac:dyDescent="0.3">
      <c r="A161" t="s">
        <v>472</v>
      </c>
      <c r="B161" t="s">
        <v>285</v>
      </c>
      <c r="C161" t="s">
        <v>286</v>
      </c>
      <c r="D161">
        <v>1.7610090187258461E-4</v>
      </c>
      <c r="E161">
        <v>1.7288783278578657E-3</v>
      </c>
      <c r="F161">
        <v>2.5302919058534518E-2</v>
      </c>
      <c r="G161">
        <v>1000</v>
      </c>
      <c r="H161">
        <f t="shared" si="4"/>
        <v>-578.40970291936696</v>
      </c>
      <c r="I161" t="s">
        <v>25</v>
      </c>
      <c r="K161" t="str">
        <f t="shared" si="5"/>
        <v>2</v>
      </c>
      <c r="L161" t="str">
        <f t="shared" si="5"/>
        <v>2</v>
      </c>
      <c r="M161">
        <v>1000</v>
      </c>
    </row>
    <row r="162" spans="1:13" x14ac:dyDescent="0.3">
      <c r="A162" t="s">
        <v>473</v>
      </c>
      <c r="B162" t="s">
        <v>287</v>
      </c>
      <c r="C162" t="s">
        <v>288</v>
      </c>
      <c r="D162">
        <v>8.6265604522854536E-4</v>
      </c>
      <c r="E162">
        <v>1.1770693873493665E-2</v>
      </c>
      <c r="F162">
        <v>1.3060943009626624</v>
      </c>
      <c r="G162">
        <v>2500</v>
      </c>
      <c r="H162">
        <f t="shared" si="4"/>
        <v>-84.956758772895483</v>
      </c>
      <c r="I162" t="s">
        <v>25</v>
      </c>
      <c r="K162" t="str">
        <f t="shared" si="5"/>
        <v>1</v>
      </c>
      <c r="L162" t="str">
        <f t="shared" si="5"/>
        <v>1</v>
      </c>
      <c r="M162">
        <v>2500</v>
      </c>
    </row>
    <row r="163" spans="1:13" x14ac:dyDescent="0.3">
      <c r="A163" t="s">
        <v>474</v>
      </c>
      <c r="B163" t="s">
        <v>287</v>
      </c>
      <c r="C163" t="s">
        <v>289</v>
      </c>
      <c r="D163">
        <v>1.7255346852460022E-3</v>
      </c>
      <c r="E163">
        <v>2.3544424988924718E-2</v>
      </c>
      <c r="F163">
        <v>2.6125256189633772</v>
      </c>
      <c r="G163">
        <v>2500</v>
      </c>
      <c r="H163">
        <f t="shared" si="4"/>
        <v>-42.472899655455564</v>
      </c>
      <c r="I163" t="s">
        <v>25</v>
      </c>
      <c r="K163" t="str">
        <f t="shared" si="5"/>
        <v>1</v>
      </c>
      <c r="L163" t="str">
        <f t="shared" si="5"/>
        <v>1</v>
      </c>
      <c r="M163">
        <v>2500</v>
      </c>
    </row>
    <row r="164" spans="1:13" x14ac:dyDescent="0.3">
      <c r="A164" t="s">
        <v>475</v>
      </c>
      <c r="B164" t="s">
        <v>288</v>
      </c>
      <c r="C164" t="s">
        <v>289</v>
      </c>
      <c r="D164">
        <v>8.63074334524009E-4</v>
      </c>
      <c r="E164">
        <v>1.1776401310744809E-2</v>
      </c>
      <c r="F164">
        <v>1.3067276069807219</v>
      </c>
      <c r="G164">
        <v>2500</v>
      </c>
      <c r="H164">
        <f t="shared" si="4"/>
        <v>-84.915584448332126</v>
      </c>
      <c r="I164" t="s">
        <v>25</v>
      </c>
      <c r="K164" t="str">
        <f t="shared" si="5"/>
        <v>1</v>
      </c>
      <c r="L164" t="str">
        <f t="shared" si="5"/>
        <v>1</v>
      </c>
      <c r="M164">
        <v>2500</v>
      </c>
    </row>
    <row r="165" spans="1:13" x14ac:dyDescent="0.3">
      <c r="A165" t="s">
        <v>476</v>
      </c>
      <c r="B165" t="s">
        <v>289</v>
      </c>
      <c r="C165" t="s">
        <v>290</v>
      </c>
      <c r="D165">
        <v>1.0811540456300253E-3</v>
      </c>
      <c r="E165">
        <v>1.4752036308780194E-2</v>
      </c>
      <c r="F165">
        <v>1.6369086442627252</v>
      </c>
      <c r="G165">
        <v>2500</v>
      </c>
      <c r="H165">
        <f t="shared" si="4"/>
        <v>-67.787251811793254</v>
      </c>
      <c r="I165" t="s">
        <v>25</v>
      </c>
      <c r="K165" t="str">
        <f t="shared" si="5"/>
        <v>1</v>
      </c>
      <c r="L165" t="str">
        <f t="shared" si="5"/>
        <v>1</v>
      </c>
      <c r="M165">
        <v>2500</v>
      </c>
    </row>
    <row r="166" spans="1:13" x14ac:dyDescent="0.3">
      <c r="A166" t="s">
        <v>477</v>
      </c>
      <c r="B166" t="s">
        <v>289</v>
      </c>
      <c r="C166" t="s">
        <v>290</v>
      </c>
      <c r="D166">
        <v>1.0811540456300253E-3</v>
      </c>
      <c r="E166">
        <v>1.4752036308780194E-2</v>
      </c>
      <c r="F166">
        <v>1.6369086442627252</v>
      </c>
      <c r="G166">
        <v>2500</v>
      </c>
      <c r="H166">
        <f t="shared" si="4"/>
        <v>-67.787251811793254</v>
      </c>
      <c r="I166" t="s">
        <v>25</v>
      </c>
      <c r="K166" t="str">
        <f t="shared" si="5"/>
        <v>1</v>
      </c>
      <c r="L166" t="str">
        <f t="shared" si="5"/>
        <v>1</v>
      </c>
      <c r="M166">
        <v>2500</v>
      </c>
    </row>
    <row r="167" spans="1:13" x14ac:dyDescent="0.3">
      <c r="A167" t="s">
        <v>478</v>
      </c>
      <c r="B167" t="s">
        <v>291</v>
      </c>
      <c r="C167" t="s">
        <v>273</v>
      </c>
      <c r="D167">
        <v>2.3050960749557213E-4</v>
      </c>
      <c r="E167">
        <v>2.2630381816582832E-3</v>
      </c>
      <c r="F167">
        <v>3.31205909717322E-2</v>
      </c>
      <c r="G167">
        <v>1000</v>
      </c>
      <c r="H167">
        <f t="shared" si="4"/>
        <v>-441.88383921442784</v>
      </c>
      <c r="I167" t="s">
        <v>25</v>
      </c>
      <c r="K167" t="str">
        <f t="shared" si="5"/>
        <v>2</v>
      </c>
      <c r="L167" t="str">
        <f t="shared" si="5"/>
        <v>2</v>
      </c>
      <c r="M167">
        <v>1000</v>
      </c>
    </row>
    <row r="168" spans="1:13" x14ac:dyDescent="0.3">
      <c r="A168" t="s">
        <v>479</v>
      </c>
      <c r="B168" t="s">
        <v>291</v>
      </c>
      <c r="C168" t="s">
        <v>273</v>
      </c>
      <c r="D168">
        <v>2.3050960749557213E-4</v>
      </c>
      <c r="E168">
        <v>2.2630381816582832E-3</v>
      </c>
      <c r="F168">
        <v>3.31205909717322E-2</v>
      </c>
      <c r="G168">
        <v>1000</v>
      </c>
      <c r="H168">
        <f t="shared" si="4"/>
        <v>-441.88383921442784</v>
      </c>
      <c r="I168" t="s">
        <v>25</v>
      </c>
      <c r="K168" t="str">
        <f t="shared" si="5"/>
        <v>2</v>
      </c>
      <c r="L168" t="str">
        <f t="shared" si="5"/>
        <v>2</v>
      </c>
      <c r="M168">
        <v>1000</v>
      </c>
    </row>
    <row r="169" spans="1:13" x14ac:dyDescent="0.3">
      <c r="A169" t="s">
        <v>480</v>
      </c>
      <c r="B169" t="s">
        <v>292</v>
      </c>
      <c r="C169" t="s">
        <v>259</v>
      </c>
      <c r="D169">
        <v>3.6689299732840146E-4</v>
      </c>
      <c r="E169">
        <v>4.7594174931212072E-3</v>
      </c>
      <c r="F169">
        <v>0.10150706259419107</v>
      </c>
      <c r="G169">
        <v>1000</v>
      </c>
      <c r="H169">
        <f t="shared" si="4"/>
        <v>-210.10974587652825</v>
      </c>
      <c r="I169" t="s">
        <v>25</v>
      </c>
      <c r="K169" t="str">
        <f t="shared" si="5"/>
        <v>2</v>
      </c>
      <c r="L169" t="str">
        <f t="shared" si="5"/>
        <v>2</v>
      </c>
      <c r="M169">
        <v>1000</v>
      </c>
    </row>
    <row r="170" spans="1:13" x14ac:dyDescent="0.3">
      <c r="A170" t="s">
        <v>481</v>
      </c>
      <c r="B170" t="s">
        <v>292</v>
      </c>
      <c r="C170" t="s">
        <v>259</v>
      </c>
      <c r="D170">
        <v>3.6689299732840146E-4</v>
      </c>
      <c r="E170">
        <v>4.7594174931212072E-3</v>
      </c>
      <c r="F170">
        <v>0.10150706259419107</v>
      </c>
      <c r="G170">
        <v>1000</v>
      </c>
      <c r="H170">
        <f t="shared" si="4"/>
        <v>-210.10974587652825</v>
      </c>
      <c r="I170" t="s">
        <v>25</v>
      </c>
      <c r="K170" t="str">
        <f t="shared" si="5"/>
        <v>2</v>
      </c>
      <c r="L170" t="str">
        <f t="shared" si="5"/>
        <v>2</v>
      </c>
      <c r="M170">
        <v>1000</v>
      </c>
    </row>
    <row r="171" spans="1:13" x14ac:dyDescent="0.3">
      <c r="A171" t="s">
        <v>482</v>
      </c>
      <c r="B171" t="s">
        <v>292</v>
      </c>
      <c r="C171" t="s">
        <v>270</v>
      </c>
      <c r="D171">
        <v>4.4738672288680923E-3</v>
      </c>
      <c r="E171">
        <v>3.4107700655727033E-2</v>
      </c>
      <c r="F171">
        <v>0.4185945080475591</v>
      </c>
      <c r="G171">
        <v>1000</v>
      </c>
      <c r="H171">
        <f t="shared" si="4"/>
        <v>-29.318892237670958</v>
      </c>
      <c r="I171" t="s">
        <v>25</v>
      </c>
      <c r="K171" t="str">
        <f t="shared" si="5"/>
        <v>2</v>
      </c>
      <c r="L171" t="str">
        <f t="shared" si="5"/>
        <v>2</v>
      </c>
      <c r="M171">
        <v>1000</v>
      </c>
    </row>
    <row r="172" spans="1:13" x14ac:dyDescent="0.3">
      <c r="A172" t="s">
        <v>483</v>
      </c>
      <c r="B172" t="s">
        <v>292</v>
      </c>
      <c r="C172" t="s">
        <v>293</v>
      </c>
      <c r="D172">
        <v>2.5082369183398044E-3</v>
      </c>
      <c r="E172">
        <v>1.9122202248729202E-2</v>
      </c>
      <c r="F172">
        <v>0.23468157305258563</v>
      </c>
      <c r="G172">
        <v>1000</v>
      </c>
      <c r="H172">
        <f t="shared" si="4"/>
        <v>-52.2952318458224</v>
      </c>
      <c r="I172" t="s">
        <v>25</v>
      </c>
      <c r="K172" t="str">
        <f t="shared" si="5"/>
        <v>2</v>
      </c>
      <c r="L172" t="str">
        <f t="shared" si="5"/>
        <v>2</v>
      </c>
      <c r="M172">
        <v>1000</v>
      </c>
    </row>
    <row r="173" spans="1:13" x14ac:dyDescent="0.3">
      <c r="A173" t="s">
        <v>484</v>
      </c>
      <c r="B173" t="s">
        <v>293</v>
      </c>
      <c r="C173" t="s">
        <v>257</v>
      </c>
      <c r="D173">
        <v>2.5096199866665048E-3</v>
      </c>
      <c r="E173">
        <v>1.9132746433002067E-2</v>
      </c>
      <c r="F173">
        <v>0.23481097895047992</v>
      </c>
      <c r="G173">
        <v>1000</v>
      </c>
      <c r="H173">
        <f t="shared" si="4"/>
        <v>-52.266411594474505</v>
      </c>
      <c r="I173" t="s">
        <v>25</v>
      </c>
      <c r="K173" t="str">
        <f t="shared" si="5"/>
        <v>2</v>
      </c>
      <c r="L173" t="str">
        <f t="shared" si="5"/>
        <v>2</v>
      </c>
      <c r="M173">
        <v>1000</v>
      </c>
    </row>
    <row r="174" spans="1:13" x14ac:dyDescent="0.3">
      <c r="A174" t="s">
        <v>485</v>
      </c>
      <c r="B174" t="s">
        <v>286</v>
      </c>
      <c r="C174" t="s">
        <v>270</v>
      </c>
      <c r="D174">
        <v>5.3729839645102143E-3</v>
      </c>
      <c r="E174">
        <v>5.2749505728770456E-2</v>
      </c>
      <c r="F174">
        <v>0.77201295911120438</v>
      </c>
      <c r="G174">
        <v>1000</v>
      </c>
      <c r="H174">
        <f t="shared" si="4"/>
        <v>-18.957523604900498</v>
      </c>
      <c r="I174" t="s">
        <v>25</v>
      </c>
      <c r="K174" t="str">
        <f t="shared" si="5"/>
        <v>2</v>
      </c>
      <c r="L174" t="str">
        <f t="shared" si="5"/>
        <v>2</v>
      </c>
      <c r="M174">
        <v>1000</v>
      </c>
    </row>
    <row r="175" spans="1:13" x14ac:dyDescent="0.3">
      <c r="A175" t="s">
        <v>486</v>
      </c>
      <c r="B175" t="s">
        <v>286</v>
      </c>
      <c r="C175" t="s">
        <v>294</v>
      </c>
      <c r="D175">
        <v>4.8648627016321892E-3</v>
      </c>
      <c r="E175">
        <v>4.7761002944445144E-2</v>
      </c>
      <c r="F175">
        <v>0.69900395660294079</v>
      </c>
      <c r="G175">
        <v>1000</v>
      </c>
      <c r="H175">
        <f t="shared" si="4"/>
        <v>-20.937583768146251</v>
      </c>
      <c r="I175" t="s">
        <v>25</v>
      </c>
      <c r="K175" t="str">
        <f t="shared" si="5"/>
        <v>2</v>
      </c>
      <c r="L175" t="str">
        <f t="shared" si="5"/>
        <v>2</v>
      </c>
      <c r="M175">
        <v>1000</v>
      </c>
    </row>
    <row r="176" spans="1:13" x14ac:dyDescent="0.3">
      <c r="A176" t="s">
        <v>487</v>
      </c>
      <c r="B176" t="s">
        <v>294</v>
      </c>
      <c r="C176" t="s">
        <v>270</v>
      </c>
      <c r="D176">
        <v>5.085574969869533E-4</v>
      </c>
      <c r="E176">
        <v>4.9927855318227903E-3</v>
      </c>
      <c r="F176">
        <v>7.3071682461809589E-2</v>
      </c>
      <c r="G176">
        <v>1000</v>
      </c>
      <c r="H176">
        <f t="shared" si="4"/>
        <v>-200.28899571716937</v>
      </c>
      <c r="I176" t="s">
        <v>25</v>
      </c>
      <c r="K176" t="str">
        <f t="shared" si="5"/>
        <v>2</v>
      </c>
      <c r="L176" t="str">
        <f t="shared" si="5"/>
        <v>2</v>
      </c>
      <c r="M176">
        <v>1000</v>
      </c>
    </row>
    <row r="177" spans="1:13" x14ac:dyDescent="0.3">
      <c r="A177" t="s">
        <v>488</v>
      </c>
      <c r="B177" t="s">
        <v>285</v>
      </c>
      <c r="C177" t="s">
        <v>295</v>
      </c>
      <c r="D177">
        <v>3.2867689172638281E-3</v>
      </c>
      <c r="E177">
        <v>3.2267998001769091E-2</v>
      </c>
      <c r="F177">
        <v>0.47225679705948687</v>
      </c>
      <c r="G177">
        <v>1000</v>
      </c>
      <c r="H177">
        <f t="shared" si="4"/>
        <v>-30.990456858996183</v>
      </c>
      <c r="I177" t="s">
        <v>25</v>
      </c>
      <c r="K177" t="str">
        <f t="shared" si="5"/>
        <v>2</v>
      </c>
      <c r="L177" t="str">
        <f t="shared" si="5"/>
        <v>2</v>
      </c>
      <c r="M177">
        <v>1000</v>
      </c>
    </row>
    <row r="178" spans="1:13" x14ac:dyDescent="0.3">
      <c r="A178" t="s">
        <v>489</v>
      </c>
      <c r="B178" t="s">
        <v>285</v>
      </c>
      <c r="C178" t="s">
        <v>284</v>
      </c>
      <c r="D178">
        <v>2.8648070937200487E-3</v>
      </c>
      <c r="E178">
        <v>2.8125369292030515E-2</v>
      </c>
      <c r="F178">
        <v>0.41162754557135428</v>
      </c>
      <c r="G178">
        <v>1000</v>
      </c>
      <c r="H178">
        <f t="shared" si="4"/>
        <v>-35.555088703612356</v>
      </c>
      <c r="I178" t="s">
        <v>25</v>
      </c>
      <c r="K178" t="str">
        <f t="shared" si="5"/>
        <v>2</v>
      </c>
      <c r="L178" t="str">
        <f t="shared" si="5"/>
        <v>2</v>
      </c>
      <c r="M178">
        <v>1000</v>
      </c>
    </row>
    <row r="179" spans="1:13" x14ac:dyDescent="0.3">
      <c r="A179" t="s">
        <v>490</v>
      </c>
      <c r="B179" t="s">
        <v>284</v>
      </c>
      <c r="C179" t="s">
        <v>296</v>
      </c>
      <c r="D179">
        <v>5.1872737763315399E-4</v>
      </c>
      <c r="E179">
        <v>5.0926287811142619E-3</v>
      </c>
      <c r="F179">
        <v>7.4532933733605797E-2</v>
      </c>
      <c r="G179">
        <v>1000</v>
      </c>
      <c r="H179">
        <f t="shared" si="4"/>
        <v>-196.36224099200905</v>
      </c>
      <c r="I179" t="s">
        <v>25</v>
      </c>
      <c r="K179" t="str">
        <f t="shared" si="5"/>
        <v>2</v>
      </c>
      <c r="L179" t="str">
        <f t="shared" si="5"/>
        <v>2</v>
      </c>
      <c r="M179">
        <v>1000</v>
      </c>
    </row>
    <row r="180" spans="1:13" x14ac:dyDescent="0.3">
      <c r="A180" t="s">
        <v>491</v>
      </c>
      <c r="B180" t="s">
        <v>295</v>
      </c>
      <c r="C180" t="s">
        <v>296</v>
      </c>
      <c r="D180">
        <v>2.5479750682239028E-4</v>
      </c>
      <c r="E180">
        <v>2.5014856985580629E-3</v>
      </c>
      <c r="F180">
        <v>3.6610378611848703E-2</v>
      </c>
      <c r="G180">
        <v>1000</v>
      </c>
      <c r="H180">
        <f t="shared" si="4"/>
        <v>-399.76242941402074</v>
      </c>
      <c r="I180" t="s">
        <v>25</v>
      </c>
      <c r="K180" t="str">
        <f t="shared" si="5"/>
        <v>2</v>
      </c>
      <c r="L180" t="str">
        <f t="shared" si="5"/>
        <v>2</v>
      </c>
      <c r="M180">
        <v>1000</v>
      </c>
    </row>
    <row r="181" spans="1:13" x14ac:dyDescent="0.3">
      <c r="A181" t="s">
        <v>492</v>
      </c>
      <c r="B181" t="s">
        <v>284</v>
      </c>
      <c r="C181" t="s">
        <v>295</v>
      </c>
      <c r="D181">
        <v>7.1092827952487167E-4</v>
      </c>
      <c r="E181">
        <v>6.9795695653003201E-3</v>
      </c>
      <c r="F181">
        <v>0.10214916858436314</v>
      </c>
      <c r="G181">
        <v>1000</v>
      </c>
      <c r="H181">
        <f t="shared" si="4"/>
        <v>-143.27531098358952</v>
      </c>
      <c r="I181" t="s">
        <v>25</v>
      </c>
      <c r="K181" t="str">
        <f t="shared" si="5"/>
        <v>2</v>
      </c>
      <c r="L181" t="str">
        <f t="shared" si="5"/>
        <v>2</v>
      </c>
      <c r="M181">
        <v>1000</v>
      </c>
    </row>
    <row r="182" spans="1:13" x14ac:dyDescent="0.3">
      <c r="A182" t="s">
        <v>493</v>
      </c>
      <c r="B182" t="s">
        <v>284</v>
      </c>
      <c r="C182" t="s">
        <v>295</v>
      </c>
      <c r="D182">
        <v>7.1092827952487167E-4</v>
      </c>
      <c r="E182">
        <v>6.9795695653003201E-3</v>
      </c>
      <c r="F182">
        <v>0.10214916858436314</v>
      </c>
      <c r="G182">
        <v>1000</v>
      </c>
      <c r="H182">
        <f t="shared" si="4"/>
        <v>-143.27531098358952</v>
      </c>
      <c r="I182" t="s">
        <v>25</v>
      </c>
      <c r="K182" t="str">
        <f t="shared" si="5"/>
        <v>2</v>
      </c>
      <c r="L182" t="str">
        <f t="shared" si="5"/>
        <v>2</v>
      </c>
      <c r="M182">
        <v>1000</v>
      </c>
    </row>
    <row r="183" spans="1:13" x14ac:dyDescent="0.3">
      <c r="A183" t="s">
        <v>494</v>
      </c>
      <c r="B183" t="s">
        <v>285</v>
      </c>
      <c r="C183" t="s">
        <v>297</v>
      </c>
      <c r="D183">
        <v>5.0837763031832755E-4</v>
      </c>
      <c r="E183">
        <v>4.9910196829146694E-3</v>
      </c>
      <c r="F183">
        <v>7.3045838461528123E-2</v>
      </c>
      <c r="G183">
        <v>1000</v>
      </c>
      <c r="H183">
        <f t="shared" si="4"/>
        <v>-200.3598590130218</v>
      </c>
      <c r="I183" t="s">
        <v>25</v>
      </c>
      <c r="K183" t="str">
        <f t="shared" si="5"/>
        <v>2</v>
      </c>
      <c r="L183" t="str">
        <f t="shared" si="5"/>
        <v>2</v>
      </c>
      <c r="M183">
        <v>1000</v>
      </c>
    </row>
    <row r="184" spans="1:13" x14ac:dyDescent="0.3">
      <c r="A184" t="s">
        <v>495</v>
      </c>
      <c r="B184" t="s">
        <v>285</v>
      </c>
      <c r="C184" t="s">
        <v>298</v>
      </c>
      <c r="D184">
        <v>5.8127890965263863E-3</v>
      </c>
      <c r="E184">
        <v>4.431532281510215E-2</v>
      </c>
      <c r="F184">
        <v>0.54386987091261729</v>
      </c>
      <c r="G184">
        <v>1000</v>
      </c>
      <c r="H184">
        <f t="shared" si="4"/>
        <v>-22.565558287193873</v>
      </c>
      <c r="I184" t="s">
        <v>25</v>
      </c>
      <c r="K184" t="str">
        <f t="shared" si="5"/>
        <v>2</v>
      </c>
      <c r="L184" t="str">
        <f t="shared" si="5"/>
        <v>2</v>
      </c>
      <c r="M184">
        <v>1000</v>
      </c>
    </row>
    <row r="185" spans="1:13" x14ac:dyDescent="0.3">
      <c r="A185" t="s">
        <v>496</v>
      </c>
      <c r="B185" t="s">
        <v>297</v>
      </c>
      <c r="C185" t="s">
        <v>298</v>
      </c>
      <c r="D185">
        <v>5.1040688622754583E-3</v>
      </c>
      <c r="E185">
        <v>3.8912208157941608E-2</v>
      </c>
      <c r="F185">
        <v>0.47755891830201064</v>
      </c>
      <c r="G185">
        <v>1000</v>
      </c>
      <c r="H185">
        <f t="shared" si="4"/>
        <v>-25.698875682949634</v>
      </c>
      <c r="I185" t="s">
        <v>25</v>
      </c>
      <c r="K185" t="str">
        <f t="shared" si="5"/>
        <v>2</v>
      </c>
      <c r="L185" t="str">
        <f t="shared" si="5"/>
        <v>2</v>
      </c>
      <c r="M185">
        <v>1000</v>
      </c>
    </row>
    <row r="186" spans="1:13" x14ac:dyDescent="0.3">
      <c r="A186" t="s">
        <v>497</v>
      </c>
      <c r="B186" t="s">
        <v>298</v>
      </c>
      <c r="C186" t="s">
        <v>299</v>
      </c>
      <c r="D186">
        <v>4.2568370377800095E-3</v>
      </c>
      <c r="E186">
        <v>3.2453114050402049E-2</v>
      </c>
      <c r="F186">
        <v>0.39828821789129781</v>
      </c>
      <c r="G186">
        <v>1000</v>
      </c>
      <c r="H186">
        <f t="shared" si="4"/>
        <v>-30.813683964100555</v>
      </c>
      <c r="I186" t="s">
        <v>25</v>
      </c>
      <c r="K186" t="str">
        <f t="shared" si="5"/>
        <v>2</v>
      </c>
      <c r="L186" t="str">
        <f t="shared" si="5"/>
        <v>2</v>
      </c>
      <c r="M186">
        <v>1000</v>
      </c>
    </row>
    <row r="187" spans="1:13" x14ac:dyDescent="0.3">
      <c r="A187" t="s">
        <v>498</v>
      </c>
      <c r="B187" t="s">
        <v>298</v>
      </c>
      <c r="C187" t="s">
        <v>299</v>
      </c>
      <c r="D187">
        <v>5.4875265576134376E-3</v>
      </c>
      <c r="E187">
        <v>3.3633227288598487E-2</v>
      </c>
      <c r="F187">
        <v>0.4237344095899086</v>
      </c>
      <c r="G187">
        <v>1000</v>
      </c>
      <c r="H187">
        <f t="shared" si="4"/>
        <v>-29.73250207062334</v>
      </c>
      <c r="I187" t="s">
        <v>25</v>
      </c>
      <c r="K187" t="str">
        <f t="shared" si="5"/>
        <v>2</v>
      </c>
      <c r="L187" t="str">
        <f t="shared" si="5"/>
        <v>2</v>
      </c>
      <c r="M187">
        <v>1000</v>
      </c>
    </row>
    <row r="188" spans="1:13" x14ac:dyDescent="0.3">
      <c r="A188" t="s">
        <v>499</v>
      </c>
      <c r="B188" t="s">
        <v>299</v>
      </c>
      <c r="C188" t="s">
        <v>300</v>
      </c>
      <c r="D188">
        <v>5.5780844295487261E-3</v>
      </c>
      <c r="E188">
        <v>4.2525990205470487E-2</v>
      </c>
      <c r="F188">
        <v>0.5219098797944105</v>
      </c>
      <c r="G188">
        <v>1000</v>
      </c>
      <c r="H188">
        <f t="shared" si="4"/>
        <v>-23.515031517628515</v>
      </c>
      <c r="I188" t="s">
        <v>25</v>
      </c>
      <c r="K188" t="str">
        <f t="shared" si="5"/>
        <v>2</v>
      </c>
      <c r="L188" t="str">
        <f t="shared" si="5"/>
        <v>2</v>
      </c>
      <c r="M188">
        <v>1000</v>
      </c>
    </row>
    <row r="189" spans="1:13" x14ac:dyDescent="0.3">
      <c r="A189" t="s">
        <v>500</v>
      </c>
      <c r="B189" t="s">
        <v>300</v>
      </c>
      <c r="C189" t="s">
        <v>301</v>
      </c>
      <c r="D189">
        <v>6.9993417855522596E-3</v>
      </c>
      <c r="E189">
        <v>5.3361318563121186E-2</v>
      </c>
      <c r="F189">
        <v>0.65488890963830537</v>
      </c>
      <c r="G189">
        <v>1000</v>
      </c>
      <c r="H189">
        <f t="shared" si="4"/>
        <v>-18.740166602463137</v>
      </c>
      <c r="I189" t="s">
        <v>25</v>
      </c>
      <c r="K189" t="str">
        <f t="shared" si="5"/>
        <v>2</v>
      </c>
      <c r="L189" t="str">
        <f t="shared" si="5"/>
        <v>2</v>
      </c>
      <c r="M189">
        <v>1000</v>
      </c>
    </row>
    <row r="190" spans="1:13" x14ac:dyDescent="0.3">
      <c r="A190" t="s">
        <v>501</v>
      </c>
      <c r="B190" t="s">
        <v>299</v>
      </c>
      <c r="C190" t="s">
        <v>302</v>
      </c>
      <c r="D190">
        <v>3.7725576058241428E-3</v>
      </c>
      <c r="E190">
        <v>4.728499804585011E-2</v>
      </c>
      <c r="F190">
        <v>0.71866368871129593</v>
      </c>
      <c r="G190">
        <v>1000</v>
      </c>
      <c r="H190">
        <f t="shared" si="4"/>
        <v>-21.14835658934247</v>
      </c>
      <c r="I190" t="s">
        <v>25</v>
      </c>
      <c r="K190" t="str">
        <f t="shared" si="5"/>
        <v>2</v>
      </c>
      <c r="L190" t="str">
        <f t="shared" si="5"/>
        <v>2</v>
      </c>
      <c r="M190">
        <v>1000</v>
      </c>
    </row>
    <row r="191" spans="1:13" x14ac:dyDescent="0.3">
      <c r="A191" t="s">
        <v>502</v>
      </c>
      <c r="B191" t="s">
        <v>299</v>
      </c>
      <c r="C191" t="s">
        <v>302</v>
      </c>
      <c r="D191">
        <v>3.7725576058241428E-3</v>
      </c>
      <c r="E191">
        <v>4.728499804585011E-2</v>
      </c>
      <c r="F191">
        <v>0.71866368871129593</v>
      </c>
      <c r="G191">
        <v>1000</v>
      </c>
      <c r="H191">
        <f t="shared" si="4"/>
        <v>-21.14835658934247</v>
      </c>
      <c r="I191" t="s">
        <v>25</v>
      </c>
      <c r="K191" t="str">
        <f t="shared" si="5"/>
        <v>2</v>
      </c>
      <c r="L191" t="str">
        <f t="shared" si="5"/>
        <v>2</v>
      </c>
      <c r="M191">
        <v>1000</v>
      </c>
    </row>
    <row r="192" spans="1:13" x14ac:dyDescent="0.3">
      <c r="A192" t="s">
        <v>503</v>
      </c>
      <c r="B192" t="s">
        <v>303</v>
      </c>
      <c r="C192" t="s">
        <v>304</v>
      </c>
      <c r="D192">
        <v>4.7196433181033908E-3</v>
      </c>
      <c r="E192">
        <v>3.5981439157817929E-2</v>
      </c>
      <c r="F192">
        <v>0.44159038966412917</v>
      </c>
      <c r="G192">
        <v>1000</v>
      </c>
      <c r="H192">
        <f t="shared" si="4"/>
        <v>-27.792106803007719</v>
      </c>
      <c r="I192" t="s">
        <v>25</v>
      </c>
      <c r="K192" t="str">
        <f t="shared" si="5"/>
        <v>2</v>
      </c>
      <c r="L192" t="str">
        <f t="shared" si="5"/>
        <v>2</v>
      </c>
      <c r="M192">
        <v>1000</v>
      </c>
    </row>
    <row r="193" spans="1:13" x14ac:dyDescent="0.3">
      <c r="A193" t="s">
        <v>504</v>
      </c>
      <c r="B193" t="s">
        <v>291</v>
      </c>
      <c r="C193" t="s">
        <v>304</v>
      </c>
      <c r="D193">
        <v>6.9646916877037744E-3</v>
      </c>
      <c r="E193">
        <v>5.3097154450810952E-2</v>
      </c>
      <c r="F193">
        <v>0.65164689553267996</v>
      </c>
      <c r="G193">
        <v>1000</v>
      </c>
      <c r="H193">
        <f t="shared" si="4"/>
        <v>-18.833400967398301</v>
      </c>
      <c r="I193" t="s">
        <v>25</v>
      </c>
      <c r="K193" t="str">
        <f t="shared" si="5"/>
        <v>2</v>
      </c>
      <c r="L193" t="str">
        <f t="shared" si="5"/>
        <v>2</v>
      </c>
      <c r="M193">
        <v>1000</v>
      </c>
    </row>
    <row r="194" spans="1:13" s="41" customFormat="1" x14ac:dyDescent="0.3">
      <c r="A194" t="s">
        <v>505</v>
      </c>
      <c r="B194" s="41" t="s">
        <v>287</v>
      </c>
      <c r="C194" s="41" t="s">
        <v>286</v>
      </c>
      <c r="D194" s="41">
        <v>8.9999999999999992E-5</v>
      </c>
      <c r="E194" s="41">
        <v>1.2199999999999999E-2</v>
      </c>
      <c r="F194" s="41">
        <v>0</v>
      </c>
      <c r="G194" s="41">
        <v>2500</v>
      </c>
      <c r="H194">
        <f t="shared" si="4"/>
        <v>-81.967213114754102</v>
      </c>
      <c r="I194" s="41" t="s">
        <v>25</v>
      </c>
      <c r="J194"/>
      <c r="K194" t="str">
        <f t="shared" si="5"/>
        <v>1</v>
      </c>
      <c r="L194" t="str">
        <f t="shared" si="5"/>
        <v>2</v>
      </c>
      <c r="M194" s="41">
        <v>2500</v>
      </c>
    </row>
    <row r="195" spans="1:13" x14ac:dyDescent="0.3">
      <c r="A195" t="s">
        <v>506</v>
      </c>
      <c r="B195" t="s">
        <v>287</v>
      </c>
      <c r="C195" t="s">
        <v>286</v>
      </c>
      <c r="D195">
        <v>8.9999999999999992E-5</v>
      </c>
      <c r="E195">
        <v>1.2199999999999999E-2</v>
      </c>
      <c r="F195">
        <v>0</v>
      </c>
      <c r="G195" s="42">
        <v>2500</v>
      </c>
      <c r="H195">
        <f t="shared" ref="H195:H258" si="6">-1/E195</f>
        <v>-81.967213114754102</v>
      </c>
      <c r="I195" t="s">
        <v>25</v>
      </c>
      <c r="K195" t="str">
        <f t="shared" ref="K195:L258" si="7">MID(B195,4,1)</f>
        <v>1</v>
      </c>
      <c r="L195" t="str">
        <f t="shared" si="7"/>
        <v>2</v>
      </c>
      <c r="M195" s="42">
        <v>2500</v>
      </c>
    </row>
    <row r="196" spans="1:13" x14ac:dyDescent="0.3">
      <c r="A196" t="s">
        <v>507</v>
      </c>
      <c r="B196" t="s">
        <v>290</v>
      </c>
      <c r="C196" t="s">
        <v>292</v>
      </c>
      <c r="D196">
        <v>8.9999999999999992E-5</v>
      </c>
      <c r="E196">
        <v>1.2199999999999999E-2</v>
      </c>
      <c r="F196">
        <v>0</v>
      </c>
      <c r="G196" s="42">
        <v>2500</v>
      </c>
      <c r="H196">
        <f t="shared" si="6"/>
        <v>-81.967213114754102</v>
      </c>
      <c r="I196" t="s">
        <v>25</v>
      </c>
      <c r="K196" t="str">
        <f t="shared" si="7"/>
        <v>1</v>
      </c>
      <c r="L196" t="str">
        <f t="shared" si="7"/>
        <v>2</v>
      </c>
      <c r="M196" s="42">
        <v>2500</v>
      </c>
    </row>
    <row r="197" spans="1:13" x14ac:dyDescent="0.3">
      <c r="A197" t="s">
        <v>508</v>
      </c>
      <c r="B197" t="s">
        <v>290</v>
      </c>
      <c r="C197" t="s">
        <v>292</v>
      </c>
      <c r="D197">
        <v>8.9999999999999992E-5</v>
      </c>
      <c r="E197">
        <v>1.2199999999999999E-2</v>
      </c>
      <c r="F197">
        <v>0</v>
      </c>
      <c r="G197" s="42">
        <v>2500</v>
      </c>
      <c r="H197">
        <f t="shared" si="6"/>
        <v>-81.967213114754102</v>
      </c>
      <c r="I197" t="s">
        <v>25</v>
      </c>
      <c r="K197" t="str">
        <f t="shared" si="7"/>
        <v>1</v>
      </c>
      <c r="L197" t="str">
        <f t="shared" si="7"/>
        <v>2</v>
      </c>
      <c r="M197" s="42">
        <v>2500</v>
      </c>
    </row>
    <row r="198" spans="1:13" x14ac:dyDescent="0.3">
      <c r="A198" t="s">
        <v>509</v>
      </c>
      <c r="B198" t="s">
        <v>281</v>
      </c>
      <c r="C198" t="s">
        <v>283</v>
      </c>
      <c r="D198">
        <v>8.9999999999999992E-5</v>
      </c>
      <c r="E198">
        <v>1.2199999999999999E-2</v>
      </c>
      <c r="F198">
        <v>0</v>
      </c>
      <c r="G198" s="42">
        <v>2500</v>
      </c>
      <c r="H198">
        <f t="shared" si="6"/>
        <v>-81.967213114754102</v>
      </c>
      <c r="I198" t="s">
        <v>25</v>
      </c>
      <c r="K198" t="str">
        <f t="shared" si="7"/>
        <v>1</v>
      </c>
      <c r="L198" t="str">
        <f t="shared" si="7"/>
        <v>2</v>
      </c>
      <c r="M198" s="42">
        <v>2500</v>
      </c>
    </row>
    <row r="199" spans="1:13" x14ac:dyDescent="0.3">
      <c r="A199" t="s">
        <v>510</v>
      </c>
      <c r="B199" t="s">
        <v>281</v>
      </c>
      <c r="C199" t="s">
        <v>283</v>
      </c>
      <c r="D199">
        <v>8.9999999999999992E-5</v>
      </c>
      <c r="E199">
        <v>1.2199999999999999E-2</v>
      </c>
      <c r="F199">
        <v>0</v>
      </c>
      <c r="G199" s="42">
        <v>2500</v>
      </c>
      <c r="H199">
        <f t="shared" si="6"/>
        <v>-81.967213114754102</v>
      </c>
      <c r="I199" t="s">
        <v>25</v>
      </c>
      <c r="K199" t="str">
        <f t="shared" si="7"/>
        <v>1</v>
      </c>
      <c r="L199" t="str">
        <f t="shared" si="7"/>
        <v>2</v>
      </c>
      <c r="M199" s="42">
        <v>2500</v>
      </c>
    </row>
    <row r="200" spans="1:13" x14ac:dyDescent="0.3">
      <c r="A200" t="s">
        <v>511</v>
      </c>
      <c r="B200" t="s">
        <v>282</v>
      </c>
      <c r="C200" t="s">
        <v>266</v>
      </c>
      <c r="D200">
        <v>8.9999999999999992E-5</v>
      </c>
      <c r="E200">
        <v>1.2199999999999999E-2</v>
      </c>
      <c r="F200">
        <v>0</v>
      </c>
      <c r="G200" s="42">
        <v>2500</v>
      </c>
      <c r="H200">
        <f t="shared" si="6"/>
        <v>-81.967213114754102</v>
      </c>
      <c r="I200" t="s">
        <v>25</v>
      </c>
      <c r="K200" t="str">
        <f t="shared" si="7"/>
        <v>1</v>
      </c>
      <c r="L200" t="str">
        <f t="shared" si="7"/>
        <v>2</v>
      </c>
      <c r="M200" s="42">
        <v>2500</v>
      </c>
    </row>
    <row r="201" spans="1:13" x14ac:dyDescent="0.3">
      <c r="A201" t="s">
        <v>512</v>
      </c>
      <c r="B201" t="s">
        <v>282</v>
      </c>
      <c r="C201" t="s">
        <v>266</v>
      </c>
      <c r="D201">
        <v>8.9999999999999992E-5</v>
      </c>
      <c r="E201">
        <v>1.2199999999999999E-2</v>
      </c>
      <c r="F201">
        <v>0</v>
      </c>
      <c r="G201" s="42">
        <v>2500</v>
      </c>
      <c r="H201">
        <f t="shared" si="6"/>
        <v>-81.967213114754102</v>
      </c>
      <c r="I201" t="s">
        <v>25</v>
      </c>
      <c r="K201" t="str">
        <f t="shared" si="7"/>
        <v>1</v>
      </c>
      <c r="L201" t="str">
        <f t="shared" si="7"/>
        <v>2</v>
      </c>
      <c r="M201" s="42">
        <v>2500</v>
      </c>
    </row>
    <row r="202" spans="1:13" x14ac:dyDescent="0.3">
      <c r="A202" t="s">
        <v>513</v>
      </c>
      <c r="B202" t="s">
        <v>289</v>
      </c>
      <c r="C202" t="s">
        <v>291</v>
      </c>
      <c r="D202">
        <v>8.9999999999999992E-5</v>
      </c>
      <c r="E202">
        <v>1.2199999999999999E-2</v>
      </c>
      <c r="F202">
        <v>0</v>
      </c>
      <c r="G202" s="42">
        <v>2500</v>
      </c>
      <c r="H202">
        <f t="shared" si="6"/>
        <v>-81.967213114754102</v>
      </c>
      <c r="I202" t="s">
        <v>25</v>
      </c>
      <c r="K202" t="str">
        <f t="shared" si="7"/>
        <v>1</v>
      </c>
      <c r="L202" t="str">
        <f t="shared" si="7"/>
        <v>2</v>
      </c>
      <c r="M202" s="42">
        <v>2500</v>
      </c>
    </row>
    <row r="203" spans="1:13" x14ac:dyDescent="0.3">
      <c r="A203" t="s">
        <v>514</v>
      </c>
      <c r="B203" t="s">
        <v>289</v>
      </c>
      <c r="C203" t="s">
        <v>291</v>
      </c>
      <c r="D203">
        <v>8.9999999999999992E-5</v>
      </c>
      <c r="E203">
        <v>1.2199999999999999E-2</v>
      </c>
      <c r="F203">
        <v>0</v>
      </c>
      <c r="G203" s="42">
        <v>2500</v>
      </c>
      <c r="H203">
        <f t="shared" si="6"/>
        <v>-81.967213114754102</v>
      </c>
      <c r="I203" t="s">
        <v>25</v>
      </c>
      <c r="K203" t="str">
        <f t="shared" si="7"/>
        <v>1</v>
      </c>
      <c r="L203" t="str">
        <f t="shared" si="7"/>
        <v>2</v>
      </c>
      <c r="M203" s="42">
        <v>2500</v>
      </c>
    </row>
    <row r="204" spans="1:13" x14ac:dyDescent="0.3">
      <c r="A204" t="s">
        <v>515</v>
      </c>
      <c r="B204" t="s">
        <v>288</v>
      </c>
      <c r="C204" t="s">
        <v>303</v>
      </c>
      <c r="D204">
        <v>8.9999999999999992E-5</v>
      </c>
      <c r="E204">
        <v>1.2199999999999999E-2</v>
      </c>
      <c r="F204">
        <v>0</v>
      </c>
      <c r="G204" s="42">
        <v>2500</v>
      </c>
      <c r="H204">
        <f t="shared" si="6"/>
        <v>-81.967213114754102</v>
      </c>
      <c r="I204" t="s">
        <v>25</v>
      </c>
      <c r="K204" t="str">
        <f t="shared" si="7"/>
        <v>1</v>
      </c>
      <c r="L204" t="str">
        <f t="shared" si="7"/>
        <v>2</v>
      </c>
      <c r="M204" s="42">
        <v>2500</v>
      </c>
    </row>
    <row r="205" spans="1:13" x14ac:dyDescent="0.3">
      <c r="A205" t="s">
        <v>516</v>
      </c>
      <c r="B205" t="s">
        <v>256</v>
      </c>
      <c r="C205" t="s">
        <v>248</v>
      </c>
      <c r="D205">
        <v>3.5999999999999999E-3</v>
      </c>
      <c r="E205">
        <v>0.05</v>
      </c>
      <c r="F205">
        <v>0</v>
      </c>
      <c r="G205" s="42">
        <v>1000</v>
      </c>
      <c r="H205">
        <f t="shared" si="6"/>
        <v>-20</v>
      </c>
      <c r="I205" t="s">
        <v>25</v>
      </c>
      <c r="K205" t="str">
        <f t="shared" si="7"/>
        <v>2</v>
      </c>
      <c r="L205" t="str">
        <f t="shared" si="7"/>
        <v>4</v>
      </c>
      <c r="M205" s="42">
        <v>1000</v>
      </c>
    </row>
    <row r="206" spans="1:13" x14ac:dyDescent="0.3">
      <c r="A206" t="s">
        <v>517</v>
      </c>
      <c r="B206" t="s">
        <v>256</v>
      </c>
      <c r="C206" t="s">
        <v>248</v>
      </c>
      <c r="D206">
        <v>3.5999999999999999E-3</v>
      </c>
      <c r="E206">
        <v>0.05</v>
      </c>
      <c r="F206">
        <v>0</v>
      </c>
      <c r="G206" s="42">
        <v>1000</v>
      </c>
      <c r="H206">
        <f t="shared" si="6"/>
        <v>-20</v>
      </c>
      <c r="I206" t="s">
        <v>25</v>
      </c>
      <c r="K206" t="str">
        <f t="shared" si="7"/>
        <v>2</v>
      </c>
      <c r="L206" t="str">
        <f t="shared" si="7"/>
        <v>4</v>
      </c>
      <c r="M206" s="42">
        <v>1000</v>
      </c>
    </row>
    <row r="207" spans="1:13" s="43" customFormat="1" x14ac:dyDescent="0.3">
      <c r="A207" t="s">
        <v>518</v>
      </c>
      <c r="B207" s="43" t="s">
        <v>287</v>
      </c>
      <c r="C207" s="43" t="s">
        <v>229</v>
      </c>
      <c r="D207" s="43">
        <v>0</v>
      </c>
      <c r="E207" s="43">
        <v>1.1299999999999999E-2</v>
      </c>
      <c r="F207" s="43">
        <v>0</v>
      </c>
      <c r="G207" s="42">
        <v>3000</v>
      </c>
      <c r="H207">
        <f t="shared" si="6"/>
        <v>-88.495575221238937</v>
      </c>
      <c r="I207" s="43" t="s">
        <v>25</v>
      </c>
      <c r="J207"/>
      <c r="K207" t="str">
        <f t="shared" si="7"/>
        <v>1</v>
      </c>
      <c r="L207" t="str">
        <f t="shared" si="7"/>
        <v>9</v>
      </c>
      <c r="M207" s="42">
        <v>3000</v>
      </c>
    </row>
    <row r="208" spans="1:13" x14ac:dyDescent="0.3">
      <c r="A208" t="s">
        <v>519</v>
      </c>
      <c r="B208" t="s">
        <v>286</v>
      </c>
      <c r="C208" t="s">
        <v>236</v>
      </c>
      <c r="D208">
        <v>0</v>
      </c>
      <c r="E208">
        <v>0.1</v>
      </c>
      <c r="F208">
        <v>0</v>
      </c>
      <c r="G208" s="42">
        <v>3000</v>
      </c>
      <c r="H208">
        <f t="shared" si="6"/>
        <v>-10</v>
      </c>
      <c r="I208" t="s">
        <v>25</v>
      </c>
      <c r="K208" t="str">
        <f t="shared" si="7"/>
        <v>2</v>
      </c>
      <c r="L208" t="str">
        <f t="shared" si="7"/>
        <v>9</v>
      </c>
      <c r="M208" s="42">
        <v>3000</v>
      </c>
    </row>
    <row r="209" spans="1:13" x14ac:dyDescent="0.3">
      <c r="A209" t="s">
        <v>520</v>
      </c>
      <c r="B209" t="s">
        <v>285</v>
      </c>
      <c r="C209" t="s">
        <v>237</v>
      </c>
      <c r="D209">
        <v>0</v>
      </c>
      <c r="E209">
        <v>1.4999999999999999E-2</v>
      </c>
      <c r="F209">
        <v>0</v>
      </c>
      <c r="G209" s="42">
        <v>3000</v>
      </c>
      <c r="H209">
        <f t="shared" si="6"/>
        <v>-66.666666666666671</v>
      </c>
      <c r="I209" t="s">
        <v>25</v>
      </c>
      <c r="K209" t="str">
        <f t="shared" si="7"/>
        <v>2</v>
      </c>
      <c r="L209" t="str">
        <f t="shared" si="7"/>
        <v>9</v>
      </c>
      <c r="M209" s="42">
        <v>3000</v>
      </c>
    </row>
    <row r="210" spans="1:13" x14ac:dyDescent="0.3">
      <c r="A210" t="s">
        <v>521</v>
      </c>
      <c r="B210" t="s">
        <v>291</v>
      </c>
      <c r="C210" t="s">
        <v>238</v>
      </c>
      <c r="D210">
        <v>0</v>
      </c>
      <c r="E210">
        <v>1.0714285714285714E-2</v>
      </c>
      <c r="F210">
        <v>0</v>
      </c>
      <c r="G210" s="42">
        <v>3000</v>
      </c>
      <c r="H210">
        <f t="shared" si="6"/>
        <v>-93.333333333333329</v>
      </c>
      <c r="I210" t="s">
        <v>25</v>
      </c>
      <c r="K210" t="str">
        <f t="shared" si="7"/>
        <v>2</v>
      </c>
      <c r="L210" t="str">
        <f t="shared" si="7"/>
        <v>9</v>
      </c>
      <c r="M210" s="42">
        <v>3000</v>
      </c>
    </row>
    <row r="211" spans="1:13" x14ac:dyDescent="0.3">
      <c r="A211" t="s">
        <v>522</v>
      </c>
      <c r="B211" t="s">
        <v>258</v>
      </c>
      <c r="C211" t="s">
        <v>230</v>
      </c>
      <c r="D211">
        <v>0</v>
      </c>
      <c r="E211">
        <v>0.05</v>
      </c>
      <c r="F211">
        <v>0</v>
      </c>
      <c r="G211" s="42">
        <v>3000</v>
      </c>
      <c r="H211">
        <f t="shared" si="6"/>
        <v>-20</v>
      </c>
      <c r="I211" t="s">
        <v>25</v>
      </c>
      <c r="K211" t="str">
        <f t="shared" si="7"/>
        <v>2</v>
      </c>
      <c r="L211" t="str">
        <f t="shared" si="7"/>
        <v>9</v>
      </c>
      <c r="M211" s="42">
        <v>3000</v>
      </c>
    </row>
    <row r="212" spans="1:13" x14ac:dyDescent="0.3">
      <c r="A212" t="s">
        <v>523</v>
      </c>
      <c r="B212" t="s">
        <v>269</v>
      </c>
      <c r="C212" t="s">
        <v>241</v>
      </c>
      <c r="D212">
        <v>0</v>
      </c>
      <c r="E212">
        <v>0.05</v>
      </c>
      <c r="F212">
        <v>0</v>
      </c>
      <c r="G212" s="42">
        <v>3000</v>
      </c>
      <c r="H212">
        <f t="shared" si="6"/>
        <v>-20</v>
      </c>
      <c r="I212" t="s">
        <v>25</v>
      </c>
      <c r="K212" t="str">
        <f t="shared" si="7"/>
        <v>2</v>
      </c>
      <c r="L212" t="str">
        <f t="shared" si="7"/>
        <v>9</v>
      </c>
      <c r="M212" s="42">
        <v>3000</v>
      </c>
    </row>
    <row r="213" spans="1:13" x14ac:dyDescent="0.3">
      <c r="A213" t="s">
        <v>524</v>
      </c>
      <c r="B213" t="s">
        <v>283</v>
      </c>
      <c r="C213" t="s">
        <v>234</v>
      </c>
      <c r="D213">
        <v>0</v>
      </c>
      <c r="E213">
        <v>1.0714285714285714E-2</v>
      </c>
      <c r="F213">
        <v>0</v>
      </c>
      <c r="G213" s="42">
        <v>3000</v>
      </c>
      <c r="H213">
        <f t="shared" si="6"/>
        <v>-93.333333333333329</v>
      </c>
      <c r="I213" t="s">
        <v>25</v>
      </c>
      <c r="K213" t="str">
        <f t="shared" si="7"/>
        <v>2</v>
      </c>
      <c r="L213" t="str">
        <f t="shared" si="7"/>
        <v>9</v>
      </c>
      <c r="M213" s="42">
        <v>3000</v>
      </c>
    </row>
    <row r="214" spans="1:13" x14ac:dyDescent="0.3">
      <c r="A214" t="s">
        <v>525</v>
      </c>
      <c r="B214" t="s">
        <v>278</v>
      </c>
      <c r="C214" t="s">
        <v>247</v>
      </c>
      <c r="D214">
        <v>0</v>
      </c>
      <c r="E214">
        <v>1.1363636363636364E-2</v>
      </c>
      <c r="F214">
        <v>0</v>
      </c>
      <c r="G214" s="42">
        <v>3000</v>
      </c>
      <c r="H214">
        <f t="shared" si="6"/>
        <v>-88</v>
      </c>
      <c r="I214" t="s">
        <v>25</v>
      </c>
      <c r="K214" t="str">
        <f t="shared" si="7"/>
        <v>2</v>
      </c>
      <c r="L214" t="str">
        <f t="shared" si="7"/>
        <v>9</v>
      </c>
      <c r="M214" s="42">
        <v>3000</v>
      </c>
    </row>
    <row r="215" spans="1:13" x14ac:dyDescent="0.3">
      <c r="A215" t="s">
        <v>526</v>
      </c>
      <c r="B215" t="s">
        <v>279</v>
      </c>
      <c r="C215" t="s">
        <v>233</v>
      </c>
      <c r="D215">
        <v>0</v>
      </c>
      <c r="E215">
        <v>2.0718232044198891E-2</v>
      </c>
      <c r="F215">
        <v>0</v>
      </c>
      <c r="G215" s="42">
        <v>3000</v>
      </c>
      <c r="H215">
        <f t="shared" si="6"/>
        <v>-48.26666666666668</v>
      </c>
      <c r="I215" t="s">
        <v>25</v>
      </c>
      <c r="K215" t="str">
        <f t="shared" si="7"/>
        <v>2</v>
      </c>
      <c r="L215" t="str">
        <f t="shared" si="7"/>
        <v>9</v>
      </c>
      <c r="M215" s="42">
        <v>3000</v>
      </c>
    </row>
    <row r="216" spans="1:13" x14ac:dyDescent="0.3">
      <c r="A216" t="s">
        <v>527</v>
      </c>
      <c r="B216" t="s">
        <v>251</v>
      </c>
      <c r="C216" t="s">
        <v>239</v>
      </c>
      <c r="D216">
        <v>0</v>
      </c>
      <c r="E216">
        <v>3.7499999999999999E-2</v>
      </c>
      <c r="F216">
        <v>0</v>
      </c>
      <c r="G216" s="42">
        <v>3000</v>
      </c>
      <c r="H216">
        <f t="shared" si="6"/>
        <v>-26.666666666666668</v>
      </c>
      <c r="I216" t="s">
        <v>25</v>
      </c>
      <c r="K216" t="str">
        <f t="shared" si="7"/>
        <v>2</v>
      </c>
      <c r="L216" t="str">
        <f t="shared" si="7"/>
        <v>9</v>
      </c>
      <c r="M216" s="42">
        <v>3000</v>
      </c>
    </row>
    <row r="217" spans="1:13" x14ac:dyDescent="0.3">
      <c r="A217" t="s">
        <v>528</v>
      </c>
      <c r="B217" t="s">
        <v>252</v>
      </c>
      <c r="C217" t="s">
        <v>245</v>
      </c>
      <c r="D217">
        <v>0</v>
      </c>
      <c r="E217">
        <v>0.03</v>
      </c>
      <c r="F217">
        <v>0</v>
      </c>
      <c r="G217" s="42">
        <v>3000</v>
      </c>
      <c r="H217">
        <f t="shared" si="6"/>
        <v>-33.333333333333336</v>
      </c>
      <c r="I217" t="s">
        <v>25</v>
      </c>
      <c r="K217" t="str">
        <f t="shared" si="7"/>
        <v>2</v>
      </c>
      <c r="L217" t="str">
        <f t="shared" si="7"/>
        <v>9</v>
      </c>
      <c r="M217" s="42">
        <v>3000</v>
      </c>
    </row>
    <row r="218" spans="1:13" x14ac:dyDescent="0.3">
      <c r="A218" t="s">
        <v>529</v>
      </c>
      <c r="B218" t="s">
        <v>293</v>
      </c>
      <c r="C218" t="s">
        <v>235</v>
      </c>
      <c r="D218">
        <v>0</v>
      </c>
      <c r="E218">
        <v>0.05</v>
      </c>
      <c r="F218">
        <v>0</v>
      </c>
      <c r="G218" s="42">
        <v>3000</v>
      </c>
      <c r="H218">
        <f t="shared" si="6"/>
        <v>-20</v>
      </c>
      <c r="I218" t="s">
        <v>25</v>
      </c>
      <c r="K218" t="str">
        <f t="shared" si="7"/>
        <v>2</v>
      </c>
      <c r="L218" t="str">
        <f t="shared" si="7"/>
        <v>9</v>
      </c>
      <c r="M218" s="42">
        <v>3000</v>
      </c>
    </row>
    <row r="219" spans="1:13" x14ac:dyDescent="0.3">
      <c r="A219" t="s">
        <v>530</v>
      </c>
      <c r="B219" t="s">
        <v>253</v>
      </c>
      <c r="C219" t="s">
        <v>244</v>
      </c>
      <c r="D219">
        <v>0</v>
      </c>
      <c r="E219">
        <v>0.05</v>
      </c>
      <c r="F219">
        <v>0</v>
      </c>
      <c r="G219" s="42">
        <v>3000</v>
      </c>
      <c r="H219">
        <f t="shared" si="6"/>
        <v>-20</v>
      </c>
      <c r="I219" t="s">
        <v>25</v>
      </c>
      <c r="K219" t="str">
        <f t="shared" si="7"/>
        <v>2</v>
      </c>
      <c r="L219" t="str">
        <f t="shared" si="7"/>
        <v>9</v>
      </c>
      <c r="M219" s="42">
        <v>3000</v>
      </c>
    </row>
    <row r="220" spans="1:13" x14ac:dyDescent="0.3">
      <c r="A220" t="s">
        <v>531</v>
      </c>
      <c r="B220" t="s">
        <v>254</v>
      </c>
      <c r="C220" t="s">
        <v>246</v>
      </c>
      <c r="D220">
        <v>0</v>
      </c>
      <c r="E220">
        <v>0.15</v>
      </c>
      <c r="F220">
        <v>0</v>
      </c>
      <c r="G220" s="42">
        <v>3000</v>
      </c>
      <c r="H220">
        <f t="shared" si="6"/>
        <v>-6.666666666666667</v>
      </c>
      <c r="I220" t="s">
        <v>25</v>
      </c>
      <c r="K220" t="str">
        <f t="shared" si="7"/>
        <v>2</v>
      </c>
      <c r="L220" t="str">
        <f t="shared" si="7"/>
        <v>9</v>
      </c>
      <c r="M220" s="42">
        <v>3000</v>
      </c>
    </row>
    <row r="221" spans="1:13" x14ac:dyDescent="0.3">
      <c r="A221" t="s">
        <v>532</v>
      </c>
      <c r="B221" t="s">
        <v>261</v>
      </c>
      <c r="C221" t="s">
        <v>240</v>
      </c>
      <c r="D221">
        <v>0</v>
      </c>
      <c r="E221">
        <v>2.2590361445783132E-2</v>
      </c>
      <c r="F221">
        <v>0</v>
      </c>
      <c r="G221" s="42">
        <v>3000</v>
      </c>
      <c r="H221">
        <f t="shared" si="6"/>
        <v>-44.266666666666666</v>
      </c>
      <c r="I221" t="s">
        <v>25</v>
      </c>
      <c r="K221" t="str">
        <f t="shared" si="7"/>
        <v>2</v>
      </c>
      <c r="L221" t="str">
        <f t="shared" si="7"/>
        <v>9</v>
      </c>
      <c r="M221" s="42">
        <v>3000</v>
      </c>
    </row>
    <row r="222" spans="1:13" x14ac:dyDescent="0.3">
      <c r="A222" t="s">
        <v>533</v>
      </c>
      <c r="B222" t="s">
        <v>262</v>
      </c>
      <c r="C222" t="s">
        <v>243</v>
      </c>
      <c r="D222">
        <v>0</v>
      </c>
      <c r="E222">
        <v>6.25E-2</v>
      </c>
      <c r="F222">
        <v>0</v>
      </c>
      <c r="G222" s="42">
        <v>3000</v>
      </c>
      <c r="H222">
        <f t="shared" si="6"/>
        <v>-16</v>
      </c>
      <c r="I222" t="s">
        <v>25</v>
      </c>
      <c r="K222" t="str">
        <f t="shared" si="7"/>
        <v>2</v>
      </c>
      <c r="L222" t="str">
        <f t="shared" si="7"/>
        <v>9</v>
      </c>
      <c r="M222" s="42">
        <v>3000</v>
      </c>
    </row>
    <row r="223" spans="1:13" x14ac:dyDescent="0.3">
      <c r="A223" t="s">
        <v>534</v>
      </c>
      <c r="B223" t="s">
        <v>260</v>
      </c>
      <c r="C223" t="s">
        <v>232</v>
      </c>
      <c r="D223">
        <v>0</v>
      </c>
      <c r="E223">
        <v>3.5714285714285712E-2</v>
      </c>
      <c r="F223">
        <v>0</v>
      </c>
      <c r="G223" s="42">
        <v>3000</v>
      </c>
      <c r="H223">
        <f t="shared" si="6"/>
        <v>-28</v>
      </c>
      <c r="I223" t="s">
        <v>25</v>
      </c>
      <c r="K223" t="str">
        <f t="shared" si="7"/>
        <v>2</v>
      </c>
      <c r="L223" t="str">
        <f t="shared" si="7"/>
        <v>9</v>
      </c>
      <c r="M223" s="42">
        <v>3000</v>
      </c>
    </row>
    <row r="224" spans="1:13" s="40" customFormat="1" x14ac:dyDescent="0.3">
      <c r="A224" t="s">
        <v>535</v>
      </c>
      <c r="B224" s="40" t="s">
        <v>340</v>
      </c>
      <c r="C224" s="40" t="s">
        <v>341</v>
      </c>
      <c r="D224" s="40">
        <v>8.9353565301293764E-3</v>
      </c>
      <c r="E224" s="40">
        <v>6.8121034932669494E-2</v>
      </c>
      <c r="F224" s="40">
        <v>0.83603088326458019</v>
      </c>
      <c r="G224" s="40">
        <v>1000</v>
      </c>
      <c r="H224">
        <f t="shared" si="6"/>
        <v>-14.679753485665554</v>
      </c>
      <c r="I224" s="40" t="s">
        <v>25</v>
      </c>
      <c r="K224" t="str">
        <f t="shared" si="7"/>
        <v>2</v>
      </c>
      <c r="L224" t="str">
        <f t="shared" si="7"/>
        <v>2</v>
      </c>
      <c r="M224" s="40">
        <v>1000</v>
      </c>
    </row>
    <row r="225" spans="1:13" x14ac:dyDescent="0.3">
      <c r="A225" t="s">
        <v>536</v>
      </c>
      <c r="B225" t="s">
        <v>340</v>
      </c>
      <c r="C225" t="s">
        <v>341</v>
      </c>
      <c r="D225">
        <v>8.9353565301293764E-3</v>
      </c>
      <c r="E225">
        <v>6.8121034932669494E-2</v>
      </c>
      <c r="F225">
        <v>0.83603088326458019</v>
      </c>
      <c r="G225">
        <v>1000</v>
      </c>
      <c r="H225">
        <f t="shared" si="6"/>
        <v>-14.679753485665554</v>
      </c>
      <c r="I225" t="s">
        <v>25</v>
      </c>
      <c r="K225" t="str">
        <f t="shared" si="7"/>
        <v>2</v>
      </c>
      <c r="L225" t="str">
        <f t="shared" si="7"/>
        <v>2</v>
      </c>
      <c r="M225" s="42">
        <v>1000</v>
      </c>
    </row>
    <row r="226" spans="1:13" x14ac:dyDescent="0.3">
      <c r="A226" t="s">
        <v>537</v>
      </c>
      <c r="B226" t="s">
        <v>340</v>
      </c>
      <c r="C226" t="s">
        <v>342</v>
      </c>
      <c r="D226">
        <v>1.6826204472549628E-3</v>
      </c>
      <c r="E226">
        <v>1.2827898459270508E-2</v>
      </c>
      <c r="F226">
        <v>0.15743329927286534</v>
      </c>
      <c r="G226">
        <v>1000</v>
      </c>
      <c r="H226">
        <f t="shared" si="6"/>
        <v>-77.955091644595669</v>
      </c>
      <c r="I226" t="s">
        <v>25</v>
      </c>
      <c r="K226" t="str">
        <f t="shared" si="7"/>
        <v>2</v>
      </c>
      <c r="L226" t="str">
        <f t="shared" si="7"/>
        <v>2</v>
      </c>
      <c r="M226" s="42">
        <v>1000</v>
      </c>
    </row>
    <row r="227" spans="1:13" x14ac:dyDescent="0.3">
      <c r="A227" t="s">
        <v>538</v>
      </c>
      <c r="B227" t="s">
        <v>343</v>
      </c>
      <c r="C227" t="s">
        <v>344</v>
      </c>
      <c r="D227">
        <v>1.171643506591509E-2</v>
      </c>
      <c r="E227">
        <v>5.1828952340193836E-2</v>
      </c>
      <c r="F227">
        <v>0.1493845470904174</v>
      </c>
      <c r="G227">
        <v>800</v>
      </c>
      <c r="H227">
        <f t="shared" si="6"/>
        <v>-19.29423526518962</v>
      </c>
      <c r="I227" t="s">
        <v>25</v>
      </c>
      <c r="K227" t="str">
        <f t="shared" si="7"/>
        <v>4</v>
      </c>
      <c r="L227" t="str">
        <f t="shared" si="7"/>
        <v>4</v>
      </c>
      <c r="M227" s="42">
        <v>700</v>
      </c>
    </row>
    <row r="228" spans="1:13" x14ac:dyDescent="0.3">
      <c r="A228" t="s">
        <v>539</v>
      </c>
      <c r="B228" t="s">
        <v>343</v>
      </c>
      <c r="C228" t="s">
        <v>344</v>
      </c>
      <c r="D228">
        <v>1.171643506591509E-2</v>
      </c>
      <c r="E228">
        <v>5.1828952340193836E-2</v>
      </c>
      <c r="F228">
        <v>0.1493845470904174</v>
      </c>
      <c r="G228">
        <v>800</v>
      </c>
      <c r="H228">
        <f t="shared" si="6"/>
        <v>-19.29423526518962</v>
      </c>
      <c r="I228" t="s">
        <v>25</v>
      </c>
      <c r="K228" t="str">
        <f t="shared" si="7"/>
        <v>4</v>
      </c>
      <c r="L228" t="str">
        <f t="shared" si="7"/>
        <v>4</v>
      </c>
      <c r="M228" s="42">
        <v>700</v>
      </c>
    </row>
    <row r="229" spans="1:13" x14ac:dyDescent="0.3">
      <c r="A229" t="s">
        <v>540</v>
      </c>
      <c r="B229" t="s">
        <v>343</v>
      </c>
      <c r="C229" t="s">
        <v>345</v>
      </c>
      <c r="D229">
        <v>5.2505531973240345E-3</v>
      </c>
      <c r="E229">
        <v>3.127667659988706E-2</v>
      </c>
      <c r="F229">
        <v>5.2090020569135573E-2</v>
      </c>
      <c r="G229">
        <v>800</v>
      </c>
      <c r="H229">
        <f t="shared" si="6"/>
        <v>-31.972706460877976</v>
      </c>
      <c r="I229" t="s">
        <v>25</v>
      </c>
      <c r="K229" t="str">
        <f t="shared" si="7"/>
        <v>4</v>
      </c>
      <c r="L229" t="str">
        <f t="shared" si="7"/>
        <v>4</v>
      </c>
      <c r="M229" s="42">
        <v>700</v>
      </c>
    </row>
    <row r="230" spans="1:13" x14ac:dyDescent="0.3">
      <c r="A230" t="s">
        <v>541</v>
      </c>
      <c r="B230" t="s">
        <v>343</v>
      </c>
      <c r="C230" t="s">
        <v>345</v>
      </c>
      <c r="D230">
        <v>5.2505531973240345E-3</v>
      </c>
      <c r="E230">
        <v>3.127667659988706E-2</v>
      </c>
      <c r="F230">
        <v>5.2090020569135573E-2</v>
      </c>
      <c r="G230">
        <v>800</v>
      </c>
      <c r="H230">
        <f t="shared" si="6"/>
        <v>-31.972706460877976</v>
      </c>
      <c r="I230" t="s">
        <v>25</v>
      </c>
      <c r="K230" t="str">
        <f t="shared" si="7"/>
        <v>4</v>
      </c>
      <c r="L230" t="str">
        <f t="shared" si="7"/>
        <v>4</v>
      </c>
      <c r="M230" s="42">
        <v>700</v>
      </c>
    </row>
    <row r="231" spans="1:13" x14ac:dyDescent="0.3">
      <c r="A231" t="s">
        <v>542</v>
      </c>
      <c r="B231" t="s">
        <v>343</v>
      </c>
      <c r="C231" t="s">
        <v>346</v>
      </c>
      <c r="D231">
        <v>2.0817550236334317E-2</v>
      </c>
      <c r="E231">
        <v>0.12400670212722892</v>
      </c>
      <c r="F231">
        <v>0.206528070330252</v>
      </c>
      <c r="G231">
        <v>800</v>
      </c>
      <c r="H231">
        <f t="shared" si="6"/>
        <v>-8.0640802702261674</v>
      </c>
      <c r="I231" t="s">
        <v>25</v>
      </c>
      <c r="K231" t="str">
        <f t="shared" si="7"/>
        <v>4</v>
      </c>
      <c r="L231" t="str">
        <f t="shared" si="7"/>
        <v>4</v>
      </c>
      <c r="M231" s="42">
        <v>700</v>
      </c>
    </row>
    <row r="232" spans="1:13" x14ac:dyDescent="0.3">
      <c r="A232" t="s">
        <v>543</v>
      </c>
      <c r="B232" t="s">
        <v>344</v>
      </c>
      <c r="C232" t="s">
        <v>346</v>
      </c>
      <c r="D232">
        <v>1.0101820806139741E-2</v>
      </c>
      <c r="E232">
        <v>4.4686526760493166E-2</v>
      </c>
      <c r="F232">
        <v>0.12879821527828172</v>
      </c>
      <c r="G232">
        <v>800</v>
      </c>
      <c r="H232">
        <f t="shared" si="6"/>
        <v>-22.378109745689351</v>
      </c>
      <c r="I232" t="s">
        <v>25</v>
      </c>
      <c r="K232" t="str">
        <f t="shared" si="7"/>
        <v>4</v>
      </c>
      <c r="L232" t="str">
        <f t="shared" si="7"/>
        <v>4</v>
      </c>
      <c r="M232" s="42">
        <v>700</v>
      </c>
    </row>
    <row r="233" spans="1:13" x14ac:dyDescent="0.3">
      <c r="A233" t="s">
        <v>544</v>
      </c>
      <c r="B233" t="s">
        <v>344</v>
      </c>
      <c r="C233" t="s">
        <v>346</v>
      </c>
      <c r="D233">
        <v>1.0101820806139741E-2</v>
      </c>
      <c r="E233">
        <v>4.4686526760493166E-2</v>
      </c>
      <c r="F233">
        <v>0.12879821527828172</v>
      </c>
      <c r="G233">
        <v>800</v>
      </c>
      <c r="H233">
        <f t="shared" si="6"/>
        <v>-22.378109745689351</v>
      </c>
      <c r="I233" t="s">
        <v>25</v>
      </c>
      <c r="K233" t="str">
        <f t="shared" si="7"/>
        <v>4</v>
      </c>
      <c r="L233" t="str">
        <f t="shared" si="7"/>
        <v>4</v>
      </c>
      <c r="M233" s="42">
        <v>700</v>
      </c>
    </row>
    <row r="234" spans="1:13" x14ac:dyDescent="0.3">
      <c r="A234" t="s">
        <v>545</v>
      </c>
      <c r="B234" t="s">
        <v>347</v>
      </c>
      <c r="C234" t="s">
        <v>348</v>
      </c>
      <c r="D234">
        <v>1.7062821863747097E-2</v>
      </c>
      <c r="E234">
        <v>0.10164040649771654</v>
      </c>
      <c r="F234">
        <v>0.16927792338206654</v>
      </c>
      <c r="G234">
        <v>800</v>
      </c>
      <c r="H234">
        <f t="shared" si="6"/>
        <v>-9.8386068538840998</v>
      </c>
      <c r="I234" t="s">
        <v>25</v>
      </c>
      <c r="K234" t="str">
        <f t="shared" si="7"/>
        <v>4</v>
      </c>
      <c r="L234" t="str">
        <f t="shared" si="7"/>
        <v>4</v>
      </c>
      <c r="M234" s="42">
        <v>700</v>
      </c>
    </row>
    <row r="235" spans="1:13" x14ac:dyDescent="0.3">
      <c r="A235" t="s">
        <v>546</v>
      </c>
      <c r="B235" t="s">
        <v>347</v>
      </c>
      <c r="C235" t="s">
        <v>349</v>
      </c>
      <c r="D235">
        <v>1.3504408106729085E-2</v>
      </c>
      <c r="E235">
        <v>8.0443524549436554E-2</v>
      </c>
      <c r="F235">
        <v>0.13397538690057126</v>
      </c>
      <c r="G235">
        <v>800</v>
      </c>
      <c r="H235">
        <f t="shared" si="6"/>
        <v>-12.431081377910663</v>
      </c>
      <c r="I235" t="s">
        <v>25</v>
      </c>
      <c r="K235" t="str">
        <f t="shared" si="7"/>
        <v>4</v>
      </c>
      <c r="L235" t="str">
        <f t="shared" si="7"/>
        <v>4</v>
      </c>
      <c r="M235" s="42">
        <v>700</v>
      </c>
    </row>
    <row r="236" spans="1:13" x14ac:dyDescent="0.3">
      <c r="A236" t="s">
        <v>547</v>
      </c>
      <c r="B236" t="s">
        <v>348</v>
      </c>
      <c r="C236" t="s">
        <v>350</v>
      </c>
      <c r="D236">
        <v>2.6895517679288539E-2</v>
      </c>
      <c r="E236">
        <v>0.11897531084518613</v>
      </c>
      <c r="F236">
        <v>0.34291785041092893</v>
      </c>
      <c r="G236">
        <v>800</v>
      </c>
      <c r="H236">
        <f t="shared" si="6"/>
        <v>-8.4051051675857931</v>
      </c>
      <c r="I236" t="s">
        <v>25</v>
      </c>
      <c r="K236" t="str">
        <f t="shared" si="7"/>
        <v>4</v>
      </c>
      <c r="L236" t="str">
        <f t="shared" si="7"/>
        <v>4</v>
      </c>
      <c r="M236" s="42">
        <v>700</v>
      </c>
    </row>
    <row r="237" spans="1:13" x14ac:dyDescent="0.3">
      <c r="A237" t="s">
        <v>548</v>
      </c>
      <c r="B237" t="s">
        <v>350</v>
      </c>
      <c r="C237" t="s">
        <v>351</v>
      </c>
      <c r="D237">
        <v>7.0448732540758698E-3</v>
      </c>
      <c r="E237">
        <v>3.116377960309951E-2</v>
      </c>
      <c r="F237">
        <v>8.9822133989467354E-2</v>
      </c>
      <c r="G237">
        <v>800</v>
      </c>
      <c r="H237">
        <f t="shared" si="6"/>
        <v>-32.088533956277281</v>
      </c>
      <c r="I237" t="s">
        <v>25</v>
      </c>
      <c r="K237" t="str">
        <f t="shared" si="7"/>
        <v>4</v>
      </c>
      <c r="L237" t="str">
        <f t="shared" si="7"/>
        <v>4</v>
      </c>
      <c r="M237" s="42">
        <v>700</v>
      </c>
    </row>
    <row r="238" spans="1:13" x14ac:dyDescent="0.3">
      <c r="A238" t="s">
        <v>549</v>
      </c>
      <c r="B238" t="s">
        <v>351</v>
      </c>
      <c r="C238" t="s">
        <v>352</v>
      </c>
      <c r="D238">
        <v>3.9873014600872038E-2</v>
      </c>
      <c r="E238">
        <v>0.17638271042191314</v>
      </c>
      <c r="F238">
        <v>0.50838093616111857</v>
      </c>
      <c r="G238">
        <v>800</v>
      </c>
      <c r="H238">
        <f t="shared" si="6"/>
        <v>-5.6694899268072687</v>
      </c>
      <c r="I238" t="s">
        <v>25</v>
      </c>
      <c r="K238" t="str">
        <f t="shared" si="7"/>
        <v>4</v>
      </c>
      <c r="L238" t="str">
        <f t="shared" si="7"/>
        <v>4</v>
      </c>
      <c r="M238" s="42">
        <v>700</v>
      </c>
    </row>
    <row r="239" spans="1:13" x14ac:dyDescent="0.3">
      <c r="A239" t="s">
        <v>550</v>
      </c>
      <c r="B239" t="s">
        <v>349</v>
      </c>
      <c r="C239" t="s">
        <v>353</v>
      </c>
      <c r="D239">
        <v>8.8813982124076162E-3</v>
      </c>
      <c r="E239">
        <v>5.2905019567435298E-2</v>
      </c>
      <c r="F239">
        <v>8.8111137661223762E-2</v>
      </c>
      <c r="G239">
        <v>800</v>
      </c>
      <c r="H239">
        <f t="shared" si="6"/>
        <v>-18.901798131372992</v>
      </c>
      <c r="I239" t="s">
        <v>25</v>
      </c>
      <c r="K239" t="str">
        <f t="shared" si="7"/>
        <v>4</v>
      </c>
      <c r="L239" t="str">
        <f t="shared" si="7"/>
        <v>4</v>
      </c>
      <c r="M239" s="42">
        <v>700</v>
      </c>
    </row>
    <row r="240" spans="1:13" x14ac:dyDescent="0.3">
      <c r="A240" t="s">
        <v>551</v>
      </c>
      <c r="B240" t="s">
        <v>349</v>
      </c>
      <c r="C240" t="s">
        <v>353</v>
      </c>
      <c r="D240">
        <v>9.3886458859689971E-3</v>
      </c>
      <c r="E240">
        <v>4.1531718259460081E-2</v>
      </c>
      <c r="F240">
        <v>0.11970523504610472</v>
      </c>
      <c r="G240">
        <v>800</v>
      </c>
      <c r="H240">
        <f t="shared" si="6"/>
        <v>-24.077982850425901</v>
      </c>
      <c r="I240" t="s">
        <v>25</v>
      </c>
      <c r="K240" t="str">
        <f t="shared" si="7"/>
        <v>4</v>
      </c>
      <c r="L240" t="str">
        <f t="shared" si="7"/>
        <v>4</v>
      </c>
      <c r="M240" s="42">
        <v>700</v>
      </c>
    </row>
    <row r="241" spans="1:13" x14ac:dyDescent="0.3">
      <c r="A241" t="s">
        <v>552</v>
      </c>
      <c r="B241" t="s">
        <v>349</v>
      </c>
      <c r="C241" t="s">
        <v>354</v>
      </c>
      <c r="D241">
        <v>1.6411421787375126E-2</v>
      </c>
      <c r="E241">
        <v>7.5209177543582417E-2</v>
      </c>
      <c r="F241">
        <v>0.21677244893252329</v>
      </c>
      <c r="G241">
        <v>800</v>
      </c>
      <c r="H241">
        <f t="shared" si="6"/>
        <v>-13.296249642146629</v>
      </c>
      <c r="I241" t="s">
        <v>25</v>
      </c>
      <c r="K241" t="str">
        <f t="shared" si="7"/>
        <v>4</v>
      </c>
      <c r="L241" t="str">
        <f t="shared" si="7"/>
        <v>4</v>
      </c>
      <c r="M241" s="42">
        <v>700</v>
      </c>
    </row>
    <row r="242" spans="1:13" x14ac:dyDescent="0.3">
      <c r="A242" t="s">
        <v>553</v>
      </c>
      <c r="B242" t="s">
        <v>354</v>
      </c>
      <c r="C242" t="s">
        <v>353</v>
      </c>
      <c r="D242">
        <v>1.8703119958259892E-2</v>
      </c>
      <c r="E242">
        <v>0.11141139083049779</v>
      </c>
      <c r="F242">
        <v>0.18555109656431937</v>
      </c>
      <c r="G242">
        <v>800</v>
      </c>
      <c r="H242">
        <f t="shared" si="6"/>
        <v>-8.9757428979717897</v>
      </c>
      <c r="I242" t="s">
        <v>25</v>
      </c>
      <c r="K242" t="str">
        <f t="shared" si="7"/>
        <v>4</v>
      </c>
      <c r="L242" t="str">
        <f t="shared" si="7"/>
        <v>4</v>
      </c>
      <c r="M242" s="42">
        <v>700</v>
      </c>
    </row>
    <row r="243" spans="1:13" x14ac:dyDescent="0.3">
      <c r="A243" t="s">
        <v>554</v>
      </c>
      <c r="B243" t="s">
        <v>353</v>
      </c>
      <c r="C243" t="s">
        <v>355</v>
      </c>
      <c r="D243">
        <v>3.7892957746478879E-4</v>
      </c>
      <c r="E243">
        <v>4.2180845070422532E-3</v>
      </c>
      <c r="F243">
        <v>1.4060281690140843E-2</v>
      </c>
      <c r="G243">
        <v>800</v>
      </c>
      <c r="H243">
        <f t="shared" si="6"/>
        <v>-237.07443469434094</v>
      </c>
      <c r="I243" t="s">
        <v>25</v>
      </c>
      <c r="K243" t="str">
        <f t="shared" si="7"/>
        <v>4</v>
      </c>
      <c r="L243" t="str">
        <f t="shared" si="7"/>
        <v>4</v>
      </c>
      <c r="M243" s="42">
        <v>700</v>
      </c>
    </row>
    <row r="244" spans="1:13" x14ac:dyDescent="0.3">
      <c r="A244" t="s">
        <v>555</v>
      </c>
      <c r="B244" t="s">
        <v>353</v>
      </c>
      <c r="C244" t="s">
        <v>355</v>
      </c>
      <c r="D244">
        <v>3.7892957746478879E-4</v>
      </c>
      <c r="E244">
        <v>4.2180845070422532E-3</v>
      </c>
      <c r="F244">
        <v>1.4060281690140843E-2</v>
      </c>
      <c r="G244">
        <v>800</v>
      </c>
      <c r="H244">
        <f t="shared" si="6"/>
        <v>-237.07443469434094</v>
      </c>
      <c r="I244" t="s">
        <v>25</v>
      </c>
      <c r="K244" t="str">
        <f t="shared" si="7"/>
        <v>4</v>
      </c>
      <c r="L244" t="str">
        <f t="shared" si="7"/>
        <v>4</v>
      </c>
      <c r="M244" s="42">
        <v>700</v>
      </c>
    </row>
    <row r="245" spans="1:13" x14ac:dyDescent="0.3">
      <c r="A245" t="s">
        <v>556</v>
      </c>
      <c r="B245" t="s">
        <v>356</v>
      </c>
      <c r="C245" t="s">
        <v>357</v>
      </c>
      <c r="D245">
        <v>1.928E-3</v>
      </c>
      <c r="E245">
        <v>2.5787000000000001E-2</v>
      </c>
      <c r="F245">
        <v>2.5341150000000003</v>
      </c>
      <c r="G245">
        <v>2500</v>
      </c>
      <c r="H245">
        <f t="shared" si="6"/>
        <v>-38.779229844495283</v>
      </c>
      <c r="I245" t="s">
        <v>25</v>
      </c>
      <c r="K245" t="str">
        <f t="shared" si="7"/>
        <v>1</v>
      </c>
      <c r="L245" t="str">
        <f t="shared" si="7"/>
        <v>1</v>
      </c>
      <c r="M245" s="42">
        <v>2500</v>
      </c>
    </row>
    <row r="246" spans="1:13" x14ac:dyDescent="0.3">
      <c r="A246" t="s">
        <v>557</v>
      </c>
      <c r="B246" t="s">
        <v>356</v>
      </c>
      <c r="C246" t="s">
        <v>357</v>
      </c>
      <c r="D246">
        <v>1.928E-3</v>
      </c>
      <c r="E246">
        <v>2.5787000000000001E-2</v>
      </c>
      <c r="F246">
        <v>2.5341150000000003</v>
      </c>
      <c r="G246">
        <v>2500</v>
      </c>
      <c r="H246">
        <f t="shared" si="6"/>
        <v>-38.779229844495283</v>
      </c>
      <c r="I246" t="s">
        <v>25</v>
      </c>
      <c r="K246" t="str">
        <f t="shared" si="7"/>
        <v>1</v>
      </c>
      <c r="L246" t="str">
        <f t="shared" si="7"/>
        <v>1</v>
      </c>
      <c r="M246" s="42">
        <v>2500</v>
      </c>
    </row>
    <row r="247" spans="1:13" x14ac:dyDescent="0.3">
      <c r="A247" t="s">
        <v>558</v>
      </c>
      <c r="B247" t="s">
        <v>356</v>
      </c>
      <c r="C247" t="s">
        <v>358</v>
      </c>
      <c r="D247">
        <v>4.3742513385274954E-4</v>
      </c>
      <c r="E247">
        <v>6.498887702955136E-3</v>
      </c>
      <c r="F247">
        <v>0.68607007779561968</v>
      </c>
      <c r="G247">
        <v>2500</v>
      </c>
      <c r="H247">
        <f t="shared" si="6"/>
        <v>-153.8724849092693</v>
      </c>
      <c r="I247" t="s">
        <v>25</v>
      </c>
      <c r="K247" t="str">
        <f t="shared" si="7"/>
        <v>1</v>
      </c>
      <c r="L247" t="str">
        <f t="shared" si="7"/>
        <v>1</v>
      </c>
      <c r="M247" s="42">
        <v>2500</v>
      </c>
    </row>
    <row r="248" spans="1:13" x14ac:dyDescent="0.3">
      <c r="A248" t="s">
        <v>559</v>
      </c>
      <c r="B248" t="s">
        <v>356</v>
      </c>
      <c r="C248" t="s">
        <v>358</v>
      </c>
      <c r="D248">
        <v>4.3742513385274954E-4</v>
      </c>
      <c r="E248">
        <v>6.498887702955136E-3</v>
      </c>
      <c r="F248">
        <v>0.68607007779561968</v>
      </c>
      <c r="G248">
        <v>2500</v>
      </c>
      <c r="H248">
        <f t="shared" si="6"/>
        <v>-153.8724849092693</v>
      </c>
      <c r="I248" t="s">
        <v>25</v>
      </c>
      <c r="K248" t="str">
        <f t="shared" si="7"/>
        <v>1</v>
      </c>
      <c r="L248" t="str">
        <f t="shared" si="7"/>
        <v>1</v>
      </c>
      <c r="M248" s="42">
        <v>2500</v>
      </c>
    </row>
    <row r="249" spans="1:13" x14ac:dyDescent="0.3">
      <c r="A249" t="s">
        <v>560</v>
      </c>
      <c r="B249" t="s">
        <v>355</v>
      </c>
      <c r="C249" t="s">
        <v>359</v>
      </c>
      <c r="D249">
        <v>9.0611454024255491E-3</v>
      </c>
      <c r="E249">
        <v>5.3975743836031327E-2</v>
      </c>
      <c r="F249">
        <v>8.989438496363189E-2</v>
      </c>
      <c r="G249">
        <v>800</v>
      </c>
      <c r="H249">
        <f t="shared" si="6"/>
        <v>-18.526840557081002</v>
      </c>
      <c r="I249" t="s">
        <v>25</v>
      </c>
      <c r="K249" t="str">
        <f t="shared" si="7"/>
        <v>4</v>
      </c>
      <c r="L249" t="str">
        <f t="shared" si="7"/>
        <v>4</v>
      </c>
      <c r="M249" s="42">
        <v>700</v>
      </c>
    </row>
    <row r="250" spans="1:13" x14ac:dyDescent="0.3">
      <c r="A250" t="s">
        <v>561</v>
      </c>
      <c r="B250" t="s">
        <v>355</v>
      </c>
      <c r="C250" t="s">
        <v>359</v>
      </c>
      <c r="D250">
        <v>9.0611454024255491E-3</v>
      </c>
      <c r="E250">
        <v>5.3975743836031327E-2</v>
      </c>
      <c r="F250">
        <v>8.989438496363189E-2</v>
      </c>
      <c r="G250">
        <v>800</v>
      </c>
      <c r="H250">
        <f t="shared" si="6"/>
        <v>-18.526840557081002</v>
      </c>
      <c r="I250" t="s">
        <v>25</v>
      </c>
      <c r="K250" t="str">
        <f t="shared" si="7"/>
        <v>4</v>
      </c>
      <c r="L250" t="str">
        <f t="shared" si="7"/>
        <v>4</v>
      </c>
      <c r="M250" s="42">
        <v>700</v>
      </c>
    </row>
    <row r="251" spans="1:13" x14ac:dyDescent="0.3">
      <c r="A251" t="s">
        <v>562</v>
      </c>
      <c r="B251" t="s">
        <v>355</v>
      </c>
      <c r="C251" t="s">
        <v>359</v>
      </c>
      <c r="D251">
        <v>9.0611454024255491E-3</v>
      </c>
      <c r="E251">
        <v>5.3975743836031327E-2</v>
      </c>
      <c r="F251">
        <v>8.989438496363189E-2</v>
      </c>
      <c r="G251">
        <v>800</v>
      </c>
      <c r="H251">
        <f t="shared" si="6"/>
        <v>-18.526840557081002</v>
      </c>
      <c r="I251" t="s">
        <v>25</v>
      </c>
      <c r="K251" t="str">
        <f t="shared" si="7"/>
        <v>4</v>
      </c>
      <c r="L251" t="str">
        <f t="shared" si="7"/>
        <v>4</v>
      </c>
      <c r="M251" s="42">
        <v>700</v>
      </c>
    </row>
    <row r="252" spans="1:13" x14ac:dyDescent="0.3">
      <c r="A252" t="s">
        <v>563</v>
      </c>
      <c r="B252" t="s">
        <v>360</v>
      </c>
      <c r="C252" t="s">
        <v>361</v>
      </c>
      <c r="D252">
        <v>1.9868898355006076E-4</v>
      </c>
      <c r="E252">
        <v>2.9519506127437599E-3</v>
      </c>
      <c r="F252">
        <v>0.31162947862801677</v>
      </c>
      <c r="G252">
        <v>2500</v>
      </c>
      <c r="H252">
        <f t="shared" si="6"/>
        <v>-338.75905500686088</v>
      </c>
      <c r="I252" t="s">
        <v>25</v>
      </c>
      <c r="K252" t="str">
        <f t="shared" si="7"/>
        <v>1</v>
      </c>
      <c r="L252" t="str">
        <f t="shared" si="7"/>
        <v>1</v>
      </c>
      <c r="M252" s="42">
        <v>2500</v>
      </c>
    </row>
    <row r="253" spans="1:13" x14ac:dyDescent="0.3">
      <c r="A253" t="s">
        <v>564</v>
      </c>
      <c r="B253" t="s">
        <v>360</v>
      </c>
      <c r="C253" t="s">
        <v>358</v>
      </c>
      <c r="D253">
        <v>8.2298209803108796E-5</v>
      </c>
      <c r="E253">
        <v>1.222716259931902E-3</v>
      </c>
      <c r="F253">
        <v>0.12907886363261878</v>
      </c>
      <c r="G253">
        <v>2500</v>
      </c>
      <c r="H253">
        <f t="shared" si="6"/>
        <v>-817.85123235025435</v>
      </c>
      <c r="I253" t="s">
        <v>25</v>
      </c>
      <c r="K253" t="str">
        <f t="shared" si="7"/>
        <v>1</v>
      </c>
      <c r="L253" t="str">
        <f t="shared" si="7"/>
        <v>1</v>
      </c>
      <c r="M253" s="42">
        <v>2500</v>
      </c>
    </row>
    <row r="254" spans="1:13" x14ac:dyDescent="0.3">
      <c r="A254" t="s">
        <v>565</v>
      </c>
      <c r="B254" t="s">
        <v>358</v>
      </c>
      <c r="C254" t="s">
        <v>361</v>
      </c>
      <c r="D254">
        <v>2.9878741291405794E-4</v>
      </c>
      <c r="E254">
        <v>4.4391272775802888E-3</v>
      </c>
      <c r="F254">
        <v>0.4686267151976346</v>
      </c>
      <c r="G254">
        <v>2500</v>
      </c>
      <c r="H254">
        <f t="shared" si="6"/>
        <v>-225.26950399698543</v>
      </c>
      <c r="I254" t="s">
        <v>25</v>
      </c>
      <c r="K254" t="str">
        <f t="shared" si="7"/>
        <v>1</v>
      </c>
      <c r="L254" t="str">
        <f t="shared" si="7"/>
        <v>1</v>
      </c>
      <c r="M254" s="42">
        <v>2500</v>
      </c>
    </row>
    <row r="255" spans="1:13" x14ac:dyDescent="0.3">
      <c r="A255" t="s">
        <v>566</v>
      </c>
      <c r="B255" t="s">
        <v>358</v>
      </c>
      <c r="C255" t="s">
        <v>361</v>
      </c>
      <c r="D255">
        <v>2.9878741291405794E-4</v>
      </c>
      <c r="E255">
        <v>4.4391272775802888E-3</v>
      </c>
      <c r="F255">
        <v>0.4686267151976346</v>
      </c>
      <c r="G255">
        <v>2500</v>
      </c>
      <c r="H255">
        <f t="shared" si="6"/>
        <v>-225.26950399698543</v>
      </c>
      <c r="I255" t="s">
        <v>25</v>
      </c>
      <c r="K255" t="str">
        <f t="shared" si="7"/>
        <v>1</v>
      </c>
      <c r="L255" t="str">
        <f t="shared" si="7"/>
        <v>1</v>
      </c>
      <c r="M255" s="42">
        <v>2500</v>
      </c>
    </row>
    <row r="256" spans="1:13" x14ac:dyDescent="0.3">
      <c r="A256" t="s">
        <v>567</v>
      </c>
      <c r="B256" t="s">
        <v>361</v>
      </c>
      <c r="C256" t="s">
        <v>362</v>
      </c>
      <c r="D256">
        <v>1.0730348048446116E-3</v>
      </c>
      <c r="E256">
        <v>1.5942231386262801E-2</v>
      </c>
      <c r="F256">
        <v>1.6829784460555703</v>
      </c>
      <c r="G256">
        <v>2500</v>
      </c>
      <c r="H256">
        <f t="shared" si="6"/>
        <v>-62.726476348956155</v>
      </c>
      <c r="I256" t="s">
        <v>25</v>
      </c>
      <c r="K256" t="str">
        <f t="shared" si="7"/>
        <v>1</v>
      </c>
      <c r="L256" t="str">
        <f t="shared" si="7"/>
        <v>1</v>
      </c>
      <c r="M256" s="42">
        <v>2500</v>
      </c>
    </row>
    <row r="257" spans="1:13" x14ac:dyDescent="0.3">
      <c r="A257" t="s">
        <v>568</v>
      </c>
      <c r="B257" t="s">
        <v>361</v>
      </c>
      <c r="C257" t="s">
        <v>362</v>
      </c>
      <c r="D257">
        <v>1.0730348048446116E-3</v>
      </c>
      <c r="E257">
        <v>1.5942231386262801E-2</v>
      </c>
      <c r="F257">
        <v>1.6829784460555703</v>
      </c>
      <c r="G257">
        <v>2500</v>
      </c>
      <c r="H257">
        <f t="shared" si="6"/>
        <v>-62.726476348956155</v>
      </c>
      <c r="I257" t="s">
        <v>25</v>
      </c>
      <c r="K257" t="str">
        <f t="shared" si="7"/>
        <v>1</v>
      </c>
      <c r="L257" t="str">
        <f t="shared" si="7"/>
        <v>1</v>
      </c>
      <c r="M257" s="42">
        <v>2500</v>
      </c>
    </row>
    <row r="258" spans="1:13" x14ac:dyDescent="0.3">
      <c r="A258" t="s">
        <v>569</v>
      </c>
      <c r="B258" t="s">
        <v>361</v>
      </c>
      <c r="C258" t="s">
        <v>363</v>
      </c>
      <c r="D258">
        <v>2.5325614710485297E-4</v>
      </c>
      <c r="E258">
        <v>3.7626627569863876E-3</v>
      </c>
      <c r="F258">
        <v>0.39721417700916872</v>
      </c>
      <c r="G258">
        <v>2500</v>
      </c>
      <c r="H258">
        <f t="shared" si="6"/>
        <v>-265.76923433896201</v>
      </c>
      <c r="I258" t="s">
        <v>25</v>
      </c>
      <c r="K258" t="str">
        <f t="shared" si="7"/>
        <v>1</v>
      </c>
      <c r="L258" t="str">
        <f t="shared" si="7"/>
        <v>1</v>
      </c>
      <c r="M258" s="42">
        <v>2500</v>
      </c>
    </row>
    <row r="259" spans="1:13" x14ac:dyDescent="0.3">
      <c r="A259" t="s">
        <v>570</v>
      </c>
      <c r="B259" t="s">
        <v>363</v>
      </c>
      <c r="C259" t="s">
        <v>364</v>
      </c>
      <c r="D259">
        <v>1.3743053508832406E-4</v>
      </c>
      <c r="E259">
        <v>2.0418250927408147E-3</v>
      </c>
      <c r="F259">
        <v>0.21554997781924431</v>
      </c>
      <c r="G259">
        <v>2500</v>
      </c>
      <c r="H259">
        <f t="shared" ref="H259:H322" si="8">-1/E259</f>
        <v>-489.75791489449483</v>
      </c>
      <c r="I259" t="s">
        <v>25</v>
      </c>
      <c r="K259" t="str">
        <f t="shared" ref="K259:L322" si="9">MID(B259,4,1)</f>
        <v>1</v>
      </c>
      <c r="L259" t="str">
        <f t="shared" si="9"/>
        <v>1</v>
      </c>
      <c r="M259" s="42">
        <v>2500</v>
      </c>
    </row>
    <row r="260" spans="1:13" x14ac:dyDescent="0.3">
      <c r="A260" t="s">
        <v>571</v>
      </c>
      <c r="B260" t="s">
        <v>363</v>
      </c>
      <c r="C260" t="s">
        <v>362</v>
      </c>
      <c r="D260">
        <v>9.7015916401692272E-4</v>
      </c>
      <c r="E260">
        <v>1.4413793293965709E-2</v>
      </c>
      <c r="F260">
        <v>1.5216253516773994</v>
      </c>
      <c r="G260">
        <v>2500</v>
      </c>
      <c r="H260">
        <f t="shared" si="8"/>
        <v>-69.37798951360341</v>
      </c>
      <c r="I260" t="s">
        <v>25</v>
      </c>
      <c r="K260" t="str">
        <f t="shared" si="9"/>
        <v>1</v>
      </c>
      <c r="L260" t="str">
        <f t="shared" si="9"/>
        <v>1</v>
      </c>
      <c r="M260" s="42">
        <v>2500</v>
      </c>
    </row>
    <row r="261" spans="1:13" x14ac:dyDescent="0.3">
      <c r="A261" t="s">
        <v>572</v>
      </c>
      <c r="B261" t="s">
        <v>364</v>
      </c>
      <c r="C261" t="s">
        <v>362</v>
      </c>
      <c r="D261">
        <v>8.0654783759821313E-4</v>
      </c>
      <c r="E261">
        <v>1.1982996444316309E-2</v>
      </c>
      <c r="F261">
        <v>1.2650126727129689</v>
      </c>
      <c r="G261">
        <v>2500</v>
      </c>
      <c r="H261">
        <f t="shared" si="8"/>
        <v>-83.45158113389185</v>
      </c>
      <c r="I261" t="s">
        <v>25</v>
      </c>
      <c r="K261" t="str">
        <f t="shared" si="9"/>
        <v>1</v>
      </c>
      <c r="L261" t="str">
        <f t="shared" si="9"/>
        <v>1</v>
      </c>
      <c r="M261" s="42">
        <v>2500</v>
      </c>
    </row>
    <row r="262" spans="1:13" x14ac:dyDescent="0.3">
      <c r="A262" t="s">
        <v>573</v>
      </c>
      <c r="B262" t="s">
        <v>365</v>
      </c>
      <c r="C262" t="s">
        <v>366</v>
      </c>
      <c r="D262">
        <v>1.2460966906118589E-3</v>
      </c>
      <c r="E262">
        <v>1.0546673439381531E-2</v>
      </c>
      <c r="F262">
        <v>3.6552169591281193E-2</v>
      </c>
      <c r="G262">
        <v>800</v>
      </c>
      <c r="H262">
        <f t="shared" si="8"/>
        <v>-94.816626848990708</v>
      </c>
      <c r="I262" t="s">
        <v>25</v>
      </c>
      <c r="K262" t="str">
        <f t="shared" si="9"/>
        <v>4</v>
      </c>
      <c r="L262" t="str">
        <f t="shared" si="9"/>
        <v>4</v>
      </c>
      <c r="M262" s="42">
        <v>700</v>
      </c>
    </row>
    <row r="263" spans="1:13" x14ac:dyDescent="0.3">
      <c r="A263" t="s">
        <v>574</v>
      </c>
      <c r="B263" t="s">
        <v>365</v>
      </c>
      <c r="C263" t="s">
        <v>366</v>
      </c>
      <c r="D263">
        <v>1.2460966906118589E-3</v>
      </c>
      <c r="E263">
        <v>1.0546673439381531E-2</v>
      </c>
      <c r="F263">
        <v>3.6552169591281193E-2</v>
      </c>
      <c r="G263">
        <v>800</v>
      </c>
      <c r="H263">
        <f t="shared" si="8"/>
        <v>-94.816626848990708</v>
      </c>
      <c r="I263" t="s">
        <v>25</v>
      </c>
      <c r="K263" t="str">
        <f t="shared" si="9"/>
        <v>4</v>
      </c>
      <c r="L263" t="str">
        <f t="shared" si="9"/>
        <v>4</v>
      </c>
      <c r="M263" s="42">
        <v>700</v>
      </c>
    </row>
    <row r="264" spans="1:13" x14ac:dyDescent="0.3">
      <c r="A264" t="s">
        <v>575</v>
      </c>
      <c r="B264" t="s">
        <v>367</v>
      </c>
      <c r="C264" t="s">
        <v>366</v>
      </c>
      <c r="D264">
        <v>1.2201240041525863E-4</v>
      </c>
      <c r="E264">
        <v>1.0326846643842181E-3</v>
      </c>
      <c r="F264">
        <v>3.5790304121809196E-3</v>
      </c>
      <c r="G264">
        <v>800</v>
      </c>
      <c r="H264">
        <f t="shared" si="8"/>
        <v>-968.34981140762102</v>
      </c>
      <c r="I264" t="s">
        <v>25</v>
      </c>
      <c r="K264" t="str">
        <f t="shared" si="9"/>
        <v>4</v>
      </c>
      <c r="L264" t="str">
        <f t="shared" si="9"/>
        <v>4</v>
      </c>
      <c r="M264" s="42">
        <v>700</v>
      </c>
    </row>
    <row r="265" spans="1:13" x14ac:dyDescent="0.3">
      <c r="A265" t="s">
        <v>576</v>
      </c>
      <c r="B265" t="s">
        <v>367</v>
      </c>
      <c r="C265" t="s">
        <v>366</v>
      </c>
      <c r="D265">
        <v>1.2201240041525863E-4</v>
      </c>
      <c r="E265">
        <v>1.0326846643842181E-3</v>
      </c>
      <c r="F265">
        <v>3.5790304121809196E-3</v>
      </c>
      <c r="G265">
        <v>800</v>
      </c>
      <c r="H265">
        <f t="shared" si="8"/>
        <v>-968.34981140762102</v>
      </c>
      <c r="I265" t="s">
        <v>25</v>
      </c>
      <c r="K265" t="str">
        <f t="shared" si="9"/>
        <v>4</v>
      </c>
      <c r="L265" t="str">
        <f t="shared" si="9"/>
        <v>4</v>
      </c>
      <c r="M265" s="42">
        <v>700</v>
      </c>
    </row>
    <row r="266" spans="1:13" x14ac:dyDescent="0.3">
      <c r="A266" t="s">
        <v>577</v>
      </c>
      <c r="B266" t="s">
        <v>367</v>
      </c>
      <c r="C266" t="s">
        <v>368</v>
      </c>
      <c r="D266">
        <v>5.1173230629464059E-3</v>
      </c>
      <c r="E266">
        <v>7.6333402355617225E-2</v>
      </c>
      <c r="F266">
        <v>0.30035843422238206</v>
      </c>
      <c r="G266">
        <v>800</v>
      </c>
      <c r="H266">
        <f t="shared" si="8"/>
        <v>-13.10042483552958</v>
      </c>
      <c r="I266" t="s">
        <v>25</v>
      </c>
      <c r="K266" t="str">
        <f t="shared" si="9"/>
        <v>4</v>
      </c>
      <c r="L266" t="str">
        <f t="shared" si="9"/>
        <v>4</v>
      </c>
      <c r="M266" s="42">
        <v>700</v>
      </c>
    </row>
    <row r="267" spans="1:13" x14ac:dyDescent="0.3">
      <c r="A267" t="s">
        <v>578</v>
      </c>
      <c r="B267" t="s">
        <v>367</v>
      </c>
      <c r="C267" t="s">
        <v>368</v>
      </c>
      <c r="D267">
        <v>1.2828844623080921E-2</v>
      </c>
      <c r="E267">
        <v>8.8901642563455494E-2</v>
      </c>
      <c r="F267">
        <v>0.16418670443048303</v>
      </c>
      <c r="G267">
        <v>800</v>
      </c>
      <c r="H267">
        <f t="shared" si="8"/>
        <v>-11.248386094623934</v>
      </c>
      <c r="I267" t="s">
        <v>25</v>
      </c>
      <c r="K267" t="str">
        <f t="shared" si="9"/>
        <v>4</v>
      </c>
      <c r="L267" t="str">
        <f t="shared" si="9"/>
        <v>4</v>
      </c>
      <c r="M267" s="42">
        <v>700</v>
      </c>
    </row>
    <row r="268" spans="1:13" x14ac:dyDescent="0.3">
      <c r="A268" t="s">
        <v>579</v>
      </c>
      <c r="B268" t="s">
        <v>367</v>
      </c>
      <c r="C268" t="s">
        <v>369</v>
      </c>
      <c r="D268">
        <v>1.7327755504687257E-3</v>
      </c>
      <c r="E268">
        <v>1.4665810456141097E-2</v>
      </c>
      <c r="F268">
        <v>5.0828082813749287E-2</v>
      </c>
      <c r="G268">
        <v>800</v>
      </c>
      <c r="H268">
        <f t="shared" si="8"/>
        <v>-68.185798731720581</v>
      </c>
      <c r="I268" t="s">
        <v>25</v>
      </c>
      <c r="K268" t="str">
        <f t="shared" si="9"/>
        <v>4</v>
      </c>
      <c r="L268" t="str">
        <f t="shared" si="9"/>
        <v>4</v>
      </c>
      <c r="M268" s="42">
        <v>700</v>
      </c>
    </row>
    <row r="269" spans="1:13" x14ac:dyDescent="0.3">
      <c r="A269" t="s">
        <v>580</v>
      </c>
      <c r="B269" t="s">
        <v>367</v>
      </c>
      <c r="C269" t="s">
        <v>369</v>
      </c>
      <c r="D269">
        <v>1.7327755504687257E-3</v>
      </c>
      <c r="E269">
        <v>1.4665810456141097E-2</v>
      </c>
      <c r="F269">
        <v>5.0828082813749287E-2</v>
      </c>
      <c r="G269">
        <v>800</v>
      </c>
      <c r="H269">
        <f t="shared" si="8"/>
        <v>-68.185798731720581</v>
      </c>
      <c r="I269" t="s">
        <v>25</v>
      </c>
      <c r="K269" t="str">
        <f t="shared" si="9"/>
        <v>4</v>
      </c>
      <c r="L269" t="str">
        <f t="shared" si="9"/>
        <v>4</v>
      </c>
      <c r="M269" s="42">
        <v>700</v>
      </c>
    </row>
    <row r="270" spans="1:13" x14ac:dyDescent="0.3">
      <c r="A270" t="s">
        <v>581</v>
      </c>
      <c r="B270" t="s">
        <v>367</v>
      </c>
      <c r="C270" t="s">
        <v>370</v>
      </c>
      <c r="D270">
        <v>3.0800339711392938E-3</v>
      </c>
      <c r="E270">
        <v>2.6068693320947064E-2</v>
      </c>
      <c r="F270">
        <v>9.0347663153419286E-2</v>
      </c>
      <c r="G270">
        <v>800</v>
      </c>
      <c r="H270">
        <f t="shared" si="8"/>
        <v>-38.360188893567084</v>
      </c>
      <c r="I270" t="s">
        <v>25</v>
      </c>
      <c r="K270" t="str">
        <f t="shared" si="9"/>
        <v>4</v>
      </c>
      <c r="L270" t="str">
        <f t="shared" si="9"/>
        <v>4</v>
      </c>
      <c r="M270" s="42">
        <v>700</v>
      </c>
    </row>
    <row r="271" spans="1:13" x14ac:dyDescent="0.3">
      <c r="A271" t="s">
        <v>582</v>
      </c>
      <c r="B271" t="s">
        <v>367</v>
      </c>
      <c r="C271" t="s">
        <v>371</v>
      </c>
      <c r="D271">
        <v>1.2282745857653701E-2</v>
      </c>
      <c r="E271">
        <v>8.511727392584581E-2</v>
      </c>
      <c r="F271">
        <v>0.15719759830102409</v>
      </c>
      <c r="G271">
        <v>800</v>
      </c>
      <c r="H271">
        <f t="shared" si="8"/>
        <v>-11.74849656100594</v>
      </c>
      <c r="I271" t="s">
        <v>25</v>
      </c>
      <c r="K271" t="str">
        <f t="shared" si="9"/>
        <v>4</v>
      </c>
      <c r="L271" t="str">
        <f t="shared" si="9"/>
        <v>4</v>
      </c>
      <c r="M271" s="42">
        <v>700</v>
      </c>
    </row>
    <row r="272" spans="1:13" x14ac:dyDescent="0.3">
      <c r="A272" t="s">
        <v>583</v>
      </c>
      <c r="B272" t="s">
        <v>367</v>
      </c>
      <c r="C272" t="s">
        <v>371</v>
      </c>
      <c r="D272">
        <v>1.2282745857653701E-2</v>
      </c>
      <c r="E272">
        <v>8.511727392584581E-2</v>
      </c>
      <c r="F272">
        <v>0.15719759830102409</v>
      </c>
      <c r="G272">
        <v>800</v>
      </c>
      <c r="H272">
        <f t="shared" si="8"/>
        <v>-11.74849656100594</v>
      </c>
      <c r="I272" t="s">
        <v>25</v>
      </c>
      <c r="K272" t="str">
        <f t="shared" si="9"/>
        <v>4</v>
      </c>
      <c r="L272" t="str">
        <f t="shared" si="9"/>
        <v>4</v>
      </c>
      <c r="M272" s="42">
        <v>700</v>
      </c>
    </row>
    <row r="273" spans="1:13" x14ac:dyDescent="0.3">
      <c r="A273" t="s">
        <v>584</v>
      </c>
      <c r="B273" t="s">
        <v>367</v>
      </c>
      <c r="C273" t="s">
        <v>371</v>
      </c>
      <c r="D273">
        <v>1.22778E-2</v>
      </c>
      <c r="E273">
        <v>8.5083000000000006E-2</v>
      </c>
      <c r="F273">
        <v>0.1571343</v>
      </c>
      <c r="G273">
        <v>800</v>
      </c>
      <c r="H273">
        <f t="shared" si="8"/>
        <v>-11.753229199722623</v>
      </c>
      <c r="I273" t="s">
        <v>25</v>
      </c>
      <c r="K273" t="str">
        <f t="shared" si="9"/>
        <v>4</v>
      </c>
      <c r="L273" t="str">
        <f t="shared" si="9"/>
        <v>4</v>
      </c>
      <c r="M273" s="42">
        <v>700</v>
      </c>
    </row>
    <row r="274" spans="1:13" x14ac:dyDescent="0.3">
      <c r="A274" t="s">
        <v>585</v>
      </c>
      <c r="B274" t="s">
        <v>367</v>
      </c>
      <c r="C274" t="s">
        <v>371</v>
      </c>
      <c r="D274">
        <v>1.22778E-2</v>
      </c>
      <c r="E274">
        <v>8.5083000000000006E-2</v>
      </c>
      <c r="F274">
        <v>0.1571343</v>
      </c>
      <c r="G274">
        <v>800</v>
      </c>
      <c r="H274">
        <f t="shared" si="8"/>
        <v>-11.753229199722623</v>
      </c>
      <c r="I274" t="s">
        <v>25</v>
      </c>
      <c r="K274" t="str">
        <f t="shared" si="9"/>
        <v>4</v>
      </c>
      <c r="L274" t="str">
        <f t="shared" si="9"/>
        <v>4</v>
      </c>
      <c r="M274" s="42">
        <v>700</v>
      </c>
    </row>
    <row r="275" spans="1:13" x14ac:dyDescent="0.3">
      <c r="A275" t="s">
        <v>586</v>
      </c>
      <c r="B275" t="s">
        <v>359</v>
      </c>
      <c r="C275" t="s">
        <v>370</v>
      </c>
      <c r="D275">
        <v>8.809987265410615E-4</v>
      </c>
      <c r="E275">
        <v>6.2605770310976538E-3</v>
      </c>
      <c r="F275">
        <v>4.6792972655111328E-2</v>
      </c>
      <c r="G275">
        <v>800</v>
      </c>
      <c r="H275">
        <f t="shared" si="8"/>
        <v>-159.72968546394071</v>
      </c>
      <c r="I275" t="s">
        <v>25</v>
      </c>
      <c r="K275" t="str">
        <f t="shared" si="9"/>
        <v>4</v>
      </c>
      <c r="L275" t="str">
        <f t="shared" si="9"/>
        <v>4</v>
      </c>
      <c r="M275" s="42">
        <v>700</v>
      </c>
    </row>
    <row r="276" spans="1:13" x14ac:dyDescent="0.3">
      <c r="A276" t="s">
        <v>587</v>
      </c>
      <c r="B276" t="s">
        <v>359</v>
      </c>
      <c r="C276" t="s">
        <v>370</v>
      </c>
      <c r="D276">
        <v>8.809987265410615E-4</v>
      </c>
      <c r="E276">
        <v>6.2605770310976538E-3</v>
      </c>
      <c r="F276">
        <v>4.6792972655111328E-2</v>
      </c>
      <c r="G276">
        <v>800</v>
      </c>
      <c r="H276">
        <f t="shared" si="8"/>
        <v>-159.72968546394071</v>
      </c>
      <c r="I276" t="s">
        <v>25</v>
      </c>
      <c r="K276" t="str">
        <f t="shared" si="9"/>
        <v>4</v>
      </c>
      <c r="L276" t="str">
        <f t="shared" si="9"/>
        <v>4</v>
      </c>
      <c r="M276" s="42">
        <v>700</v>
      </c>
    </row>
    <row r="277" spans="1:13" x14ac:dyDescent="0.3">
      <c r="A277" t="s">
        <v>588</v>
      </c>
      <c r="B277" t="s">
        <v>370</v>
      </c>
      <c r="C277" t="s">
        <v>372</v>
      </c>
      <c r="D277">
        <v>5.7565686147309741E-4</v>
      </c>
      <c r="E277">
        <v>5.9607022535512208E-3</v>
      </c>
      <c r="F277">
        <v>2.0607290838903961E-2</v>
      </c>
      <c r="G277">
        <v>800</v>
      </c>
      <c r="H277">
        <f t="shared" si="8"/>
        <v>-167.76546746723136</v>
      </c>
      <c r="I277" t="s">
        <v>25</v>
      </c>
      <c r="K277" t="str">
        <f t="shared" si="9"/>
        <v>4</v>
      </c>
      <c r="L277" t="str">
        <f t="shared" si="9"/>
        <v>4</v>
      </c>
      <c r="M277" s="42">
        <v>700</v>
      </c>
    </row>
    <row r="278" spans="1:13" x14ac:dyDescent="0.3">
      <c r="A278" t="s">
        <v>589</v>
      </c>
      <c r="B278" t="s">
        <v>370</v>
      </c>
      <c r="C278" t="s">
        <v>372</v>
      </c>
      <c r="D278">
        <v>5.7565686147309741E-4</v>
      </c>
      <c r="E278">
        <v>5.9607022535512208E-3</v>
      </c>
      <c r="F278">
        <v>2.0607290838903961E-2</v>
      </c>
      <c r="G278">
        <v>800</v>
      </c>
      <c r="H278">
        <f t="shared" si="8"/>
        <v>-167.76546746723136</v>
      </c>
      <c r="I278" t="s">
        <v>25</v>
      </c>
      <c r="K278" t="str">
        <f t="shared" si="9"/>
        <v>4</v>
      </c>
      <c r="L278" t="str">
        <f t="shared" si="9"/>
        <v>4</v>
      </c>
      <c r="M278" s="42">
        <v>700</v>
      </c>
    </row>
    <row r="279" spans="1:13" x14ac:dyDescent="0.3">
      <c r="A279" t="s">
        <v>590</v>
      </c>
      <c r="B279" t="s">
        <v>370</v>
      </c>
      <c r="C279" t="s">
        <v>373</v>
      </c>
      <c r="D279">
        <v>6.4000000000000003E-3</v>
      </c>
      <c r="E279">
        <v>3.9100000000000003E-2</v>
      </c>
      <c r="F279">
        <v>0.36499999999999999</v>
      </c>
      <c r="G279">
        <v>800</v>
      </c>
      <c r="H279">
        <f t="shared" si="8"/>
        <v>-25.575447570332479</v>
      </c>
      <c r="I279" t="s">
        <v>25</v>
      </c>
      <c r="K279" t="str">
        <f t="shared" si="9"/>
        <v>4</v>
      </c>
      <c r="L279" t="str">
        <f t="shared" si="9"/>
        <v>4</v>
      </c>
      <c r="M279" s="42">
        <v>700</v>
      </c>
    </row>
    <row r="280" spans="1:13" x14ac:dyDescent="0.3">
      <c r="A280" t="s">
        <v>591</v>
      </c>
      <c r="B280" t="s">
        <v>370</v>
      </c>
      <c r="C280" t="s">
        <v>374</v>
      </c>
      <c r="D280">
        <v>1.6768933706253525E-3</v>
      </c>
      <c r="E280">
        <v>1.4192836644133421E-2</v>
      </c>
      <c r="F280">
        <v>4.9188872205010344E-2</v>
      </c>
      <c r="G280">
        <v>800</v>
      </c>
      <c r="H280">
        <f t="shared" si="8"/>
        <v>-70.458078612026299</v>
      </c>
      <c r="I280" t="s">
        <v>25</v>
      </c>
      <c r="K280" t="str">
        <f t="shared" si="9"/>
        <v>4</v>
      </c>
      <c r="L280" t="str">
        <f t="shared" si="9"/>
        <v>4</v>
      </c>
      <c r="M280" s="42">
        <v>700</v>
      </c>
    </row>
    <row r="281" spans="1:13" x14ac:dyDescent="0.3">
      <c r="A281" t="s">
        <v>592</v>
      </c>
      <c r="B281" t="s">
        <v>370</v>
      </c>
      <c r="C281" t="s">
        <v>375</v>
      </c>
      <c r="D281">
        <v>6.9243419573911276E-4</v>
      </c>
      <c r="E281">
        <v>4.7754082464766404E-3</v>
      </c>
      <c r="F281">
        <v>1.5758847213372916E-2</v>
      </c>
      <c r="G281">
        <v>800</v>
      </c>
      <c r="H281">
        <f t="shared" si="8"/>
        <v>-209.40618024392225</v>
      </c>
      <c r="I281" t="s">
        <v>25</v>
      </c>
      <c r="K281" t="str">
        <f t="shared" si="9"/>
        <v>4</v>
      </c>
      <c r="L281" t="str">
        <f t="shared" si="9"/>
        <v>4</v>
      </c>
      <c r="M281" s="42">
        <v>700</v>
      </c>
    </row>
    <row r="282" spans="1:13" x14ac:dyDescent="0.3">
      <c r="A282" t="s">
        <v>593</v>
      </c>
      <c r="B282" t="s">
        <v>370</v>
      </c>
      <c r="C282" t="s">
        <v>375</v>
      </c>
      <c r="D282">
        <v>6.9243419573911276E-4</v>
      </c>
      <c r="E282">
        <v>4.7754082464766404E-3</v>
      </c>
      <c r="F282">
        <v>1.5758847213372916E-2</v>
      </c>
      <c r="G282">
        <v>800</v>
      </c>
      <c r="H282">
        <f t="shared" si="8"/>
        <v>-209.40618024392225</v>
      </c>
      <c r="I282" t="s">
        <v>25</v>
      </c>
      <c r="K282" t="str">
        <f t="shared" si="9"/>
        <v>4</v>
      </c>
      <c r="L282" t="str">
        <f t="shared" si="9"/>
        <v>4</v>
      </c>
      <c r="M282" s="42">
        <v>700</v>
      </c>
    </row>
    <row r="283" spans="1:13" x14ac:dyDescent="0.3">
      <c r="A283" t="s">
        <v>594</v>
      </c>
      <c r="B283" t="s">
        <v>370</v>
      </c>
      <c r="C283" t="s">
        <v>376</v>
      </c>
      <c r="D283">
        <v>8.2734471191909631E-4</v>
      </c>
      <c r="E283">
        <v>9.2096529774152031E-3</v>
      </c>
      <c r="F283">
        <v>3.0698843258050671E-2</v>
      </c>
      <c r="G283">
        <v>800</v>
      </c>
      <c r="H283">
        <f t="shared" si="8"/>
        <v>-108.58172424653743</v>
      </c>
      <c r="I283" t="s">
        <v>25</v>
      </c>
      <c r="K283" t="str">
        <f t="shared" si="9"/>
        <v>4</v>
      </c>
      <c r="L283" t="str">
        <f t="shared" si="9"/>
        <v>4</v>
      </c>
      <c r="M283" s="42">
        <v>700</v>
      </c>
    </row>
    <row r="284" spans="1:13" x14ac:dyDescent="0.3">
      <c r="A284" t="s">
        <v>595</v>
      </c>
      <c r="B284" t="s">
        <v>376</v>
      </c>
      <c r="C284" t="s">
        <v>367</v>
      </c>
      <c r="D284">
        <v>1.2082712215436154E-3</v>
      </c>
      <c r="E284">
        <v>1.3449966492446034E-2</v>
      </c>
      <c r="F284">
        <v>4.483322164148678E-2</v>
      </c>
      <c r="G284">
        <v>800</v>
      </c>
      <c r="H284">
        <f t="shared" si="8"/>
        <v>-74.349627604026708</v>
      </c>
      <c r="I284" t="s">
        <v>25</v>
      </c>
      <c r="K284" t="str">
        <f t="shared" si="9"/>
        <v>4</v>
      </c>
      <c r="L284" t="str">
        <f t="shared" si="9"/>
        <v>4</v>
      </c>
      <c r="M284" s="42">
        <v>700</v>
      </c>
    </row>
    <row r="285" spans="1:13" x14ac:dyDescent="0.3">
      <c r="A285" t="s">
        <v>596</v>
      </c>
      <c r="B285" t="s">
        <v>369</v>
      </c>
      <c r="C285" t="s">
        <v>372</v>
      </c>
      <c r="D285">
        <v>3.6015386896703271E-4</v>
      </c>
      <c r="E285">
        <v>3.662434271379729E-3</v>
      </c>
      <c r="F285">
        <v>0.23227314737728924</v>
      </c>
      <c r="G285">
        <v>800</v>
      </c>
      <c r="H285">
        <f t="shared" si="8"/>
        <v>-273.04244278581291</v>
      </c>
      <c r="I285" t="s">
        <v>25</v>
      </c>
      <c r="K285" t="str">
        <f t="shared" si="9"/>
        <v>4</v>
      </c>
      <c r="L285" t="str">
        <f t="shared" si="9"/>
        <v>4</v>
      </c>
      <c r="M285" s="42">
        <v>700</v>
      </c>
    </row>
    <row r="286" spans="1:13" x14ac:dyDescent="0.3">
      <c r="A286" t="s">
        <v>597</v>
      </c>
      <c r="B286" t="s">
        <v>374</v>
      </c>
      <c r="C286" t="s">
        <v>367</v>
      </c>
      <c r="D286">
        <v>6.8466363631919033E-4</v>
      </c>
      <c r="E286">
        <v>7.6213873200794069E-3</v>
      </c>
      <c r="F286">
        <v>2.5404624400264687E-2</v>
      </c>
      <c r="G286">
        <v>800</v>
      </c>
      <c r="H286">
        <f t="shared" si="8"/>
        <v>-131.20970736723837</v>
      </c>
      <c r="I286" t="s">
        <v>25</v>
      </c>
      <c r="K286" t="str">
        <f t="shared" si="9"/>
        <v>4</v>
      </c>
      <c r="L286" t="str">
        <f t="shared" si="9"/>
        <v>4</v>
      </c>
      <c r="M286" s="42">
        <v>700</v>
      </c>
    </row>
    <row r="287" spans="1:13" x14ac:dyDescent="0.3">
      <c r="A287" t="s">
        <v>598</v>
      </c>
      <c r="B287" t="s">
        <v>357</v>
      </c>
      <c r="C287" t="s">
        <v>377</v>
      </c>
      <c r="D287">
        <v>2.5211489310682239E-4</v>
      </c>
      <c r="E287">
        <v>3.3720366953037496E-3</v>
      </c>
      <c r="F287">
        <v>0.33137351262727965</v>
      </c>
      <c r="G287">
        <v>2500</v>
      </c>
      <c r="H287">
        <f t="shared" si="8"/>
        <v>-296.55667786554767</v>
      </c>
      <c r="I287" t="s">
        <v>25</v>
      </c>
      <c r="K287" t="str">
        <f t="shared" si="9"/>
        <v>1</v>
      </c>
      <c r="L287" t="str">
        <f t="shared" si="9"/>
        <v>1</v>
      </c>
      <c r="M287" s="42">
        <v>2500</v>
      </c>
    </row>
    <row r="288" spans="1:13" x14ac:dyDescent="0.3">
      <c r="A288" t="s">
        <v>599</v>
      </c>
      <c r="B288" t="s">
        <v>357</v>
      </c>
      <c r="C288" t="s">
        <v>377</v>
      </c>
      <c r="D288">
        <v>2.5211489310682239E-4</v>
      </c>
      <c r="E288">
        <v>3.3720366953037496E-3</v>
      </c>
      <c r="F288">
        <v>0.33137351262727965</v>
      </c>
      <c r="G288">
        <v>2500</v>
      </c>
      <c r="H288">
        <f t="shared" si="8"/>
        <v>-296.55667786554767</v>
      </c>
      <c r="I288" t="s">
        <v>25</v>
      </c>
      <c r="K288" t="str">
        <f t="shared" si="9"/>
        <v>1</v>
      </c>
      <c r="L288" t="str">
        <f t="shared" si="9"/>
        <v>1</v>
      </c>
      <c r="M288" s="42">
        <v>2500</v>
      </c>
    </row>
    <row r="289" spans="1:13" x14ac:dyDescent="0.3">
      <c r="A289" t="s">
        <v>600</v>
      </c>
      <c r="B289" t="s">
        <v>345</v>
      </c>
      <c r="C289" t="s">
        <v>373</v>
      </c>
      <c r="D289">
        <v>1.8932602944219452E-2</v>
      </c>
      <c r="E289">
        <v>0.11277838300585401</v>
      </c>
      <c r="F289">
        <v>0.18782776589984621</v>
      </c>
      <c r="G289">
        <v>800</v>
      </c>
      <c r="H289">
        <f t="shared" si="8"/>
        <v>-8.8669474889358266</v>
      </c>
      <c r="I289" t="s">
        <v>25</v>
      </c>
      <c r="K289" t="str">
        <f t="shared" si="9"/>
        <v>4</v>
      </c>
      <c r="L289" t="str">
        <f t="shared" si="9"/>
        <v>4</v>
      </c>
      <c r="M289" s="42">
        <v>700</v>
      </c>
    </row>
    <row r="290" spans="1:13" x14ac:dyDescent="0.3">
      <c r="A290" t="s">
        <v>601</v>
      </c>
      <c r="B290" t="s">
        <v>345</v>
      </c>
      <c r="C290" t="s">
        <v>373</v>
      </c>
      <c r="D290">
        <v>1.8932602944219452E-2</v>
      </c>
      <c r="E290">
        <v>0.11277838300585401</v>
      </c>
      <c r="F290">
        <v>0.18782776589984621</v>
      </c>
      <c r="G290">
        <v>800</v>
      </c>
      <c r="H290">
        <f t="shared" si="8"/>
        <v>-8.8669474889358266</v>
      </c>
      <c r="I290" t="s">
        <v>25</v>
      </c>
      <c r="K290" t="str">
        <f t="shared" si="9"/>
        <v>4</v>
      </c>
      <c r="L290" t="str">
        <f t="shared" si="9"/>
        <v>4</v>
      </c>
      <c r="M290" s="42">
        <v>700</v>
      </c>
    </row>
    <row r="291" spans="1:13" x14ac:dyDescent="0.3">
      <c r="A291" t="s">
        <v>602</v>
      </c>
      <c r="B291" t="s">
        <v>362</v>
      </c>
      <c r="C291" t="s">
        <v>378</v>
      </c>
      <c r="D291">
        <v>1.040822979581446E-4</v>
      </c>
      <c r="E291">
        <v>1.420173050071771E-3</v>
      </c>
      <c r="F291">
        <v>0.1575845865175792</v>
      </c>
      <c r="G291">
        <v>2500</v>
      </c>
      <c r="H291">
        <f t="shared" si="8"/>
        <v>-704.1395412689061</v>
      </c>
      <c r="I291" t="s">
        <v>25</v>
      </c>
      <c r="K291" t="str">
        <f t="shared" si="9"/>
        <v>1</v>
      </c>
      <c r="L291" t="str">
        <f t="shared" si="9"/>
        <v>1</v>
      </c>
      <c r="M291" s="42">
        <v>2500</v>
      </c>
    </row>
    <row r="292" spans="1:13" x14ac:dyDescent="0.3">
      <c r="A292" t="s">
        <v>603</v>
      </c>
      <c r="B292" t="s">
        <v>362</v>
      </c>
      <c r="C292" t="s">
        <v>378</v>
      </c>
      <c r="D292">
        <v>1.040822979581446E-4</v>
      </c>
      <c r="E292">
        <v>1.420173050071771E-3</v>
      </c>
      <c r="F292">
        <v>0.1575845865175792</v>
      </c>
      <c r="G292">
        <v>2500</v>
      </c>
      <c r="H292">
        <f t="shared" si="8"/>
        <v>-704.1395412689061</v>
      </c>
      <c r="I292" t="s">
        <v>25</v>
      </c>
      <c r="K292" t="str">
        <f t="shared" si="9"/>
        <v>1</v>
      </c>
      <c r="L292" t="str">
        <f t="shared" si="9"/>
        <v>1</v>
      </c>
      <c r="M292" s="42">
        <v>2500</v>
      </c>
    </row>
    <row r="293" spans="1:13" x14ac:dyDescent="0.3">
      <c r="A293" t="s">
        <v>604</v>
      </c>
      <c r="B293" t="s">
        <v>362</v>
      </c>
      <c r="C293" t="s">
        <v>378</v>
      </c>
      <c r="D293">
        <v>1.040822979581446E-4</v>
      </c>
      <c r="E293">
        <v>1.420173050071771E-3</v>
      </c>
      <c r="F293">
        <v>0.1575845865175792</v>
      </c>
      <c r="G293">
        <v>2500</v>
      </c>
      <c r="H293">
        <f t="shared" si="8"/>
        <v>-704.1395412689061</v>
      </c>
      <c r="I293" t="s">
        <v>25</v>
      </c>
      <c r="K293" t="str">
        <f t="shared" si="9"/>
        <v>1</v>
      </c>
      <c r="L293" t="str">
        <f t="shared" si="9"/>
        <v>1</v>
      </c>
      <c r="M293" s="42">
        <v>2500</v>
      </c>
    </row>
    <row r="294" spans="1:13" x14ac:dyDescent="0.3">
      <c r="A294" t="s">
        <v>605</v>
      </c>
      <c r="B294" t="s">
        <v>346</v>
      </c>
      <c r="C294" t="s">
        <v>379</v>
      </c>
      <c r="D294">
        <v>1.3232228207684119E-2</v>
      </c>
      <c r="E294">
        <v>7.8822193927787415E-2</v>
      </c>
      <c r="F294">
        <v>0.1312751273265928</v>
      </c>
      <c r="G294">
        <v>800</v>
      </c>
      <c r="H294">
        <f t="shared" si="8"/>
        <v>-12.686782112613427</v>
      </c>
      <c r="I294" t="s">
        <v>25</v>
      </c>
      <c r="K294" t="str">
        <f t="shared" si="9"/>
        <v>4</v>
      </c>
      <c r="L294" t="str">
        <f t="shared" si="9"/>
        <v>4</v>
      </c>
      <c r="M294" s="42">
        <v>700</v>
      </c>
    </row>
    <row r="295" spans="1:13" x14ac:dyDescent="0.3">
      <c r="A295" t="s">
        <v>606</v>
      </c>
      <c r="B295" t="s">
        <v>379</v>
      </c>
      <c r="C295" t="s">
        <v>347</v>
      </c>
      <c r="D295">
        <v>3.442378974456498E-3</v>
      </c>
      <c r="E295">
        <v>2.0505681948561012E-2</v>
      </c>
      <c r="F295">
        <v>3.4151371264572024E-2</v>
      </c>
      <c r="G295">
        <v>800</v>
      </c>
      <c r="H295">
        <f t="shared" si="8"/>
        <v>-48.76697115016821</v>
      </c>
      <c r="I295" t="s">
        <v>25</v>
      </c>
      <c r="K295" t="str">
        <f t="shared" si="9"/>
        <v>4</v>
      </c>
      <c r="L295" t="str">
        <f t="shared" si="9"/>
        <v>4</v>
      </c>
      <c r="M295" s="42">
        <v>700</v>
      </c>
    </row>
    <row r="296" spans="1:13" x14ac:dyDescent="0.3">
      <c r="A296" t="s">
        <v>607</v>
      </c>
      <c r="B296" t="s">
        <v>352</v>
      </c>
      <c r="C296" t="s">
        <v>380</v>
      </c>
      <c r="D296">
        <v>2.0611028636241358E-2</v>
      </c>
      <c r="E296">
        <v>9.1175175286706572E-2</v>
      </c>
      <c r="F296">
        <v>0.26279061511207735</v>
      </c>
      <c r="G296">
        <v>800</v>
      </c>
      <c r="H296">
        <f t="shared" si="8"/>
        <v>-10.96789775128407</v>
      </c>
      <c r="I296" t="s">
        <v>25</v>
      </c>
      <c r="K296" t="str">
        <f t="shared" si="9"/>
        <v>4</v>
      </c>
      <c r="L296" t="str">
        <f t="shared" si="9"/>
        <v>4</v>
      </c>
      <c r="M296" s="42">
        <v>700</v>
      </c>
    </row>
    <row r="297" spans="1:13" x14ac:dyDescent="0.3">
      <c r="A297" t="s">
        <v>608</v>
      </c>
      <c r="B297" t="s">
        <v>380</v>
      </c>
      <c r="C297" t="s">
        <v>349</v>
      </c>
      <c r="D297">
        <v>5.5480873322988986E-3</v>
      </c>
      <c r="E297">
        <v>2.4542580768572218E-2</v>
      </c>
      <c r="F297">
        <v>7.0738113486810972E-2</v>
      </c>
      <c r="G297">
        <v>800</v>
      </c>
      <c r="H297">
        <f t="shared" si="8"/>
        <v>-40.745511217000498</v>
      </c>
      <c r="I297" t="s">
        <v>25</v>
      </c>
      <c r="K297" t="str">
        <f t="shared" si="9"/>
        <v>4</v>
      </c>
      <c r="L297" t="str">
        <f t="shared" si="9"/>
        <v>4</v>
      </c>
      <c r="M297" s="42">
        <v>700</v>
      </c>
    </row>
    <row r="298" spans="1:13" x14ac:dyDescent="0.3">
      <c r="A298" t="s">
        <v>609</v>
      </c>
      <c r="B298" t="s">
        <v>360</v>
      </c>
      <c r="C298" t="s">
        <v>358</v>
      </c>
      <c r="D298">
        <v>8.2298209803108796E-5</v>
      </c>
      <c r="E298">
        <v>1.222716259931902E-3</v>
      </c>
      <c r="F298">
        <v>0.12907886363261878</v>
      </c>
      <c r="G298">
        <v>2500</v>
      </c>
      <c r="H298">
        <f t="shared" si="8"/>
        <v>-817.85123235025435</v>
      </c>
      <c r="I298" t="s">
        <v>25</v>
      </c>
      <c r="K298" t="str">
        <f t="shared" si="9"/>
        <v>1</v>
      </c>
      <c r="L298" t="str">
        <f t="shared" si="9"/>
        <v>1</v>
      </c>
      <c r="M298" s="42">
        <v>2500</v>
      </c>
    </row>
    <row r="299" spans="1:13" x14ac:dyDescent="0.3">
      <c r="A299" t="s">
        <v>610</v>
      </c>
      <c r="B299" t="s">
        <v>360</v>
      </c>
      <c r="C299" t="s">
        <v>358</v>
      </c>
      <c r="D299">
        <v>8.2298209803108796E-5</v>
      </c>
      <c r="E299">
        <v>1.222716259931902E-3</v>
      </c>
      <c r="F299">
        <v>0.12907886363261878</v>
      </c>
      <c r="G299">
        <v>2500</v>
      </c>
      <c r="H299">
        <f t="shared" si="8"/>
        <v>-817.85123235025435</v>
      </c>
      <c r="I299" t="s">
        <v>25</v>
      </c>
      <c r="K299" t="str">
        <f t="shared" si="9"/>
        <v>1</v>
      </c>
      <c r="L299" t="str">
        <f t="shared" si="9"/>
        <v>1</v>
      </c>
      <c r="M299" s="42">
        <v>2500</v>
      </c>
    </row>
    <row r="300" spans="1:13" x14ac:dyDescent="0.3">
      <c r="A300" t="s">
        <v>611</v>
      </c>
      <c r="B300" t="s">
        <v>360</v>
      </c>
      <c r="C300" t="s">
        <v>358</v>
      </c>
      <c r="D300">
        <v>8.2298209803108796E-5</v>
      </c>
      <c r="E300">
        <v>1.222716259931902E-3</v>
      </c>
      <c r="F300">
        <v>0.12907886363261878</v>
      </c>
      <c r="G300">
        <v>2500</v>
      </c>
      <c r="H300">
        <f t="shared" si="8"/>
        <v>-817.85123235025435</v>
      </c>
      <c r="I300" t="s">
        <v>25</v>
      </c>
      <c r="K300" t="str">
        <f t="shared" si="9"/>
        <v>1</v>
      </c>
      <c r="L300" t="str">
        <f t="shared" si="9"/>
        <v>1</v>
      </c>
      <c r="M300" s="42">
        <v>2500</v>
      </c>
    </row>
    <row r="301" spans="1:13" x14ac:dyDescent="0.3">
      <c r="A301" t="s">
        <v>612</v>
      </c>
      <c r="B301" t="s">
        <v>368</v>
      </c>
      <c r="C301" t="s">
        <v>371</v>
      </c>
      <c r="D301">
        <v>1.8196412035862432E-3</v>
      </c>
      <c r="E301">
        <v>1.2609794305553789E-2</v>
      </c>
      <c r="F301">
        <v>2.3288215052915166E-2</v>
      </c>
      <c r="G301">
        <v>800</v>
      </c>
      <c r="H301">
        <f t="shared" si="8"/>
        <v>-79.303434756232733</v>
      </c>
      <c r="I301" t="s">
        <v>25</v>
      </c>
      <c r="K301" t="str">
        <f t="shared" si="9"/>
        <v>4</v>
      </c>
      <c r="L301" t="str">
        <f t="shared" si="9"/>
        <v>4</v>
      </c>
      <c r="M301" s="42">
        <v>700</v>
      </c>
    </row>
    <row r="302" spans="1:13" s="39" customFormat="1" x14ac:dyDescent="0.3">
      <c r="A302" t="s">
        <v>613</v>
      </c>
      <c r="B302" s="39" t="s">
        <v>368</v>
      </c>
      <c r="C302" s="39" t="s">
        <v>371</v>
      </c>
      <c r="D302" s="39">
        <v>1.8196412035862432E-3</v>
      </c>
      <c r="E302" s="39">
        <v>1.2609794305553789E-2</v>
      </c>
      <c r="F302" s="39">
        <v>2.3288215052915166E-2</v>
      </c>
      <c r="G302" s="39">
        <v>800</v>
      </c>
      <c r="H302">
        <f t="shared" si="8"/>
        <v>-79.303434756232733</v>
      </c>
      <c r="I302" s="39" t="s">
        <v>25</v>
      </c>
      <c r="K302" t="str">
        <f t="shared" si="9"/>
        <v>4</v>
      </c>
      <c r="L302" t="str">
        <f t="shared" si="9"/>
        <v>4</v>
      </c>
      <c r="M302" s="39">
        <v>700</v>
      </c>
    </row>
    <row r="303" spans="1:13" x14ac:dyDescent="0.3">
      <c r="A303" t="s">
        <v>614</v>
      </c>
      <c r="B303" t="s">
        <v>340</v>
      </c>
      <c r="C303" t="s">
        <v>343</v>
      </c>
      <c r="D303">
        <v>0</v>
      </c>
      <c r="E303">
        <v>2.9300000000000003E-2</v>
      </c>
      <c r="F303">
        <v>0</v>
      </c>
      <c r="G303">
        <v>1000</v>
      </c>
      <c r="H303">
        <f t="shared" si="8"/>
        <v>-34.129692832764505</v>
      </c>
      <c r="I303" s="43" t="s">
        <v>25</v>
      </c>
      <c r="K303" t="str">
        <f t="shared" si="9"/>
        <v>2</v>
      </c>
      <c r="L303" t="str">
        <f t="shared" si="9"/>
        <v>4</v>
      </c>
      <c r="M303" s="42">
        <v>1000</v>
      </c>
    </row>
    <row r="304" spans="1:13" x14ac:dyDescent="0.3">
      <c r="A304" t="s">
        <v>615</v>
      </c>
      <c r="B304" t="s">
        <v>340</v>
      </c>
      <c r="C304" t="s">
        <v>343</v>
      </c>
      <c r="D304">
        <v>0</v>
      </c>
      <c r="E304">
        <v>2.9300000000000003E-2</v>
      </c>
      <c r="F304">
        <v>0</v>
      </c>
      <c r="G304">
        <v>1000</v>
      </c>
      <c r="H304">
        <f t="shared" si="8"/>
        <v>-34.129692832764505</v>
      </c>
      <c r="I304" s="43" t="s">
        <v>25</v>
      </c>
      <c r="K304" t="str">
        <f t="shared" si="9"/>
        <v>2</v>
      </c>
      <c r="L304" t="str">
        <f t="shared" si="9"/>
        <v>4</v>
      </c>
      <c r="M304" s="42">
        <v>1000</v>
      </c>
    </row>
    <row r="305" spans="1:13" x14ac:dyDescent="0.3">
      <c r="A305" t="s">
        <v>616</v>
      </c>
      <c r="B305" t="s">
        <v>340</v>
      </c>
      <c r="C305" t="s">
        <v>343</v>
      </c>
      <c r="D305">
        <v>0</v>
      </c>
      <c r="E305">
        <v>2.9300000000000003E-2</v>
      </c>
      <c r="F305">
        <v>0</v>
      </c>
      <c r="G305">
        <v>1000</v>
      </c>
      <c r="H305">
        <f t="shared" si="8"/>
        <v>-34.129692832764505</v>
      </c>
      <c r="I305" s="43" t="s">
        <v>25</v>
      </c>
      <c r="K305" t="str">
        <f t="shared" si="9"/>
        <v>2</v>
      </c>
      <c r="L305" t="str">
        <f t="shared" si="9"/>
        <v>4</v>
      </c>
      <c r="M305" s="42">
        <v>1000</v>
      </c>
    </row>
    <row r="306" spans="1:13" x14ac:dyDescent="0.3">
      <c r="A306" t="s">
        <v>617</v>
      </c>
      <c r="B306" t="s">
        <v>356</v>
      </c>
      <c r="C306" t="s">
        <v>353</v>
      </c>
      <c r="D306">
        <v>0</v>
      </c>
      <c r="E306">
        <v>1.8200000000000001E-2</v>
      </c>
      <c r="F306">
        <v>0</v>
      </c>
      <c r="G306">
        <v>2500</v>
      </c>
      <c r="H306">
        <f t="shared" si="8"/>
        <v>-54.945054945054942</v>
      </c>
      <c r="I306" s="43" t="s">
        <v>25</v>
      </c>
      <c r="K306" t="str">
        <f t="shared" si="9"/>
        <v>1</v>
      </c>
      <c r="L306" t="str">
        <f t="shared" si="9"/>
        <v>4</v>
      </c>
      <c r="M306" s="42">
        <v>2500</v>
      </c>
    </row>
    <row r="307" spans="1:13" x14ac:dyDescent="0.3">
      <c r="A307" t="s">
        <v>618</v>
      </c>
      <c r="B307" t="s">
        <v>356</v>
      </c>
      <c r="C307" t="s">
        <v>353</v>
      </c>
      <c r="D307">
        <v>0</v>
      </c>
      <c r="E307">
        <v>1.8200000000000001E-2</v>
      </c>
      <c r="F307">
        <v>0</v>
      </c>
      <c r="G307">
        <v>2500</v>
      </c>
      <c r="H307">
        <f t="shared" si="8"/>
        <v>-54.945054945054942</v>
      </c>
      <c r="I307" s="43" t="s">
        <v>25</v>
      </c>
      <c r="K307" t="str">
        <f t="shared" si="9"/>
        <v>1</v>
      </c>
      <c r="L307" t="str">
        <f t="shared" si="9"/>
        <v>4</v>
      </c>
      <c r="M307" s="42">
        <v>2500</v>
      </c>
    </row>
    <row r="308" spans="1:13" x14ac:dyDescent="0.3">
      <c r="A308" t="s">
        <v>619</v>
      </c>
      <c r="B308" t="s">
        <v>360</v>
      </c>
      <c r="C308" t="s">
        <v>359</v>
      </c>
      <c r="D308">
        <v>0</v>
      </c>
      <c r="E308">
        <v>2.7949999999999999E-2</v>
      </c>
      <c r="F308">
        <v>0</v>
      </c>
      <c r="G308">
        <v>2500</v>
      </c>
      <c r="H308">
        <f t="shared" si="8"/>
        <v>-35.778175313059037</v>
      </c>
      <c r="I308" s="43" t="s">
        <v>25</v>
      </c>
      <c r="K308" t="str">
        <f t="shared" si="9"/>
        <v>1</v>
      </c>
      <c r="L308" t="str">
        <f t="shared" si="9"/>
        <v>4</v>
      </c>
      <c r="M308" s="42">
        <v>2500</v>
      </c>
    </row>
    <row r="309" spans="1:13" x14ac:dyDescent="0.3">
      <c r="A309" t="s">
        <v>620</v>
      </c>
      <c r="B309" t="s">
        <v>360</v>
      </c>
      <c r="C309" t="s">
        <v>359</v>
      </c>
      <c r="D309">
        <v>0</v>
      </c>
      <c r="E309">
        <v>2.7949999999999999E-2</v>
      </c>
      <c r="F309">
        <v>0</v>
      </c>
      <c r="G309">
        <v>2500</v>
      </c>
      <c r="H309">
        <f t="shared" si="8"/>
        <v>-35.778175313059037</v>
      </c>
      <c r="I309" s="43" t="s">
        <v>25</v>
      </c>
      <c r="K309" t="str">
        <f t="shared" si="9"/>
        <v>1</v>
      </c>
      <c r="L309" t="str">
        <f t="shared" si="9"/>
        <v>4</v>
      </c>
      <c r="M309" s="42">
        <v>2500</v>
      </c>
    </row>
    <row r="310" spans="1:13" x14ac:dyDescent="0.3">
      <c r="A310" t="s">
        <v>621</v>
      </c>
      <c r="B310" t="s">
        <v>360</v>
      </c>
      <c r="C310" t="s">
        <v>359</v>
      </c>
      <c r="D310">
        <v>0</v>
      </c>
      <c r="E310">
        <v>2.7949999999999999E-2</v>
      </c>
      <c r="F310">
        <v>0</v>
      </c>
      <c r="G310">
        <v>2500</v>
      </c>
      <c r="H310">
        <f t="shared" si="8"/>
        <v>-35.778175313059037</v>
      </c>
      <c r="I310" s="43" t="s">
        <v>25</v>
      </c>
      <c r="K310" t="str">
        <f t="shared" si="9"/>
        <v>1</v>
      </c>
      <c r="L310" t="str">
        <f t="shared" si="9"/>
        <v>4</v>
      </c>
      <c r="M310" s="42">
        <v>2500</v>
      </c>
    </row>
    <row r="311" spans="1:13" x14ac:dyDescent="0.3">
      <c r="A311" t="s">
        <v>622</v>
      </c>
      <c r="B311" t="s">
        <v>361</v>
      </c>
      <c r="C311" t="s">
        <v>341</v>
      </c>
      <c r="D311">
        <v>0</v>
      </c>
      <c r="E311">
        <v>1.184E-2</v>
      </c>
      <c r="F311">
        <v>0</v>
      </c>
      <c r="G311">
        <v>2500</v>
      </c>
      <c r="H311">
        <f t="shared" si="8"/>
        <v>-84.459459459459467</v>
      </c>
      <c r="I311" s="43" t="s">
        <v>25</v>
      </c>
      <c r="K311" t="str">
        <f t="shared" si="9"/>
        <v>1</v>
      </c>
      <c r="L311" t="str">
        <f t="shared" si="9"/>
        <v>2</v>
      </c>
      <c r="M311" s="42">
        <v>2500</v>
      </c>
    </row>
    <row r="312" spans="1:13" x14ac:dyDescent="0.3">
      <c r="A312" t="s">
        <v>623</v>
      </c>
      <c r="B312" t="s">
        <v>341</v>
      </c>
      <c r="C312" t="s">
        <v>375</v>
      </c>
      <c r="D312">
        <v>0</v>
      </c>
      <c r="E312">
        <v>2.4500000000000001E-2</v>
      </c>
      <c r="F312">
        <v>0</v>
      </c>
      <c r="G312">
        <v>1000</v>
      </c>
      <c r="H312">
        <f t="shared" si="8"/>
        <v>-40.816326530612244</v>
      </c>
      <c r="I312" s="43" t="s">
        <v>25</v>
      </c>
      <c r="K312" t="str">
        <f t="shared" si="9"/>
        <v>2</v>
      </c>
      <c r="L312" t="str">
        <f t="shared" si="9"/>
        <v>4</v>
      </c>
      <c r="M312" s="42">
        <v>1000</v>
      </c>
    </row>
    <row r="313" spans="1:13" x14ac:dyDescent="0.3">
      <c r="A313" t="s">
        <v>624</v>
      </c>
      <c r="B313" t="s">
        <v>341</v>
      </c>
      <c r="C313" t="s">
        <v>375</v>
      </c>
      <c r="D313">
        <v>0</v>
      </c>
      <c r="E313">
        <v>2.4500000000000001E-2</v>
      </c>
      <c r="F313">
        <v>0</v>
      </c>
      <c r="G313">
        <v>1000</v>
      </c>
      <c r="H313">
        <f t="shared" si="8"/>
        <v>-40.816326530612244</v>
      </c>
      <c r="I313" s="43" t="s">
        <v>25</v>
      </c>
      <c r="K313" t="str">
        <f t="shared" si="9"/>
        <v>2</v>
      </c>
      <c r="L313" t="str">
        <f t="shared" si="9"/>
        <v>4</v>
      </c>
      <c r="M313" s="42">
        <v>1000</v>
      </c>
    </row>
    <row r="314" spans="1:13" x14ac:dyDescent="0.3">
      <c r="A314" t="s">
        <v>625</v>
      </c>
      <c r="B314" t="s">
        <v>363</v>
      </c>
      <c r="C314" t="s">
        <v>367</v>
      </c>
      <c r="D314">
        <v>0</v>
      </c>
      <c r="E314">
        <v>1.8239999999999999E-2</v>
      </c>
      <c r="F314">
        <v>0</v>
      </c>
      <c r="G314">
        <v>2500</v>
      </c>
      <c r="H314">
        <f t="shared" si="8"/>
        <v>-54.824561403508774</v>
      </c>
      <c r="I314" s="43" t="s">
        <v>25</v>
      </c>
      <c r="K314" t="str">
        <f t="shared" si="9"/>
        <v>1</v>
      </c>
      <c r="L314" t="str">
        <f t="shared" si="9"/>
        <v>4</v>
      </c>
      <c r="M314" s="42">
        <v>2500</v>
      </c>
    </row>
    <row r="315" spans="1:13" x14ac:dyDescent="0.3">
      <c r="A315" t="s">
        <v>626</v>
      </c>
      <c r="B315" t="s">
        <v>363</v>
      </c>
      <c r="C315" t="s">
        <v>367</v>
      </c>
      <c r="D315">
        <v>0</v>
      </c>
      <c r="E315">
        <v>1.8239999999999999E-2</v>
      </c>
      <c r="F315">
        <v>0</v>
      </c>
      <c r="G315">
        <v>2500</v>
      </c>
      <c r="H315">
        <f t="shared" si="8"/>
        <v>-54.824561403508774</v>
      </c>
      <c r="I315" s="43" t="s">
        <v>25</v>
      </c>
      <c r="K315" t="str">
        <f t="shared" si="9"/>
        <v>1</v>
      </c>
      <c r="L315" t="str">
        <f t="shared" si="9"/>
        <v>4</v>
      </c>
      <c r="M315" s="42">
        <v>2500</v>
      </c>
    </row>
    <row r="316" spans="1:13" x14ac:dyDescent="0.3">
      <c r="A316" t="s">
        <v>627</v>
      </c>
      <c r="B316" t="s">
        <v>364</v>
      </c>
      <c r="C316" t="s">
        <v>365</v>
      </c>
      <c r="D316">
        <v>0</v>
      </c>
      <c r="E316">
        <v>1.8239999999999999E-2</v>
      </c>
      <c r="F316">
        <v>0</v>
      </c>
      <c r="G316">
        <v>2500</v>
      </c>
      <c r="H316">
        <f t="shared" si="8"/>
        <v>-54.824561403508774</v>
      </c>
      <c r="I316" s="43" t="s">
        <v>25</v>
      </c>
      <c r="K316" t="str">
        <f t="shared" si="9"/>
        <v>1</v>
      </c>
      <c r="L316" t="str">
        <f t="shared" si="9"/>
        <v>4</v>
      </c>
      <c r="M316" s="42">
        <v>2500</v>
      </c>
    </row>
    <row r="317" spans="1:13" x14ac:dyDescent="0.3">
      <c r="A317" t="s">
        <v>628</v>
      </c>
      <c r="B317" t="s">
        <v>362</v>
      </c>
      <c r="C317" t="s">
        <v>368</v>
      </c>
      <c r="D317">
        <v>0</v>
      </c>
      <c r="E317">
        <v>3.3099999999999997E-2</v>
      </c>
      <c r="F317">
        <v>0</v>
      </c>
      <c r="G317">
        <v>2500</v>
      </c>
      <c r="H317">
        <f t="shared" si="8"/>
        <v>-30.211480362537767</v>
      </c>
      <c r="I317" s="43" t="s">
        <v>25</v>
      </c>
      <c r="K317" t="str">
        <f t="shared" si="9"/>
        <v>1</v>
      </c>
      <c r="L317" t="str">
        <f t="shared" si="9"/>
        <v>4</v>
      </c>
      <c r="M317" s="42">
        <v>2500</v>
      </c>
    </row>
    <row r="318" spans="1:13" x14ac:dyDescent="0.3">
      <c r="A318" t="s">
        <v>629</v>
      </c>
      <c r="B318" t="s">
        <v>362</v>
      </c>
      <c r="C318" t="s">
        <v>368</v>
      </c>
      <c r="D318">
        <v>0</v>
      </c>
      <c r="E318">
        <v>3.3099999999999997E-2</v>
      </c>
      <c r="F318">
        <v>0</v>
      </c>
      <c r="G318">
        <v>2500</v>
      </c>
      <c r="H318">
        <f t="shared" si="8"/>
        <v>-30.211480362537767</v>
      </c>
      <c r="I318" s="43" t="s">
        <v>25</v>
      </c>
      <c r="K318" t="str">
        <f t="shared" si="9"/>
        <v>1</v>
      </c>
      <c r="L318" t="str">
        <f t="shared" si="9"/>
        <v>4</v>
      </c>
      <c r="M318" s="42">
        <v>2500</v>
      </c>
    </row>
    <row r="319" spans="1:13" x14ac:dyDescent="0.3">
      <c r="A319" t="s">
        <v>630</v>
      </c>
      <c r="B319" t="s">
        <v>362</v>
      </c>
      <c r="C319" t="s">
        <v>368</v>
      </c>
      <c r="D319">
        <v>0</v>
      </c>
      <c r="E319">
        <v>3.3099999999999997E-2</v>
      </c>
      <c r="F319">
        <v>0</v>
      </c>
      <c r="G319">
        <v>2500</v>
      </c>
      <c r="H319">
        <f t="shared" si="8"/>
        <v>-30.211480362537767</v>
      </c>
      <c r="I319" s="43" t="s">
        <v>25</v>
      </c>
      <c r="K319" t="str">
        <f t="shared" si="9"/>
        <v>1</v>
      </c>
      <c r="L319" t="str">
        <f t="shared" si="9"/>
        <v>4</v>
      </c>
      <c r="M319" s="42">
        <v>2500</v>
      </c>
    </row>
    <row r="320" spans="1:13" x14ac:dyDescent="0.3">
      <c r="A320" t="s">
        <v>631</v>
      </c>
      <c r="B320" t="s">
        <v>362</v>
      </c>
      <c r="C320" t="s">
        <v>368</v>
      </c>
      <c r="D320">
        <v>0</v>
      </c>
      <c r="E320">
        <v>3.3099999999999997E-2</v>
      </c>
      <c r="F320">
        <v>0</v>
      </c>
      <c r="G320">
        <v>2500</v>
      </c>
      <c r="H320">
        <f t="shared" si="8"/>
        <v>-30.211480362537767</v>
      </c>
      <c r="I320" s="43" t="s">
        <v>25</v>
      </c>
      <c r="K320" t="str">
        <f t="shared" si="9"/>
        <v>1</v>
      </c>
      <c r="L320" t="str">
        <f t="shared" si="9"/>
        <v>4</v>
      </c>
      <c r="M320" s="42">
        <v>2500</v>
      </c>
    </row>
    <row r="321" spans="1:13" x14ac:dyDescent="0.3">
      <c r="A321" t="s">
        <v>632</v>
      </c>
      <c r="B321" t="s">
        <v>357</v>
      </c>
      <c r="C321" t="s">
        <v>381</v>
      </c>
      <c r="D321">
        <v>0</v>
      </c>
      <c r="E321">
        <v>2.2000000000000002E-2</v>
      </c>
      <c r="F321">
        <v>0</v>
      </c>
      <c r="G321">
        <v>2500</v>
      </c>
      <c r="H321">
        <f t="shared" si="8"/>
        <v>-45.454545454545453</v>
      </c>
      <c r="I321" s="43" t="s">
        <v>25</v>
      </c>
      <c r="K321" t="str">
        <f t="shared" si="9"/>
        <v>1</v>
      </c>
      <c r="L321" t="str">
        <f t="shared" si="9"/>
        <v>3</v>
      </c>
      <c r="M321" s="42">
        <v>2500</v>
      </c>
    </row>
    <row r="322" spans="1:13" x14ac:dyDescent="0.3">
      <c r="A322" t="s">
        <v>633</v>
      </c>
      <c r="B322" t="s">
        <v>357</v>
      </c>
      <c r="C322" t="s">
        <v>381</v>
      </c>
      <c r="D322">
        <v>0</v>
      </c>
      <c r="E322">
        <v>2.2000000000000002E-2</v>
      </c>
      <c r="F322">
        <v>0</v>
      </c>
      <c r="G322">
        <v>2500</v>
      </c>
      <c r="H322">
        <f t="shared" si="8"/>
        <v>-45.454545454545453</v>
      </c>
      <c r="I322" s="43" t="s">
        <v>25</v>
      </c>
      <c r="K322" t="str">
        <f t="shared" si="9"/>
        <v>1</v>
      </c>
      <c r="L322" t="str">
        <f t="shared" si="9"/>
        <v>3</v>
      </c>
      <c r="M322" s="42">
        <v>2500</v>
      </c>
    </row>
    <row r="323" spans="1:13" x14ac:dyDescent="0.3">
      <c r="A323" t="s">
        <v>634</v>
      </c>
      <c r="B323" t="s">
        <v>349</v>
      </c>
      <c r="C323" t="s">
        <v>338</v>
      </c>
      <c r="D323">
        <v>0</v>
      </c>
      <c r="E323">
        <v>8.1521739130434784E-2</v>
      </c>
      <c r="F323">
        <v>0</v>
      </c>
      <c r="G323">
        <v>3000</v>
      </c>
      <c r="H323">
        <f t="shared" ref="H323:H386" si="10">-1/E323</f>
        <v>-12.266666666666666</v>
      </c>
      <c r="I323" s="43" t="s">
        <v>25</v>
      </c>
      <c r="K323" t="str">
        <f t="shared" ref="K323:L386" si="11">MID(B323,4,1)</f>
        <v>4</v>
      </c>
      <c r="L323" t="str">
        <f t="shared" si="11"/>
        <v>9</v>
      </c>
      <c r="M323" s="42">
        <v>3000</v>
      </c>
    </row>
    <row r="324" spans="1:13" x14ac:dyDescent="0.3">
      <c r="A324" t="s">
        <v>635</v>
      </c>
      <c r="B324" t="s">
        <v>373</v>
      </c>
      <c r="C324" t="s">
        <v>323</v>
      </c>
      <c r="D324">
        <v>0</v>
      </c>
      <c r="E324">
        <v>0.1111111111111111</v>
      </c>
      <c r="F324">
        <v>0</v>
      </c>
      <c r="G324">
        <v>3000</v>
      </c>
      <c r="H324">
        <f t="shared" si="10"/>
        <v>-9</v>
      </c>
      <c r="I324" s="43" t="s">
        <v>25</v>
      </c>
      <c r="K324" t="str">
        <f t="shared" si="11"/>
        <v>4</v>
      </c>
      <c r="L324" t="str">
        <f t="shared" si="11"/>
        <v>9</v>
      </c>
      <c r="M324" s="42">
        <v>3000</v>
      </c>
    </row>
    <row r="325" spans="1:13" x14ac:dyDescent="0.3">
      <c r="A325" t="s">
        <v>636</v>
      </c>
      <c r="B325" t="s">
        <v>362</v>
      </c>
      <c r="C325" t="s">
        <v>324</v>
      </c>
      <c r="D325">
        <v>0</v>
      </c>
      <c r="E325">
        <v>9.3749999999999997E-3</v>
      </c>
      <c r="F325">
        <v>0</v>
      </c>
      <c r="G325">
        <v>3000</v>
      </c>
      <c r="H325">
        <f t="shared" si="10"/>
        <v>-106.66666666666667</v>
      </c>
      <c r="I325" s="43" t="s">
        <v>25</v>
      </c>
      <c r="K325" t="str">
        <f t="shared" si="11"/>
        <v>1</v>
      </c>
      <c r="L325" t="str">
        <f t="shared" si="11"/>
        <v>9</v>
      </c>
      <c r="M325" s="42">
        <v>3000</v>
      </c>
    </row>
    <row r="326" spans="1:13" x14ac:dyDescent="0.3">
      <c r="A326" t="s">
        <v>637</v>
      </c>
      <c r="B326" t="s">
        <v>368</v>
      </c>
      <c r="C326" t="s">
        <v>322</v>
      </c>
      <c r="D326">
        <v>0</v>
      </c>
      <c r="E326">
        <v>0.14018691588785046</v>
      </c>
      <c r="F326">
        <v>0</v>
      </c>
      <c r="G326">
        <v>3000</v>
      </c>
      <c r="H326">
        <f t="shared" si="10"/>
        <v>-7.1333333333333337</v>
      </c>
      <c r="I326" s="43" t="s">
        <v>25</v>
      </c>
      <c r="K326" t="str">
        <f t="shared" si="11"/>
        <v>4</v>
      </c>
      <c r="L326" t="str">
        <f t="shared" si="11"/>
        <v>9</v>
      </c>
      <c r="M326" s="42">
        <v>3000</v>
      </c>
    </row>
    <row r="327" spans="1:13" x14ac:dyDescent="0.3">
      <c r="A327" t="s">
        <v>638</v>
      </c>
      <c r="B327" t="s">
        <v>357</v>
      </c>
      <c r="C327" t="s">
        <v>335</v>
      </c>
      <c r="D327">
        <v>0</v>
      </c>
      <c r="E327">
        <v>9.6153846153846173E-2</v>
      </c>
      <c r="F327">
        <v>0</v>
      </c>
      <c r="G327">
        <v>3000</v>
      </c>
      <c r="H327">
        <f t="shared" si="10"/>
        <v>-10.399999999999999</v>
      </c>
      <c r="I327" s="43" t="s">
        <v>25</v>
      </c>
      <c r="K327" t="str">
        <f t="shared" si="11"/>
        <v>1</v>
      </c>
      <c r="L327" t="str">
        <f t="shared" si="11"/>
        <v>9</v>
      </c>
      <c r="M327" s="42">
        <v>3000</v>
      </c>
    </row>
    <row r="328" spans="1:13" x14ac:dyDescent="0.3">
      <c r="A328" t="s">
        <v>639</v>
      </c>
      <c r="B328" t="s">
        <v>359</v>
      </c>
      <c r="C328" t="s">
        <v>326</v>
      </c>
      <c r="D328">
        <v>0</v>
      </c>
      <c r="E328">
        <v>4.8076923076923087E-2</v>
      </c>
      <c r="F328">
        <v>0</v>
      </c>
      <c r="G328">
        <v>3000</v>
      </c>
      <c r="H328">
        <f t="shared" si="10"/>
        <v>-20.799999999999997</v>
      </c>
      <c r="I328" s="43" t="s">
        <v>25</v>
      </c>
      <c r="K328" t="str">
        <f t="shared" si="11"/>
        <v>4</v>
      </c>
      <c r="L328" t="str">
        <f t="shared" si="11"/>
        <v>9</v>
      </c>
      <c r="M328" s="42">
        <v>3000</v>
      </c>
    </row>
    <row r="329" spans="1:13" x14ac:dyDescent="0.3">
      <c r="A329" t="s">
        <v>640</v>
      </c>
      <c r="B329" t="s">
        <v>359</v>
      </c>
      <c r="C329" t="s">
        <v>333</v>
      </c>
      <c r="D329">
        <v>0</v>
      </c>
      <c r="E329">
        <v>2.9411764705882349E-2</v>
      </c>
      <c r="F329">
        <v>0</v>
      </c>
      <c r="G329">
        <v>3000</v>
      </c>
      <c r="H329">
        <f t="shared" si="10"/>
        <v>-34.000000000000007</v>
      </c>
      <c r="I329" s="43" t="s">
        <v>25</v>
      </c>
      <c r="K329" t="str">
        <f t="shared" si="11"/>
        <v>4</v>
      </c>
      <c r="L329" t="str">
        <f t="shared" si="11"/>
        <v>9</v>
      </c>
      <c r="M329" s="42">
        <v>3000</v>
      </c>
    </row>
    <row r="330" spans="1:13" x14ac:dyDescent="0.3">
      <c r="A330" t="s">
        <v>641</v>
      </c>
      <c r="B330" t="s">
        <v>378</v>
      </c>
      <c r="C330" t="s">
        <v>327</v>
      </c>
      <c r="D330">
        <v>0</v>
      </c>
      <c r="E330">
        <v>6.8807339449541297E-3</v>
      </c>
      <c r="F330">
        <v>0</v>
      </c>
      <c r="G330">
        <v>3000</v>
      </c>
      <c r="H330">
        <f t="shared" si="10"/>
        <v>-145.33333333333331</v>
      </c>
      <c r="I330" s="43" t="s">
        <v>25</v>
      </c>
      <c r="K330" t="str">
        <f t="shared" si="11"/>
        <v>1</v>
      </c>
      <c r="L330" t="str">
        <f t="shared" si="11"/>
        <v>9</v>
      </c>
      <c r="M330" s="42">
        <v>3000</v>
      </c>
    </row>
    <row r="331" spans="1:13" x14ac:dyDescent="0.3">
      <c r="A331" t="s">
        <v>642</v>
      </c>
      <c r="B331" t="s">
        <v>378</v>
      </c>
      <c r="C331" t="s">
        <v>330</v>
      </c>
      <c r="D331">
        <v>0</v>
      </c>
      <c r="E331">
        <v>1.4999999999999999E-2</v>
      </c>
      <c r="F331">
        <v>0</v>
      </c>
      <c r="G331">
        <v>3000</v>
      </c>
      <c r="H331">
        <f t="shared" si="10"/>
        <v>-66.666666666666671</v>
      </c>
      <c r="I331" s="43" t="s">
        <v>25</v>
      </c>
      <c r="K331" t="str">
        <f t="shared" si="11"/>
        <v>1</v>
      </c>
      <c r="L331" t="str">
        <f t="shared" si="11"/>
        <v>9</v>
      </c>
      <c r="M331" s="42">
        <v>3000</v>
      </c>
    </row>
    <row r="332" spans="1:13" x14ac:dyDescent="0.3">
      <c r="A332" t="s">
        <v>643</v>
      </c>
      <c r="B332" t="s">
        <v>378</v>
      </c>
      <c r="C332" t="s">
        <v>337</v>
      </c>
      <c r="D332">
        <v>0</v>
      </c>
      <c r="E332">
        <v>0.05</v>
      </c>
      <c r="F332">
        <v>0</v>
      </c>
      <c r="G332">
        <v>3000</v>
      </c>
      <c r="H332">
        <f t="shared" si="10"/>
        <v>-20</v>
      </c>
      <c r="I332" s="43" t="s">
        <v>25</v>
      </c>
      <c r="K332" t="str">
        <f t="shared" si="11"/>
        <v>1</v>
      </c>
      <c r="L332" t="str">
        <f t="shared" si="11"/>
        <v>9</v>
      </c>
      <c r="M332" s="42">
        <v>3000</v>
      </c>
    </row>
    <row r="333" spans="1:13" x14ac:dyDescent="0.3">
      <c r="A333" t="s">
        <v>644</v>
      </c>
      <c r="B333" t="s">
        <v>353</v>
      </c>
      <c r="C333" t="s">
        <v>331</v>
      </c>
      <c r="D333">
        <v>0</v>
      </c>
      <c r="E333">
        <v>3.5714285714285712E-2</v>
      </c>
      <c r="F333">
        <v>0</v>
      </c>
      <c r="G333">
        <v>3000</v>
      </c>
      <c r="H333">
        <f t="shared" si="10"/>
        <v>-28</v>
      </c>
      <c r="I333" s="43" t="s">
        <v>25</v>
      </c>
      <c r="K333" t="str">
        <f t="shared" si="11"/>
        <v>4</v>
      </c>
      <c r="L333" t="str">
        <f t="shared" si="11"/>
        <v>9</v>
      </c>
      <c r="M333" s="42">
        <v>3000</v>
      </c>
    </row>
    <row r="334" spans="1:13" x14ac:dyDescent="0.3">
      <c r="A334" t="s">
        <v>645</v>
      </c>
      <c r="B334" t="s">
        <v>375</v>
      </c>
      <c r="C334" t="s">
        <v>336</v>
      </c>
      <c r="D334">
        <v>0</v>
      </c>
      <c r="E334">
        <v>9.375E-2</v>
      </c>
      <c r="F334">
        <v>0</v>
      </c>
      <c r="G334">
        <v>3000</v>
      </c>
      <c r="H334">
        <f t="shared" si="10"/>
        <v>-10.666666666666666</v>
      </c>
      <c r="I334" s="43" t="s">
        <v>25</v>
      </c>
      <c r="K334" t="str">
        <f t="shared" si="11"/>
        <v>4</v>
      </c>
      <c r="L334" t="str">
        <f t="shared" si="11"/>
        <v>9</v>
      </c>
      <c r="M334" s="42">
        <v>3000</v>
      </c>
    </row>
    <row r="335" spans="1:13" x14ac:dyDescent="0.3">
      <c r="A335" t="s">
        <v>646</v>
      </c>
      <c r="B335" t="s">
        <v>380</v>
      </c>
      <c r="C335" t="s">
        <v>321</v>
      </c>
      <c r="D335">
        <v>0</v>
      </c>
      <c r="E335">
        <v>0.12820512820512819</v>
      </c>
      <c r="F335">
        <v>0</v>
      </c>
      <c r="G335">
        <v>3000</v>
      </c>
      <c r="H335">
        <f t="shared" si="10"/>
        <v>-7.8000000000000007</v>
      </c>
      <c r="I335" s="43" t="s">
        <v>25</v>
      </c>
      <c r="K335" t="str">
        <f t="shared" si="11"/>
        <v>4</v>
      </c>
      <c r="L335" t="str">
        <f t="shared" si="11"/>
        <v>9</v>
      </c>
      <c r="M335" s="42">
        <v>3000</v>
      </c>
    </row>
    <row r="336" spans="1:13" x14ac:dyDescent="0.3">
      <c r="A336" t="s">
        <v>647</v>
      </c>
      <c r="B336" t="s">
        <v>371</v>
      </c>
      <c r="C336" t="s">
        <v>339</v>
      </c>
      <c r="D336">
        <v>0</v>
      </c>
      <c r="E336">
        <v>1.0344827586206896E-2</v>
      </c>
      <c r="F336">
        <v>0</v>
      </c>
      <c r="G336">
        <v>3000</v>
      </c>
      <c r="H336">
        <f t="shared" si="10"/>
        <v>-96.666666666666671</v>
      </c>
      <c r="I336" s="43" t="s">
        <v>25</v>
      </c>
      <c r="K336" t="str">
        <f t="shared" si="11"/>
        <v>4</v>
      </c>
      <c r="L336" t="str">
        <f t="shared" si="11"/>
        <v>9</v>
      </c>
      <c r="M336" s="42">
        <v>3000</v>
      </c>
    </row>
    <row r="337" spans="1:13" x14ac:dyDescent="0.3">
      <c r="A337" t="s">
        <v>648</v>
      </c>
      <c r="B337" t="s">
        <v>345</v>
      </c>
      <c r="C337" t="s">
        <v>325</v>
      </c>
      <c r="D337">
        <v>0</v>
      </c>
      <c r="E337">
        <v>0.03</v>
      </c>
      <c r="F337">
        <v>0</v>
      </c>
      <c r="G337">
        <v>3000</v>
      </c>
      <c r="H337">
        <f t="shared" si="10"/>
        <v>-33.333333333333336</v>
      </c>
      <c r="I337" s="43" t="s">
        <v>25</v>
      </c>
      <c r="K337" t="str">
        <f t="shared" si="11"/>
        <v>4</v>
      </c>
      <c r="L337" t="str">
        <f t="shared" si="11"/>
        <v>9</v>
      </c>
      <c r="M337" s="42">
        <v>3000</v>
      </c>
    </row>
    <row r="338" spans="1:13" x14ac:dyDescent="0.3">
      <c r="A338" t="s">
        <v>649</v>
      </c>
      <c r="B338" t="s">
        <v>354</v>
      </c>
      <c r="C338" t="s">
        <v>332</v>
      </c>
      <c r="D338">
        <v>0</v>
      </c>
      <c r="E338">
        <v>0.05</v>
      </c>
      <c r="F338">
        <v>0</v>
      </c>
      <c r="G338">
        <v>3000</v>
      </c>
      <c r="H338">
        <f t="shared" si="10"/>
        <v>-20</v>
      </c>
      <c r="I338" s="43" t="s">
        <v>25</v>
      </c>
      <c r="K338" t="str">
        <f t="shared" si="11"/>
        <v>4</v>
      </c>
      <c r="L338" t="str">
        <f t="shared" si="11"/>
        <v>9</v>
      </c>
      <c r="M338" s="42">
        <v>3000</v>
      </c>
    </row>
    <row r="339" spans="1:13" s="40" customFormat="1" x14ac:dyDescent="0.3">
      <c r="A339" s="40" t="s">
        <v>650</v>
      </c>
      <c r="B339" s="40" t="s">
        <v>398</v>
      </c>
      <c r="C339" s="40" t="s">
        <v>399</v>
      </c>
      <c r="D339" s="40">
        <v>1.1163528082588487E-2</v>
      </c>
      <c r="E339" s="40">
        <v>8.416712620162109E-2</v>
      </c>
      <c r="F339" s="40">
        <v>0.30611569110676851</v>
      </c>
      <c r="G339" s="40">
        <v>900</v>
      </c>
      <c r="H339">
        <f t="shared" si="10"/>
        <v>-11.881123250002798</v>
      </c>
      <c r="I339" s="40" t="s">
        <v>25</v>
      </c>
      <c r="K339" s="40" t="str">
        <f t="shared" si="11"/>
        <v>3</v>
      </c>
      <c r="L339" s="40" t="str">
        <f t="shared" si="11"/>
        <v>3</v>
      </c>
      <c r="M339" s="40">
        <v>800</v>
      </c>
    </row>
    <row r="340" spans="1:13" x14ac:dyDescent="0.3">
      <c r="A340" t="s">
        <v>651</v>
      </c>
      <c r="B340" t="s">
        <v>400</v>
      </c>
      <c r="C340" t="s">
        <v>401</v>
      </c>
      <c r="D340">
        <v>2.5233291775590911E-3</v>
      </c>
      <c r="E340">
        <v>2.7077263097653327E-2</v>
      </c>
      <c r="F340">
        <v>0.16789844142989338</v>
      </c>
      <c r="G340">
        <v>900</v>
      </c>
      <c r="H340">
        <f t="shared" si="10"/>
        <v>-36.931354413240747</v>
      </c>
      <c r="I340" t="s">
        <v>25</v>
      </c>
      <c r="K340" t="str">
        <f t="shared" si="11"/>
        <v>3</v>
      </c>
      <c r="L340" t="str">
        <f t="shared" si="11"/>
        <v>3</v>
      </c>
      <c r="M340" s="42">
        <v>800</v>
      </c>
    </row>
    <row r="341" spans="1:13" x14ac:dyDescent="0.3">
      <c r="A341" t="s">
        <v>652</v>
      </c>
      <c r="B341" t="s">
        <v>400</v>
      </c>
      <c r="C341" t="s">
        <v>402</v>
      </c>
      <c r="D341">
        <v>6.3613419259317004E-4</v>
      </c>
      <c r="E341">
        <v>4.7961170046827159E-3</v>
      </c>
      <c r="F341">
        <v>1.7443469175844294E-2</v>
      </c>
      <c r="G341">
        <v>900</v>
      </c>
      <c r="H341">
        <f t="shared" si="10"/>
        <v>-208.50200256241547</v>
      </c>
      <c r="I341" t="s">
        <v>25</v>
      </c>
      <c r="K341" t="str">
        <f t="shared" si="11"/>
        <v>3</v>
      </c>
      <c r="L341" t="str">
        <f t="shared" si="11"/>
        <v>3</v>
      </c>
      <c r="M341" s="42">
        <v>800</v>
      </c>
    </row>
    <row r="342" spans="1:13" x14ac:dyDescent="0.3">
      <c r="A342" t="s">
        <v>653</v>
      </c>
      <c r="B342" t="s">
        <v>400</v>
      </c>
      <c r="C342" t="s">
        <v>403</v>
      </c>
      <c r="D342">
        <v>7.2513224044492967E-4</v>
      </c>
      <c r="E342">
        <v>5.4671154444071671E-3</v>
      </c>
      <c r="F342">
        <v>1.9883889330095179E-2</v>
      </c>
      <c r="G342">
        <v>900</v>
      </c>
      <c r="H342">
        <f t="shared" si="10"/>
        <v>-182.91181339933021</v>
      </c>
      <c r="I342" t="s">
        <v>25</v>
      </c>
      <c r="K342" t="str">
        <f t="shared" si="11"/>
        <v>3</v>
      </c>
      <c r="L342" t="str">
        <f t="shared" si="11"/>
        <v>3</v>
      </c>
      <c r="M342" s="42">
        <v>800</v>
      </c>
    </row>
    <row r="343" spans="1:13" x14ac:dyDescent="0.3">
      <c r="A343" t="s">
        <v>654</v>
      </c>
      <c r="B343" t="s">
        <v>404</v>
      </c>
      <c r="C343" t="s">
        <v>399</v>
      </c>
      <c r="D343">
        <v>1.8704420531927446E-3</v>
      </c>
      <c r="E343">
        <v>2.0307656577521226E-2</v>
      </c>
      <c r="F343">
        <v>0.14963536425541957</v>
      </c>
      <c r="G343">
        <v>900</v>
      </c>
      <c r="H343">
        <f t="shared" si="10"/>
        <v>-49.242510881679536</v>
      </c>
      <c r="I343" t="s">
        <v>25</v>
      </c>
      <c r="K343" t="str">
        <f t="shared" si="11"/>
        <v>3</v>
      </c>
      <c r="L343" t="str">
        <f t="shared" si="11"/>
        <v>3</v>
      </c>
      <c r="M343" s="42">
        <v>800</v>
      </c>
    </row>
    <row r="344" spans="1:13" x14ac:dyDescent="0.3">
      <c r="A344" t="s">
        <v>655</v>
      </c>
      <c r="B344" t="s">
        <v>404</v>
      </c>
      <c r="C344" t="s">
        <v>399</v>
      </c>
      <c r="D344">
        <v>1.8704420531927446E-3</v>
      </c>
      <c r="E344">
        <v>2.0307656577521226E-2</v>
      </c>
      <c r="F344">
        <v>0.14963536425541957</v>
      </c>
      <c r="G344">
        <v>900</v>
      </c>
      <c r="H344">
        <f t="shared" si="10"/>
        <v>-49.242510881679536</v>
      </c>
      <c r="I344" t="s">
        <v>25</v>
      </c>
      <c r="K344" t="str">
        <f t="shared" si="11"/>
        <v>3</v>
      </c>
      <c r="L344" t="str">
        <f t="shared" si="11"/>
        <v>3</v>
      </c>
      <c r="M344" s="42">
        <v>800</v>
      </c>
    </row>
    <row r="345" spans="1:13" x14ac:dyDescent="0.3">
      <c r="A345" t="s">
        <v>656</v>
      </c>
      <c r="B345" t="s">
        <v>399</v>
      </c>
      <c r="C345" t="s">
        <v>405</v>
      </c>
      <c r="D345">
        <v>1.0318944339094981E-2</v>
      </c>
      <c r="E345">
        <v>0.11073021040798078</v>
      </c>
      <c r="F345">
        <v>0.68660668102439704</v>
      </c>
      <c r="G345">
        <v>900</v>
      </c>
      <c r="H345">
        <f t="shared" si="10"/>
        <v>-9.0309590879990402</v>
      </c>
      <c r="I345" t="s">
        <v>25</v>
      </c>
      <c r="K345" t="str">
        <f t="shared" si="11"/>
        <v>3</v>
      </c>
      <c r="L345" t="str">
        <f t="shared" si="11"/>
        <v>3</v>
      </c>
      <c r="M345" s="42">
        <v>800</v>
      </c>
    </row>
    <row r="346" spans="1:13" x14ac:dyDescent="0.3">
      <c r="A346" t="s">
        <v>657</v>
      </c>
      <c r="B346" t="s">
        <v>406</v>
      </c>
      <c r="C346" t="s">
        <v>407</v>
      </c>
      <c r="D346">
        <v>2.0000000000000001E-4</v>
      </c>
      <c r="E346">
        <v>1.8E-3</v>
      </c>
      <c r="F346">
        <v>0.72</v>
      </c>
      <c r="G346">
        <v>900</v>
      </c>
      <c r="H346">
        <f t="shared" si="10"/>
        <v>-555.55555555555554</v>
      </c>
      <c r="I346" t="s">
        <v>25</v>
      </c>
      <c r="K346" t="str">
        <f t="shared" si="11"/>
        <v>3</v>
      </c>
      <c r="L346" t="str">
        <f t="shared" si="11"/>
        <v>3</v>
      </c>
      <c r="M346" s="42">
        <v>800</v>
      </c>
    </row>
    <row r="347" spans="1:13" x14ac:dyDescent="0.3">
      <c r="A347" t="s">
        <v>658</v>
      </c>
      <c r="B347" t="s">
        <v>402</v>
      </c>
      <c r="C347" t="s">
        <v>407</v>
      </c>
      <c r="D347">
        <v>1.0674519029681801E-3</v>
      </c>
      <c r="E347">
        <v>1.145458003569701E-2</v>
      </c>
      <c r="F347">
        <v>7.1026607389805832E-2</v>
      </c>
      <c r="G347">
        <v>900</v>
      </c>
      <c r="H347">
        <f t="shared" si="10"/>
        <v>-87.30132373981445</v>
      </c>
      <c r="I347" t="s">
        <v>25</v>
      </c>
      <c r="K347" t="str">
        <f t="shared" si="11"/>
        <v>3</v>
      </c>
      <c r="L347" t="str">
        <f t="shared" si="11"/>
        <v>3</v>
      </c>
      <c r="M347" s="42">
        <v>800</v>
      </c>
    </row>
    <row r="348" spans="1:13" x14ac:dyDescent="0.3">
      <c r="A348" t="s">
        <v>659</v>
      </c>
      <c r="B348" t="s">
        <v>402</v>
      </c>
      <c r="C348" t="s">
        <v>403</v>
      </c>
      <c r="D348">
        <v>7.0046486258935512E-4</v>
      </c>
      <c r="E348">
        <v>5.2811363982065854E-3</v>
      </c>
      <c r="F348">
        <v>1.9207483863634425E-2</v>
      </c>
      <c r="G348">
        <v>900</v>
      </c>
      <c r="H348">
        <f t="shared" si="10"/>
        <v>-189.35318548856051</v>
      </c>
      <c r="I348" t="s">
        <v>25</v>
      </c>
      <c r="K348" t="str">
        <f t="shared" si="11"/>
        <v>3</v>
      </c>
      <c r="L348" t="str">
        <f t="shared" si="11"/>
        <v>3</v>
      </c>
      <c r="M348" s="42">
        <v>800</v>
      </c>
    </row>
    <row r="349" spans="1:13" x14ac:dyDescent="0.3">
      <c r="A349" t="s">
        <v>660</v>
      </c>
      <c r="B349" t="s">
        <v>408</v>
      </c>
      <c r="C349" t="s">
        <v>401</v>
      </c>
      <c r="D349">
        <v>5.5524422169645794E-4</v>
      </c>
      <c r="E349">
        <v>4.1862491977903999E-3</v>
      </c>
      <c r="F349">
        <v>1.5225381026518664E-2</v>
      </c>
      <c r="G349">
        <v>900</v>
      </c>
      <c r="H349">
        <f t="shared" si="10"/>
        <v>-238.87732257502094</v>
      </c>
      <c r="I349" t="s">
        <v>25</v>
      </c>
      <c r="K349" t="str">
        <f t="shared" si="11"/>
        <v>3</v>
      </c>
      <c r="L349" t="str">
        <f t="shared" si="11"/>
        <v>3</v>
      </c>
      <c r="M349" s="42">
        <v>800</v>
      </c>
    </row>
    <row r="350" spans="1:13" x14ac:dyDescent="0.3">
      <c r="A350" t="s">
        <v>661</v>
      </c>
      <c r="B350" t="s">
        <v>408</v>
      </c>
      <c r="C350" t="s">
        <v>409</v>
      </c>
      <c r="D350">
        <v>7.3954204701173266E-4</v>
      </c>
      <c r="E350">
        <v>5.5757578018121416E-3</v>
      </c>
      <c r="F350">
        <v>2.0279021394374354E-2</v>
      </c>
      <c r="G350">
        <v>900</v>
      </c>
      <c r="H350">
        <f t="shared" si="10"/>
        <v>-179.3478188157664</v>
      </c>
      <c r="I350" t="s">
        <v>25</v>
      </c>
      <c r="K350" t="str">
        <f t="shared" si="11"/>
        <v>3</v>
      </c>
      <c r="L350" t="str">
        <f t="shared" si="11"/>
        <v>3</v>
      </c>
      <c r="M350" s="42">
        <v>800</v>
      </c>
    </row>
    <row r="351" spans="1:13" x14ac:dyDescent="0.3">
      <c r="A351" t="s">
        <v>662</v>
      </c>
      <c r="B351" t="s">
        <v>407</v>
      </c>
      <c r="C351" t="s">
        <v>410</v>
      </c>
      <c r="D351">
        <v>1.5794371858546485E-3</v>
      </c>
      <c r="E351">
        <v>1.1908125098614653E-2</v>
      </c>
      <c r="F351">
        <v>4.3309830201593257E-2</v>
      </c>
      <c r="G351">
        <v>900</v>
      </c>
      <c r="H351">
        <f t="shared" si="10"/>
        <v>-83.976276006399715</v>
      </c>
      <c r="I351" t="s">
        <v>25</v>
      </c>
      <c r="K351" t="str">
        <f t="shared" si="11"/>
        <v>3</v>
      </c>
      <c r="L351" t="str">
        <f t="shared" si="11"/>
        <v>3</v>
      </c>
      <c r="M351" s="42">
        <v>800</v>
      </c>
    </row>
    <row r="352" spans="1:13" x14ac:dyDescent="0.3">
      <c r="A352" t="s">
        <v>663</v>
      </c>
      <c r="B352" t="s">
        <v>407</v>
      </c>
      <c r="C352" t="s">
        <v>401</v>
      </c>
      <c r="D352">
        <v>1.453497087869878E-3</v>
      </c>
      <c r="E352">
        <v>1.5597141827526768E-2</v>
      </c>
      <c r="F352">
        <v>9.6713460077495733E-2</v>
      </c>
      <c r="G352">
        <v>900</v>
      </c>
      <c r="H352">
        <f t="shared" si="10"/>
        <v>-64.114310881955319</v>
      </c>
      <c r="I352" t="s">
        <v>25</v>
      </c>
      <c r="K352" t="str">
        <f t="shared" si="11"/>
        <v>3</v>
      </c>
      <c r="L352" t="str">
        <f t="shared" si="11"/>
        <v>3</v>
      </c>
      <c r="M352" s="42">
        <v>800</v>
      </c>
    </row>
    <row r="353" spans="1:13" x14ac:dyDescent="0.3">
      <c r="A353" t="s">
        <v>664</v>
      </c>
      <c r="B353" t="s">
        <v>409</v>
      </c>
      <c r="C353" t="s">
        <v>401</v>
      </c>
      <c r="D353">
        <v>8.8698907126742038E-4</v>
      </c>
      <c r="E353">
        <v>6.6874307610030499E-3</v>
      </c>
      <c r="F353">
        <v>2.4322174006859262E-2</v>
      </c>
      <c r="G353">
        <v>900</v>
      </c>
      <c r="H353">
        <f t="shared" si="10"/>
        <v>-149.53425848255208</v>
      </c>
      <c r="I353" t="s">
        <v>25</v>
      </c>
      <c r="K353" t="str">
        <f t="shared" si="11"/>
        <v>3</v>
      </c>
      <c r="L353" t="str">
        <f t="shared" si="11"/>
        <v>3</v>
      </c>
      <c r="M353" s="42">
        <v>800</v>
      </c>
    </row>
    <row r="354" spans="1:13" x14ac:dyDescent="0.3">
      <c r="A354" t="s">
        <v>665</v>
      </c>
      <c r="B354" t="s">
        <v>410</v>
      </c>
      <c r="C354" t="s">
        <v>411</v>
      </c>
      <c r="D354">
        <v>4.9402568131211256E-4</v>
      </c>
      <c r="E354">
        <v>5.3012755802338239E-3</v>
      </c>
      <c r="F354">
        <v>3.2871708794998261E-2</v>
      </c>
      <c r="G354">
        <v>900</v>
      </c>
      <c r="H354">
        <f t="shared" si="10"/>
        <v>-188.63384573489628</v>
      </c>
      <c r="I354" t="s">
        <v>25</v>
      </c>
      <c r="K354" t="str">
        <f t="shared" si="11"/>
        <v>3</v>
      </c>
      <c r="L354" t="str">
        <f t="shared" si="11"/>
        <v>3</v>
      </c>
      <c r="M354" s="42">
        <v>800</v>
      </c>
    </row>
    <row r="355" spans="1:13" x14ac:dyDescent="0.3">
      <c r="A355" t="s">
        <v>666</v>
      </c>
      <c r="B355" t="s">
        <v>410</v>
      </c>
      <c r="C355" t="s">
        <v>401</v>
      </c>
      <c r="D355">
        <v>7.8750080991373461E-4</v>
      </c>
      <c r="E355">
        <v>8.4504894602281527E-3</v>
      </c>
      <c r="F355">
        <v>5.2399092351952337E-2</v>
      </c>
      <c r="G355">
        <v>900</v>
      </c>
      <c r="H355">
        <f t="shared" si="10"/>
        <v>-118.33634071806786</v>
      </c>
      <c r="I355" t="s">
        <v>25</v>
      </c>
      <c r="K355" t="str">
        <f t="shared" si="11"/>
        <v>3</v>
      </c>
      <c r="L355" t="str">
        <f t="shared" si="11"/>
        <v>3</v>
      </c>
      <c r="M355" s="42">
        <v>800</v>
      </c>
    </row>
    <row r="356" spans="1:13" x14ac:dyDescent="0.3">
      <c r="A356" t="s">
        <v>667</v>
      </c>
      <c r="B356" t="s">
        <v>411</v>
      </c>
      <c r="C356" t="s">
        <v>412</v>
      </c>
      <c r="D356">
        <v>6.9457930934570798E-4</v>
      </c>
      <c r="E356">
        <v>5.2367624244090867E-3</v>
      </c>
      <c r="F356">
        <v>1.9046095798374411E-2</v>
      </c>
      <c r="G356">
        <v>900</v>
      </c>
      <c r="H356">
        <f t="shared" si="10"/>
        <v>-190.95767937435875</v>
      </c>
      <c r="I356" t="s">
        <v>25</v>
      </c>
      <c r="K356" t="str">
        <f t="shared" si="11"/>
        <v>3</v>
      </c>
      <c r="L356" t="str">
        <f t="shared" si="11"/>
        <v>3</v>
      </c>
      <c r="M356" s="42">
        <v>800</v>
      </c>
    </row>
    <row r="357" spans="1:13" x14ac:dyDescent="0.3">
      <c r="A357" t="s">
        <v>668</v>
      </c>
      <c r="B357" t="s">
        <v>413</v>
      </c>
      <c r="C357" t="s">
        <v>414</v>
      </c>
      <c r="D357">
        <v>2.3299797210762474E-2</v>
      </c>
      <c r="E357">
        <v>0.17566820791798549</v>
      </c>
      <c r="F357">
        <v>0.63890496562143406</v>
      </c>
      <c r="G357">
        <v>900</v>
      </c>
      <c r="H357">
        <f t="shared" si="10"/>
        <v>-5.6925496756184346</v>
      </c>
      <c r="I357" t="s">
        <v>25</v>
      </c>
      <c r="K357" t="str">
        <f t="shared" si="11"/>
        <v>3</v>
      </c>
      <c r="L357" t="str">
        <f t="shared" si="11"/>
        <v>3</v>
      </c>
      <c r="M357" s="42">
        <v>800</v>
      </c>
    </row>
    <row r="358" spans="1:13" x14ac:dyDescent="0.3">
      <c r="A358" t="s">
        <v>669</v>
      </c>
      <c r="B358" t="s">
        <v>413</v>
      </c>
      <c r="C358" t="s">
        <v>414</v>
      </c>
      <c r="D358">
        <v>2.3299797210762474E-2</v>
      </c>
      <c r="E358">
        <v>0.17566820791798549</v>
      </c>
      <c r="F358">
        <v>0.63890496562143406</v>
      </c>
      <c r="G358">
        <v>900</v>
      </c>
      <c r="H358">
        <f t="shared" si="10"/>
        <v>-5.6925496756184346</v>
      </c>
      <c r="I358" t="s">
        <v>25</v>
      </c>
      <c r="K358" t="str">
        <f t="shared" si="11"/>
        <v>3</v>
      </c>
      <c r="L358" t="str">
        <f t="shared" si="11"/>
        <v>3</v>
      </c>
      <c r="M358" s="42">
        <v>800</v>
      </c>
    </row>
    <row r="359" spans="1:13" x14ac:dyDescent="0.3">
      <c r="A359" t="s">
        <v>670</v>
      </c>
      <c r="B359" t="s">
        <v>410</v>
      </c>
      <c r="C359" t="s">
        <v>415</v>
      </c>
      <c r="D359">
        <v>2.2920501276624088E-3</v>
      </c>
      <c r="E359">
        <v>1.9100417730520076E-2</v>
      </c>
      <c r="F359">
        <v>9.0917988397275551E-2</v>
      </c>
      <c r="G359">
        <v>900</v>
      </c>
      <c r="H359">
        <f t="shared" si="10"/>
        <v>-52.354875904212562</v>
      </c>
      <c r="I359" t="s">
        <v>25</v>
      </c>
      <c r="K359" t="str">
        <f t="shared" si="11"/>
        <v>3</v>
      </c>
      <c r="L359" t="str">
        <f t="shared" si="11"/>
        <v>3</v>
      </c>
      <c r="M359" s="42">
        <v>800</v>
      </c>
    </row>
    <row r="360" spans="1:13" x14ac:dyDescent="0.3">
      <c r="A360" t="s">
        <v>671</v>
      </c>
      <c r="B360" t="s">
        <v>415</v>
      </c>
      <c r="C360" t="s">
        <v>414</v>
      </c>
      <c r="D360">
        <v>3.9160884532738541E-3</v>
      </c>
      <c r="E360">
        <v>3.2634070443948782E-2</v>
      </c>
      <c r="F360">
        <v>0.15533817531319619</v>
      </c>
      <c r="G360">
        <v>900</v>
      </c>
      <c r="H360">
        <f t="shared" si="10"/>
        <v>-30.642821639965739</v>
      </c>
      <c r="I360" t="s">
        <v>25</v>
      </c>
      <c r="K360" t="str">
        <f t="shared" si="11"/>
        <v>3</v>
      </c>
      <c r="L360" t="str">
        <f t="shared" si="11"/>
        <v>3</v>
      </c>
      <c r="M360" s="42">
        <v>800</v>
      </c>
    </row>
    <row r="361" spans="1:13" x14ac:dyDescent="0.3">
      <c r="A361" t="s">
        <v>672</v>
      </c>
      <c r="B361" t="s">
        <v>416</v>
      </c>
      <c r="C361" t="s">
        <v>415</v>
      </c>
      <c r="D361">
        <v>6.9669856910499527E-3</v>
      </c>
      <c r="E361">
        <v>5.8058214092082935E-2</v>
      </c>
      <c r="F361">
        <v>0.27635709907831474</v>
      </c>
      <c r="G361">
        <v>900</v>
      </c>
      <c r="H361">
        <f t="shared" si="10"/>
        <v>-17.224091640400015</v>
      </c>
      <c r="I361" t="s">
        <v>25</v>
      </c>
      <c r="K361" t="str">
        <f t="shared" si="11"/>
        <v>3</v>
      </c>
      <c r="L361" t="str">
        <f t="shared" si="11"/>
        <v>3</v>
      </c>
      <c r="M361" s="42">
        <v>800</v>
      </c>
    </row>
    <row r="362" spans="1:13" x14ac:dyDescent="0.3">
      <c r="A362" t="s">
        <v>673</v>
      </c>
      <c r="B362" t="s">
        <v>414</v>
      </c>
      <c r="C362" t="s">
        <v>400</v>
      </c>
      <c r="D362">
        <v>5.0279024931680237E-3</v>
      </c>
      <c r="E362">
        <v>4.1899187443066872E-2</v>
      </c>
      <c r="F362">
        <v>0.19944013222899826</v>
      </c>
      <c r="G362">
        <v>900</v>
      </c>
      <c r="H362">
        <f t="shared" si="10"/>
        <v>-23.866811292195397</v>
      </c>
      <c r="I362" t="s">
        <v>25</v>
      </c>
      <c r="K362" t="str">
        <f t="shared" si="11"/>
        <v>3</v>
      </c>
      <c r="L362" t="str">
        <f t="shared" si="11"/>
        <v>3</v>
      </c>
      <c r="M362" s="42">
        <v>800</v>
      </c>
    </row>
    <row r="363" spans="1:13" x14ac:dyDescent="0.3">
      <c r="A363" t="s">
        <v>674</v>
      </c>
      <c r="B363" t="s">
        <v>401</v>
      </c>
      <c r="C363" t="s">
        <v>417</v>
      </c>
      <c r="D363">
        <v>6.4338606260947037E-4</v>
      </c>
      <c r="E363">
        <v>6.9040273641554706E-3</v>
      </c>
      <c r="F363">
        <v>4.2809918781322454E-2</v>
      </c>
      <c r="G363">
        <v>900</v>
      </c>
      <c r="H363">
        <f t="shared" si="10"/>
        <v>-144.8429948571509</v>
      </c>
      <c r="I363" t="s">
        <v>25</v>
      </c>
      <c r="K363" t="str">
        <f t="shared" si="11"/>
        <v>3</v>
      </c>
      <c r="L363" t="str">
        <f t="shared" si="11"/>
        <v>3</v>
      </c>
      <c r="M363" s="42">
        <v>800</v>
      </c>
    </row>
    <row r="364" spans="1:13" x14ac:dyDescent="0.3">
      <c r="A364" t="s">
        <v>675</v>
      </c>
      <c r="B364" t="s">
        <v>401</v>
      </c>
      <c r="C364" t="s">
        <v>418</v>
      </c>
      <c r="D364">
        <v>1.4057329279501494E-4</v>
      </c>
      <c r="E364">
        <v>1.5084595649926603E-3</v>
      </c>
      <c r="F364">
        <v>9.3535306359759946E-3</v>
      </c>
      <c r="G364">
        <v>900</v>
      </c>
      <c r="H364">
        <f t="shared" si="10"/>
        <v>-662.9279453074804</v>
      </c>
      <c r="I364" t="s">
        <v>25</v>
      </c>
      <c r="K364" t="str">
        <f t="shared" si="11"/>
        <v>3</v>
      </c>
      <c r="L364" t="str">
        <f t="shared" si="11"/>
        <v>3</v>
      </c>
      <c r="M364" s="42">
        <v>800</v>
      </c>
    </row>
    <row r="365" spans="1:13" x14ac:dyDescent="0.3">
      <c r="A365" t="s">
        <v>676</v>
      </c>
      <c r="B365" t="s">
        <v>418</v>
      </c>
      <c r="C365" t="s">
        <v>412</v>
      </c>
      <c r="D365">
        <v>7.7935311485023828E-5</v>
      </c>
      <c r="E365">
        <v>8.3630584247390961E-4</v>
      </c>
      <c r="F365">
        <v>5.1856957257342788E-3</v>
      </c>
      <c r="G365">
        <v>900</v>
      </c>
      <c r="H365">
        <f t="shared" si="10"/>
        <v>-1195.7348008497229</v>
      </c>
      <c r="I365" t="s">
        <v>25</v>
      </c>
      <c r="K365" t="str">
        <f t="shared" si="11"/>
        <v>3</v>
      </c>
      <c r="L365" t="str">
        <f t="shared" si="11"/>
        <v>3</v>
      </c>
      <c r="M365" s="42">
        <v>800</v>
      </c>
    </row>
    <row r="366" spans="1:13" x14ac:dyDescent="0.3">
      <c r="A366" t="s">
        <v>677</v>
      </c>
      <c r="B366" t="s">
        <v>410</v>
      </c>
      <c r="C366" t="s">
        <v>416</v>
      </c>
      <c r="D366">
        <v>6.004459747693495E-3</v>
      </c>
      <c r="E366">
        <v>5.0037164564112467E-2</v>
      </c>
      <c r="F366">
        <v>0.2381769033251753</v>
      </c>
      <c r="G366">
        <v>900</v>
      </c>
      <c r="H366">
        <f t="shared" si="10"/>
        <v>-19.98514521578662</v>
      </c>
      <c r="I366" t="s">
        <v>25</v>
      </c>
      <c r="K366" t="str">
        <f t="shared" si="11"/>
        <v>3</v>
      </c>
      <c r="L366" t="str">
        <f t="shared" si="11"/>
        <v>3</v>
      </c>
      <c r="M366" s="42">
        <v>800</v>
      </c>
    </row>
    <row r="367" spans="1:13" x14ac:dyDescent="0.3">
      <c r="A367" t="s">
        <v>678</v>
      </c>
      <c r="B367" t="s">
        <v>410</v>
      </c>
      <c r="C367" t="s">
        <v>419</v>
      </c>
      <c r="D367">
        <v>2.4815520161946452E-3</v>
      </c>
      <c r="E367">
        <v>1.87095961220991E-2</v>
      </c>
      <c r="F367">
        <v>6.8046768444074215E-2</v>
      </c>
      <c r="G367">
        <v>900</v>
      </c>
      <c r="H367">
        <f t="shared" si="10"/>
        <v>-53.448508106427589</v>
      </c>
      <c r="I367" t="s">
        <v>25</v>
      </c>
      <c r="K367" t="str">
        <f t="shared" si="11"/>
        <v>3</v>
      </c>
      <c r="L367" t="str">
        <f t="shared" si="11"/>
        <v>3</v>
      </c>
      <c r="M367" s="42">
        <v>800</v>
      </c>
    </row>
    <row r="368" spans="1:13" x14ac:dyDescent="0.3">
      <c r="A368" t="s">
        <v>679</v>
      </c>
      <c r="B368" t="s">
        <v>410</v>
      </c>
      <c r="C368" t="s">
        <v>420</v>
      </c>
      <c r="D368">
        <v>6.3795338285650115E-3</v>
      </c>
      <c r="E368">
        <v>5.3162781904708432E-2</v>
      </c>
      <c r="F368">
        <v>0.25305484186641214</v>
      </c>
      <c r="G368">
        <v>900</v>
      </c>
      <c r="H368">
        <f t="shared" si="10"/>
        <v>-18.810151842551221</v>
      </c>
      <c r="I368" t="s">
        <v>25</v>
      </c>
      <c r="K368" t="str">
        <f t="shared" si="11"/>
        <v>3</v>
      </c>
      <c r="L368" t="str">
        <f t="shared" si="11"/>
        <v>3</v>
      </c>
      <c r="M368" s="42">
        <v>800</v>
      </c>
    </row>
    <row r="369" spans="1:13" x14ac:dyDescent="0.3">
      <c r="A369" t="s">
        <v>680</v>
      </c>
      <c r="B369" t="s">
        <v>419</v>
      </c>
      <c r="C369" t="s">
        <v>398</v>
      </c>
      <c r="D369">
        <v>7.9694709170845569E-3</v>
      </c>
      <c r="E369">
        <v>6.0085616256440141E-2</v>
      </c>
      <c r="F369">
        <v>0.21853128146321335</v>
      </c>
      <c r="G369">
        <v>900</v>
      </c>
      <c r="H369">
        <f t="shared" si="10"/>
        <v>-16.642918260704654</v>
      </c>
      <c r="I369" t="s">
        <v>25</v>
      </c>
      <c r="K369" t="str">
        <f t="shared" si="11"/>
        <v>3</v>
      </c>
      <c r="L369" t="str">
        <f t="shared" si="11"/>
        <v>3</v>
      </c>
      <c r="M369" s="42">
        <v>800</v>
      </c>
    </row>
    <row r="370" spans="1:13" x14ac:dyDescent="0.3">
      <c r="A370" t="s">
        <v>681</v>
      </c>
      <c r="B370" t="s">
        <v>416</v>
      </c>
      <c r="C370" t="s">
        <v>421</v>
      </c>
      <c r="D370">
        <v>4.8260029847424354E-3</v>
      </c>
      <c r="E370">
        <v>4.0216691539520288E-2</v>
      </c>
      <c r="F370">
        <v>0.19143145172811657</v>
      </c>
      <c r="G370">
        <v>900</v>
      </c>
      <c r="H370">
        <f t="shared" si="10"/>
        <v>-24.865297510047942</v>
      </c>
      <c r="I370" t="s">
        <v>25</v>
      </c>
      <c r="K370" t="str">
        <f t="shared" si="11"/>
        <v>3</v>
      </c>
      <c r="L370" t="str">
        <f t="shared" si="11"/>
        <v>3</v>
      </c>
      <c r="M370" s="42">
        <v>800</v>
      </c>
    </row>
    <row r="371" spans="1:13" x14ac:dyDescent="0.3">
      <c r="A371" t="s">
        <v>682</v>
      </c>
      <c r="B371" t="s">
        <v>421</v>
      </c>
      <c r="C371" t="s">
        <v>399</v>
      </c>
      <c r="D371">
        <v>7.9649744125290817E-3</v>
      </c>
      <c r="E371">
        <v>6.6374786771075681E-2</v>
      </c>
      <c r="F371">
        <v>0.31594398503032023</v>
      </c>
      <c r="G371">
        <v>900</v>
      </c>
      <c r="H371">
        <f t="shared" si="10"/>
        <v>-15.065961770227075</v>
      </c>
      <c r="I371" t="s">
        <v>25</v>
      </c>
      <c r="K371" t="str">
        <f t="shared" si="11"/>
        <v>3</v>
      </c>
      <c r="L371" t="str">
        <f t="shared" si="11"/>
        <v>3</v>
      </c>
      <c r="M371" s="42">
        <v>800</v>
      </c>
    </row>
    <row r="372" spans="1:13" x14ac:dyDescent="0.3">
      <c r="A372" t="s">
        <v>683</v>
      </c>
      <c r="B372" t="s">
        <v>399</v>
      </c>
      <c r="C372" t="s">
        <v>422</v>
      </c>
      <c r="D372">
        <v>4.8849402359253131E-3</v>
      </c>
      <c r="E372">
        <v>4.0707835299377611E-2</v>
      </c>
      <c r="F372">
        <v>0.1937692960250374</v>
      </c>
      <c r="G372">
        <v>900</v>
      </c>
      <c r="H372">
        <f t="shared" si="10"/>
        <v>-24.565295419068605</v>
      </c>
      <c r="I372" t="s">
        <v>25</v>
      </c>
      <c r="K372" t="str">
        <f t="shared" si="11"/>
        <v>3</v>
      </c>
      <c r="L372" t="str">
        <f t="shared" si="11"/>
        <v>3</v>
      </c>
      <c r="M372" s="42">
        <v>800</v>
      </c>
    </row>
    <row r="373" spans="1:13" x14ac:dyDescent="0.3">
      <c r="A373" t="s">
        <v>684</v>
      </c>
      <c r="B373" t="s">
        <v>422</v>
      </c>
      <c r="C373" t="s">
        <v>420</v>
      </c>
      <c r="D373">
        <v>5.0054087827395592E-3</v>
      </c>
      <c r="E373">
        <v>4.1711739856162992E-2</v>
      </c>
      <c r="F373">
        <v>0.19854788171533586</v>
      </c>
      <c r="G373">
        <v>900</v>
      </c>
      <c r="H373">
        <f t="shared" si="10"/>
        <v>-23.974065897235597</v>
      </c>
      <c r="I373" t="s">
        <v>25</v>
      </c>
      <c r="K373" t="str">
        <f t="shared" si="11"/>
        <v>3</v>
      </c>
      <c r="L373" t="str">
        <f t="shared" si="11"/>
        <v>3</v>
      </c>
      <c r="M373" s="42">
        <v>800</v>
      </c>
    </row>
    <row r="374" spans="1:13" x14ac:dyDescent="0.3">
      <c r="A374" t="s">
        <v>685</v>
      </c>
      <c r="B374" t="s">
        <v>399</v>
      </c>
      <c r="C374" t="s">
        <v>423</v>
      </c>
      <c r="D374">
        <v>7.9649744125290817E-3</v>
      </c>
      <c r="E374">
        <v>6.6374786771075681E-2</v>
      </c>
      <c r="F374">
        <v>0.31594398503032023</v>
      </c>
      <c r="G374">
        <v>900</v>
      </c>
      <c r="H374">
        <f t="shared" si="10"/>
        <v>-15.065961770227075</v>
      </c>
      <c r="I374" t="s">
        <v>25</v>
      </c>
      <c r="K374" t="str">
        <f t="shared" si="11"/>
        <v>3</v>
      </c>
      <c r="L374" t="str">
        <f t="shared" si="11"/>
        <v>3</v>
      </c>
      <c r="M374" s="42">
        <v>800</v>
      </c>
    </row>
    <row r="375" spans="1:13" x14ac:dyDescent="0.3">
      <c r="A375" t="s">
        <v>686</v>
      </c>
      <c r="B375" t="s">
        <v>423</v>
      </c>
      <c r="C375" t="s">
        <v>416</v>
      </c>
      <c r="D375">
        <v>4.8260029847424354E-3</v>
      </c>
      <c r="E375">
        <v>4.0216691539520288E-2</v>
      </c>
      <c r="F375">
        <v>0.19143145172811657</v>
      </c>
      <c r="G375">
        <v>900</v>
      </c>
      <c r="H375">
        <f t="shared" si="10"/>
        <v>-24.865297510047942</v>
      </c>
      <c r="I375" t="s">
        <v>25</v>
      </c>
      <c r="K375" t="str">
        <f t="shared" si="11"/>
        <v>3</v>
      </c>
      <c r="L375" t="str">
        <f t="shared" si="11"/>
        <v>3</v>
      </c>
      <c r="M375" s="42">
        <v>800</v>
      </c>
    </row>
    <row r="376" spans="1:13" x14ac:dyDescent="0.3">
      <c r="A376" t="s">
        <v>687</v>
      </c>
      <c r="B376" t="s">
        <v>415</v>
      </c>
      <c r="C376" t="s">
        <v>424</v>
      </c>
      <c r="D376">
        <v>2.0519743517023285E-3</v>
      </c>
      <c r="E376">
        <v>1.7099786264186071E-2</v>
      </c>
      <c r="F376">
        <v>8.1394982617525674E-2</v>
      </c>
      <c r="G376">
        <v>900</v>
      </c>
      <c r="H376">
        <f t="shared" si="10"/>
        <v>-58.480263118516753</v>
      </c>
      <c r="I376" t="s">
        <v>25</v>
      </c>
      <c r="K376" t="str">
        <f t="shared" si="11"/>
        <v>3</v>
      </c>
      <c r="L376" t="str">
        <f t="shared" si="11"/>
        <v>3</v>
      </c>
      <c r="M376" s="42">
        <v>800</v>
      </c>
    </row>
    <row r="377" spans="1:13" x14ac:dyDescent="0.3">
      <c r="A377" t="s">
        <v>688</v>
      </c>
      <c r="B377" t="s">
        <v>400</v>
      </c>
      <c r="C377" t="s">
        <v>424</v>
      </c>
      <c r="D377">
        <v>1.2620084233547261E-3</v>
      </c>
      <c r="E377">
        <v>1.0516736861289384E-2</v>
      </c>
      <c r="F377">
        <v>5.0059667459737459E-2</v>
      </c>
      <c r="G377">
        <v>900</v>
      </c>
      <c r="H377">
        <f t="shared" si="10"/>
        <v>-95.086528567702217</v>
      </c>
      <c r="I377" t="s">
        <v>25</v>
      </c>
      <c r="K377" t="str">
        <f t="shared" si="11"/>
        <v>3</v>
      </c>
      <c r="L377" t="str">
        <f t="shared" si="11"/>
        <v>3</v>
      </c>
      <c r="M377" s="42">
        <v>800</v>
      </c>
    </row>
    <row r="378" spans="1:13" x14ac:dyDescent="0.3">
      <c r="A378" t="s">
        <v>689</v>
      </c>
      <c r="B378" t="s">
        <v>421</v>
      </c>
      <c r="C378" t="s">
        <v>387</v>
      </c>
      <c r="D378">
        <v>0</v>
      </c>
      <c r="E378">
        <v>6.5789473684210523E-2</v>
      </c>
      <c r="F378">
        <v>0</v>
      </c>
      <c r="G378">
        <v>3000</v>
      </c>
      <c r="H378">
        <f t="shared" si="10"/>
        <v>-15.200000000000001</v>
      </c>
      <c r="I378" t="s">
        <v>25</v>
      </c>
      <c r="K378" t="str">
        <f t="shared" si="11"/>
        <v>3</v>
      </c>
      <c r="L378" t="str">
        <f t="shared" si="11"/>
        <v>9</v>
      </c>
      <c r="M378" s="42">
        <v>3000</v>
      </c>
    </row>
    <row r="379" spans="1:13" x14ac:dyDescent="0.3">
      <c r="A379" t="s">
        <v>690</v>
      </c>
      <c r="B379" t="s">
        <v>408</v>
      </c>
      <c r="C379" t="s">
        <v>386</v>
      </c>
      <c r="D379">
        <v>0</v>
      </c>
      <c r="E379">
        <v>9.6153846153846173E-2</v>
      </c>
      <c r="F379">
        <v>0</v>
      </c>
      <c r="G379">
        <v>3000</v>
      </c>
      <c r="H379">
        <f t="shared" si="10"/>
        <v>-10.399999999999999</v>
      </c>
      <c r="I379" t="s">
        <v>25</v>
      </c>
      <c r="K379" t="str">
        <f t="shared" si="11"/>
        <v>3</v>
      </c>
      <c r="L379" t="str">
        <f t="shared" si="11"/>
        <v>9</v>
      </c>
      <c r="M379" s="42">
        <v>3000</v>
      </c>
    </row>
    <row r="380" spans="1:13" x14ac:dyDescent="0.3">
      <c r="A380" t="s">
        <v>691</v>
      </c>
      <c r="B380" t="s">
        <v>412</v>
      </c>
      <c r="C380" t="s">
        <v>392</v>
      </c>
      <c r="D380">
        <v>0</v>
      </c>
      <c r="E380">
        <v>3.1380753138075312E-2</v>
      </c>
      <c r="F380">
        <v>0</v>
      </c>
      <c r="G380">
        <v>3000</v>
      </c>
      <c r="H380">
        <f t="shared" si="10"/>
        <v>-31.866666666666667</v>
      </c>
      <c r="I380" t="s">
        <v>25</v>
      </c>
      <c r="K380" t="str">
        <f t="shared" si="11"/>
        <v>3</v>
      </c>
      <c r="L380" t="str">
        <f t="shared" si="11"/>
        <v>9</v>
      </c>
      <c r="M380" s="42">
        <v>3000</v>
      </c>
    </row>
    <row r="381" spans="1:13" x14ac:dyDescent="0.3">
      <c r="A381" t="s">
        <v>692</v>
      </c>
      <c r="B381" t="s">
        <v>416</v>
      </c>
      <c r="C381" t="s">
        <v>391</v>
      </c>
      <c r="D381">
        <v>0</v>
      </c>
      <c r="E381">
        <v>0.16666666666666663</v>
      </c>
      <c r="F381">
        <v>0</v>
      </c>
      <c r="G381">
        <v>3000</v>
      </c>
      <c r="H381">
        <f t="shared" si="10"/>
        <v>-6.0000000000000018</v>
      </c>
      <c r="I381" t="s">
        <v>25</v>
      </c>
      <c r="K381" t="str">
        <f t="shared" si="11"/>
        <v>3</v>
      </c>
      <c r="L381" t="str">
        <f t="shared" si="11"/>
        <v>9</v>
      </c>
      <c r="M381" s="42">
        <v>3000</v>
      </c>
    </row>
    <row r="382" spans="1:13" x14ac:dyDescent="0.3">
      <c r="A382" t="s">
        <v>693</v>
      </c>
      <c r="B382" t="s">
        <v>413</v>
      </c>
      <c r="C382" t="s">
        <v>395</v>
      </c>
      <c r="D382">
        <v>0</v>
      </c>
      <c r="E382">
        <v>0.1048951048951049</v>
      </c>
      <c r="F382">
        <v>0</v>
      </c>
      <c r="G382">
        <v>3000</v>
      </c>
      <c r="H382">
        <f t="shared" si="10"/>
        <v>-9.5333333333333332</v>
      </c>
      <c r="I382" t="s">
        <v>25</v>
      </c>
      <c r="K382" t="str">
        <f t="shared" si="11"/>
        <v>3</v>
      </c>
      <c r="L382" t="str">
        <f t="shared" si="11"/>
        <v>9</v>
      </c>
      <c r="M382" s="42">
        <v>3000</v>
      </c>
    </row>
    <row r="383" spans="1:13" x14ac:dyDescent="0.3">
      <c r="A383" t="s">
        <v>694</v>
      </c>
      <c r="B383" t="s">
        <v>413</v>
      </c>
      <c r="C383" t="s">
        <v>390</v>
      </c>
      <c r="D383">
        <v>0</v>
      </c>
      <c r="E383">
        <v>0.05</v>
      </c>
      <c r="F383">
        <v>0</v>
      </c>
      <c r="G383">
        <v>3000</v>
      </c>
      <c r="H383">
        <f t="shared" si="10"/>
        <v>-20</v>
      </c>
      <c r="I383" t="s">
        <v>25</v>
      </c>
      <c r="K383" t="str">
        <f t="shared" si="11"/>
        <v>3</v>
      </c>
      <c r="L383" t="str">
        <f t="shared" si="11"/>
        <v>9</v>
      </c>
      <c r="M383" s="42">
        <v>3000</v>
      </c>
    </row>
    <row r="384" spans="1:13" x14ac:dyDescent="0.3">
      <c r="A384" t="s">
        <v>695</v>
      </c>
      <c r="B384" t="s">
        <v>401</v>
      </c>
      <c r="C384" t="s">
        <v>393</v>
      </c>
      <c r="D384">
        <v>0</v>
      </c>
      <c r="E384">
        <v>3.7128712871287127E-2</v>
      </c>
      <c r="F384">
        <v>0</v>
      </c>
      <c r="G384">
        <v>3000</v>
      </c>
      <c r="H384">
        <f t="shared" si="10"/>
        <v>-26.933333333333334</v>
      </c>
      <c r="I384" t="s">
        <v>25</v>
      </c>
      <c r="K384" t="str">
        <f t="shared" si="11"/>
        <v>3</v>
      </c>
      <c r="L384" t="str">
        <f t="shared" si="11"/>
        <v>9</v>
      </c>
      <c r="M384" s="42">
        <v>3000</v>
      </c>
    </row>
    <row r="385" spans="1:13" x14ac:dyDescent="0.3">
      <c r="A385" t="s">
        <v>696</v>
      </c>
      <c r="B385" t="s">
        <v>401</v>
      </c>
      <c r="C385" t="s">
        <v>396</v>
      </c>
      <c r="D385">
        <v>0</v>
      </c>
      <c r="E385">
        <v>1.171875E-2</v>
      </c>
      <c r="F385">
        <v>0</v>
      </c>
      <c r="G385">
        <v>3000</v>
      </c>
      <c r="H385">
        <f t="shared" si="10"/>
        <v>-85.333333333333329</v>
      </c>
      <c r="I385" t="s">
        <v>25</v>
      </c>
      <c r="K385" t="str">
        <f t="shared" si="11"/>
        <v>3</v>
      </c>
      <c r="L385" t="str">
        <f t="shared" si="11"/>
        <v>9</v>
      </c>
      <c r="M385" s="42">
        <v>3000</v>
      </c>
    </row>
    <row r="386" spans="1:13" x14ac:dyDescent="0.3">
      <c r="A386" t="s">
        <v>697</v>
      </c>
      <c r="B386" t="s">
        <v>421</v>
      </c>
      <c r="C386" t="s">
        <v>388</v>
      </c>
      <c r="D386">
        <v>0</v>
      </c>
      <c r="E386">
        <v>0.05</v>
      </c>
      <c r="F386">
        <v>0</v>
      </c>
      <c r="G386">
        <v>3000</v>
      </c>
      <c r="H386">
        <f t="shared" si="10"/>
        <v>-20</v>
      </c>
      <c r="I386" t="s">
        <v>25</v>
      </c>
      <c r="K386" t="str">
        <f t="shared" si="11"/>
        <v>3</v>
      </c>
      <c r="L386" t="str">
        <f t="shared" si="11"/>
        <v>9</v>
      </c>
      <c r="M386" s="42">
        <v>3000</v>
      </c>
    </row>
    <row r="387" spans="1:13" x14ac:dyDescent="0.3">
      <c r="A387" t="s">
        <v>698</v>
      </c>
      <c r="B387" t="s">
        <v>423</v>
      </c>
      <c r="C387" t="s">
        <v>389</v>
      </c>
      <c r="D387">
        <v>0</v>
      </c>
      <c r="E387">
        <v>0.05</v>
      </c>
      <c r="F387">
        <v>0</v>
      </c>
      <c r="G387">
        <v>3000</v>
      </c>
      <c r="H387">
        <f t="shared" ref="H387:H398" si="12">-1/E387</f>
        <v>-20</v>
      </c>
      <c r="I387" t="s">
        <v>25</v>
      </c>
      <c r="K387" t="str">
        <f t="shared" ref="K387:L398" si="13">MID(B387,4,1)</f>
        <v>3</v>
      </c>
      <c r="L387" t="str">
        <f t="shared" si="13"/>
        <v>9</v>
      </c>
      <c r="M387" s="42">
        <v>3000</v>
      </c>
    </row>
    <row r="388" spans="1:13" x14ac:dyDescent="0.3">
      <c r="A388" t="s">
        <v>699</v>
      </c>
      <c r="B388" t="s">
        <v>398</v>
      </c>
      <c r="C388" t="s">
        <v>394</v>
      </c>
      <c r="D388">
        <v>0</v>
      </c>
      <c r="E388">
        <v>0.05</v>
      </c>
      <c r="F388">
        <v>0</v>
      </c>
      <c r="G388">
        <v>3000</v>
      </c>
      <c r="H388">
        <f t="shared" si="12"/>
        <v>-20</v>
      </c>
      <c r="I388" t="s">
        <v>25</v>
      </c>
      <c r="K388" t="str">
        <f t="shared" si="13"/>
        <v>3</v>
      </c>
      <c r="L388" t="str">
        <f t="shared" si="13"/>
        <v>9</v>
      </c>
      <c r="M388" s="42">
        <v>3000</v>
      </c>
    </row>
    <row r="389" spans="1:13" x14ac:dyDescent="0.3">
      <c r="A389" t="s">
        <v>700</v>
      </c>
      <c r="B389" t="s">
        <v>413</v>
      </c>
      <c r="C389" t="s">
        <v>763</v>
      </c>
      <c r="D389">
        <v>0</v>
      </c>
      <c r="E389">
        <v>0.05</v>
      </c>
      <c r="F389">
        <v>0</v>
      </c>
      <c r="G389">
        <v>3000</v>
      </c>
      <c r="H389">
        <f t="shared" si="12"/>
        <v>-20</v>
      </c>
      <c r="I389" t="s">
        <v>25</v>
      </c>
      <c r="K389" t="str">
        <f t="shared" si="13"/>
        <v>3</v>
      </c>
      <c r="L389" t="str">
        <f t="shared" si="13"/>
        <v>9</v>
      </c>
      <c r="M389" s="42">
        <v>3000</v>
      </c>
    </row>
    <row r="390" spans="1:13" x14ac:dyDescent="0.3">
      <c r="A390" t="s">
        <v>701</v>
      </c>
      <c r="B390" t="s">
        <v>412</v>
      </c>
      <c r="C390" t="s">
        <v>767</v>
      </c>
      <c r="D390">
        <v>0</v>
      </c>
      <c r="E390">
        <v>0.03</v>
      </c>
      <c r="F390">
        <v>0</v>
      </c>
      <c r="G390">
        <v>3000</v>
      </c>
      <c r="H390">
        <f t="shared" si="12"/>
        <v>-33.333333333333336</v>
      </c>
      <c r="I390" t="s">
        <v>25</v>
      </c>
      <c r="K390" t="str">
        <f t="shared" si="13"/>
        <v>3</v>
      </c>
      <c r="L390" t="str">
        <f t="shared" si="13"/>
        <v>9</v>
      </c>
      <c r="M390" s="42">
        <v>3000</v>
      </c>
    </row>
    <row r="391" spans="1:13" s="45" customFormat="1" x14ac:dyDescent="0.3">
      <c r="A391" s="45" t="s">
        <v>702</v>
      </c>
      <c r="B391" s="45" t="s">
        <v>302</v>
      </c>
      <c r="C391" s="45" t="s">
        <v>204</v>
      </c>
      <c r="D391" s="45">
        <v>3.6838656282587663E-3</v>
      </c>
      <c r="E391" s="45">
        <v>4.6173338417542002E-2</v>
      </c>
      <c r="F391" s="45">
        <v>0.70176806764567445</v>
      </c>
      <c r="G391" s="45">
        <v>600</v>
      </c>
      <c r="H391">
        <f t="shared" si="12"/>
        <v>-21.657519994700746</v>
      </c>
      <c r="I391" s="45" t="s">
        <v>25</v>
      </c>
      <c r="K391" s="45" t="str">
        <f t="shared" si="13"/>
        <v>2</v>
      </c>
      <c r="L391" s="45" t="str">
        <f t="shared" si="13"/>
        <v>2</v>
      </c>
    </row>
    <row r="392" spans="1:13" x14ac:dyDescent="0.3">
      <c r="A392" t="s">
        <v>703</v>
      </c>
      <c r="B392" t="s">
        <v>302</v>
      </c>
      <c r="C392" t="s">
        <v>204</v>
      </c>
      <c r="D392">
        <v>3.6838656282587663E-3</v>
      </c>
      <c r="E392">
        <v>4.6173338417542002E-2</v>
      </c>
      <c r="F392">
        <v>0.70176806764567445</v>
      </c>
      <c r="G392">
        <v>600</v>
      </c>
      <c r="H392">
        <f t="shared" si="12"/>
        <v>-21.657519994700746</v>
      </c>
      <c r="I392" t="s">
        <v>25</v>
      </c>
      <c r="K392" t="str">
        <f t="shared" si="13"/>
        <v>2</v>
      </c>
      <c r="L392" t="str">
        <f t="shared" si="13"/>
        <v>2</v>
      </c>
    </row>
    <row r="393" spans="1:13" x14ac:dyDescent="0.3">
      <c r="A393" t="s">
        <v>704</v>
      </c>
      <c r="B393" t="s">
        <v>255</v>
      </c>
      <c r="C393" t="s">
        <v>342</v>
      </c>
      <c r="D393">
        <v>1.64E-3</v>
      </c>
      <c r="E393">
        <v>1.2589999999999999E-2</v>
      </c>
      <c r="F393">
        <v>0.1646</v>
      </c>
      <c r="G393">
        <v>966</v>
      </c>
      <c r="H393">
        <f t="shared" si="12"/>
        <v>-79.428117553613987</v>
      </c>
      <c r="I393" t="s">
        <v>25</v>
      </c>
      <c r="K393" t="str">
        <f t="shared" si="13"/>
        <v>2</v>
      </c>
      <c r="L393" t="str">
        <f t="shared" si="13"/>
        <v>2</v>
      </c>
    </row>
    <row r="394" spans="1:13" x14ac:dyDescent="0.3">
      <c r="A394" t="s">
        <v>705</v>
      </c>
      <c r="B394" t="s">
        <v>249</v>
      </c>
      <c r="C394" t="s">
        <v>351</v>
      </c>
      <c r="D394">
        <v>3.5999999999999999E-3</v>
      </c>
      <c r="E394">
        <v>1.54E-2</v>
      </c>
      <c r="F394">
        <v>4.2199999999999994E-2</v>
      </c>
      <c r="G394">
        <v>265</v>
      </c>
      <c r="H394">
        <f t="shared" si="12"/>
        <v>-64.935064935064929</v>
      </c>
      <c r="I394" t="s">
        <v>25</v>
      </c>
      <c r="K394" t="str">
        <f t="shared" si="13"/>
        <v>4</v>
      </c>
      <c r="L394" t="str">
        <f t="shared" si="13"/>
        <v>4</v>
      </c>
    </row>
    <row r="395" spans="1:13" x14ac:dyDescent="0.3">
      <c r="A395" t="s">
        <v>706</v>
      </c>
      <c r="B395" t="s">
        <v>251</v>
      </c>
      <c r="C395" t="s">
        <v>340</v>
      </c>
      <c r="D395">
        <v>4.6263255698651574E-3</v>
      </c>
      <c r="E395">
        <v>3.5270006819764069E-2</v>
      </c>
      <c r="F395">
        <v>0.43285917460619544</v>
      </c>
      <c r="G395">
        <v>1015</v>
      </c>
      <c r="H395">
        <f t="shared" si="12"/>
        <v>-28.352702201339955</v>
      </c>
      <c r="I395" t="s">
        <v>25</v>
      </c>
      <c r="K395" t="str">
        <f t="shared" si="13"/>
        <v>2</v>
      </c>
      <c r="L395" t="str">
        <f t="shared" si="13"/>
        <v>2</v>
      </c>
      <c r="M395" t="s">
        <v>781</v>
      </c>
    </row>
    <row r="396" spans="1:13" x14ac:dyDescent="0.3">
      <c r="A396" t="s">
        <v>707</v>
      </c>
      <c r="B396" t="s">
        <v>251</v>
      </c>
      <c r="C396" t="s">
        <v>340</v>
      </c>
      <c r="D396">
        <v>4.6263255698651574E-3</v>
      </c>
      <c r="E396">
        <v>3.5270006819764069E-2</v>
      </c>
      <c r="F396">
        <v>0.43285917460619544</v>
      </c>
      <c r="G396">
        <v>1015</v>
      </c>
      <c r="H396">
        <f t="shared" si="12"/>
        <v>-28.352702201339955</v>
      </c>
      <c r="I396" t="s">
        <v>25</v>
      </c>
      <c r="K396" t="str">
        <f t="shared" si="13"/>
        <v>2</v>
      </c>
      <c r="L396" t="str">
        <f t="shared" si="13"/>
        <v>2</v>
      </c>
      <c r="M396" t="s">
        <v>781</v>
      </c>
    </row>
    <row r="397" spans="1:13" x14ac:dyDescent="0.3">
      <c r="A397" t="s">
        <v>773</v>
      </c>
      <c r="B397" t="s">
        <v>381</v>
      </c>
      <c r="C397" t="s">
        <v>413</v>
      </c>
      <c r="D397">
        <v>6.8954328617004002E-3</v>
      </c>
      <c r="E397">
        <v>5.198793460203064E-2</v>
      </c>
      <c r="F397">
        <v>0.1890800274182057</v>
      </c>
      <c r="G397">
        <f>(650+220)/2</f>
        <v>435</v>
      </c>
      <c r="H397">
        <f t="shared" si="12"/>
        <v>-19.235232321788374</v>
      </c>
      <c r="I397" t="s">
        <v>25</v>
      </c>
      <c r="K397" t="str">
        <f t="shared" si="13"/>
        <v>3</v>
      </c>
      <c r="L397" t="str">
        <f t="shared" si="13"/>
        <v>3</v>
      </c>
      <c r="M397">
        <f>(650+220)/2</f>
        <v>435</v>
      </c>
    </row>
    <row r="398" spans="1:13" x14ac:dyDescent="0.3">
      <c r="A398" t="s">
        <v>774</v>
      </c>
      <c r="B398" t="s">
        <v>381</v>
      </c>
      <c r="C398" t="s">
        <v>413</v>
      </c>
      <c r="D398">
        <v>6.8954328617004002E-3</v>
      </c>
      <c r="E398">
        <v>5.198793460203064E-2</v>
      </c>
      <c r="F398">
        <v>0.1890800274182057</v>
      </c>
      <c r="G398">
        <f>(650+220)/2</f>
        <v>435</v>
      </c>
      <c r="H398">
        <f t="shared" si="12"/>
        <v>-19.235232321788374</v>
      </c>
      <c r="I398" t="s">
        <v>25</v>
      </c>
      <c r="K398" t="str">
        <f t="shared" si="13"/>
        <v>3</v>
      </c>
      <c r="L398" t="str">
        <f t="shared" si="13"/>
        <v>3</v>
      </c>
      <c r="M398" t="s">
        <v>780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Generator Data</vt:lpstr>
      <vt:lpstr>Branch Data</vt:lpstr>
      <vt:lpstr>Bus Data</vt:lpstr>
      <vt:lpstr>Utility Storage Data</vt:lpstr>
      <vt:lpstr>Backup</vt:lpstr>
      <vt:lpstr>SVC Data</vt:lpstr>
      <vt:lpstr>Interconnect Data (Backup)</vt:lpstr>
    </vt:vector>
  </TitlesOfParts>
  <Company>University of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Shariq Riaz</cp:lastModifiedBy>
  <cp:lastPrinted>2017-01-17T00:20:14Z</cp:lastPrinted>
  <dcterms:created xsi:type="dcterms:W3CDTF">2017-01-16T04:06:18Z</dcterms:created>
  <dcterms:modified xsi:type="dcterms:W3CDTF">2018-08-29T04:59:30Z</dcterms:modified>
</cp:coreProperties>
</file>