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7950" activeTab="1"/>
  </bookViews>
  <sheets>
    <sheet name="计件工资记录表" sheetId="1" r:id="rId1"/>
    <sheet name="工资表" sheetId="2" r:id="rId2"/>
  </sheets>
  <calcPr calcId="144525"/>
</workbook>
</file>

<file path=xl/sharedStrings.xml><?xml version="1.0" encoding="utf-8"?>
<sst xmlns="http://schemas.openxmlformats.org/spreadsheetml/2006/main" count="39">
  <si>
    <t>计件工资记录表</t>
  </si>
  <si>
    <t>编号</t>
  </si>
  <si>
    <t>姓名</t>
  </si>
  <si>
    <t>职工类别</t>
  </si>
  <si>
    <t>做工数量（件）</t>
  </si>
  <si>
    <t>计件单价</t>
  </si>
  <si>
    <t>计件工资</t>
  </si>
  <si>
    <t>王耀东</t>
  </si>
  <si>
    <t>管理人员</t>
  </si>
  <si>
    <t>马一鸣</t>
  </si>
  <si>
    <t>崔静</t>
  </si>
  <si>
    <t>娄太平</t>
  </si>
  <si>
    <t>潘涛</t>
  </si>
  <si>
    <t>工人</t>
  </si>
  <si>
    <t>邹燕燕</t>
  </si>
  <si>
    <t>孙晓斌</t>
  </si>
  <si>
    <t>赵昌彬</t>
  </si>
  <si>
    <t>邱秀丽</t>
  </si>
  <si>
    <t>王富萍</t>
  </si>
  <si>
    <t>宋辉</t>
  </si>
  <si>
    <t>高辉</t>
  </si>
  <si>
    <t>工资发放明细表</t>
  </si>
  <si>
    <t>单位名称：XX 公司                                                       XX 年 XX 月 XX 日</t>
  </si>
  <si>
    <t>所属部门</t>
  </si>
  <si>
    <t>基本工资</t>
  </si>
  <si>
    <t>岗位工资</t>
  </si>
  <si>
    <t>奖金</t>
  </si>
  <si>
    <t>补贴</t>
  </si>
  <si>
    <t>应发工资</t>
  </si>
  <si>
    <t>扣养老金</t>
  </si>
  <si>
    <t>请假扣款</t>
  </si>
  <si>
    <t>扣所得税</t>
  </si>
  <si>
    <t>实发工资</t>
  </si>
  <si>
    <t>签字</t>
  </si>
  <si>
    <t>办公室</t>
  </si>
  <si>
    <t>销售部</t>
  </si>
  <si>
    <t>生产部</t>
  </si>
  <si>
    <t>财务部</t>
  </si>
  <si>
    <t>合计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</si>
</sst>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000"/>
    <numFmt numFmtId="177" formatCode="0.00_ "/>
  </numFmts>
  <fonts count="26">
    <font>
      <sz val="12"/>
      <name val="宋体"/>
      <charset val="134"/>
    </font>
    <font>
      <b/>
      <sz val="16"/>
      <name val="华文行楷"/>
      <charset val="134"/>
    </font>
    <font>
      <sz val="10"/>
      <name val="宋体"/>
      <charset val="134"/>
    </font>
    <font>
      <sz val="9"/>
      <name val="宋体"/>
      <charset val="134"/>
    </font>
    <font>
      <b/>
      <sz val="16"/>
      <name val="华文新魏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14" fillId="14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4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2" fillId="6" borderId="4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25" fillId="22" borderId="9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77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/>
    <xf numFmtId="0" fontId="3" fillId="0" borderId="1" xfId="0" applyFont="1" applyBorder="1"/>
    <xf numFmtId="177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77" fontId="3" fillId="0" borderId="1" xfId="0" applyNumberFormat="1" applyFont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6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H19" sqref="H19"/>
    </sheetView>
  </sheetViews>
  <sheetFormatPr defaultColWidth="9" defaultRowHeight="14.25" outlineLevelCol="5"/>
  <cols>
    <col min="2" max="2" width="8.375" customWidth="1"/>
    <col min="3" max="3" width="10.125" customWidth="1"/>
    <col min="4" max="4" width="14.75" customWidth="1"/>
    <col min="5" max="5" width="10.375" customWidth="1"/>
    <col min="6" max="6" width="11" customWidth="1"/>
  </cols>
  <sheetData>
    <row r="1" ht="31.9" customHeight="1" spans="1:6">
      <c r="A1" s="9" t="s">
        <v>0</v>
      </c>
      <c r="B1" s="9"/>
      <c r="C1" s="9"/>
      <c r="D1" s="9"/>
      <c r="E1" s="9"/>
      <c r="F1" s="9"/>
    </row>
    <row r="2" spans="1:6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</row>
    <row r="3" spans="1:6">
      <c r="A3" s="11">
        <v>1</v>
      </c>
      <c r="B3" s="12" t="s">
        <v>7</v>
      </c>
      <c r="C3" s="12" t="s">
        <v>8</v>
      </c>
      <c r="D3" s="12"/>
      <c r="E3" s="12"/>
      <c r="F3" s="12"/>
    </row>
    <row r="4" spans="1:6">
      <c r="A4" s="11">
        <v>2</v>
      </c>
      <c r="B4" s="12" t="s">
        <v>9</v>
      </c>
      <c r="C4" s="12" t="s">
        <v>8</v>
      </c>
      <c r="D4" s="12"/>
      <c r="E4" s="12"/>
      <c r="F4" s="12"/>
    </row>
    <row r="5" spans="1:6">
      <c r="A5" s="11">
        <v>3</v>
      </c>
      <c r="B5" s="12" t="s">
        <v>10</v>
      </c>
      <c r="C5" s="12" t="s">
        <v>8</v>
      </c>
      <c r="D5" s="12"/>
      <c r="E5" s="12"/>
      <c r="F5" s="12"/>
    </row>
    <row r="6" spans="1:6">
      <c r="A6" s="11">
        <v>4</v>
      </c>
      <c r="B6" s="12" t="s">
        <v>11</v>
      </c>
      <c r="C6" s="12" t="s">
        <v>8</v>
      </c>
      <c r="D6" s="12"/>
      <c r="E6" s="12"/>
      <c r="F6" s="12"/>
    </row>
    <row r="7" spans="1:6">
      <c r="A7" s="11">
        <v>5</v>
      </c>
      <c r="B7" s="12" t="s">
        <v>12</v>
      </c>
      <c r="C7" s="12" t="s">
        <v>13</v>
      </c>
      <c r="D7" s="13">
        <v>100</v>
      </c>
      <c r="E7" s="14">
        <v>25</v>
      </c>
      <c r="F7" s="14">
        <f>D7*E7</f>
        <v>2500</v>
      </c>
    </row>
    <row r="8" spans="1:6">
      <c r="A8" s="11">
        <v>6</v>
      </c>
      <c r="B8" s="12" t="s">
        <v>14</v>
      </c>
      <c r="C8" s="12" t="s">
        <v>8</v>
      </c>
      <c r="D8" s="13"/>
      <c r="E8" s="14"/>
      <c r="F8" s="14"/>
    </row>
    <row r="9" spans="1:6">
      <c r="A9" s="11">
        <v>7</v>
      </c>
      <c r="B9" s="12" t="s">
        <v>15</v>
      </c>
      <c r="C9" s="12" t="s">
        <v>13</v>
      </c>
      <c r="D9" s="13">
        <v>95</v>
      </c>
      <c r="E9" s="14">
        <v>25</v>
      </c>
      <c r="F9" s="14">
        <f>D9*E9</f>
        <v>2375</v>
      </c>
    </row>
    <row r="10" spans="1:6">
      <c r="A10" s="11">
        <v>8</v>
      </c>
      <c r="B10" s="12" t="s">
        <v>16</v>
      </c>
      <c r="C10" s="12" t="s">
        <v>8</v>
      </c>
      <c r="D10" s="13"/>
      <c r="E10" s="14"/>
      <c r="F10" s="14"/>
    </row>
    <row r="11" spans="1:6">
      <c r="A11" s="11">
        <v>9</v>
      </c>
      <c r="B11" s="12" t="s">
        <v>17</v>
      </c>
      <c r="C11" s="12" t="s">
        <v>8</v>
      </c>
      <c r="D11" s="13"/>
      <c r="E11" s="14"/>
      <c r="F11" s="14"/>
    </row>
    <row r="12" spans="1:6">
      <c r="A12" s="11">
        <v>10</v>
      </c>
      <c r="B12" s="12" t="s">
        <v>18</v>
      </c>
      <c r="C12" s="12" t="s">
        <v>13</v>
      </c>
      <c r="D12" s="13">
        <v>80</v>
      </c>
      <c r="E12" s="14">
        <v>25</v>
      </c>
      <c r="F12" s="14">
        <f>D12*E12</f>
        <v>2000</v>
      </c>
    </row>
    <row r="13" spans="1:6">
      <c r="A13" s="11">
        <v>11</v>
      </c>
      <c r="B13" s="12" t="s">
        <v>19</v>
      </c>
      <c r="C13" s="12" t="s">
        <v>8</v>
      </c>
      <c r="D13" s="13"/>
      <c r="E13" s="13"/>
      <c r="F13" s="13"/>
    </row>
    <row r="14" spans="1:6">
      <c r="A14" s="11">
        <v>12</v>
      </c>
      <c r="B14" s="12" t="s">
        <v>20</v>
      </c>
      <c r="C14" s="12" t="s">
        <v>8</v>
      </c>
      <c r="D14" s="12"/>
      <c r="E14" s="12"/>
      <c r="F14" s="12"/>
    </row>
    <row r="15" spans="4:6">
      <c r="D15" s="12"/>
      <c r="E15" s="12"/>
      <c r="F15" s="12"/>
    </row>
  </sheetData>
  <mergeCells count="1">
    <mergeCell ref="A1:F1"/>
  </mergeCells>
  <dataValidations count="1">
    <dataValidation type="list" allowBlank="1" showInputMessage="1" showErrorMessage="1" sqref="C3:C14">
      <formula1>"工人,管理人员"</formula1>
    </dataValidation>
  </dataValidations>
  <pageMargins left="0.75" right="0.75" top="1" bottom="1" header="0.5" footer="0.5"/>
  <pageSetup paperSize="9" orientation="portrait" horizontalDpi="300" verticalDpi="3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workbookViewId="0">
      <selection activeCell="B4" sqref="B4"/>
    </sheetView>
  </sheetViews>
  <sheetFormatPr defaultColWidth="9" defaultRowHeight="14.25"/>
  <cols>
    <col min="1" max="1" width="4.625" customWidth="1"/>
    <col min="2" max="2" width="5.625" customWidth="1"/>
    <col min="3" max="3" width="7.125" customWidth="1"/>
    <col min="4" max="4" width="7.75" customWidth="1"/>
    <col min="5" max="6" width="8" customWidth="1"/>
    <col min="7" max="7" width="7" customWidth="1"/>
    <col min="8" max="8" width="7.25" customWidth="1"/>
    <col min="9" max="9" width="8" customWidth="1"/>
    <col min="10" max="10" width="7.875" customWidth="1"/>
    <col min="11" max="11" width="8" customWidth="1"/>
    <col min="12" max="12" width="7.375" customWidth="1"/>
    <col min="13" max="13" width="7.75" customWidth="1"/>
    <col min="14" max="14" width="7.875" customWidth="1"/>
    <col min="15" max="15" width="7" customWidth="1"/>
  </cols>
  <sheetData>
    <row r="1" ht="20.25" spans="1:1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3" t="s">
        <v>1</v>
      </c>
      <c r="B3" s="3" t="s">
        <v>2</v>
      </c>
      <c r="C3" s="3" t="s">
        <v>23</v>
      </c>
      <c r="D3" s="3" t="s">
        <v>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6</v>
      </c>
      <c r="J3" s="3" t="s">
        <v>28</v>
      </c>
      <c r="K3" s="3" t="s">
        <v>29</v>
      </c>
      <c r="L3" s="3" t="s">
        <v>30</v>
      </c>
      <c r="M3" s="3" t="s">
        <v>31</v>
      </c>
      <c r="N3" s="3" t="s">
        <v>32</v>
      </c>
      <c r="O3" s="3" t="s">
        <v>33</v>
      </c>
    </row>
    <row r="4" spans="1:15">
      <c r="A4" s="4">
        <v>1</v>
      </c>
      <c r="B4" s="5" t="s">
        <v>7</v>
      </c>
      <c r="C4" s="6" t="s">
        <v>34</v>
      </c>
      <c r="D4" s="6" t="s">
        <v>8</v>
      </c>
      <c r="E4" s="6">
        <v>3000</v>
      </c>
      <c r="F4" s="6">
        <v>2000</v>
      </c>
      <c r="G4" s="6">
        <v>500</v>
      </c>
      <c r="H4" s="6">
        <v>300</v>
      </c>
      <c r="I4" s="6">
        <f>IF(D4="工人",计件工资记录表!F3,0)</f>
        <v>0</v>
      </c>
      <c r="J4" s="6">
        <f>SUM(E4:I4)</f>
        <v>5800</v>
      </c>
      <c r="K4" s="6">
        <v>300</v>
      </c>
      <c r="L4" s="6">
        <v>100</v>
      </c>
      <c r="M4" s="6">
        <f>IF(J4&gt;5000,J4*0.15,0)</f>
        <v>870</v>
      </c>
      <c r="N4" s="6">
        <f>J4-K4-L4-M4</f>
        <v>4530</v>
      </c>
      <c r="O4" s="6"/>
    </row>
    <row r="5" spans="1:15">
      <c r="A5" s="4">
        <v>2</v>
      </c>
      <c r="B5" s="5" t="s">
        <v>9</v>
      </c>
      <c r="C5" s="6" t="s">
        <v>34</v>
      </c>
      <c r="D5" s="6" t="s">
        <v>8</v>
      </c>
      <c r="E5" s="6">
        <v>3000</v>
      </c>
      <c r="F5" s="6">
        <v>2000</v>
      </c>
      <c r="G5" s="6">
        <v>500</v>
      </c>
      <c r="H5" s="6">
        <v>300</v>
      </c>
      <c r="I5" s="6">
        <f>IF(D5="工人",计件工资记录表!F4,0)</f>
        <v>0</v>
      </c>
      <c r="J5" s="6">
        <f t="shared" ref="J5:J15" si="0">SUM(E5:I5)</f>
        <v>5800</v>
      </c>
      <c r="K5" s="6">
        <v>300</v>
      </c>
      <c r="L5" s="6">
        <v>0</v>
      </c>
      <c r="M5" s="6">
        <f t="shared" ref="M5:M15" si="1">IF(J5&gt;5000,J5*0.15,0)</f>
        <v>870</v>
      </c>
      <c r="N5" s="6">
        <f t="shared" ref="N5:N15" si="2">J5-K5-L5-M5</f>
        <v>4630</v>
      </c>
      <c r="O5" s="6"/>
    </row>
    <row r="6" spans="1:15">
      <c r="A6" s="4">
        <v>3</v>
      </c>
      <c r="B6" s="5" t="s">
        <v>10</v>
      </c>
      <c r="C6" s="6" t="s">
        <v>35</v>
      </c>
      <c r="D6" s="6" t="s">
        <v>8</v>
      </c>
      <c r="E6" s="6">
        <v>2000</v>
      </c>
      <c r="F6" s="6">
        <v>2000</v>
      </c>
      <c r="G6" s="6">
        <v>800</v>
      </c>
      <c r="H6" s="6">
        <v>300</v>
      </c>
      <c r="I6" s="6">
        <f>IF(D6="工人",计件工资记录表!F5,0)</f>
        <v>0</v>
      </c>
      <c r="J6" s="6">
        <f t="shared" si="0"/>
        <v>5100</v>
      </c>
      <c r="K6" s="6">
        <v>200</v>
      </c>
      <c r="L6" s="6">
        <v>33</v>
      </c>
      <c r="M6" s="6">
        <f t="shared" si="1"/>
        <v>765</v>
      </c>
      <c r="N6" s="6">
        <f t="shared" si="2"/>
        <v>4102</v>
      </c>
      <c r="O6" s="6"/>
    </row>
    <row r="7" spans="1:15">
      <c r="A7" s="4">
        <v>4</v>
      </c>
      <c r="B7" s="5" t="s">
        <v>11</v>
      </c>
      <c r="C7" s="6" t="s">
        <v>35</v>
      </c>
      <c r="D7" s="6" t="s">
        <v>8</v>
      </c>
      <c r="E7" s="6">
        <v>2000</v>
      </c>
      <c r="F7" s="6">
        <v>2000</v>
      </c>
      <c r="G7" s="6">
        <v>800</v>
      </c>
      <c r="H7" s="6">
        <v>300</v>
      </c>
      <c r="I7" s="6">
        <f>IF(D7="工人",计件工资记录表!F6,0)</f>
        <v>0</v>
      </c>
      <c r="J7" s="6">
        <f t="shared" si="0"/>
        <v>5100</v>
      </c>
      <c r="K7" s="6">
        <v>200</v>
      </c>
      <c r="L7" s="6">
        <v>0</v>
      </c>
      <c r="M7" s="6">
        <f t="shared" si="1"/>
        <v>765</v>
      </c>
      <c r="N7" s="6">
        <f t="shared" si="2"/>
        <v>4135</v>
      </c>
      <c r="O7" s="6"/>
    </row>
    <row r="8" spans="1:15">
      <c r="A8" s="4">
        <v>5</v>
      </c>
      <c r="B8" s="5" t="s">
        <v>12</v>
      </c>
      <c r="C8" s="6" t="s">
        <v>36</v>
      </c>
      <c r="D8" s="6" t="s">
        <v>13</v>
      </c>
      <c r="E8" s="6">
        <v>1500</v>
      </c>
      <c r="F8" s="6">
        <v>1500</v>
      </c>
      <c r="G8" s="6">
        <v>1000</v>
      </c>
      <c r="H8" s="6">
        <v>300</v>
      </c>
      <c r="I8" s="6">
        <f>IF(D8="工人",计件工资记录表!F7,0)</f>
        <v>2500</v>
      </c>
      <c r="J8" s="6">
        <f t="shared" si="0"/>
        <v>6800</v>
      </c>
      <c r="K8" s="6">
        <v>150</v>
      </c>
      <c r="L8" s="6">
        <v>100</v>
      </c>
      <c r="M8" s="6">
        <f t="shared" si="1"/>
        <v>1020</v>
      </c>
      <c r="N8" s="6">
        <f t="shared" si="2"/>
        <v>5530</v>
      </c>
      <c r="O8" s="6"/>
    </row>
    <row r="9" spans="1:15">
      <c r="A9" s="4">
        <v>6</v>
      </c>
      <c r="B9" s="5" t="s">
        <v>14</v>
      </c>
      <c r="C9" s="6" t="s">
        <v>37</v>
      </c>
      <c r="D9" s="6" t="s">
        <v>8</v>
      </c>
      <c r="E9" s="6">
        <v>2500</v>
      </c>
      <c r="F9" s="6">
        <v>2000</v>
      </c>
      <c r="G9" s="6">
        <v>600</v>
      </c>
      <c r="H9" s="6">
        <v>250</v>
      </c>
      <c r="I9" s="6">
        <f>IF(D9="工人",计件工资记录表!F8,0)</f>
        <v>0</v>
      </c>
      <c r="J9" s="6">
        <f t="shared" si="0"/>
        <v>5350</v>
      </c>
      <c r="K9" s="6">
        <v>250</v>
      </c>
      <c r="L9" s="6">
        <v>250</v>
      </c>
      <c r="M9" s="6">
        <f t="shared" si="1"/>
        <v>802.5</v>
      </c>
      <c r="N9" s="6">
        <f t="shared" si="2"/>
        <v>4047.5</v>
      </c>
      <c r="O9" s="6"/>
    </row>
    <row r="10" spans="1:15">
      <c r="A10" s="4">
        <v>7</v>
      </c>
      <c r="B10" s="5" t="s">
        <v>15</v>
      </c>
      <c r="C10" s="6" t="s">
        <v>36</v>
      </c>
      <c r="D10" s="6" t="s">
        <v>13</v>
      </c>
      <c r="E10" s="6">
        <v>1500</v>
      </c>
      <c r="F10" s="6">
        <v>1500</v>
      </c>
      <c r="G10" s="6">
        <v>1000</v>
      </c>
      <c r="H10" s="6">
        <v>300</v>
      </c>
      <c r="I10" s="6">
        <f>IF(D10="工人",计件工资记录表!F9,0)</f>
        <v>2375</v>
      </c>
      <c r="J10" s="6">
        <f t="shared" si="0"/>
        <v>6675</v>
      </c>
      <c r="K10" s="6">
        <v>150</v>
      </c>
      <c r="L10" s="6">
        <v>0</v>
      </c>
      <c r="M10" s="6">
        <f t="shared" si="1"/>
        <v>1001.25</v>
      </c>
      <c r="N10" s="6">
        <f t="shared" si="2"/>
        <v>5523.75</v>
      </c>
      <c r="O10" s="6"/>
    </row>
    <row r="11" spans="1:15">
      <c r="A11" s="4">
        <v>8</v>
      </c>
      <c r="B11" s="5" t="s">
        <v>16</v>
      </c>
      <c r="C11" s="6" t="s">
        <v>35</v>
      </c>
      <c r="D11" s="6" t="s">
        <v>8</v>
      </c>
      <c r="E11" s="6">
        <v>2000</v>
      </c>
      <c r="F11" s="6">
        <v>2000</v>
      </c>
      <c r="G11" s="6">
        <v>800</v>
      </c>
      <c r="H11" s="6">
        <v>300</v>
      </c>
      <c r="I11" s="6">
        <f>IF(D11="工人",计件工资记录表!F10,0)</f>
        <v>0</v>
      </c>
      <c r="J11" s="6">
        <f t="shared" si="0"/>
        <v>5100</v>
      </c>
      <c r="K11" s="6">
        <v>200</v>
      </c>
      <c r="L11" s="6">
        <v>0</v>
      </c>
      <c r="M11" s="6">
        <f t="shared" si="1"/>
        <v>765</v>
      </c>
      <c r="N11" s="6">
        <f t="shared" si="2"/>
        <v>4135</v>
      </c>
      <c r="O11" s="6"/>
    </row>
    <row r="12" spans="1:15">
      <c r="A12" s="4">
        <v>9</v>
      </c>
      <c r="B12" s="5" t="s">
        <v>17</v>
      </c>
      <c r="C12" s="6" t="s">
        <v>37</v>
      </c>
      <c r="D12" s="6" t="s">
        <v>8</v>
      </c>
      <c r="E12" s="6">
        <v>2500</v>
      </c>
      <c r="F12" s="6">
        <v>2000</v>
      </c>
      <c r="G12" s="6">
        <v>600</v>
      </c>
      <c r="H12" s="6">
        <v>250</v>
      </c>
      <c r="I12" s="6">
        <f>IF(D12="工人",计件工资记录表!F11,0)</f>
        <v>0</v>
      </c>
      <c r="J12" s="6">
        <f t="shared" si="0"/>
        <v>5350</v>
      </c>
      <c r="K12" s="6">
        <v>250</v>
      </c>
      <c r="L12" s="6">
        <v>583</v>
      </c>
      <c r="M12" s="6">
        <f t="shared" si="1"/>
        <v>802.5</v>
      </c>
      <c r="N12" s="6">
        <f t="shared" si="2"/>
        <v>3714.5</v>
      </c>
      <c r="O12" s="6"/>
    </row>
    <row r="13" spans="1:15">
      <c r="A13" s="4">
        <v>10</v>
      </c>
      <c r="B13" s="5" t="s">
        <v>18</v>
      </c>
      <c r="C13" s="6" t="s">
        <v>36</v>
      </c>
      <c r="D13" s="6" t="s">
        <v>13</v>
      </c>
      <c r="E13" s="6">
        <v>1500</v>
      </c>
      <c r="F13" s="6">
        <v>1500</v>
      </c>
      <c r="G13" s="6">
        <v>1000</v>
      </c>
      <c r="H13" s="6">
        <v>300</v>
      </c>
      <c r="I13" s="6">
        <f>IF(D13="工人",计件工资记录表!F12,0)</f>
        <v>2000</v>
      </c>
      <c r="J13" s="6">
        <f t="shared" si="0"/>
        <v>6300</v>
      </c>
      <c r="K13" s="6">
        <v>150</v>
      </c>
      <c r="L13" s="6">
        <v>0</v>
      </c>
      <c r="M13" s="6">
        <f t="shared" si="1"/>
        <v>945</v>
      </c>
      <c r="N13" s="6">
        <f t="shared" si="2"/>
        <v>5205</v>
      </c>
      <c r="O13" s="6"/>
    </row>
    <row r="14" spans="1:15">
      <c r="A14" s="4">
        <v>11</v>
      </c>
      <c r="B14" s="5" t="s">
        <v>19</v>
      </c>
      <c r="C14" s="6" t="s">
        <v>35</v>
      </c>
      <c r="D14" s="6" t="s">
        <v>8</v>
      </c>
      <c r="E14" s="6">
        <v>2000</v>
      </c>
      <c r="F14" s="6">
        <v>2000</v>
      </c>
      <c r="G14" s="6">
        <v>800</v>
      </c>
      <c r="H14" s="6">
        <v>300</v>
      </c>
      <c r="I14" s="6">
        <f>IF(D14="工人",计件工资记录表!F13,0)</f>
        <v>0</v>
      </c>
      <c r="J14" s="6">
        <f t="shared" si="0"/>
        <v>5100</v>
      </c>
      <c r="K14" s="6">
        <v>200</v>
      </c>
      <c r="L14" s="6">
        <v>333</v>
      </c>
      <c r="M14" s="6">
        <f t="shared" si="1"/>
        <v>765</v>
      </c>
      <c r="N14" s="6">
        <f t="shared" si="2"/>
        <v>3802</v>
      </c>
      <c r="O14" s="6"/>
    </row>
    <row r="15" spans="1:15">
      <c r="A15" s="4">
        <v>12</v>
      </c>
      <c r="B15" s="5" t="s">
        <v>20</v>
      </c>
      <c r="C15" s="6" t="s">
        <v>35</v>
      </c>
      <c r="D15" s="6" t="s">
        <v>8</v>
      </c>
      <c r="E15" s="6">
        <v>2000</v>
      </c>
      <c r="F15" s="6">
        <v>2000</v>
      </c>
      <c r="G15" s="6">
        <v>800</v>
      </c>
      <c r="H15" s="6">
        <v>300</v>
      </c>
      <c r="I15" s="6">
        <f>IF(D15="工人",计件工资记录表!F14,0)</f>
        <v>0</v>
      </c>
      <c r="J15" s="6">
        <f t="shared" si="0"/>
        <v>5100</v>
      </c>
      <c r="K15" s="6">
        <v>200</v>
      </c>
      <c r="L15" s="6">
        <v>0</v>
      </c>
      <c r="M15" s="6">
        <f t="shared" si="1"/>
        <v>765</v>
      </c>
      <c r="N15" s="6">
        <f t="shared" si="2"/>
        <v>4135</v>
      </c>
      <c r="O15" s="6"/>
    </row>
    <row r="16" spans="1:15">
      <c r="A16" s="7" t="s">
        <v>38</v>
      </c>
      <c r="B16" s="7"/>
      <c r="C16" s="7"/>
      <c r="D16" s="7"/>
      <c r="E16" s="8">
        <f>SUM(E4:E15)</f>
        <v>25500</v>
      </c>
      <c r="F16" s="8">
        <f t="shared" ref="F16:N16" si="3">SUM(F4:F15)</f>
        <v>22500</v>
      </c>
      <c r="G16" s="8">
        <f t="shared" si="3"/>
        <v>9200</v>
      </c>
      <c r="H16" s="8">
        <f t="shared" si="3"/>
        <v>3500</v>
      </c>
      <c r="I16" s="8">
        <f t="shared" si="3"/>
        <v>6875</v>
      </c>
      <c r="J16" s="8">
        <f t="shared" si="3"/>
        <v>67575</v>
      </c>
      <c r="K16" s="8">
        <f t="shared" si="3"/>
        <v>2550</v>
      </c>
      <c r="L16" s="8">
        <f t="shared" si="3"/>
        <v>1399</v>
      </c>
      <c r="M16" s="8">
        <f t="shared" si="3"/>
        <v>10136.25</v>
      </c>
      <c r="N16" s="8">
        <f t="shared" si="3"/>
        <v>53489.75</v>
      </c>
      <c r="O16" s="7"/>
    </row>
  </sheetData>
  <mergeCells count="2">
    <mergeCell ref="A1:O1"/>
    <mergeCell ref="A2:O2"/>
  </mergeCells>
  <dataValidations count="2">
    <dataValidation type="list" allowBlank="1" showInputMessage="1" showErrorMessage="1" sqref="C4:C15">
      <formula1>"财务部,生产部,销售部,办公室"</formula1>
    </dataValidation>
    <dataValidation type="list" allowBlank="1" showInputMessage="1" showErrorMessage="1" sqref="D4:D15">
      <formula1>"工人,管理人员"</formula1>
    </dataValidation>
  </dataValidations>
  <pageMargins left="0.75" right="0.75" top="1" bottom="1" header="0.5" footer="0.5"/>
  <pageSetup paperSize="9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计件工资记录表</vt:lpstr>
      <vt:lpstr>工资表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89360</cp:lastModifiedBy>
  <dcterms:created xsi:type="dcterms:W3CDTF">1996-12-17T01:32:42Z</dcterms:created>
  <dcterms:modified xsi:type="dcterms:W3CDTF">2017-09-01T03:59:11Z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