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drawings/drawing2.xml" ContentType="application/vnd.openxmlformats-officedocument.drawing+xml"/>
  <Override PartName="/xl/drawings/drawing3.xml" ContentType="application/vnd.openxmlformats-officedocument.drawing+xml"/>
  <Override PartName="/xl/tables/table3.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tables/table4.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ownloads\GoSkills\Challenge 5\"/>
    </mc:Choice>
  </mc:AlternateContent>
  <xr:revisionPtr revIDLastSave="0" documentId="13_ncr:1_{D7F092D0-0997-4A7C-AC34-D3E3FBFF49CC}" xr6:coauthVersionLast="47" xr6:coauthVersionMax="47" xr10:uidLastSave="{00000000-0000-0000-0000-000000000000}"/>
  <bookViews>
    <workbookView xWindow="-120" yWindow="-120" windowWidth="20730" windowHeight="11160" firstSheet="4" activeTab="14" xr2:uid="{F7B2C9B0-6FFA-4923-BDA6-6B1EB3955020}"/>
  </bookViews>
  <sheets>
    <sheet name="#1" sheetId="1" r:id="rId1"/>
    <sheet name="#2" sheetId="8" r:id="rId2"/>
    <sheet name="#3" sheetId="3" r:id="rId3"/>
    <sheet name="Country Data" sheetId="4" r:id="rId4"/>
    <sheet name="#4" sheetId="9" r:id="rId5"/>
    <sheet name="#5" sheetId="7" r:id="rId6"/>
    <sheet name="#6" sheetId="6" r:id="rId7"/>
    <sheet name="Emp Data" sheetId="5" r:id="rId8"/>
    <sheet name="#7" sheetId="10" r:id="rId9"/>
    <sheet name="#8" sheetId="11" r:id="rId10"/>
    <sheet name="#9" sheetId="13" r:id="rId11"/>
    <sheet name="#10" sheetId="14" r:id="rId12"/>
    <sheet name="Data" sheetId="2" r:id="rId13"/>
    <sheet name="#11" sheetId="12" r:id="rId14"/>
    <sheet name="#12"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2" l="1"/>
  <c r="C4" i="14"/>
  <c r="B14" i="13"/>
  <c r="B15" i="13"/>
  <c r="B2" i="11"/>
  <c r="F4" i="10"/>
  <c r="B3" i="6"/>
  <c r="B4" i="6"/>
  <c r="B5" i="6"/>
  <c r="B6" i="6"/>
  <c r="B7" i="6"/>
  <c r="B8" i="6"/>
  <c r="B9" i="6"/>
  <c r="B10" i="6"/>
  <c r="B11" i="6"/>
  <c r="B12" i="6"/>
  <c r="B2" i="6"/>
  <c r="D8" i="7"/>
  <c r="C2" i="9"/>
  <c r="C3" i="9"/>
  <c r="C4" i="9"/>
  <c r="C5" i="9"/>
  <c r="C6" i="9"/>
  <c r="C7" i="9"/>
  <c r="C8" i="9"/>
  <c r="C9" i="9"/>
  <c r="C10" i="9"/>
  <c r="C11" i="9"/>
  <c r="C12" i="9"/>
  <c r="C13" i="9"/>
  <c r="C14" i="9"/>
  <c r="D6" i="9"/>
  <c r="D7" i="9"/>
  <c r="D8" i="9"/>
  <c r="D9" i="9"/>
  <c r="D10" i="9"/>
  <c r="D11" i="9"/>
  <c r="D12" i="9"/>
  <c r="D13" i="9"/>
  <c r="D14" i="9"/>
  <c r="D3" i="9"/>
  <c r="D4" i="9"/>
  <c r="D5" i="9"/>
  <c r="D2" i="9"/>
  <c r="C3" i="3"/>
  <c r="C4" i="3"/>
  <c r="C5" i="3"/>
  <c r="C6" i="3"/>
  <c r="C7" i="3"/>
  <c r="C8" i="3"/>
  <c r="C9" i="3"/>
  <c r="C10" i="3"/>
  <c r="C11" i="3"/>
  <c r="C12" i="3"/>
  <c r="C13" i="3"/>
  <c r="C14" i="3"/>
  <c r="C2" i="3"/>
  <c r="F3" i="8"/>
  <c r="F3" i="1"/>
  <c r="C3" i="14" l="1"/>
  <c r="F6" i="15" a="1"/>
  <c r="F6" i="15" s="1"/>
  <c r="C3" i="12" l="1"/>
  <c r="C4" i="12"/>
  <c r="C5" i="12"/>
  <c r="C6" i="12"/>
  <c r="C7" i="12"/>
  <c r="C8" i="12"/>
  <c r="C9" i="12"/>
  <c r="C10" i="12"/>
  <c r="C11" i="12"/>
  <c r="C12" i="12"/>
  <c r="C13" i="12"/>
  <c r="C14" i="12"/>
  <c r="B3" i="11"/>
  <c r="B4" i="11"/>
  <c r="B5" i="11"/>
  <c r="B6" i="11"/>
  <c r="B7" i="11"/>
  <c r="F3"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tc={46CECC63-840E-493D-86E8-4EF418F724EF}</author>
  </authors>
  <commentList>
    <comment ref="B15" authorId="0" shapeId="0" xr:uid="{46CECC63-840E-493D-86E8-4EF418F724EF}">
      <text>
        <t>[Threaded comment]
Your version of Excel allows you to read this threaded comment; however, any edits to it will get removed if the file is opened in a newer version of Excel. Learn more: https://go.microsoft.com/fwlink/?linkid=870924
Comment:
    The formula in this was removed by me to reflect the old figure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<sst xmlns="http://schemas.openxmlformats.org/spreadsheetml/2006/main" count="334" uniqueCount="134">
  <si>
    <t>Name</t>
  </si>
  <si>
    <t>Country</t>
  </si>
  <si>
    <t>Continent</t>
  </si>
  <si>
    <t>Daniel Tonini</t>
  </si>
  <si>
    <t>Tanzania</t>
  </si>
  <si>
    <t>Hanna Moos</t>
  </si>
  <si>
    <t>Italy</t>
  </si>
  <si>
    <t>Jaime Yorres</t>
  </si>
  <si>
    <t>Canada</t>
  </si>
  <si>
    <t>José Pedro Freyre</t>
  </si>
  <si>
    <t>Portugal</t>
  </si>
  <si>
    <t>Carlos Hernández</t>
  </si>
  <si>
    <t>André Fonseca</t>
  </si>
  <si>
    <t>Cyprus</t>
  </si>
  <si>
    <t>Annette Roulet</t>
  </si>
  <si>
    <t>Peru</t>
  </si>
  <si>
    <t>John Steel</t>
  </si>
  <si>
    <t>India</t>
  </si>
  <si>
    <t>Ana Trujillo</t>
  </si>
  <si>
    <t>Mexico</t>
  </si>
  <si>
    <t>Patricia McKenna</t>
  </si>
  <si>
    <t>Slovenia</t>
  </si>
  <si>
    <t>Philip Cramer</t>
  </si>
  <si>
    <t>Poland</t>
  </si>
  <si>
    <t>Yoshi Tannamuri</t>
  </si>
  <si>
    <t>Population</t>
  </si>
  <si>
    <t>North America</t>
  </si>
  <si>
    <t>Europe</t>
  </si>
  <si>
    <t>Ghana</t>
  </si>
  <si>
    <t>Africa</t>
  </si>
  <si>
    <t>Asia</t>
  </si>
  <si>
    <t>Japan</t>
  </si>
  <si>
    <t>South America</t>
  </si>
  <si>
    <t>Elizabeth Lincoln</t>
  </si>
  <si>
    <t>Victoria Ashworth</t>
  </si>
  <si>
    <t>Patricio Simpson</t>
  </si>
  <si>
    <t>Francisco Chang</t>
  </si>
  <si>
    <t>Yang Wang</t>
  </si>
  <si>
    <t>Pedro Afonso</t>
  </si>
  <si>
    <t>Elizabeth Brown</t>
  </si>
  <si>
    <t>Sven Ottlieb</t>
  </si>
  <si>
    <t>Janine Labrune</t>
  </si>
  <si>
    <t>Ann Devon</t>
  </si>
  <si>
    <t>Roland Mendel</t>
  </si>
  <si>
    <t>Names</t>
  </si>
  <si>
    <t>Date Joined</t>
  </si>
  <si>
    <t>Dept</t>
  </si>
  <si>
    <t>Sales</t>
  </si>
  <si>
    <t>Marketing</t>
  </si>
  <si>
    <t>IT</t>
  </si>
  <si>
    <t>Finance</t>
  </si>
  <si>
    <t>Month</t>
  </si>
  <si>
    <t>January</t>
  </si>
  <si>
    <t>February</t>
  </si>
  <si>
    <t>March</t>
  </si>
  <si>
    <t>April</t>
  </si>
  <si>
    <t>May</t>
  </si>
  <si>
    <t>June</t>
  </si>
  <si>
    <t>July</t>
  </si>
  <si>
    <t>August</t>
  </si>
  <si>
    <t>September</t>
  </si>
  <si>
    <t>October</t>
  </si>
  <si>
    <t>November</t>
  </si>
  <si>
    <t>December</t>
  </si>
  <si>
    <t>Exam Scores</t>
  </si>
  <si>
    <t>Average</t>
  </si>
  <si>
    <t>Region</t>
  </si>
  <si>
    <t>Product</t>
  </si>
  <si>
    <t>Total Sales</t>
  </si>
  <si>
    <t>South</t>
  </si>
  <si>
    <t>East</t>
  </si>
  <si>
    <t>West</t>
  </si>
  <si>
    <t>Cookies</t>
  </si>
  <si>
    <t>Pizza</t>
  </si>
  <si>
    <t>Level</t>
  </si>
  <si>
    <t>Green</t>
  </si>
  <si>
    <t>Amber</t>
  </si>
  <si>
    <t>Red</t>
  </si>
  <si>
    <t>Discount</t>
  </si>
  <si>
    <t>Reference</t>
  </si>
  <si>
    <t>11A408-1</t>
  </si>
  <si>
    <t>023A300-24</t>
  </si>
  <si>
    <t>305A991-1</t>
  </si>
  <si>
    <t>33A046-1</t>
  </si>
  <si>
    <t>62800A553-24</t>
  </si>
  <si>
    <t>Client Code</t>
  </si>
  <si>
    <t>Score</t>
  </si>
  <si>
    <t>Grade</t>
  </si>
  <si>
    <t>Avenger</t>
  </si>
  <si>
    <t>Very Good</t>
  </si>
  <si>
    <t>Well Done</t>
  </si>
  <si>
    <t>Terrible</t>
  </si>
  <si>
    <t>North</t>
  </si>
  <si>
    <t>Total</t>
  </si>
  <si>
    <t>ID</t>
  </si>
  <si>
    <t>Rep</t>
  </si>
  <si>
    <t>Sarah</t>
  </si>
  <si>
    <t>David</t>
  </si>
  <si>
    <t>Jonathan</t>
  </si>
  <si>
    <t>Gita</t>
  </si>
  <si>
    <t>Michelle</t>
  </si>
  <si>
    <t>Gary</t>
  </si>
  <si>
    <t>Elena</t>
  </si>
  <si>
    <t>Raj</t>
  </si>
  <si>
    <t>Callum</t>
  </si>
  <si>
    <t>Oz</t>
  </si>
  <si>
    <t>Connor</t>
  </si>
  <si>
    <t>Felipe</t>
  </si>
  <si>
    <t>Javier</t>
  </si>
  <si>
    <t>Steven</t>
  </si>
  <si>
    <t>Claire</t>
  </si>
  <si>
    <t>Jason</t>
  </si>
  <si>
    <t>Carl</t>
  </si>
  <si>
    <t>Sharon</t>
  </si>
  <si>
    <t>Emily</t>
  </si>
  <si>
    <r>
      <t xml:space="preserve">Send to </t>
    </r>
    <r>
      <rPr>
        <b/>
        <sz val="14"/>
        <color theme="4"/>
        <rFont val="Calibri"/>
        <family val="2"/>
        <scheme val="minor"/>
      </rPr>
      <t>bob@ishouldnotbehere.com</t>
    </r>
  </si>
  <si>
    <t>Department</t>
  </si>
  <si>
    <t>Salary</t>
  </si>
  <si>
    <t>Admin</t>
  </si>
  <si>
    <t>Complaints</t>
  </si>
  <si>
    <t>June Foster</t>
  </si>
  <si>
    <t>Brett Jones</t>
  </si>
  <si>
    <t>Maurine Krieger</t>
  </si>
  <si>
    <t>Jerri Ebron</t>
  </si>
  <si>
    <t>Li Xi</t>
  </si>
  <si>
    <t>Eliza Fekete</t>
  </si>
  <si>
    <t>Jean Shagall</t>
  </si>
  <si>
    <t>Miguel Shuck</t>
  </si>
  <si>
    <t>Beverly Blair</t>
  </si>
  <si>
    <t>Andrew Thompson</t>
  </si>
  <si>
    <t>Glennie Butters</t>
  </si>
  <si>
    <t>Country data was hidden, so just right click on any of the sheets and unhide country data</t>
  </si>
  <si>
    <t>Discount Fixed</t>
  </si>
  <si>
    <t>006A712-3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</si>
</sst>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 #,##0.00_-;_-* &quot;-&quot;??_-;_-@_-"/>
    <numFmt numFmtId="165" formatCode="_-* #,##0_-;\-* #,##0_-;_-* &quot;-&quot;??_-;_-@_-"/>
  </numFmts>
  <fonts count="13" x14ac:knownFonts="1">
    <font>
      <sz val="14"/>
      <color theme="1"/>
      <name val="Calibri"/>
      <family val="2"/>
      <scheme val="minor"/>
    </font>
    <font>
      <sz val="11"/>
      <color theme="1"/>
      <name val="Calibri"/>
      <family val="2"/>
      <scheme val="minor"/>
    </font>
    <font>
      <sz val="11"/>
      <color theme="1"/>
      <name val="Calibri"/>
      <family val="2"/>
      <scheme val="minor"/>
    </font>
    <font>
      <sz val="14"/>
      <color theme="1"/>
      <name val="Calibri"/>
      <family val="2"/>
      <scheme val="minor"/>
    </font>
    <font>
      <b/>
      <sz val="11"/>
      <color theme="1"/>
      <name val="Calibri"/>
      <family val="2"/>
      <scheme val="minor"/>
    </font>
    <font>
      <sz val="11"/>
      <color theme="1"/>
      <name val="Calibri"/>
      <family val="2"/>
    </font>
    <font>
      <b/>
      <sz val="14"/>
      <color theme="1"/>
      <name val="Calibri"/>
      <family val="2"/>
      <scheme val="minor"/>
    </font>
    <font>
      <sz val="8"/>
      <name val="Calibri"/>
      <family val="2"/>
      <scheme val="minor"/>
    </font>
    <font>
      <b/>
      <sz val="11"/>
      <color theme="1"/>
      <name val="Calibri"/>
      <family val="2"/>
    </font>
    <font>
      <b/>
      <sz val="14"/>
      <color theme="4"/>
      <name val="Calibri"/>
      <family val="2"/>
      <scheme val="minor"/>
    </font>
    <font>
      <sz val="9"/>
      <color indexed="81"/>
      <name val="Tahoma"/>
      <family val="2"/>
    </font>
    <font>
      <b/>
      <sz val="14"/>
      <name val="Calibri"/>
      <family val="2"/>
      <scheme val="minor"/>
    </font>
    <font>
      <b/>
      <sz val="11"/>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2" tint="-9.9978637043366805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164" fontId="3" fillId="0" borderId="0" applyFont="0" applyFill="0" applyBorder="0" applyAlignment="0" applyProtection="0"/>
    <xf numFmtId="9" fontId="3" fillId="0" borderId="0" applyFont="0" applyFill="0" applyBorder="0" applyAlignment="0" applyProtection="0"/>
  </cellStyleXfs>
  <cellXfs count="31">
    <xf numFmtId="0" fontId="0" fillId="0" borderId="0" xfId="0"/>
    <xf numFmtId="0" fontId="4" fillId="2" borderId="1" xfId="0" applyFont="1" applyFill="1" applyBorder="1"/>
    <xf numFmtId="0" fontId="5" fillId="0" borderId="0" xfId="0" applyFont="1"/>
    <xf numFmtId="0" fontId="4" fillId="3" borderId="1" xfId="0" applyFont="1" applyFill="1" applyBorder="1"/>
    <xf numFmtId="3" fontId="0" fillId="0" borderId="0" xfId="0" applyNumberFormat="1"/>
    <xf numFmtId="0" fontId="2" fillId="0" borderId="0" xfId="0" applyFont="1"/>
    <xf numFmtId="14" fontId="2" fillId="0" borderId="0" xfId="0" applyNumberFormat="1" applyFont="1"/>
    <xf numFmtId="0" fontId="4" fillId="4" borderId="0" xfId="0" applyFont="1" applyFill="1"/>
    <xf numFmtId="0" fontId="6" fillId="0" borderId="0" xfId="0" applyFont="1"/>
    <xf numFmtId="165" fontId="0" fillId="0" borderId="0" xfId="1" applyNumberFormat="1" applyFont="1"/>
    <xf numFmtId="165" fontId="0" fillId="0" borderId="0" xfId="0" applyNumberFormat="1"/>
    <xf numFmtId="165" fontId="0" fillId="0" borderId="0" xfId="1" quotePrefix="1" applyNumberFormat="1" applyFont="1" applyAlignment="1">
      <alignment horizontal="right"/>
    </xf>
    <xf numFmtId="0" fontId="8" fillId="0" borderId="0" xfId="0" applyFont="1"/>
    <xf numFmtId="0" fontId="6" fillId="2" borderId="1" xfId="0" applyFont="1" applyFill="1" applyBorder="1"/>
    <xf numFmtId="0" fontId="6" fillId="5" borderId="1" xfId="0" applyFont="1" applyFill="1" applyBorder="1"/>
    <xf numFmtId="9" fontId="2" fillId="0" borderId="0" xfId="2" quotePrefix="1" applyFont="1"/>
    <xf numFmtId="49" fontId="0" fillId="0" borderId="0" xfId="0" applyNumberFormat="1"/>
    <xf numFmtId="0" fontId="4" fillId="6" borderId="1" xfId="0" applyFont="1" applyFill="1" applyBorder="1"/>
    <xf numFmtId="0" fontId="0" fillId="0" borderId="1" xfId="0" applyBorder="1"/>
    <xf numFmtId="0" fontId="6" fillId="4" borderId="1" xfId="0" applyFont="1" applyFill="1" applyBorder="1"/>
    <xf numFmtId="0" fontId="6" fillId="7" borderId="1" xfId="0" applyFont="1" applyFill="1" applyBorder="1"/>
    <xf numFmtId="0" fontId="6" fillId="2" borderId="2" xfId="0" applyFont="1" applyFill="1" applyBorder="1"/>
    <xf numFmtId="0" fontId="6" fillId="8" borderId="1" xfId="0" applyFont="1" applyFill="1" applyBorder="1"/>
    <xf numFmtId="165" fontId="0" fillId="0" borderId="0" xfId="1" quotePrefix="1" applyNumberFormat="1" applyFont="1"/>
    <xf numFmtId="0" fontId="4" fillId="4" borderId="1" xfId="0" applyFont="1" applyFill="1" applyBorder="1"/>
    <xf numFmtId="0" fontId="11" fillId="5" borderId="2" xfId="0" applyFont="1" applyFill="1" applyBorder="1"/>
    <xf numFmtId="0" fontId="4" fillId="2" borderId="0" xfId="0" applyFont="1" applyFill="1" applyBorder="1" applyAlignment="1">
      <alignment horizontal="center"/>
    </xf>
    <xf numFmtId="0" fontId="4" fillId="2" borderId="3" xfId="0" applyFont="1" applyFill="1" applyBorder="1"/>
    <xf numFmtId="9" fontId="0" fillId="0" borderId="0" xfId="2" applyFont="1"/>
    <xf numFmtId="14" fontId="1" fillId="0" borderId="0" xfId="0" applyNumberFormat="1" applyFont="1"/>
    <xf numFmtId="0" fontId="12" fillId="2" borderId="2" xfId="0" applyFont="1" applyFill="1" applyBorder="1"/>
  </cellXfs>
  <cellStyles count="3">
    <cellStyle name="Comma" xfId="1" builtinId="3"/>
    <cellStyle name="Normal" xfId="0" builtinId="0"/>
    <cellStyle name="Percent" xfId="2" builtinId="5"/>
  </cellStyles>
  <dxfs count="15">
    <dxf>
      <font>
        <b/>
        <i val="0"/>
        <strike val="0"/>
        <condense val="0"/>
        <extend val="0"/>
        <outline val="0"/>
        <shadow val="0"/>
        <u val="none"/>
        <vertAlign val="baseline"/>
        <sz val="11"/>
        <color auto="1"/>
        <name val="Calibri"/>
        <family val="2"/>
        <scheme val="minor"/>
      </font>
      <fill>
        <patternFill patternType="solid">
          <fgColor indexed="64"/>
          <bgColor theme="5"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1"/>
        <color theme="1"/>
        <name val="Calibri"/>
        <family val="2"/>
        <scheme val="minor"/>
      </font>
      <numFmt numFmtId="19" formatCode="m/d/yyyy"/>
    </dxf>
    <dxf>
      <font>
        <b val="0"/>
        <i val="0"/>
        <strike val="0"/>
        <condense val="0"/>
        <extend val="0"/>
        <outline val="0"/>
        <shadow val="0"/>
        <u val="none"/>
        <vertAlign val="baseline"/>
        <sz val="11"/>
        <color theme="1"/>
        <name val="Calibri"/>
        <family val="2"/>
        <scheme val="minor"/>
      </font>
    </dxf>
    <dxf>
      <border outline="0">
        <bottom style="thin">
          <color indexed="64"/>
        </bottom>
      </border>
    </dxf>
    <dxf>
      <border outline="0">
        <top style="thin">
          <color indexed="64"/>
        </top>
      </border>
    </dxf>
    <dxf>
      <font>
        <b/>
        <i val="0"/>
        <strike val="0"/>
        <condense val="0"/>
        <extend val="0"/>
        <outline val="0"/>
        <shadow val="0"/>
        <u val="none"/>
        <vertAlign val="baseline"/>
        <sz val="14"/>
        <color auto="1"/>
        <name val="Calibri"/>
        <family val="2"/>
        <scheme val="minor"/>
      </font>
      <fill>
        <patternFill patternType="solid">
          <fgColor indexed="64"/>
          <bgColor theme="3" tint="0.79998168889431442"/>
        </patternFill>
      </fill>
      <border diagonalUp="0" diagonalDown="0" outline="0">
        <left style="thin">
          <color indexed="64"/>
        </left>
        <right style="thin">
          <color indexed="64"/>
        </right>
        <top/>
        <bottom/>
      </border>
    </dxf>
    <dxf>
      <font>
        <b val="0"/>
        <i val="0"/>
        <strike val="0"/>
        <condense val="0"/>
        <extend val="0"/>
        <outline val="0"/>
        <shadow val="0"/>
        <u val="none"/>
        <vertAlign val="baseline"/>
        <sz val="14"/>
        <color theme="1"/>
        <name val="Calibri"/>
        <family val="2"/>
        <scheme val="minor"/>
      </font>
      <numFmt numFmtId="165" formatCode="_-* #,##0_-;\-* #,##0_-;_-* &quot;-&quot;??_-;_-@_-"/>
    </dxf>
    <dxf>
      <border outline="0">
        <bottom style="thin">
          <color indexed="64"/>
        </bottom>
      </border>
    </dxf>
    <dxf>
      <border outline="0">
        <top style="thin">
          <color indexed="64"/>
        </top>
      </border>
    </dxf>
    <dxf>
      <font>
        <b/>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numFmt numFmtId="165" formatCode="_-* #,##0_-;\-* #,##0_-;_-* &quot;-&quot;??_-;_-@_-"/>
    </dxf>
    <dxf>
      <font>
        <b val="0"/>
        <i val="0"/>
        <strike val="0"/>
        <condense val="0"/>
        <extend val="0"/>
        <outline val="0"/>
        <shadow val="0"/>
        <u val="none"/>
        <vertAlign val="baseline"/>
        <sz val="14"/>
        <color theme="1"/>
        <name val="Calibri"/>
        <family val="2"/>
        <scheme val="minor"/>
      </font>
      <numFmt numFmtId="165" formatCode="_-* #,##0_-;\-* #,##0_-;_-* &quot;-&quot;??_-;_-@_-"/>
    </dxf>
    <dxf>
      <border outline="0">
        <top style="thin">
          <color indexed="64"/>
        </top>
      </border>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5" tint="0.79998168889431442"/>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2</xdr:col>
      <xdr:colOff>478551</xdr:colOff>
      <xdr:row>12</xdr:row>
      <xdr:rowOff>10124</xdr:rowOff>
    </xdr:from>
    <xdr:to>
      <xdr:col>4</xdr:col>
      <xdr:colOff>553095</xdr:colOff>
      <xdr:row>14</xdr:row>
      <xdr:rowOff>178997</xdr:rowOff>
    </xdr:to>
    <xdr:sp macro="" textlink="">
      <xdr:nvSpPr>
        <xdr:cNvPr id="2" name="Speech Bubble: Rectangle with Corners Rounded 1">
          <a:extLst>
            <a:ext uri="{FF2B5EF4-FFF2-40B4-BE49-F238E27FC236}">
              <a16:creationId xmlns:a16="http://schemas.microsoft.com/office/drawing/2014/main" id="{A76CCA33-64C9-4E19-A862-30FF31AA3D51}"/>
            </a:ext>
          </a:extLst>
        </xdr:cNvPr>
        <xdr:cNvSpPr/>
      </xdr:nvSpPr>
      <xdr:spPr>
        <a:xfrm>
          <a:off x="2182468" y="2931124"/>
          <a:ext cx="1746710" cy="655706"/>
        </a:xfrm>
        <a:prstGeom prst="wedgeRoundRectCallout">
          <a:avLst>
            <a:gd name="adj1" fmla="val -81970"/>
            <a:gd name="adj2" fmla="val 51631"/>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400" b="1"/>
            <a:t>This result is incorrect</a:t>
          </a:r>
        </a:p>
      </xdr:txBody>
    </xdr:sp>
    <xdr:clientData/>
  </xdr:twoCellAnchor>
  <xdr:twoCellAnchor>
    <xdr:from>
      <xdr:col>3</xdr:col>
      <xdr:colOff>131600</xdr:colOff>
      <xdr:row>6</xdr:row>
      <xdr:rowOff>80527</xdr:rowOff>
    </xdr:from>
    <xdr:to>
      <xdr:col>7</xdr:col>
      <xdr:colOff>31750</xdr:colOff>
      <xdr:row>10</xdr:row>
      <xdr:rowOff>105834</xdr:rowOff>
    </xdr:to>
    <xdr:sp macro="" textlink="">
      <xdr:nvSpPr>
        <xdr:cNvPr id="3" name="Speech Bubble: Rectangle with Corners Rounded 2">
          <a:extLst>
            <a:ext uri="{FF2B5EF4-FFF2-40B4-BE49-F238E27FC236}">
              <a16:creationId xmlns:a16="http://schemas.microsoft.com/office/drawing/2014/main" id="{E1F9A347-CB67-4A8F-9BB2-138304CC5DFF}"/>
            </a:ext>
          </a:extLst>
        </xdr:cNvPr>
        <xdr:cNvSpPr/>
      </xdr:nvSpPr>
      <xdr:spPr>
        <a:xfrm>
          <a:off x="2671600" y="1541027"/>
          <a:ext cx="3244483" cy="998974"/>
        </a:xfrm>
        <a:prstGeom prst="wedgeRoundRectCallout">
          <a:avLst>
            <a:gd name="adj1" fmla="val -81970"/>
            <a:gd name="adj2" fmla="val 51631"/>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400" b="1"/>
            <a:t>This figure was not properly formatted. In the original format,</a:t>
          </a:r>
          <a:r>
            <a:rPr lang="en-GB" sz="1400" b="1" baseline="0"/>
            <a:t> it is represented as '3128</a:t>
          </a:r>
          <a:endParaRPr lang="en-GB" sz="14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215349</xdr:colOff>
      <xdr:row>0</xdr:row>
      <xdr:rowOff>236053</xdr:rowOff>
    </xdr:from>
    <xdr:to>
      <xdr:col>8</xdr:col>
      <xdr:colOff>588064</xdr:colOff>
      <xdr:row>5</xdr:row>
      <xdr:rowOff>128380</xdr:rowOff>
    </xdr:to>
    <xdr:sp macro="" textlink="">
      <xdr:nvSpPr>
        <xdr:cNvPr id="2" name="Speech Bubble: Rectangle with Corners Rounded 1">
          <a:extLst>
            <a:ext uri="{FF2B5EF4-FFF2-40B4-BE49-F238E27FC236}">
              <a16:creationId xmlns:a16="http://schemas.microsoft.com/office/drawing/2014/main" id="{C556D077-1E07-4203-9812-E342DD6D9B61}"/>
            </a:ext>
          </a:extLst>
        </xdr:cNvPr>
        <xdr:cNvSpPr/>
      </xdr:nvSpPr>
      <xdr:spPr>
        <a:xfrm>
          <a:off x="4017066" y="236053"/>
          <a:ext cx="3718889" cy="1093305"/>
        </a:xfrm>
        <a:prstGeom prst="wedgeRoundRectCallout">
          <a:avLst>
            <a:gd name="adj1" fmla="val -82970"/>
            <a:gd name="adj2" fmla="val -5171"/>
            <a:gd name="adj3" fmla="val 16667"/>
          </a:avLst>
        </a:prstGeom>
        <a:noFill/>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GB" sz="1300">
              <a:solidFill>
                <a:sysClr val="windowText" lastClr="000000"/>
              </a:solidFill>
            </a:rPr>
            <a:t>These are wrong!</a:t>
          </a:r>
        </a:p>
        <a:p>
          <a:pPr algn="l"/>
          <a:r>
            <a:rPr lang="en-GB" sz="1300">
              <a:solidFill>
                <a:sysClr val="windowText" lastClr="000000"/>
              </a:solidFill>
            </a:rPr>
            <a:t>Green and Amber members qualify for a 10% Discount.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293686</xdr:colOff>
      <xdr:row>0</xdr:row>
      <xdr:rowOff>55562</xdr:rowOff>
    </xdr:from>
    <xdr:to>
      <xdr:col>10</xdr:col>
      <xdr:colOff>325438</xdr:colOff>
      <xdr:row>5</xdr:row>
      <xdr:rowOff>214313</xdr:rowOff>
    </xdr:to>
    <xdr:sp macro="" textlink="">
      <xdr:nvSpPr>
        <xdr:cNvPr id="2" name="Speech Bubble: Rectangle with Corners Rounded 1">
          <a:extLst>
            <a:ext uri="{FF2B5EF4-FFF2-40B4-BE49-F238E27FC236}">
              <a16:creationId xmlns:a16="http://schemas.microsoft.com/office/drawing/2014/main" id="{977EF7FE-8D3A-4B0B-8322-EF7F14B72C2E}"/>
            </a:ext>
          </a:extLst>
        </xdr:cNvPr>
        <xdr:cNvSpPr/>
      </xdr:nvSpPr>
      <xdr:spPr>
        <a:xfrm>
          <a:off x="4960936" y="55562"/>
          <a:ext cx="4238627" cy="1349376"/>
        </a:xfrm>
        <a:prstGeom prst="wedgeRoundRectCallout">
          <a:avLst>
            <a:gd name="adj1" fmla="val -76867"/>
            <a:gd name="adj2" fmla="val -13153"/>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GB" sz="1300"/>
            <a:t>Answer should be 76.</a:t>
          </a:r>
        </a:p>
        <a:p>
          <a:pPr algn="l"/>
          <a:r>
            <a:rPr lang="en-GB" sz="1300"/>
            <a:t>John Steel never sat his exam and therefore should be excluded from results. In the cell corrsponding to John Steel, a 0 was recorded, hence it was added to the average calculation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799273</xdr:colOff>
      <xdr:row>3</xdr:row>
      <xdr:rowOff>41412</xdr:rowOff>
    </xdr:from>
    <xdr:to>
      <xdr:col>9</xdr:col>
      <xdr:colOff>376860</xdr:colOff>
      <xdr:row>8</xdr:row>
      <xdr:rowOff>190500</xdr:rowOff>
    </xdr:to>
    <xdr:sp macro="" textlink="">
      <xdr:nvSpPr>
        <xdr:cNvPr id="2" name="Speech Bubble: Rectangle with Corners Rounded 1">
          <a:extLst>
            <a:ext uri="{FF2B5EF4-FFF2-40B4-BE49-F238E27FC236}">
              <a16:creationId xmlns:a16="http://schemas.microsoft.com/office/drawing/2014/main" id="{858CDC7A-21B3-42ED-81F3-5B21C78EE983}"/>
            </a:ext>
          </a:extLst>
        </xdr:cNvPr>
        <xdr:cNvSpPr/>
      </xdr:nvSpPr>
      <xdr:spPr>
        <a:xfrm>
          <a:off x="5975903" y="761999"/>
          <a:ext cx="2087218" cy="1350066"/>
        </a:xfrm>
        <a:prstGeom prst="wedgeRoundRectCallout">
          <a:avLst>
            <a:gd name="adj1" fmla="val -89699"/>
            <a:gd name="adj2" fmla="val -57035"/>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300"/>
            <a:t>This is the wrong result. The problem here is,</a:t>
          </a:r>
          <a:r>
            <a:rPr lang="en-GB" sz="1300" baseline="0"/>
            <a:t> the lookup range was taken from B1 instead of B2</a:t>
          </a:r>
          <a:endParaRPr lang="en-GB" sz="13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781050</xdr:colOff>
      <xdr:row>5</xdr:row>
      <xdr:rowOff>19050</xdr:rowOff>
    </xdr:from>
    <xdr:to>
      <xdr:col>9</xdr:col>
      <xdr:colOff>57150</xdr:colOff>
      <xdr:row>10</xdr:row>
      <xdr:rowOff>178491</xdr:rowOff>
    </xdr:to>
    <xdr:sp macro="" textlink="">
      <xdr:nvSpPr>
        <xdr:cNvPr id="2" name="Speech Bubble: Rectangle with Corners Rounded 1">
          <a:extLst>
            <a:ext uri="{FF2B5EF4-FFF2-40B4-BE49-F238E27FC236}">
              <a16:creationId xmlns:a16="http://schemas.microsoft.com/office/drawing/2014/main" id="{98625DD3-982B-4A31-B97B-6C6ECE52E1D7}"/>
            </a:ext>
          </a:extLst>
        </xdr:cNvPr>
        <xdr:cNvSpPr/>
      </xdr:nvSpPr>
      <xdr:spPr>
        <a:xfrm>
          <a:off x="3962400" y="1209675"/>
          <a:ext cx="4305300" cy="1350066"/>
        </a:xfrm>
        <a:prstGeom prst="wedgeRoundRectCallout">
          <a:avLst>
            <a:gd name="adj1" fmla="val -89699"/>
            <a:gd name="adj2" fmla="val -57035"/>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300"/>
            <a:t>This returned an error value because the formula is case sensitivite. The formula was to find "A" not "a". So to fix this, change the "a" in cell A5 to "A"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737153</xdr:colOff>
      <xdr:row>11</xdr:row>
      <xdr:rowOff>178076</xdr:rowOff>
    </xdr:from>
    <xdr:to>
      <xdr:col>5</xdr:col>
      <xdr:colOff>654327</xdr:colOff>
      <xdr:row>15</xdr:row>
      <xdr:rowOff>207064</xdr:rowOff>
    </xdr:to>
    <xdr:sp macro="" textlink="">
      <xdr:nvSpPr>
        <xdr:cNvPr id="2" name="Speech Bubble: Rectangle with Corners Rounded 1">
          <a:extLst>
            <a:ext uri="{FF2B5EF4-FFF2-40B4-BE49-F238E27FC236}">
              <a16:creationId xmlns:a16="http://schemas.microsoft.com/office/drawing/2014/main" id="{D1A5D24E-AAF6-480C-8783-3AF109CA7A18}"/>
            </a:ext>
          </a:extLst>
        </xdr:cNvPr>
        <xdr:cNvSpPr/>
      </xdr:nvSpPr>
      <xdr:spPr>
        <a:xfrm>
          <a:off x="2410240" y="2820228"/>
          <a:ext cx="2426804" cy="989771"/>
        </a:xfrm>
        <a:prstGeom prst="wedgeRoundRectCallout">
          <a:avLst>
            <a:gd name="adj1" fmla="val -82449"/>
            <a:gd name="adj2" fmla="val 23611"/>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300"/>
            <a:t>What is wrong here? There is a negative sign before the SUM formula</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414131</xdr:colOff>
      <xdr:row>0</xdr:row>
      <xdr:rowOff>82826</xdr:rowOff>
    </xdr:from>
    <xdr:to>
      <xdr:col>9</xdr:col>
      <xdr:colOff>66261</xdr:colOff>
      <xdr:row>6</xdr:row>
      <xdr:rowOff>57978</xdr:rowOff>
    </xdr:to>
    <xdr:sp macro="" textlink="">
      <xdr:nvSpPr>
        <xdr:cNvPr id="2" name="Speech Bubble: Rectangle with Corners Rounded 1">
          <a:extLst>
            <a:ext uri="{FF2B5EF4-FFF2-40B4-BE49-F238E27FC236}">
              <a16:creationId xmlns:a16="http://schemas.microsoft.com/office/drawing/2014/main" id="{61C456C2-2C7C-4C78-B70B-62FEA841BD6F}"/>
            </a:ext>
          </a:extLst>
        </xdr:cNvPr>
        <xdr:cNvSpPr/>
      </xdr:nvSpPr>
      <xdr:spPr>
        <a:xfrm>
          <a:off x="4745935" y="82826"/>
          <a:ext cx="2998304" cy="1416326"/>
        </a:xfrm>
        <a:prstGeom prst="wedgeRoundRectCallout">
          <a:avLst>
            <a:gd name="adj1" fmla="val -125608"/>
            <a:gd name="adj2" fmla="val -8677"/>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400"/>
            <a:t>Ooops!! There was</a:t>
          </a:r>
          <a:r>
            <a:rPr lang="en-GB" sz="1400" baseline="0"/>
            <a:t> absolutely no need for an index match match formula, plus the array used for the index formula was the whole table in the data sheet instead of the salary column alone.</a:t>
          </a:r>
          <a:endParaRPr lang="en-GB" sz="14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604630</xdr:colOff>
      <xdr:row>1</xdr:row>
      <xdr:rowOff>99391</xdr:rowOff>
    </xdr:from>
    <xdr:to>
      <xdr:col>10</xdr:col>
      <xdr:colOff>165652</xdr:colOff>
      <xdr:row>4</xdr:row>
      <xdr:rowOff>91108</xdr:rowOff>
    </xdr:to>
    <xdr:sp macro="" textlink="">
      <xdr:nvSpPr>
        <xdr:cNvPr id="2" name="Speech Bubble: Rectangle with Corners Rounded 1">
          <a:extLst>
            <a:ext uri="{FF2B5EF4-FFF2-40B4-BE49-F238E27FC236}">
              <a16:creationId xmlns:a16="http://schemas.microsoft.com/office/drawing/2014/main" id="{C113F4B5-4D17-4E4B-B89D-2940D5DC3C9B}"/>
            </a:ext>
          </a:extLst>
        </xdr:cNvPr>
        <xdr:cNvSpPr/>
      </xdr:nvSpPr>
      <xdr:spPr>
        <a:xfrm>
          <a:off x="6303065" y="339587"/>
          <a:ext cx="2070652" cy="712304"/>
        </a:xfrm>
        <a:prstGeom prst="wedgeRoundRectCallout">
          <a:avLst>
            <a:gd name="adj1" fmla="val -73015"/>
            <a:gd name="adj2" fmla="val 82267"/>
            <a:gd name="adj3" fmla="val 16667"/>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lang="en-GB" sz="1300"/>
            <a:t>All sales reps from the region in </a:t>
          </a:r>
          <a:r>
            <a:rPr lang="en-GB" sz="1300" b="1"/>
            <a:t>F3</a:t>
          </a:r>
          <a:r>
            <a:rPr lang="en-GB" sz="1300"/>
            <a:t> </a:t>
          </a:r>
          <a:r>
            <a:rPr lang="en-GB" sz="1300" b="1"/>
            <a:t>and &gt;=3,000</a:t>
          </a:r>
        </a:p>
      </xdr:txBody>
    </xdr:sp>
    <xdr:clientData/>
  </xdr:twoCellAnchor>
</xdr:wsDr>
</file>

<file path=xl/persons/person.xml><?xml version="1.0" encoding="utf-8"?>
<personList xmlns="http://schemas.microsoft.com/office/spreadsheetml/2018/threadedcomments" xmlns:x="http://schemas.openxmlformats.org/spreadsheetml/2006/main">
  <person displayName="Femi Tunde-Adedipe" id="{D7FC461C-C593-49F3-8A12-5225770F6032}" userId="c9b27f26a5d0a226"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ED1CF6A-1134-4A29-8C42-4175DCB18051}" name="Table2" displayName="Table2" ref="A1:B13" totalsRowShown="0" headerRowDxfId="9">
  <autoFilter ref="A1:B13" xr:uid="{EED1CF6A-1134-4A29-8C42-4175DCB18051}"/>
  <tableColumns count="2">
    <tableColumn id="1" xr3:uid="{E59D77CE-DF74-44FD-8542-ADAA9E425F00}" name="Month"/>
    <tableColumn id="2" xr3:uid="{94FD460B-0DE9-4DFA-AC51-FBFB2D613885}" name="Sales" dataDxfId="10"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E625DD9-37E8-45B1-8764-8EC282598F6D}" name="Table3" displayName="Table3" ref="A1:C12" totalsRowShown="0" headerRowDxfId="5" headerRowBorderDxfId="7" tableBorderDxfId="8">
  <autoFilter ref="A1:C12" xr:uid="{3E625DD9-37E8-45B1-8764-8EC282598F6D}"/>
  <tableColumns count="3">
    <tableColumn id="1" xr3:uid="{2E7C0C43-F271-446F-97F4-CF9A003F2A33}" name="Region"/>
    <tableColumn id="2" xr3:uid="{5BF27FD5-9D35-4AF0-98CC-D49598523B83}" name="Product"/>
    <tableColumn id="3" xr3:uid="{B4353FB1-235B-4B9F-A7F2-C450987AF5C9}" name="Sales" dataDxfId="6" dataCellStyle="Comma"/>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2290D99-A8FD-45AC-8FC3-74193F7FABDD}" name="Table4" displayName="Table4" ref="A1:B12" totalsRowShown="0" headerRowDxfId="0" headerRowBorderDxfId="3" tableBorderDxfId="4">
  <autoFilter ref="A1:B12" xr:uid="{E2290D99-A8FD-45AC-8FC3-74193F7FABDD}"/>
  <tableColumns count="2">
    <tableColumn id="1" xr3:uid="{BD0A0FFE-C097-426D-8BAB-40921D4B942F}" name="Name" dataDxfId="2"/>
    <tableColumn id="2" xr3:uid="{3B5A4C3B-7212-40BA-B11C-9074238CCBA9}" name="Date Joined" dataDxfId="1">
      <calculatedColumnFormula>VLOOKUP(A2,'Emp Data'!$A$1:$C$12,3,FALSE)</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456A64B-09A3-456B-BCF2-C3E2C49DA1D8}" name="Sales" displayName="Sales" ref="A1:D20" totalsRowShown="0" headerRowDxfId="14" headerRowBorderDxfId="13" tableBorderDxfId="12">
  <autoFilter ref="A1:D20" xr:uid="{24F51AFA-788A-470C-A158-0CC8A3463294}"/>
  <tableColumns count="4">
    <tableColumn id="1" xr3:uid="{560C427F-A7D8-40D9-A6E9-45493957C8DA}" name="ID"/>
    <tableColumn id="2" xr3:uid="{BEB4DE7F-2F75-49C4-9BEA-FA4147445EAB}" name="Region"/>
    <tableColumn id="3" xr3:uid="{F0AB50DA-45E5-44CE-864E-225D173C1CE3}" name="Rep"/>
    <tableColumn id="4" xr3:uid="{E6A8DC75-B1F3-4087-9041-9B367D1D10B9}" name="Total" dataDxfId="11" dataCellStyle="Comma"/>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5" dT="2024-02-06T20:50:56.25" personId="{D7FC461C-C593-49F3-8A12-5225770F6032}" id="{46CECC63-840E-493D-86E8-4EF418F724EF}">
    <text>The formula in this was removed by me to reflect the old figure</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50A7B43-9DF9-4485-904A-F25BCE450097}">
  <we:reference id="wa104197352" version="1.0.0.9" store="en-US" storeType="OMEX"/>
  <we:alternateReferences>
    <we:reference id="WA104197352" version="1.0.0.9" store="WA104197352"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EDDD2-2EE2-4A77-B27C-803BD9419E85}">
  <dimension ref="A1:F15"/>
  <sheetViews>
    <sheetView zoomScale="90" zoomScaleNormal="90" workbookViewId="0">
      <selection activeCell="G14" sqref="G14"/>
    </sheetView>
  </sheetViews>
  <sheetFormatPr defaultRowHeight="18.75" x14ac:dyDescent="0.3"/>
  <cols>
    <col min="2" max="2" width="9.09765625" bestFit="1" customWidth="1"/>
  </cols>
  <sheetData>
    <row r="1" spans="1:6" x14ac:dyDescent="0.3">
      <c r="A1" s="8" t="s">
        <v>51</v>
      </c>
      <c r="B1" s="8" t="s">
        <v>47</v>
      </c>
    </row>
    <row r="2" spans="1:6" x14ac:dyDescent="0.3">
      <c r="A2" t="s">
        <v>52</v>
      </c>
      <c r="B2" s="9">
        <v>3954</v>
      </c>
    </row>
    <row r="3" spans="1:6" x14ac:dyDescent="0.3">
      <c r="A3" t="s">
        <v>53</v>
      </c>
      <c r="B3" s="9">
        <v>2440</v>
      </c>
      <c r="E3" s="8" t="s">
        <v>93</v>
      </c>
      <c r="F3" s="10">
        <f>SUM(Table2[Sales])</f>
        <v>35610</v>
      </c>
    </row>
    <row r="4" spans="1:6" x14ac:dyDescent="0.3">
      <c r="A4" t="s">
        <v>54</v>
      </c>
      <c r="B4" s="9">
        <v>3013</v>
      </c>
    </row>
    <row r="5" spans="1:6" x14ac:dyDescent="0.3">
      <c r="A5" t="s">
        <v>55</v>
      </c>
      <c r="B5" s="9">
        <v>3426</v>
      </c>
      <c r="E5" s="10"/>
    </row>
    <row r="6" spans="1:6" x14ac:dyDescent="0.3">
      <c r="A6" t="s">
        <v>56</v>
      </c>
      <c r="B6" s="9">
        <v>3845</v>
      </c>
    </row>
    <row r="7" spans="1:6" x14ac:dyDescent="0.3">
      <c r="A7" t="s">
        <v>57</v>
      </c>
      <c r="B7" s="9">
        <v>3647</v>
      </c>
    </row>
    <row r="8" spans="1:6" x14ac:dyDescent="0.3">
      <c r="A8" t="s">
        <v>58</v>
      </c>
      <c r="B8" s="9">
        <v>1507</v>
      </c>
    </row>
    <row r="9" spans="1:6" x14ac:dyDescent="0.3">
      <c r="A9" t="s">
        <v>59</v>
      </c>
      <c r="B9" s="9">
        <v>2169</v>
      </c>
    </row>
    <row r="10" spans="1:6" x14ac:dyDescent="0.3">
      <c r="A10" t="s">
        <v>60</v>
      </c>
      <c r="B10" s="9">
        <v>3976</v>
      </c>
    </row>
    <row r="11" spans="1:6" x14ac:dyDescent="0.3">
      <c r="A11" t="s">
        <v>61</v>
      </c>
      <c r="B11" s="11">
        <v>3128</v>
      </c>
    </row>
    <row r="12" spans="1:6" x14ac:dyDescent="0.3">
      <c r="A12" t="s">
        <v>62</v>
      </c>
      <c r="B12" s="9">
        <v>1383</v>
      </c>
    </row>
    <row r="13" spans="1:6" x14ac:dyDescent="0.3">
      <c r="A13" t="s">
        <v>63</v>
      </c>
      <c r="B13" s="9">
        <v>3122</v>
      </c>
    </row>
    <row r="15" spans="1:6" x14ac:dyDescent="0.3">
      <c r="B15" s="10">
        <v>32482</v>
      </c>
    </row>
  </sheetData>
  <phoneticPr fontId="7" type="noConversion"/>
  <pageMargins left="0.7" right="0.7" top="0.75" bottom="0.75" header="0.3" footer="0.3"/>
  <drawing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B2F86-2819-457E-9EA3-07004B985F73}">
  <dimension ref="A1:F12"/>
  <sheetViews>
    <sheetView zoomScale="115" zoomScaleNormal="115" workbookViewId="0">
      <selection activeCell="E6" sqref="E6"/>
    </sheetView>
  </sheetViews>
  <sheetFormatPr defaultRowHeight="18.75" x14ac:dyDescent="0.3"/>
  <cols>
    <col min="6" max="6" width="9.5" bestFit="1" customWidth="1"/>
  </cols>
  <sheetData>
    <row r="1" spans="1:6" x14ac:dyDescent="0.3">
      <c r="A1" s="25" t="s">
        <v>66</v>
      </c>
      <c r="B1" s="25" t="s">
        <v>67</v>
      </c>
      <c r="C1" s="25" t="s">
        <v>47</v>
      </c>
    </row>
    <row r="2" spans="1:6" x14ac:dyDescent="0.3">
      <c r="A2" t="s">
        <v>69</v>
      </c>
      <c r="B2" t="s">
        <v>72</v>
      </c>
      <c r="C2" s="9">
        <v>3445</v>
      </c>
      <c r="E2" s="13" t="s">
        <v>66</v>
      </c>
      <c r="F2" s="13" t="s">
        <v>68</v>
      </c>
    </row>
    <row r="3" spans="1:6" x14ac:dyDescent="0.3">
      <c r="A3" t="s">
        <v>70</v>
      </c>
      <c r="B3" t="s">
        <v>73</v>
      </c>
      <c r="C3" s="9">
        <v>3939</v>
      </c>
      <c r="E3" t="s">
        <v>71</v>
      </c>
      <c r="F3">
        <f>SUMIF(A2:A12,E3,C2:C12)</f>
        <v>4172</v>
      </c>
    </row>
    <row r="4" spans="1:6" x14ac:dyDescent="0.3">
      <c r="A4" t="s">
        <v>70</v>
      </c>
      <c r="B4" t="s">
        <v>72</v>
      </c>
      <c r="C4" s="9">
        <v>3792</v>
      </c>
    </row>
    <row r="5" spans="1:6" x14ac:dyDescent="0.3">
      <c r="A5" t="s">
        <v>71</v>
      </c>
      <c r="B5" t="s">
        <v>72</v>
      </c>
      <c r="C5" s="9">
        <v>2873</v>
      </c>
    </row>
    <row r="6" spans="1:6" x14ac:dyDescent="0.3">
      <c r="A6" t="s">
        <v>70</v>
      </c>
      <c r="B6" t="s">
        <v>73</v>
      </c>
      <c r="C6" s="9">
        <v>2100</v>
      </c>
    </row>
    <row r="7" spans="1:6" x14ac:dyDescent="0.3">
      <c r="A7" t="s">
        <v>69</v>
      </c>
      <c r="B7" t="s">
        <v>72</v>
      </c>
      <c r="C7" s="9">
        <v>3417</v>
      </c>
    </row>
    <row r="8" spans="1:6" x14ac:dyDescent="0.3">
      <c r="A8" t="s">
        <v>69</v>
      </c>
      <c r="B8" t="s">
        <v>72</v>
      </c>
      <c r="C8" s="9">
        <v>2070</v>
      </c>
    </row>
    <row r="9" spans="1:6" x14ac:dyDescent="0.3">
      <c r="A9" t="s">
        <v>69</v>
      </c>
      <c r="B9" t="s">
        <v>72</v>
      </c>
      <c r="C9" s="9">
        <v>1270</v>
      </c>
    </row>
    <row r="10" spans="1:6" x14ac:dyDescent="0.3">
      <c r="A10" t="s">
        <v>70</v>
      </c>
      <c r="B10" t="s">
        <v>73</v>
      </c>
      <c r="C10" s="9">
        <v>3983</v>
      </c>
    </row>
    <row r="11" spans="1:6" x14ac:dyDescent="0.3">
      <c r="A11" t="s">
        <v>71</v>
      </c>
      <c r="B11" t="s">
        <v>72</v>
      </c>
      <c r="C11" s="9">
        <v>1299</v>
      </c>
    </row>
    <row r="12" spans="1:6" x14ac:dyDescent="0.3">
      <c r="A12" t="s">
        <v>69</v>
      </c>
      <c r="B12" t="s">
        <v>72</v>
      </c>
      <c r="C12" s="9">
        <v>2231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1DCB9-ADE9-4FE5-A6C0-E507F5A67FBE}">
  <dimension ref="A1:L14"/>
  <sheetViews>
    <sheetView zoomScale="115" zoomScaleNormal="115" workbookViewId="0">
      <selection activeCell="C2" sqref="C2:C14"/>
    </sheetView>
  </sheetViews>
  <sheetFormatPr defaultRowHeight="18.75" x14ac:dyDescent="0.3"/>
  <cols>
    <col min="1" max="1" width="12.8984375" customWidth="1"/>
    <col min="3" max="4" width="12.09765625" bestFit="1" customWidth="1"/>
  </cols>
  <sheetData>
    <row r="1" spans="1:12" x14ac:dyDescent="0.3">
      <c r="A1" s="1" t="s">
        <v>0</v>
      </c>
      <c r="B1" s="1" t="s">
        <v>1</v>
      </c>
      <c r="C1" s="1" t="s">
        <v>2</v>
      </c>
      <c r="F1" s="26" t="s">
        <v>131</v>
      </c>
      <c r="G1" s="26"/>
      <c r="H1" s="26"/>
      <c r="I1" s="26"/>
      <c r="J1" s="26"/>
      <c r="K1" s="26"/>
      <c r="L1" s="26"/>
    </row>
    <row r="2" spans="1:12" x14ac:dyDescent="0.3">
      <c r="A2" s="2" t="s">
        <v>3</v>
      </c>
      <c r="B2" s="2" t="s">
        <v>4</v>
      </c>
      <c r="C2" t="str">
        <f>VLOOKUP(B2,'Country Data'!$B$1:$D$13,3,FALSE)</f>
        <v>Africa</v>
      </c>
    </row>
    <row r="3" spans="1:12" x14ac:dyDescent="0.3">
      <c r="A3" s="2" t="s">
        <v>5</v>
      </c>
      <c r="B3" s="2" t="s">
        <v>6</v>
      </c>
      <c r="C3" t="str">
        <f>VLOOKUP(B3,'Country Data'!$B$1:$D$13,3,FALSE)</f>
        <v>Europe</v>
      </c>
    </row>
    <row r="4" spans="1:12" x14ac:dyDescent="0.3">
      <c r="A4" s="2" t="s">
        <v>7</v>
      </c>
      <c r="B4" s="2" t="s">
        <v>8</v>
      </c>
      <c r="C4" t="str">
        <f>VLOOKUP(B4,'Country Data'!$B$1:$D$13,3,FALSE)</f>
        <v>North America</v>
      </c>
    </row>
    <row r="5" spans="1:12" x14ac:dyDescent="0.3">
      <c r="A5" s="2" t="s">
        <v>9</v>
      </c>
      <c r="B5" s="2" t="s">
        <v>10</v>
      </c>
      <c r="C5" t="str">
        <f>VLOOKUP(B5,'Country Data'!$B$1:$D$13,3,FALSE)</f>
        <v>Europe</v>
      </c>
    </row>
    <row r="6" spans="1:12" x14ac:dyDescent="0.3">
      <c r="A6" s="2" t="s">
        <v>11</v>
      </c>
      <c r="B6" s="2" t="s">
        <v>6</v>
      </c>
      <c r="C6" t="str">
        <f>VLOOKUP(B6,'Country Data'!$B$1:$D$13,3,FALSE)</f>
        <v>Europe</v>
      </c>
    </row>
    <row r="7" spans="1:12" x14ac:dyDescent="0.3">
      <c r="A7" s="2" t="s">
        <v>12</v>
      </c>
      <c r="B7" s="2" t="s">
        <v>13</v>
      </c>
      <c r="C7" t="str">
        <f>VLOOKUP(B7,'Country Data'!$B$1:$D$13,3,FALSE)</f>
        <v>Europe</v>
      </c>
    </row>
    <row r="8" spans="1:12" x14ac:dyDescent="0.3">
      <c r="A8" s="2" t="s">
        <v>14</v>
      </c>
      <c r="B8" s="2" t="s">
        <v>15</v>
      </c>
      <c r="C8" t="str">
        <f>VLOOKUP(B8,'Country Data'!$B$1:$D$13,3,FALSE)</f>
        <v>South America</v>
      </c>
    </row>
    <row r="9" spans="1:12" x14ac:dyDescent="0.3">
      <c r="A9" s="2" t="s">
        <v>16</v>
      </c>
      <c r="B9" s="2" t="s">
        <v>17</v>
      </c>
      <c r="C9" t="str">
        <f>VLOOKUP(B9,'Country Data'!$B$1:$D$13,3,FALSE)</f>
        <v>Asia</v>
      </c>
    </row>
    <row r="10" spans="1:12" x14ac:dyDescent="0.3">
      <c r="A10" s="2" t="s">
        <v>12</v>
      </c>
      <c r="B10" s="2" t="s">
        <v>8</v>
      </c>
      <c r="C10" t="str">
        <f>VLOOKUP(B10,'Country Data'!$B$1:$D$13,3,FALSE)</f>
        <v>North America</v>
      </c>
    </row>
    <row r="11" spans="1:12" x14ac:dyDescent="0.3">
      <c r="A11" s="2" t="s">
        <v>18</v>
      </c>
      <c r="B11" s="2" t="s">
        <v>19</v>
      </c>
      <c r="C11" t="str">
        <f>VLOOKUP(B11,'Country Data'!$B$1:$D$13,3,FALSE)</f>
        <v>North America</v>
      </c>
    </row>
    <row r="12" spans="1:12" x14ac:dyDescent="0.3">
      <c r="A12" s="2" t="s">
        <v>20</v>
      </c>
      <c r="B12" s="2" t="s">
        <v>21</v>
      </c>
      <c r="C12" t="str">
        <f>VLOOKUP(B12,'Country Data'!$B$1:$D$13,3,FALSE)</f>
        <v>Europe</v>
      </c>
    </row>
    <row r="13" spans="1:12" x14ac:dyDescent="0.3">
      <c r="A13" s="2" t="s">
        <v>22</v>
      </c>
      <c r="B13" s="2" t="s">
        <v>23</v>
      </c>
      <c r="C13" t="str">
        <f>VLOOKUP(B13,'Country Data'!$B$1:$D$13,3,FALSE)</f>
        <v>Europe</v>
      </c>
    </row>
    <row r="14" spans="1:12" x14ac:dyDescent="0.3">
      <c r="A14" s="2" t="s">
        <v>24</v>
      </c>
      <c r="B14" s="2" t="s">
        <v>8</v>
      </c>
      <c r="C14" t="str">
        <f>VLOOKUP(B14,'Country Data'!$B$1:$D$13,3,FALSE)</f>
        <v>North America</v>
      </c>
    </row>
  </sheetData>
  <mergeCells count="1">
    <mergeCell ref="F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54740-E2D4-483D-995A-F5CBF02408EC}">
  <dimension ref="B1:D13"/>
  <sheetViews>
    <sheetView workbookViewId="0">
      <selection activeCell="D6" sqref="D6"/>
    </sheetView>
  </sheetViews>
  <sheetFormatPr defaultRowHeight="18.75" x14ac:dyDescent="0.3"/>
  <cols>
    <col min="1" max="1" width="3.09765625" customWidth="1"/>
    <col min="2" max="4" width="13" customWidth="1"/>
  </cols>
  <sheetData>
    <row r="1" spans="2:4" x14ac:dyDescent="0.3">
      <c r="B1" s="3" t="s">
        <v>1</v>
      </c>
      <c r="C1" s="3" t="s">
        <v>25</v>
      </c>
      <c r="D1" s="3" t="s">
        <v>2</v>
      </c>
    </row>
    <row r="2" spans="2:4" x14ac:dyDescent="0.3">
      <c r="B2" t="s">
        <v>8</v>
      </c>
      <c r="C2" s="4">
        <v>37742154</v>
      </c>
      <c r="D2" t="s">
        <v>26</v>
      </c>
    </row>
    <row r="3" spans="2:4" x14ac:dyDescent="0.3">
      <c r="B3" t="s">
        <v>13</v>
      </c>
      <c r="C3" s="4">
        <v>1207359</v>
      </c>
      <c r="D3" t="s">
        <v>27</v>
      </c>
    </row>
    <row r="4" spans="2:4" x14ac:dyDescent="0.3">
      <c r="B4" t="s">
        <v>28</v>
      </c>
      <c r="C4" s="4">
        <v>31072940</v>
      </c>
      <c r="D4" t="s">
        <v>29</v>
      </c>
    </row>
    <row r="5" spans="2:4" x14ac:dyDescent="0.3">
      <c r="B5" t="s">
        <v>17</v>
      </c>
      <c r="C5" s="4">
        <v>1380004385</v>
      </c>
      <c r="D5" t="s">
        <v>30</v>
      </c>
    </row>
    <row r="6" spans="2:4" x14ac:dyDescent="0.3">
      <c r="B6" t="s">
        <v>6</v>
      </c>
      <c r="C6" s="4">
        <v>60461826</v>
      </c>
      <c r="D6" t="s">
        <v>27</v>
      </c>
    </row>
    <row r="7" spans="2:4" x14ac:dyDescent="0.3">
      <c r="B7" t="s">
        <v>31</v>
      </c>
      <c r="C7" s="4">
        <v>126476461</v>
      </c>
      <c r="D7" t="s">
        <v>30</v>
      </c>
    </row>
    <row r="8" spans="2:4" x14ac:dyDescent="0.3">
      <c r="B8" t="s">
        <v>19</v>
      </c>
      <c r="C8" s="4">
        <v>128932753</v>
      </c>
      <c r="D8" t="s">
        <v>26</v>
      </c>
    </row>
    <row r="9" spans="2:4" x14ac:dyDescent="0.3">
      <c r="B9" t="s">
        <v>15</v>
      </c>
      <c r="C9" s="4">
        <v>32971854</v>
      </c>
      <c r="D9" t="s">
        <v>32</v>
      </c>
    </row>
    <row r="10" spans="2:4" x14ac:dyDescent="0.3">
      <c r="B10" t="s">
        <v>23</v>
      </c>
      <c r="C10" s="4">
        <v>37846611</v>
      </c>
      <c r="D10" t="s">
        <v>27</v>
      </c>
    </row>
    <row r="11" spans="2:4" x14ac:dyDescent="0.3">
      <c r="B11" t="s">
        <v>10</v>
      </c>
      <c r="C11" s="4">
        <v>10196709</v>
      </c>
      <c r="D11" t="s">
        <v>27</v>
      </c>
    </row>
    <row r="12" spans="2:4" x14ac:dyDescent="0.3">
      <c r="B12" t="s">
        <v>21</v>
      </c>
      <c r="C12" s="4">
        <v>2078938</v>
      </c>
      <c r="D12" t="s">
        <v>27</v>
      </c>
    </row>
    <row r="13" spans="2:4" x14ac:dyDescent="0.3">
      <c r="B13" t="s">
        <v>4</v>
      </c>
      <c r="C13" s="4">
        <v>59734218</v>
      </c>
      <c r="D13" t="s">
        <v>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2E1FE-6F29-4B84-9F23-64283316E111}">
  <dimension ref="A1:D14"/>
  <sheetViews>
    <sheetView zoomScale="115" zoomScaleNormal="115" workbookViewId="0">
      <selection activeCell="F10" sqref="F10"/>
    </sheetView>
  </sheetViews>
  <sheetFormatPr defaultRowHeight="18.75" x14ac:dyDescent="0.3"/>
  <cols>
    <col min="1" max="1" width="12.5" customWidth="1"/>
    <col min="4" max="4" width="9.796875" bestFit="1" customWidth="1"/>
  </cols>
  <sheetData>
    <row r="1" spans="1:4" x14ac:dyDescent="0.3">
      <c r="A1" s="1" t="s">
        <v>0</v>
      </c>
      <c r="B1" s="1" t="s">
        <v>74</v>
      </c>
      <c r="C1" s="1" t="s">
        <v>78</v>
      </c>
      <c r="D1" s="27" t="s">
        <v>132</v>
      </c>
    </row>
    <row r="2" spans="1:4" x14ac:dyDescent="0.3">
      <c r="A2" s="2" t="s">
        <v>3</v>
      </c>
      <c r="B2" s="2" t="s">
        <v>75</v>
      </c>
      <c r="C2" s="15">
        <f>IF(AND(B2="Green",B2="Amber"),10%,5%)</f>
        <v>0.05</v>
      </c>
      <c r="D2" s="28">
        <f>IF(B2 = "Green", 10%, IF(B2 = "Amber", 10%, 5%))</f>
        <v>0.1</v>
      </c>
    </row>
    <row r="3" spans="1:4" x14ac:dyDescent="0.3">
      <c r="A3" s="2" t="s">
        <v>5</v>
      </c>
      <c r="B3" s="2" t="s">
        <v>75</v>
      </c>
      <c r="C3" s="15">
        <f t="shared" ref="C3:C14" si="0">IF(AND(B3="Green",B3="Amber"),10%,5%)</f>
        <v>0.05</v>
      </c>
      <c r="D3" s="28">
        <f>IF(B3 = "Green", 10%, IF(B3 = "Amber", 10%, 5%))</f>
        <v>0.1</v>
      </c>
    </row>
    <row r="4" spans="1:4" x14ac:dyDescent="0.3">
      <c r="A4" s="2" t="s">
        <v>7</v>
      </c>
      <c r="B4" s="2" t="s">
        <v>76</v>
      </c>
      <c r="C4" s="15">
        <f t="shared" si="0"/>
        <v>0.05</v>
      </c>
      <c r="D4" s="28">
        <f>IF(B4 = "Green", 10%, IF(B4 = "Amber", 10%, 5%))</f>
        <v>0.1</v>
      </c>
    </row>
    <row r="5" spans="1:4" x14ac:dyDescent="0.3">
      <c r="A5" s="2" t="s">
        <v>9</v>
      </c>
      <c r="B5" s="2" t="s">
        <v>75</v>
      </c>
      <c r="C5" s="15">
        <f t="shared" si="0"/>
        <v>0.05</v>
      </c>
      <c r="D5" s="28">
        <f>IF(B5 = "Green", 10%, IF(B5 = "Amber", 10%, 5%))</f>
        <v>0.1</v>
      </c>
    </row>
    <row r="6" spans="1:4" x14ac:dyDescent="0.3">
      <c r="A6" s="2" t="s">
        <v>11</v>
      </c>
      <c r="B6" s="2" t="s">
        <v>77</v>
      </c>
      <c r="C6" s="15">
        <f t="shared" si="0"/>
        <v>0.05</v>
      </c>
      <c r="D6" s="28">
        <f>IF(B6 = "Green", 10%, IF(B6 = "Amber", 10%, 5%))</f>
        <v>0.05</v>
      </c>
    </row>
    <row r="7" spans="1:4" x14ac:dyDescent="0.3">
      <c r="A7" s="2" t="s">
        <v>12</v>
      </c>
      <c r="B7" s="2" t="s">
        <v>76</v>
      </c>
      <c r="C7" s="15">
        <f t="shared" si="0"/>
        <v>0.05</v>
      </c>
      <c r="D7" s="28">
        <f>IF(B7 = "Green", 10%, IF(B7 = "Amber", 10%, 5%))</f>
        <v>0.1</v>
      </c>
    </row>
    <row r="8" spans="1:4" x14ac:dyDescent="0.3">
      <c r="A8" s="2" t="s">
        <v>14</v>
      </c>
      <c r="B8" s="2" t="s">
        <v>77</v>
      </c>
      <c r="C8" s="15">
        <f t="shared" si="0"/>
        <v>0.05</v>
      </c>
      <c r="D8" s="28">
        <f>IF(B8 = "Green", 10%, IF(B8 = "Amber", 10%, 5%))</f>
        <v>0.05</v>
      </c>
    </row>
    <row r="9" spans="1:4" x14ac:dyDescent="0.3">
      <c r="A9" s="2" t="s">
        <v>16</v>
      </c>
      <c r="B9" s="2" t="s">
        <v>75</v>
      </c>
      <c r="C9" s="15">
        <f t="shared" si="0"/>
        <v>0.05</v>
      </c>
      <c r="D9" s="28">
        <f>IF(B9 = "Green", 10%, IF(B9 = "Amber", 10%, 5%))</f>
        <v>0.1</v>
      </c>
    </row>
    <row r="10" spans="1:4" x14ac:dyDescent="0.3">
      <c r="A10" s="2" t="s">
        <v>12</v>
      </c>
      <c r="B10" s="2" t="s">
        <v>76</v>
      </c>
      <c r="C10" s="15">
        <f t="shared" si="0"/>
        <v>0.05</v>
      </c>
      <c r="D10" s="28">
        <f>IF(B10 = "Green", 10%, IF(B10 = "Amber", 10%, 5%))</f>
        <v>0.1</v>
      </c>
    </row>
    <row r="11" spans="1:4" x14ac:dyDescent="0.3">
      <c r="A11" s="2" t="s">
        <v>18</v>
      </c>
      <c r="B11" s="2" t="s">
        <v>76</v>
      </c>
      <c r="C11" s="15">
        <f t="shared" si="0"/>
        <v>0.05</v>
      </c>
      <c r="D11" s="28">
        <f>IF(B11 = "Green", 10%, IF(B11 = "Amber", 10%, 5%))</f>
        <v>0.1</v>
      </c>
    </row>
    <row r="12" spans="1:4" x14ac:dyDescent="0.3">
      <c r="A12" s="2" t="s">
        <v>20</v>
      </c>
      <c r="B12" s="2" t="s">
        <v>77</v>
      </c>
      <c r="C12" s="15">
        <f t="shared" si="0"/>
        <v>0.05</v>
      </c>
      <c r="D12" s="28">
        <f>IF(B12 = "Green", 10%, IF(B12 = "Amber", 10%, 5%))</f>
        <v>0.05</v>
      </c>
    </row>
    <row r="13" spans="1:4" x14ac:dyDescent="0.3">
      <c r="A13" s="2" t="s">
        <v>22</v>
      </c>
      <c r="B13" s="2" t="s">
        <v>75</v>
      </c>
      <c r="C13" s="15">
        <f t="shared" si="0"/>
        <v>0.05</v>
      </c>
      <c r="D13" s="28">
        <f>IF(B13 = "Green", 10%, IF(B13 = "Amber", 10%, 5%))</f>
        <v>0.1</v>
      </c>
    </row>
    <row r="14" spans="1:4" x14ac:dyDescent="0.3">
      <c r="A14" s="2" t="s">
        <v>24</v>
      </c>
      <c r="B14" s="2" t="s">
        <v>75</v>
      </c>
      <c r="C14" s="15">
        <f t="shared" si="0"/>
        <v>0.05</v>
      </c>
      <c r="D14" s="28">
        <f>IF(B14 = "Green", 10%, IF(B14 = "Amber", 10%, 5%))</f>
        <v>0.1</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C08A0-6D69-4E53-817E-04C23AEE869E}">
  <dimension ref="A1:D14"/>
  <sheetViews>
    <sheetView showZeros="0" zoomScale="120" zoomScaleNormal="120" workbookViewId="0">
      <selection activeCell="E7" sqref="E7"/>
    </sheetView>
  </sheetViews>
  <sheetFormatPr defaultRowHeight="18.75" x14ac:dyDescent="0.3"/>
  <cols>
    <col min="1" max="1" width="13.69921875" customWidth="1"/>
  </cols>
  <sheetData>
    <row r="1" spans="1:4" x14ac:dyDescent="0.3">
      <c r="A1" s="1" t="s">
        <v>0</v>
      </c>
      <c r="B1" s="1" t="s">
        <v>64</v>
      </c>
    </row>
    <row r="2" spans="1:4" x14ac:dyDescent="0.3">
      <c r="A2" s="2" t="s">
        <v>3</v>
      </c>
      <c r="B2" s="2">
        <v>55</v>
      </c>
      <c r="D2" s="12" t="s">
        <v>65</v>
      </c>
    </row>
    <row r="3" spans="1:4" x14ac:dyDescent="0.3">
      <c r="A3" s="2" t="s">
        <v>5</v>
      </c>
      <c r="B3" s="2">
        <v>81</v>
      </c>
      <c r="D3" s="5">
        <v>70</v>
      </c>
    </row>
    <row r="4" spans="1:4" x14ac:dyDescent="0.3">
      <c r="A4" s="2" t="s">
        <v>7</v>
      </c>
      <c r="B4" s="2">
        <v>81</v>
      </c>
    </row>
    <row r="5" spans="1:4" x14ac:dyDescent="0.3">
      <c r="A5" s="2" t="s">
        <v>9</v>
      </c>
      <c r="B5" s="2">
        <v>96</v>
      </c>
    </row>
    <row r="6" spans="1:4" x14ac:dyDescent="0.3">
      <c r="A6" s="2" t="s">
        <v>11</v>
      </c>
      <c r="B6" s="2">
        <v>96</v>
      </c>
    </row>
    <row r="7" spans="1:4" x14ac:dyDescent="0.3">
      <c r="A7" s="2" t="s">
        <v>12</v>
      </c>
      <c r="B7" s="2">
        <v>63</v>
      </c>
      <c r="D7" s="8" t="s">
        <v>65</v>
      </c>
    </row>
    <row r="8" spans="1:4" x14ac:dyDescent="0.3">
      <c r="A8" s="2" t="s">
        <v>14</v>
      </c>
      <c r="B8" s="2">
        <v>82</v>
      </c>
      <c r="D8">
        <f>ROUND(AVERAGE(B2:B14),0)</f>
        <v>76</v>
      </c>
    </row>
    <row r="9" spans="1:4" x14ac:dyDescent="0.3">
      <c r="A9" s="2" t="s">
        <v>16</v>
      </c>
      <c r="B9" s="2"/>
    </row>
    <row r="10" spans="1:4" x14ac:dyDescent="0.3">
      <c r="A10" s="2" t="s">
        <v>12</v>
      </c>
      <c r="B10" s="2">
        <v>74</v>
      </c>
    </row>
    <row r="11" spans="1:4" x14ac:dyDescent="0.3">
      <c r="A11" s="2" t="s">
        <v>18</v>
      </c>
      <c r="B11" s="2">
        <v>68</v>
      </c>
    </row>
    <row r="12" spans="1:4" x14ac:dyDescent="0.3">
      <c r="A12" s="2" t="s">
        <v>20</v>
      </c>
      <c r="B12" s="2">
        <v>93</v>
      </c>
    </row>
    <row r="13" spans="1:4" x14ac:dyDescent="0.3">
      <c r="A13" s="2" t="s">
        <v>22</v>
      </c>
      <c r="B13" s="2">
        <v>61</v>
      </c>
    </row>
    <row r="14" spans="1:4" x14ac:dyDescent="0.3">
      <c r="A14" s="2" t="s">
        <v>24</v>
      </c>
      <c r="B14" s="2">
        <v>57</v>
      </c>
    </row>
  </sheetData>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288B-0ED9-448D-A493-8D1324FE0B9B}">
  <dimension ref="A1:B12"/>
  <sheetViews>
    <sheetView workbookViewId="0">
      <selection activeCell="C3" sqref="C3"/>
    </sheetView>
  </sheetViews>
  <sheetFormatPr defaultRowHeight="18.75" x14ac:dyDescent="0.3"/>
  <cols>
    <col min="1" max="1" width="13.19921875" customWidth="1"/>
    <col min="2" max="2" width="12" customWidth="1"/>
    <col min="5" max="5" width="10.296875" bestFit="1" customWidth="1"/>
  </cols>
  <sheetData>
    <row r="1" spans="1:2" x14ac:dyDescent="0.3">
      <c r="A1" s="30" t="s">
        <v>0</v>
      </c>
      <c r="B1" s="30" t="s">
        <v>45</v>
      </c>
    </row>
    <row r="2" spans="1:2" x14ac:dyDescent="0.3">
      <c r="A2" s="5" t="s">
        <v>42</v>
      </c>
      <c r="B2" s="29">
        <f>VLOOKUP(A2,'Emp Data'!$A$1:$C$12,3,FALSE)</f>
        <v>43408</v>
      </c>
    </row>
    <row r="3" spans="1:2" x14ac:dyDescent="0.3">
      <c r="A3" s="5" t="s">
        <v>39</v>
      </c>
      <c r="B3" s="29">
        <f>VLOOKUP(A3,'Emp Data'!$A$1:$C$12,3,FALSE)</f>
        <v>43529</v>
      </c>
    </row>
    <row r="4" spans="1:2" x14ac:dyDescent="0.3">
      <c r="A4" s="5" t="s">
        <v>33</v>
      </c>
      <c r="B4" s="29">
        <f>VLOOKUP(A4,'Emp Data'!$A$1:$C$12,3,FALSE)</f>
        <v>39862</v>
      </c>
    </row>
    <row r="5" spans="1:2" x14ac:dyDescent="0.3">
      <c r="A5" s="5" t="s">
        <v>36</v>
      </c>
      <c r="B5" s="29">
        <f>VLOOKUP(A5,'Emp Data'!$A$1:$C$12,3,FALSE)</f>
        <v>40534</v>
      </c>
    </row>
    <row r="6" spans="1:2" x14ac:dyDescent="0.3">
      <c r="A6" s="5" t="s">
        <v>41</v>
      </c>
      <c r="B6" s="29">
        <f>VLOOKUP(A6,'Emp Data'!$A$1:$C$12,3,FALSE)</f>
        <v>42739</v>
      </c>
    </row>
    <row r="7" spans="1:2" x14ac:dyDescent="0.3">
      <c r="A7" s="5" t="s">
        <v>35</v>
      </c>
      <c r="B7" s="29">
        <f>VLOOKUP(A7,'Emp Data'!$A$1:$C$12,3,FALSE)</f>
        <v>43430</v>
      </c>
    </row>
    <row r="8" spans="1:2" x14ac:dyDescent="0.3">
      <c r="A8" s="5" t="s">
        <v>38</v>
      </c>
      <c r="B8" s="29">
        <f>VLOOKUP(A8,'Emp Data'!$A$1:$C$12,3,FALSE)</f>
        <v>43179</v>
      </c>
    </row>
    <row r="9" spans="1:2" x14ac:dyDescent="0.3">
      <c r="A9" s="5" t="s">
        <v>43</v>
      </c>
      <c r="B9" s="29">
        <f>VLOOKUP(A9,'Emp Data'!$A$1:$C$12,3,FALSE)</f>
        <v>40598</v>
      </c>
    </row>
    <row r="10" spans="1:2" x14ac:dyDescent="0.3">
      <c r="A10" s="5" t="s">
        <v>40</v>
      </c>
      <c r="B10" s="29">
        <f>VLOOKUP(A10,'Emp Data'!$A$1:$C$12,3,FALSE)</f>
        <v>41353</v>
      </c>
    </row>
    <row r="11" spans="1:2" x14ac:dyDescent="0.3">
      <c r="A11" s="5" t="s">
        <v>34</v>
      </c>
      <c r="B11" s="29">
        <f>VLOOKUP(A11,'Emp Data'!$A$1:$C$12,3,FALSE)</f>
        <v>40129</v>
      </c>
    </row>
    <row r="12" spans="1:2" x14ac:dyDescent="0.3">
      <c r="A12" s="5" t="s">
        <v>37</v>
      </c>
      <c r="B12" s="29">
        <f>VLOOKUP(A12,'Emp Data'!$A$1:$C$12,3,FALSE)</f>
        <v>43451</v>
      </c>
    </row>
  </sheetData>
  <sortState xmlns:xlrd2="http://schemas.microsoft.com/office/spreadsheetml/2017/richdata2" ref="A1:A12">
    <sortCondition ref="A4:A12"/>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C9823-6FC7-4C50-9F40-887AA5344179}">
  <dimension ref="A1:C12"/>
  <sheetViews>
    <sheetView zoomScale="115" zoomScaleNormal="115" workbookViewId="0">
      <selection activeCell="B25" sqref="B25"/>
    </sheetView>
  </sheetViews>
  <sheetFormatPr defaultRowHeight="18.75" x14ac:dyDescent="0.3"/>
  <cols>
    <col min="1" max="1" width="11.796875" bestFit="1" customWidth="1"/>
    <col min="3" max="3" width="10.296875" bestFit="1" customWidth="1"/>
  </cols>
  <sheetData>
    <row r="1" spans="1:3" x14ac:dyDescent="0.3">
      <c r="A1" s="7" t="s">
        <v>44</v>
      </c>
      <c r="B1" s="7" t="s">
        <v>46</v>
      </c>
      <c r="C1" s="7" t="s">
        <v>45</v>
      </c>
    </row>
    <row r="2" spans="1:3" x14ac:dyDescent="0.3">
      <c r="A2" s="5" t="s">
        <v>33</v>
      </c>
      <c r="B2" s="5" t="s">
        <v>47</v>
      </c>
      <c r="C2" s="6">
        <v>39862</v>
      </c>
    </row>
    <row r="3" spans="1:3" x14ac:dyDescent="0.3">
      <c r="A3" s="5" t="s">
        <v>34</v>
      </c>
      <c r="B3" s="5" t="s">
        <v>48</v>
      </c>
      <c r="C3" s="6">
        <v>40129</v>
      </c>
    </row>
    <row r="4" spans="1:3" x14ac:dyDescent="0.3">
      <c r="A4" s="5" t="s">
        <v>35</v>
      </c>
      <c r="B4" s="5" t="s">
        <v>47</v>
      </c>
      <c r="C4" s="6">
        <v>43430</v>
      </c>
    </row>
    <row r="5" spans="1:3" x14ac:dyDescent="0.3">
      <c r="A5" s="5" t="s">
        <v>36</v>
      </c>
      <c r="B5" s="5" t="s">
        <v>49</v>
      </c>
      <c r="C5" s="6">
        <v>40534</v>
      </c>
    </row>
    <row r="6" spans="1:3" x14ac:dyDescent="0.3">
      <c r="A6" s="5" t="s">
        <v>37</v>
      </c>
      <c r="B6" s="5" t="s">
        <v>50</v>
      </c>
      <c r="C6" s="6">
        <v>43451</v>
      </c>
    </row>
    <row r="7" spans="1:3" x14ac:dyDescent="0.3">
      <c r="A7" s="5" t="s">
        <v>38</v>
      </c>
      <c r="B7" s="5" t="s">
        <v>50</v>
      </c>
      <c r="C7" s="6">
        <v>43179</v>
      </c>
    </row>
    <row r="8" spans="1:3" x14ac:dyDescent="0.3">
      <c r="A8" s="5" t="s">
        <v>39</v>
      </c>
      <c r="B8" s="5" t="s">
        <v>50</v>
      </c>
      <c r="C8" s="6">
        <v>43529</v>
      </c>
    </row>
    <row r="9" spans="1:3" x14ac:dyDescent="0.3">
      <c r="A9" s="5" t="s">
        <v>40</v>
      </c>
      <c r="B9" s="5" t="s">
        <v>49</v>
      </c>
      <c r="C9" s="6">
        <v>41353</v>
      </c>
    </row>
    <row r="10" spans="1:3" x14ac:dyDescent="0.3">
      <c r="A10" s="5" t="s">
        <v>41</v>
      </c>
      <c r="B10" s="5" t="s">
        <v>47</v>
      </c>
      <c r="C10" s="6">
        <v>42739</v>
      </c>
    </row>
    <row r="11" spans="1:3" x14ac:dyDescent="0.3">
      <c r="A11" s="5" t="s">
        <v>42</v>
      </c>
      <c r="B11" s="5" t="s">
        <v>47</v>
      </c>
      <c r="C11" s="6">
        <v>43408</v>
      </c>
    </row>
    <row r="12" spans="1:3" x14ac:dyDescent="0.3">
      <c r="A12" s="5" t="s">
        <v>43</v>
      </c>
      <c r="B12" s="5" t="s">
        <v>48</v>
      </c>
      <c r="C12" s="6">
        <v>40598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714D4-0733-4519-91B8-4ACC4445C8BA}">
  <dimension ref="A1:F12"/>
  <sheetViews>
    <sheetView zoomScale="115" zoomScaleNormal="115" workbookViewId="0">
      <selection activeCell="F5" sqref="F5"/>
    </sheetView>
  </sheetViews>
  <sheetFormatPr defaultRowHeight="18.75" x14ac:dyDescent="0.3"/>
  <cols>
    <col min="6" max="6" width="10.3984375" customWidth="1"/>
  </cols>
  <sheetData>
    <row r="1" spans="1:6" x14ac:dyDescent="0.3">
      <c r="A1" s="14" t="s">
        <v>66</v>
      </c>
      <c r="B1" s="14" t="s">
        <v>67</v>
      </c>
      <c r="C1" s="14" t="s">
        <v>47</v>
      </c>
    </row>
    <row r="2" spans="1:6" x14ac:dyDescent="0.3">
      <c r="A2" t="s">
        <v>69</v>
      </c>
      <c r="B2" t="s">
        <v>72</v>
      </c>
      <c r="C2" s="9">
        <v>3445</v>
      </c>
      <c r="E2" s="8" t="s">
        <v>67</v>
      </c>
      <c r="F2" s="8" t="s">
        <v>68</v>
      </c>
    </row>
    <row r="3" spans="1:6" x14ac:dyDescent="0.3">
      <c r="A3" t="s">
        <v>70</v>
      </c>
      <c r="B3" t="s">
        <v>73</v>
      </c>
      <c r="C3" s="9">
        <v>3939</v>
      </c>
      <c r="E3" t="s">
        <v>73</v>
      </c>
      <c r="F3" s="9">
        <f ca="1">SUMIF($B$1:$B$12,$E$3,$C$2:$C$12)</f>
        <v>8508</v>
      </c>
    </row>
    <row r="4" spans="1:6" x14ac:dyDescent="0.3">
      <c r="A4" t="s">
        <v>70</v>
      </c>
      <c r="B4" t="s">
        <v>72</v>
      </c>
      <c r="C4" s="9">
        <v>3792</v>
      </c>
      <c r="F4">
        <f>SUMIF(B2:B12,E3,C2:C12)</f>
        <v>10022</v>
      </c>
    </row>
    <row r="5" spans="1:6" x14ac:dyDescent="0.3">
      <c r="A5" t="s">
        <v>71</v>
      </c>
      <c r="B5" t="s">
        <v>72</v>
      </c>
      <c r="C5" s="9">
        <v>2873</v>
      </c>
    </row>
    <row r="6" spans="1:6" x14ac:dyDescent="0.3">
      <c r="A6" t="s">
        <v>70</v>
      </c>
      <c r="B6" t="s">
        <v>73</v>
      </c>
      <c r="C6" s="9">
        <v>2100</v>
      </c>
    </row>
    <row r="7" spans="1:6" x14ac:dyDescent="0.3">
      <c r="A7" t="s">
        <v>69</v>
      </c>
      <c r="B7" t="s">
        <v>72</v>
      </c>
      <c r="C7" s="9">
        <v>3417</v>
      </c>
    </row>
    <row r="8" spans="1:6" x14ac:dyDescent="0.3">
      <c r="A8" t="s">
        <v>69</v>
      </c>
      <c r="B8" t="s">
        <v>72</v>
      </c>
      <c r="C8" s="9">
        <v>2070</v>
      </c>
    </row>
    <row r="9" spans="1:6" x14ac:dyDescent="0.3">
      <c r="A9" t="s">
        <v>69</v>
      </c>
      <c r="B9" t="s">
        <v>72</v>
      </c>
      <c r="C9" s="9">
        <v>1270</v>
      </c>
    </row>
    <row r="10" spans="1:6" x14ac:dyDescent="0.3">
      <c r="A10" t="s">
        <v>70</v>
      </c>
      <c r="B10" t="s">
        <v>73</v>
      </c>
      <c r="C10" s="9">
        <v>3983</v>
      </c>
    </row>
    <row r="11" spans="1:6" x14ac:dyDescent="0.3">
      <c r="A11" t="s">
        <v>71</v>
      </c>
      <c r="B11" t="s">
        <v>72</v>
      </c>
      <c r="C11" s="9">
        <v>1299</v>
      </c>
    </row>
    <row r="12" spans="1:6" x14ac:dyDescent="0.3">
      <c r="A12" t="s">
        <v>69</v>
      </c>
      <c r="B12" t="s">
        <v>72</v>
      </c>
      <c r="C12" s="9">
        <v>2231</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1E941-BA4C-4B60-B82E-39975D28ACAD}">
  <dimension ref="A1:B10"/>
  <sheetViews>
    <sheetView workbookViewId="0">
      <selection activeCell="C4" sqref="C4"/>
    </sheetView>
  </sheetViews>
  <sheetFormatPr defaultRowHeight="18.75" x14ac:dyDescent="0.3"/>
  <cols>
    <col min="1" max="1" width="13.3984375" customWidth="1"/>
    <col min="2" max="2" width="11.19921875" customWidth="1"/>
  </cols>
  <sheetData>
    <row r="1" spans="1:2" x14ac:dyDescent="0.3">
      <c r="A1" s="13" t="s">
        <v>79</v>
      </c>
      <c r="B1" s="13" t="s">
        <v>85</v>
      </c>
    </row>
    <row r="2" spans="1:2" x14ac:dyDescent="0.3">
      <c r="A2" s="16" t="s">
        <v>82</v>
      </c>
      <c r="B2" t="str">
        <f>MID(A2,FIND("A",A2),4)</f>
        <v>A991</v>
      </c>
    </row>
    <row r="3" spans="1:2" x14ac:dyDescent="0.3">
      <c r="A3" s="16" t="s">
        <v>80</v>
      </c>
      <c r="B3" t="str">
        <f t="shared" ref="B3:B7" si="0">MID(A3,FIND("A",A3),4)</f>
        <v>A408</v>
      </c>
    </row>
    <row r="4" spans="1:2" x14ac:dyDescent="0.3">
      <c r="A4" s="16" t="s">
        <v>81</v>
      </c>
      <c r="B4" t="str">
        <f t="shared" si="0"/>
        <v>A300</v>
      </c>
    </row>
    <row r="5" spans="1:2" x14ac:dyDescent="0.3">
      <c r="A5" s="16" t="s">
        <v>133</v>
      </c>
      <c r="B5" t="str">
        <f t="shared" si="0"/>
        <v>A712</v>
      </c>
    </row>
    <row r="6" spans="1:2" x14ac:dyDescent="0.3">
      <c r="A6" s="16" t="s">
        <v>84</v>
      </c>
      <c r="B6" t="str">
        <f t="shared" si="0"/>
        <v>A553</v>
      </c>
    </row>
    <row r="7" spans="1:2" x14ac:dyDescent="0.3">
      <c r="A7" s="16" t="s">
        <v>83</v>
      </c>
      <c r="B7" t="str">
        <f t="shared" si="0"/>
        <v>A046</v>
      </c>
    </row>
    <row r="8" spans="1:2" x14ac:dyDescent="0.3">
      <c r="A8" s="16"/>
    </row>
    <row r="9" spans="1:2" x14ac:dyDescent="0.3">
      <c r="A9" s="16"/>
    </row>
    <row r="10" spans="1:2" x14ac:dyDescent="0.3">
      <c r="A10" s="16"/>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DFADDA-B36D-42F8-9C8F-85858CE7DDB9}">
  <dimension ref="A1:B15"/>
  <sheetViews>
    <sheetView zoomScale="115" zoomScaleNormal="115" workbookViewId="0">
      <selection activeCell="C8" sqref="C8"/>
    </sheetView>
  </sheetViews>
  <sheetFormatPr defaultRowHeight="18.75" x14ac:dyDescent="0.3"/>
  <sheetData>
    <row r="1" spans="1:2" x14ac:dyDescent="0.3">
      <c r="A1" s="8" t="s">
        <v>51</v>
      </c>
      <c r="B1" s="8" t="s">
        <v>47</v>
      </c>
    </row>
    <row r="2" spans="1:2" x14ac:dyDescent="0.3">
      <c r="A2" t="s">
        <v>52</v>
      </c>
      <c r="B2" s="9">
        <v>3954</v>
      </c>
    </row>
    <row r="3" spans="1:2" x14ac:dyDescent="0.3">
      <c r="A3" t="s">
        <v>53</v>
      </c>
      <c r="B3" s="9">
        <v>2440</v>
      </c>
    </row>
    <row r="4" spans="1:2" x14ac:dyDescent="0.3">
      <c r="A4" t="s">
        <v>54</v>
      </c>
      <c r="B4" s="9">
        <v>3013</v>
      </c>
    </row>
    <row r="5" spans="1:2" x14ac:dyDescent="0.3">
      <c r="A5" t="s">
        <v>55</v>
      </c>
      <c r="B5" s="9">
        <v>3426</v>
      </c>
    </row>
    <row r="6" spans="1:2" x14ac:dyDescent="0.3">
      <c r="A6" t="s">
        <v>56</v>
      </c>
      <c r="B6" s="9">
        <v>3845</v>
      </c>
    </row>
    <row r="7" spans="1:2" x14ac:dyDescent="0.3">
      <c r="A7" t="s">
        <v>57</v>
      </c>
      <c r="B7" s="9">
        <v>3647</v>
      </c>
    </row>
    <row r="8" spans="1:2" x14ac:dyDescent="0.3">
      <c r="A8" t="s">
        <v>58</v>
      </c>
      <c r="B8" s="9">
        <v>1507</v>
      </c>
    </row>
    <row r="9" spans="1:2" x14ac:dyDescent="0.3">
      <c r="A9" t="s">
        <v>59</v>
      </c>
      <c r="B9" s="9">
        <v>2169</v>
      </c>
    </row>
    <row r="10" spans="1:2" x14ac:dyDescent="0.3">
      <c r="A10" t="s">
        <v>60</v>
      </c>
      <c r="B10" s="9">
        <v>3976</v>
      </c>
    </row>
    <row r="11" spans="1:2" x14ac:dyDescent="0.3">
      <c r="A11" t="s">
        <v>61</v>
      </c>
      <c r="B11" s="11">
        <v>3128</v>
      </c>
    </row>
    <row r="12" spans="1:2" x14ac:dyDescent="0.3">
      <c r="A12" t="s">
        <v>62</v>
      </c>
      <c r="B12" s="9">
        <v>1383</v>
      </c>
    </row>
    <row r="13" spans="1:2" x14ac:dyDescent="0.3">
      <c r="A13" t="s">
        <v>63</v>
      </c>
      <c r="B13" s="9">
        <v>3122</v>
      </c>
    </row>
    <row r="14" spans="1:2" x14ac:dyDescent="0.3">
      <c r="B14" s="10">
        <f>SUM(B2:B13)</f>
        <v>35610</v>
      </c>
    </row>
    <row r="15" spans="1:2" x14ac:dyDescent="0.3">
      <c r="B15" s="10">
        <f>-SUM(B2:B13)</f>
        <v>-35610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092C9-951D-48B3-8D14-BC2CDFACAD86}">
  <dimension ref="B2:C4"/>
  <sheetViews>
    <sheetView zoomScale="115" zoomScaleNormal="115" workbookViewId="0">
      <selection activeCell="D5" sqref="D5"/>
    </sheetView>
  </sheetViews>
  <sheetFormatPr defaultRowHeight="18.75" x14ac:dyDescent="0.3"/>
  <cols>
    <col min="2" max="2" width="9.796875" bestFit="1" customWidth="1"/>
    <col min="3" max="3" width="9.296875" customWidth="1"/>
  </cols>
  <sheetData>
    <row r="2" spans="2:3" x14ac:dyDescent="0.3">
      <c r="B2" s="22" t="s">
        <v>0</v>
      </c>
      <c r="C2" s="22" t="s">
        <v>117</v>
      </c>
    </row>
    <row r="3" spans="2:3" x14ac:dyDescent="0.3">
      <c r="B3" t="s">
        <v>125</v>
      </c>
      <c r="C3" s="23" t="e">
        <f>INDEX(Data!$B$1:$D$12,MATCH($B$3,Data!$B:$B,0),MATCH($C$2,Data!$1:$1,0))</f>
        <v>#REF!</v>
      </c>
    </row>
    <row r="4" spans="2:3" x14ac:dyDescent="0.3">
      <c r="C4" s="9">
        <f>INDEX(Data!D2:D12,MATCH('#10'!B3,Data!B2:B12,0))</f>
        <v>41820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19066-0640-4365-B799-EBF70583149B}">
  <dimension ref="A1:D12"/>
  <sheetViews>
    <sheetView workbookViewId="0">
      <selection activeCell="A13" sqref="A13"/>
    </sheetView>
  </sheetViews>
  <sheetFormatPr defaultRowHeight="18.75" x14ac:dyDescent="0.3"/>
  <cols>
    <col min="2" max="2" width="15.69921875" bestFit="1" customWidth="1"/>
    <col min="3" max="3" width="9.5" bestFit="1" customWidth="1"/>
  </cols>
  <sheetData>
    <row r="1" spans="1:4" x14ac:dyDescent="0.3">
      <c r="A1" s="24" t="s">
        <v>94</v>
      </c>
      <c r="B1" s="24" t="s">
        <v>0</v>
      </c>
      <c r="C1" s="24" t="s">
        <v>116</v>
      </c>
      <c r="D1" s="24" t="s">
        <v>117</v>
      </c>
    </row>
    <row r="2" spans="1:4" x14ac:dyDescent="0.3">
      <c r="A2">
        <v>1</v>
      </c>
      <c r="B2" t="s">
        <v>120</v>
      </c>
      <c r="C2" t="s">
        <v>47</v>
      </c>
      <c r="D2" s="9">
        <v>41936</v>
      </c>
    </row>
    <row r="3" spans="1:4" x14ac:dyDescent="0.3">
      <c r="A3">
        <v>2</v>
      </c>
      <c r="B3" t="s">
        <v>121</v>
      </c>
      <c r="C3" t="s">
        <v>49</v>
      </c>
      <c r="D3" s="9">
        <v>23669</v>
      </c>
    </row>
    <row r="4" spans="1:4" x14ac:dyDescent="0.3">
      <c r="A4">
        <v>3</v>
      </c>
      <c r="B4" t="s">
        <v>122</v>
      </c>
      <c r="C4" t="s">
        <v>49</v>
      </c>
      <c r="D4" s="9">
        <v>30978</v>
      </c>
    </row>
    <row r="5" spans="1:4" x14ac:dyDescent="0.3">
      <c r="A5">
        <v>4</v>
      </c>
      <c r="B5" t="s">
        <v>123</v>
      </c>
      <c r="C5" t="s">
        <v>118</v>
      </c>
      <c r="D5" s="9">
        <v>41813</v>
      </c>
    </row>
    <row r="6" spans="1:4" x14ac:dyDescent="0.3">
      <c r="A6">
        <v>5</v>
      </c>
      <c r="B6" t="s">
        <v>124</v>
      </c>
      <c r="C6" t="s">
        <v>47</v>
      </c>
      <c r="D6" s="9">
        <v>23559</v>
      </c>
    </row>
    <row r="7" spans="1:4" x14ac:dyDescent="0.3">
      <c r="A7">
        <v>6</v>
      </c>
      <c r="B7" t="s">
        <v>125</v>
      </c>
      <c r="C7" t="s">
        <v>118</v>
      </c>
      <c r="D7" s="9">
        <v>41820</v>
      </c>
    </row>
    <row r="8" spans="1:4" x14ac:dyDescent="0.3">
      <c r="A8">
        <v>7</v>
      </c>
      <c r="B8" t="s">
        <v>126</v>
      </c>
      <c r="C8" t="s">
        <v>118</v>
      </c>
      <c r="D8" s="9">
        <v>41417</v>
      </c>
    </row>
    <row r="9" spans="1:4" x14ac:dyDescent="0.3">
      <c r="A9">
        <v>8</v>
      </c>
      <c r="B9" t="s">
        <v>127</v>
      </c>
      <c r="C9" t="s">
        <v>119</v>
      </c>
      <c r="D9" s="9">
        <v>33758</v>
      </c>
    </row>
    <row r="10" spans="1:4" x14ac:dyDescent="0.3">
      <c r="A10">
        <v>9</v>
      </c>
      <c r="B10" t="s">
        <v>128</v>
      </c>
      <c r="C10" t="s">
        <v>49</v>
      </c>
      <c r="D10" s="9">
        <v>28096</v>
      </c>
    </row>
    <row r="11" spans="1:4" x14ac:dyDescent="0.3">
      <c r="A11">
        <v>10</v>
      </c>
      <c r="B11" t="s">
        <v>129</v>
      </c>
      <c r="C11" t="s">
        <v>48</v>
      </c>
      <c r="D11" s="9">
        <v>24421</v>
      </c>
    </row>
    <row r="12" spans="1:4" x14ac:dyDescent="0.3">
      <c r="A12">
        <v>11</v>
      </c>
      <c r="B12" t="s">
        <v>130</v>
      </c>
      <c r="C12" t="s">
        <v>49</v>
      </c>
      <c r="D12" s="9">
        <v>36361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283D3-815E-417C-94A6-657EB7F0100A}">
  <dimension ref="A1:F14"/>
  <sheetViews>
    <sheetView zoomScale="115" zoomScaleNormal="115" workbookViewId="0">
      <selection activeCell="E7" sqref="E7"/>
    </sheetView>
  </sheetViews>
  <sheetFormatPr defaultRowHeight="18.75" x14ac:dyDescent="0.3"/>
  <cols>
    <col min="1" max="1" width="12.19921875" customWidth="1"/>
    <col min="5" max="5" width="9.296875" customWidth="1"/>
    <col min="6" max="6" width="10.5" customWidth="1"/>
  </cols>
  <sheetData>
    <row r="1" spans="1:6" x14ac:dyDescent="0.3">
      <c r="A1" s="1" t="s">
        <v>0</v>
      </c>
      <c r="B1" s="1" t="s">
        <v>86</v>
      </c>
      <c r="C1" s="1" t="s">
        <v>87</v>
      </c>
      <c r="E1" s="17" t="s">
        <v>86</v>
      </c>
      <c r="F1" s="17" t="s">
        <v>87</v>
      </c>
    </row>
    <row r="2" spans="1:6" x14ac:dyDescent="0.3">
      <c r="A2" s="2" t="s">
        <v>3</v>
      </c>
      <c r="B2" s="5">
        <v>46</v>
      </c>
      <c r="C2" s="5" t="str">
        <f>_xlfn.XLOOKUP(B2,$E$2:$E$6,$F$2:$F$6,,1)</f>
        <v>Average</v>
      </c>
      <c r="E2" s="5">
        <v>0</v>
      </c>
      <c r="F2" s="5" t="s">
        <v>91</v>
      </c>
    </row>
    <row r="3" spans="1:6" x14ac:dyDescent="0.3">
      <c r="A3" s="2" t="s">
        <v>5</v>
      </c>
      <c r="B3" s="5">
        <v>99</v>
      </c>
      <c r="C3" s="5" t="str">
        <f t="shared" ref="C3:C14" si="0">_xlfn.XLOOKUP(B3,$E$2:$E$6,$F$2:$F$6,,1)</f>
        <v>Avenger</v>
      </c>
      <c r="E3" s="5">
        <v>50</v>
      </c>
      <c r="F3" s="5" t="s">
        <v>65</v>
      </c>
    </row>
    <row r="4" spans="1:6" x14ac:dyDescent="0.3">
      <c r="A4" s="2" t="s">
        <v>7</v>
      </c>
      <c r="B4" s="5">
        <v>91</v>
      </c>
      <c r="C4" s="5" t="str">
        <f t="shared" si="0"/>
        <v>Avenger</v>
      </c>
      <c r="E4" s="5">
        <v>65</v>
      </c>
      <c r="F4" s="5" t="s">
        <v>90</v>
      </c>
    </row>
    <row r="5" spans="1:6" x14ac:dyDescent="0.3">
      <c r="A5" s="2" t="s">
        <v>9</v>
      </c>
      <c r="B5" s="5">
        <v>86</v>
      </c>
      <c r="C5" s="5" t="str">
        <f t="shared" si="0"/>
        <v>Avenger</v>
      </c>
      <c r="E5" s="5">
        <v>80</v>
      </c>
      <c r="F5" s="5" t="s">
        <v>89</v>
      </c>
    </row>
    <row r="6" spans="1:6" x14ac:dyDescent="0.3">
      <c r="A6" s="2" t="s">
        <v>11</v>
      </c>
      <c r="B6" s="5">
        <v>45</v>
      </c>
      <c r="C6" s="5" t="str">
        <f t="shared" si="0"/>
        <v>Average</v>
      </c>
      <c r="E6" s="5">
        <v>100</v>
      </c>
      <c r="F6" s="5" t="s">
        <v>88</v>
      </c>
    </row>
    <row r="7" spans="1:6" x14ac:dyDescent="0.3">
      <c r="A7" s="2" t="s">
        <v>12</v>
      </c>
      <c r="B7" s="5">
        <v>86</v>
      </c>
      <c r="C7" s="5" t="str">
        <f t="shared" si="0"/>
        <v>Avenger</v>
      </c>
    </row>
    <row r="8" spans="1:6" x14ac:dyDescent="0.3">
      <c r="A8" s="2" t="s">
        <v>14</v>
      </c>
      <c r="B8" s="5">
        <v>57</v>
      </c>
      <c r="C8" s="5" t="str">
        <f t="shared" si="0"/>
        <v>Well Done</v>
      </c>
    </row>
    <row r="9" spans="1:6" x14ac:dyDescent="0.3">
      <c r="A9" s="2" t="s">
        <v>16</v>
      </c>
      <c r="B9" s="5">
        <v>82</v>
      </c>
      <c r="C9" s="5" t="str">
        <f t="shared" si="0"/>
        <v>Avenger</v>
      </c>
    </row>
    <row r="10" spans="1:6" x14ac:dyDescent="0.3">
      <c r="A10" s="2" t="s">
        <v>12</v>
      </c>
      <c r="B10" s="5">
        <v>91</v>
      </c>
      <c r="C10" s="5" t="str">
        <f t="shared" si="0"/>
        <v>Avenger</v>
      </c>
    </row>
    <row r="11" spans="1:6" x14ac:dyDescent="0.3">
      <c r="A11" s="2" t="s">
        <v>18</v>
      </c>
      <c r="B11" s="5">
        <v>88</v>
      </c>
      <c r="C11" s="5" t="str">
        <f t="shared" si="0"/>
        <v>Avenger</v>
      </c>
    </row>
    <row r="12" spans="1:6" x14ac:dyDescent="0.3">
      <c r="A12" s="2" t="s">
        <v>20</v>
      </c>
      <c r="B12" s="5">
        <v>47</v>
      </c>
      <c r="C12" s="5" t="str">
        <f t="shared" si="0"/>
        <v>Average</v>
      </c>
    </row>
    <row r="13" spans="1:6" x14ac:dyDescent="0.3">
      <c r="A13" s="2" t="s">
        <v>22</v>
      </c>
      <c r="B13" s="5">
        <v>93</v>
      </c>
      <c r="C13" s="5" t="str">
        <f t="shared" si="0"/>
        <v>Avenger</v>
      </c>
    </row>
    <row r="14" spans="1:6" x14ac:dyDescent="0.3">
      <c r="A14" s="2" t="s">
        <v>24</v>
      </c>
      <c r="B14" s="5">
        <v>57</v>
      </c>
      <c r="C14" s="5" t="str">
        <f t="shared" si="0"/>
        <v>Well Done</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5AEA-B726-4152-B3AB-E242FDA0F54F}">
  <dimension ref="A1:I20"/>
  <sheetViews>
    <sheetView tabSelected="1" zoomScale="115" zoomScaleNormal="115" workbookViewId="0">
      <selection activeCell="H8" sqref="H8"/>
    </sheetView>
  </sheetViews>
  <sheetFormatPr defaultRowHeight="18.75" x14ac:dyDescent="0.3"/>
  <cols>
    <col min="1" max="1" width="6.796875" customWidth="1"/>
    <col min="4" max="4" width="9.09765625" bestFit="1" customWidth="1"/>
  </cols>
  <sheetData>
    <row r="1" spans="1:9" x14ac:dyDescent="0.3">
      <c r="A1" s="21" t="s">
        <v>94</v>
      </c>
      <c r="B1" s="21" t="s">
        <v>66</v>
      </c>
      <c r="C1" s="21" t="s">
        <v>95</v>
      </c>
      <c r="D1" s="21" t="s">
        <v>93</v>
      </c>
    </row>
    <row r="2" spans="1:9" x14ac:dyDescent="0.3">
      <c r="A2">
        <v>1</v>
      </c>
      <c r="B2" t="s">
        <v>71</v>
      </c>
      <c r="C2" t="s">
        <v>96</v>
      </c>
      <c r="D2" s="9">
        <v>3570</v>
      </c>
      <c r="F2" s="19" t="s">
        <v>66</v>
      </c>
    </row>
    <row r="3" spans="1:9" x14ac:dyDescent="0.3">
      <c r="A3">
        <v>2</v>
      </c>
      <c r="B3" t="s">
        <v>92</v>
      </c>
      <c r="C3" t="s">
        <v>97</v>
      </c>
      <c r="D3" s="9">
        <v>1564</v>
      </c>
      <c r="F3" s="18" t="s">
        <v>70</v>
      </c>
    </row>
    <row r="4" spans="1:9" x14ac:dyDescent="0.3">
      <c r="A4">
        <v>3</v>
      </c>
      <c r="B4" t="s">
        <v>92</v>
      </c>
      <c r="C4" t="s">
        <v>98</v>
      </c>
      <c r="D4" s="9">
        <v>2087</v>
      </c>
    </row>
    <row r="5" spans="1:9" x14ac:dyDescent="0.3">
      <c r="A5">
        <v>4</v>
      </c>
      <c r="B5" t="s">
        <v>70</v>
      </c>
      <c r="C5" t="s">
        <v>99</v>
      </c>
      <c r="D5" s="9">
        <v>2657</v>
      </c>
      <c r="F5" s="20" t="s">
        <v>95</v>
      </c>
      <c r="G5" s="20" t="s">
        <v>93</v>
      </c>
    </row>
    <row r="6" spans="1:9" x14ac:dyDescent="0.3">
      <c r="A6">
        <v>5</v>
      </c>
      <c r="B6" t="s">
        <v>92</v>
      </c>
      <c r="C6" t="s">
        <v>100</v>
      </c>
      <c r="D6" s="9">
        <v>2812</v>
      </c>
      <c r="F6" t="str" cm="1">
        <f t="array" ref="F6:G8">_xlfn._xlws.FILTER(Sales[[Rep]:[Total]],(Sales[Region]=F3)*(Sales[Total]&gt;=3000))</f>
        <v>Gary</v>
      </c>
      <c r="G6" s="9">
        <v>3722</v>
      </c>
    </row>
    <row r="7" spans="1:9" x14ac:dyDescent="0.3">
      <c r="A7">
        <v>6</v>
      </c>
      <c r="B7" t="s">
        <v>70</v>
      </c>
      <c r="C7" t="s">
        <v>101</v>
      </c>
      <c r="D7" s="9">
        <v>3722</v>
      </c>
      <c r="F7" t="str">
        <v>Javier</v>
      </c>
      <c r="G7" s="9">
        <v>3109</v>
      </c>
    </row>
    <row r="8" spans="1:9" x14ac:dyDescent="0.3">
      <c r="A8">
        <v>7</v>
      </c>
      <c r="B8" t="s">
        <v>92</v>
      </c>
      <c r="C8" t="s">
        <v>102</v>
      </c>
      <c r="D8" s="9">
        <v>2155</v>
      </c>
      <c r="F8" t="str">
        <v>Sharon</v>
      </c>
      <c r="G8" s="9">
        <v>3162</v>
      </c>
      <c r="I8" t="s">
        <v>115</v>
      </c>
    </row>
    <row r="9" spans="1:9" x14ac:dyDescent="0.3">
      <c r="A9">
        <v>8</v>
      </c>
      <c r="B9" t="s">
        <v>71</v>
      </c>
      <c r="C9" t="s">
        <v>103</v>
      </c>
      <c r="D9" s="9">
        <v>2444</v>
      </c>
      <c r="G9" s="9"/>
    </row>
    <row r="10" spans="1:9" x14ac:dyDescent="0.3">
      <c r="A10">
        <v>9</v>
      </c>
      <c r="B10" t="s">
        <v>70</v>
      </c>
      <c r="C10" t="s">
        <v>104</v>
      </c>
      <c r="D10" s="9">
        <v>1172</v>
      </c>
      <c r="G10" s="9"/>
    </row>
    <row r="11" spans="1:9" x14ac:dyDescent="0.3">
      <c r="A11">
        <v>10</v>
      </c>
      <c r="B11" t="s">
        <v>92</v>
      </c>
      <c r="C11" t="s">
        <v>105</v>
      </c>
      <c r="D11" s="9">
        <v>1716</v>
      </c>
    </row>
    <row r="12" spans="1:9" x14ac:dyDescent="0.3">
      <c r="A12">
        <v>11</v>
      </c>
      <c r="B12" t="s">
        <v>70</v>
      </c>
      <c r="C12" t="s">
        <v>106</v>
      </c>
      <c r="D12" s="9">
        <v>2070</v>
      </c>
    </row>
    <row r="13" spans="1:9" x14ac:dyDescent="0.3">
      <c r="A13">
        <v>12</v>
      </c>
      <c r="B13" t="s">
        <v>71</v>
      </c>
      <c r="C13" t="s">
        <v>107</v>
      </c>
      <c r="D13" s="9">
        <v>1097</v>
      </c>
    </row>
    <row r="14" spans="1:9" x14ac:dyDescent="0.3">
      <c r="A14">
        <v>13</v>
      </c>
      <c r="B14" t="s">
        <v>70</v>
      </c>
      <c r="C14" t="s">
        <v>108</v>
      </c>
      <c r="D14" s="9">
        <v>3109</v>
      </c>
    </row>
    <row r="15" spans="1:9" x14ac:dyDescent="0.3">
      <c r="A15">
        <v>14</v>
      </c>
      <c r="B15" t="s">
        <v>92</v>
      </c>
      <c r="C15" t="s">
        <v>109</v>
      </c>
      <c r="D15" s="9">
        <v>3235</v>
      </c>
    </row>
    <row r="16" spans="1:9" x14ac:dyDescent="0.3">
      <c r="A16">
        <v>15</v>
      </c>
      <c r="B16" t="s">
        <v>70</v>
      </c>
      <c r="C16" t="s">
        <v>110</v>
      </c>
      <c r="D16" s="9">
        <v>1835</v>
      </c>
    </row>
    <row r="17" spans="1:4" x14ac:dyDescent="0.3">
      <c r="A17">
        <v>16</v>
      </c>
      <c r="B17" t="s">
        <v>71</v>
      </c>
      <c r="C17" t="s">
        <v>111</v>
      </c>
      <c r="D17" s="9">
        <v>1248</v>
      </c>
    </row>
    <row r="18" spans="1:4" x14ac:dyDescent="0.3">
      <c r="A18">
        <v>17</v>
      </c>
      <c r="B18" t="s">
        <v>71</v>
      </c>
      <c r="C18" t="s">
        <v>112</v>
      </c>
      <c r="D18" s="9">
        <v>2687</v>
      </c>
    </row>
    <row r="19" spans="1:4" x14ac:dyDescent="0.3">
      <c r="A19">
        <v>18</v>
      </c>
      <c r="B19" t="s">
        <v>70</v>
      </c>
      <c r="C19" t="s">
        <v>113</v>
      </c>
      <c r="D19" s="9">
        <v>3162</v>
      </c>
    </row>
    <row r="20" spans="1:4" x14ac:dyDescent="0.3">
      <c r="A20">
        <v>19</v>
      </c>
      <c r="B20" t="s">
        <v>70</v>
      </c>
      <c r="C20" t="s">
        <v>114</v>
      </c>
      <c r="D20" s="9">
        <v>2101</v>
      </c>
    </row>
  </sheetData>
  <dataValidations count="1">
    <dataValidation type="list" allowBlank="1" showInputMessage="1" showErrorMessage="1" sqref="F3" xr:uid="{50CBF93D-E1E3-435B-A29D-E4C081511ABC}">
      <formula1>"East,North,West"</formula1>
    </dataValidation>
  </dataValidations>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Country Data</vt:lpstr>
      <vt:lpstr>#4</vt:lpstr>
      <vt:lpstr>#5</vt:lpstr>
      <vt:lpstr>#6</vt:lpstr>
      <vt:lpstr>Emp Data</vt:lpstr>
      <vt:lpstr>#7</vt:lpstr>
      <vt:lpstr>#8</vt:lpstr>
      <vt:lpstr>#9</vt:lpstr>
      <vt:lpstr>#10</vt:lpstr>
      <vt:lpstr>Data</vt:lpstr>
      <vt:lpstr>#11</vt:lpstr>
      <vt:lpstr>#12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Murray</dc:creator>
  <cp:lastModifiedBy>Femi Tunde-Adedipe</cp:lastModifiedBy>
  <dcterms:created xsi:type="dcterms:W3CDTF">2021-01-10T19:06:25Z</dcterms:created>
  <dcterms:modified xsi:type="dcterms:W3CDTF">2024-02-07T14:06:15Z</dcterms:modified>
</cp:coreProperties>
</file>