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V\Downloads\Excel challenge 5\"/>
    </mc:Choice>
  </mc:AlternateContent>
  <xr:revisionPtr revIDLastSave="0" documentId="13_ncr:1_{C7A7F311-F086-4482-8931-5BBD0EB6DC59}" xr6:coauthVersionLast="46" xr6:coauthVersionMax="46" xr10:uidLastSave="{00000000-0000-0000-0000-000000000000}"/>
  <bookViews>
    <workbookView xWindow="-110" yWindow="-110" windowWidth="19420" windowHeight="10420" xr2:uid="{F7B2C9B0-6FFA-4923-BDA6-6B1EB3955020}"/>
  </bookViews>
  <sheets>
    <sheet name="#1" sheetId="1" r:id="rId1"/>
    <sheet name="#2" sheetId="8" r:id="rId2"/>
    <sheet name="#3" sheetId="3" r:id="rId3"/>
    <sheet name="#4" sheetId="9" r:id="rId4"/>
    <sheet name="#5" sheetId="7" r:id="rId5"/>
    <sheet name="#6" sheetId="6" r:id="rId6"/>
    <sheet name="Emp Data" sheetId="5" r:id="rId7"/>
    <sheet name="#7" sheetId="10" r:id="rId8"/>
    <sheet name="#8" sheetId="11" r:id="rId9"/>
    <sheet name="#9" sheetId="13" r:id="rId10"/>
    <sheet name="#10" sheetId="14" r:id="rId11"/>
    <sheet name="Data" sheetId="2" r:id="rId12"/>
    <sheet name="#11" sheetId="12" r:id="rId13"/>
    <sheet name="#12" sheetId="15" r:id="rId14"/>
    <sheet name="Country Data" sheetId="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8" l="1"/>
  <c r="B15" i="1"/>
  <c r="C3" i="14" l="1"/>
  <c r="F6" i="15" a="1"/>
  <c r="F6" i="15" s="1"/>
  <c r="C3" i="12" l="1"/>
  <c r="C4" i="12"/>
  <c r="C5" i="12"/>
  <c r="C6" i="12"/>
  <c r="C7" i="12"/>
  <c r="C8" i="12"/>
  <c r="C9" i="12"/>
  <c r="C10" i="12"/>
  <c r="C11" i="12"/>
  <c r="C12" i="12"/>
  <c r="C13" i="12"/>
  <c r="C14" i="12"/>
  <c r="C2" i="12"/>
  <c r="B15" i="13"/>
  <c r="B3" i="11"/>
  <c r="B4" i="11"/>
  <c r="B5" i="11"/>
  <c r="B6" i="11"/>
  <c r="B7" i="11"/>
  <c r="B2" i="11"/>
  <c r="F3" i="10"/>
  <c r="C3" i="9"/>
  <c r="C4" i="9"/>
  <c r="C5" i="9"/>
  <c r="C6" i="9"/>
  <c r="C7" i="9"/>
  <c r="C8" i="9"/>
  <c r="C9" i="9"/>
  <c r="C10" i="9"/>
  <c r="C11" i="9"/>
  <c r="C12" i="9"/>
  <c r="C13" i="9"/>
  <c r="C14" i="9"/>
  <c r="C2" i="9"/>
  <c r="D3" i="7"/>
  <c r="B3" i="6" l="1"/>
  <c r="B4" i="6"/>
  <c r="B5" i="6"/>
  <c r="B6" i="6"/>
  <c r="B7" i="6"/>
  <c r="B8" i="6"/>
  <c r="B9" i="6"/>
  <c r="B10" i="6"/>
  <c r="B11" i="6"/>
  <c r="B12" i="6"/>
  <c r="B2" i="6"/>
  <c r="C3" i="3" l="1"/>
  <c r="C4" i="3"/>
  <c r="C5" i="3"/>
  <c r="C6" i="3"/>
  <c r="C7" i="3"/>
  <c r="C8" i="3"/>
  <c r="C9" i="3"/>
  <c r="C10" i="3"/>
  <c r="C11" i="3"/>
  <c r="C12" i="3"/>
  <c r="C13" i="3"/>
  <c r="C14" i="3"/>
  <c r="C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<sst xmlns="http://schemas.openxmlformats.org/spreadsheetml/2006/main" count="330" uniqueCount="133">
  <si>
    <t>Name</t>
  </si>
  <si>
    <t>Country</t>
  </si>
  <si>
    <t>Continent</t>
  </si>
  <si>
    <t>Daniel Tonini</t>
  </si>
  <si>
    <t>Tanzania</t>
  </si>
  <si>
    <t>Hanna Moos</t>
  </si>
  <si>
    <t>Italy</t>
  </si>
  <si>
    <t>Jaime Yorres</t>
  </si>
  <si>
    <t>Canada</t>
  </si>
  <si>
    <t>José Pedro Freyre</t>
  </si>
  <si>
    <t>Portugal</t>
  </si>
  <si>
    <t>Carlos Hernández</t>
  </si>
  <si>
    <t>André Fonseca</t>
  </si>
  <si>
    <t>Cyprus</t>
  </si>
  <si>
    <t>Annette Roulet</t>
  </si>
  <si>
    <t>Peru</t>
  </si>
  <si>
    <t>John Steel</t>
  </si>
  <si>
    <t>India</t>
  </si>
  <si>
    <t>Ana Trujillo</t>
  </si>
  <si>
    <t>Mexico</t>
  </si>
  <si>
    <t>Patricia McKenna</t>
  </si>
  <si>
    <t>Slovenia</t>
  </si>
  <si>
    <t>Philip Cramer</t>
  </si>
  <si>
    <t>Poland</t>
  </si>
  <si>
    <t>Yoshi Tannamuri</t>
  </si>
  <si>
    <t>Population</t>
  </si>
  <si>
    <t>North America</t>
  </si>
  <si>
    <t>Europe</t>
  </si>
  <si>
    <t>Ghana</t>
  </si>
  <si>
    <t>Africa</t>
  </si>
  <si>
    <t>Asia</t>
  </si>
  <si>
    <t>Japan</t>
  </si>
  <si>
    <t>South America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</si>
  <si>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</si>
  <si>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</si>
  <si>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</si>
  <si>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</si>
  <si>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</si>
  <si>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</si>
  <si>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</si>
  <si>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</si>
  <si>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</si>
  <si>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</si>
  <si>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</si>
  <si>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Names</t>
  </si>
  <si>
    <t>Date Joined</t>
  </si>
  <si>
    <t>Dept</t>
  </si>
  <si>
    <t>Sales</t>
  </si>
  <si>
    <t>Marketing</t>
  </si>
  <si>
    <t>IT</t>
  </si>
  <si>
    <t>Finance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</si>
  <si>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</si>
  <si>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</si>
  <si>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</si>
  <si>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</si>
  <si>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</si>
  <si>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</si>
  <si>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</si>
  <si>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</si>
  <si>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</si>
  <si>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</si>
  <si>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</si>
  <si>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</si>
  <si>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</si>
  <si>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3,128</t>
  </si>
  <si>
    <t>Exam Scores</t>
  </si>
  <si>
    <t>Average</t>
  </si>
  <si>
    <t>Region</t>
  </si>
  <si>
    <t>Product</t>
  </si>
  <si>
    <t>Total Sales</t>
  </si>
  <si>
    <t>South</t>
  </si>
  <si>
    <t>East</t>
  </si>
  <si>
    <t>West</t>
  </si>
  <si>
    <t>Cookies</t>
  </si>
  <si>
    <t>Pizza</t>
  </si>
  <si>
    <t>Level</t>
  </si>
  <si>
    <t>Green</t>
  </si>
  <si>
    <t>Amber</t>
  </si>
  <si>
    <t>Red</t>
  </si>
  <si>
    <t>Discount</t>
  </si>
  <si>
    <t>Reference</t>
  </si>
  <si>
    <t>11A408-1</t>
  </si>
  <si>
    <t>023A300-24</t>
  </si>
  <si>
    <t>305A991-1</t>
  </si>
  <si>
    <t>33A046-1</t>
  </si>
  <si>
    <t>62800A553-24</t>
  </si>
  <si>
    <t>Client Code</t>
  </si>
  <si>
    <t>006a712-3</t>
  </si>
  <si>
    <t>Score</t>
  </si>
  <si>
    <t>Grade</t>
  </si>
  <si>
    <t>Avenger</t>
  </si>
  <si>
    <t>Very Good</t>
  </si>
  <si>
    <t>Well Done</t>
  </si>
  <si>
    <t>Terrible</t>
  </si>
  <si>
    <t>North</t>
  </si>
  <si>
    <t>Total</t>
  </si>
  <si>
    <t>ID</t>
  </si>
  <si>
    <t>Rep</t>
  </si>
  <si>
    <t>Sarah</t>
  </si>
  <si>
    <t>David</t>
  </si>
  <si>
    <t>Jonathan</t>
  </si>
  <si>
    <t>Gita</t>
  </si>
  <si>
    <t>Michelle</t>
  </si>
  <si>
    <t>Gary</t>
  </si>
  <si>
    <t>Elena</t>
  </si>
  <si>
    <t>Raj</t>
  </si>
  <si>
    <t>Callum</t>
  </si>
  <si>
    <t>Oz</t>
  </si>
  <si>
    <t>Connor</t>
  </si>
  <si>
    <t>Felipe</t>
  </si>
  <si>
    <t>Javier</t>
  </si>
  <si>
    <t>Steven</t>
  </si>
  <si>
    <t>Claire</t>
  </si>
  <si>
    <t>Jason</t>
  </si>
  <si>
    <t>Carl</t>
  </si>
  <si>
    <t>Sharon</t>
  </si>
  <si>
    <t>Emily</t>
  </si>
  <si>
    <r>
      <t xml:space="preserve">Send to </t>
    </r>
    <r>
      <rPr>
        <b/>
        <sz val="14"/>
        <color theme="4"/>
        <rFont val="Calibri"/>
        <family val="2"/>
        <scheme val="minor"/>
      </rPr>
      <t>bob@ishouldnotbehere.com</t>
    </r>
  </si>
  <si>
    <t>Department</t>
  </si>
  <si>
    <t>Salary</t>
  </si>
  <si>
    <t>Admin</t>
  </si>
  <si>
    <t>Complaints</t>
  </si>
  <si>
    <t>June Foster</t>
  </si>
  <si>
    <t>Brett Jones</t>
  </si>
  <si>
    <t>Maurine Krieger</t>
  </si>
  <si>
    <t>Jerri Ebron</t>
  </si>
  <si>
    <t>Li Xi</t>
  </si>
  <si>
    <t>Eliza Fekete</t>
  </si>
  <si>
    <t>Jean Shagall</t>
  </si>
  <si>
    <t>Miguel Shuck</t>
  </si>
  <si>
    <t>Beverly Blair</t>
  </si>
  <si>
    <t>Andrew Thompson</t>
  </si>
  <si>
    <t>Glennie Butters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</si>
</sst>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4" borderId="0" xfId="0" applyFont="1" applyFill="1"/>
    <xf numFmtId="0" fontId="5" fillId="0" borderId="0" xfId="0" applyFont="1"/>
    <xf numFmtId="164" fontId="0" fillId="0" borderId="0" xfId="1" applyNumberFormat="1" applyFont="1"/>
    <xf numFmtId="164" fontId="0" fillId="0" borderId="0" xfId="0" applyNumberFormat="1"/>
    <xf numFmtId="164" fontId="0" fillId="0" borderId="0" xfId="1" quotePrefix="1" applyNumberFormat="1" applyFont="1" applyAlignment="1">
      <alignment horizontal="right"/>
    </xf>
    <xf numFmtId="0" fontId="7" fillId="0" borderId="0" xfId="0" applyFont="1"/>
    <xf numFmtId="0" fontId="5" fillId="2" borderId="1" xfId="0" applyFont="1" applyFill="1" applyBorder="1"/>
    <xf numFmtId="0" fontId="5" fillId="5" borderId="1" xfId="0" applyFont="1" applyFill="1" applyBorder="1"/>
    <xf numFmtId="9" fontId="1" fillId="0" borderId="0" xfId="2" quotePrefix="1" applyFont="1"/>
    <xf numFmtId="0" fontId="5" fillId="0" borderId="0" xfId="0" applyFont="1" applyBorder="1"/>
    <xf numFmtId="49" fontId="0" fillId="0" borderId="0" xfId="0" applyNumberFormat="1"/>
    <xf numFmtId="0" fontId="3" fillId="6" borderId="1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5" fillId="4" borderId="1" xfId="0" applyFont="1" applyFill="1" applyBorder="1"/>
    <xf numFmtId="0" fontId="5" fillId="7" borderId="1" xfId="0" applyFont="1" applyFill="1" applyBorder="1"/>
    <xf numFmtId="0" fontId="5" fillId="2" borderId="2" xfId="0" applyFont="1" applyFill="1" applyBorder="1"/>
    <xf numFmtId="0" fontId="5" fillId="8" borderId="1" xfId="0" applyFont="1" applyFill="1" applyBorder="1"/>
    <xf numFmtId="164" fontId="0" fillId="0" borderId="0" xfId="1" quotePrefix="1" applyNumberFormat="1" applyFont="1"/>
    <xf numFmtId="0" fontId="3" fillId="4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563218</xdr:colOff>
      <xdr:row>11</xdr:row>
      <xdr:rowOff>115957</xdr:rowOff>
    </xdr:from>
    <xdr:to>
      <xdr:col>4</xdr:col>
      <xdr:colOff>637762</xdr:colOff>
      <xdr:row>14</xdr:row>
      <xdr:rowOff>41413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76CCA33-64C9-4E19-A862-30FF31AA3D51}"/>
            </a:ext>
          </a:extLst>
        </xdr:cNvPr>
        <xdr:cNvSpPr/>
      </xdr:nvSpPr>
      <xdr:spPr>
        <a:xfrm>
          <a:off x="2269435" y="2758109"/>
          <a:ext cx="1747631" cy="646043"/>
        </a:xfrm>
        <a:prstGeom prst="wedgeRoundRectCallout">
          <a:avLst>
            <a:gd name="adj1" fmla="val -81970"/>
            <a:gd name="adj2" fmla="val 5163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/>
            <a:t>This result is incorrect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683315</xdr:colOff>
      <xdr:row>2</xdr:row>
      <xdr:rowOff>144945</xdr:rowOff>
    </xdr:from>
    <xdr:to>
      <xdr:col>6</xdr:col>
      <xdr:colOff>252619</xdr:colOff>
      <xdr:row>7</xdr:row>
      <xdr:rowOff>37271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556D077-1E07-4203-9812-E342DD6D9B61}"/>
            </a:ext>
          </a:extLst>
        </xdr:cNvPr>
        <xdr:cNvSpPr/>
      </xdr:nvSpPr>
      <xdr:spPr>
        <a:xfrm>
          <a:off x="3416576" y="600488"/>
          <a:ext cx="1967120" cy="1031186"/>
        </a:xfrm>
        <a:prstGeom prst="wedgeRoundRectCallout">
          <a:avLst>
            <a:gd name="adj1" fmla="val -82970"/>
            <a:gd name="adj2" fmla="val -517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These are wrong!</a:t>
          </a:r>
        </a:p>
        <a:p>
          <a:pPr algn="l"/>
          <a:r>
            <a:rPr lang="en-GB" sz="1300"/>
            <a:t>Green and Amber members qualify for a 10% Discount.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666749</xdr:colOff>
      <xdr:row>1</xdr:row>
      <xdr:rowOff>31749</xdr:rowOff>
    </xdr:from>
    <xdr:to>
      <xdr:col>7</xdr:col>
      <xdr:colOff>563562</xdr:colOff>
      <xdr:row>5</xdr:row>
      <xdr:rowOff>127000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977EF7FE-8D3A-4B0B-8322-EF7F14B72C2E}"/>
            </a:ext>
          </a:extLst>
        </xdr:cNvPr>
        <xdr:cNvSpPr/>
      </xdr:nvSpPr>
      <xdr:spPr>
        <a:xfrm>
          <a:off x="4314031" y="261937"/>
          <a:ext cx="2301875" cy="1016001"/>
        </a:xfrm>
        <a:prstGeom prst="wedgeRoundRectCallout">
          <a:avLst>
            <a:gd name="adj1" fmla="val -76867"/>
            <a:gd name="adj2" fmla="val -1315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Answer should be 76.</a:t>
          </a:r>
        </a:p>
        <a:p>
          <a:pPr algn="l"/>
          <a:r>
            <a:rPr lang="en-GB" sz="1300"/>
            <a:t>John Steel never sat his exam and therefore should be excluded from results.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790990</xdr:colOff>
      <xdr:row>3</xdr:row>
      <xdr:rowOff>24847</xdr:rowOff>
    </xdr:from>
    <xdr:to>
      <xdr:col>9</xdr:col>
      <xdr:colOff>368577</xdr:colOff>
      <xdr:row>5</xdr:row>
      <xdr:rowOff>207065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858CDC7A-21B3-42ED-81F3-5B21C78EE983}"/>
            </a:ext>
          </a:extLst>
        </xdr:cNvPr>
        <xdr:cNvSpPr/>
      </xdr:nvSpPr>
      <xdr:spPr>
        <a:xfrm>
          <a:off x="5727425" y="708163"/>
          <a:ext cx="1975402" cy="637761"/>
        </a:xfrm>
        <a:prstGeom prst="wedgeRoundRectCallout">
          <a:avLst>
            <a:gd name="adj1" fmla="val -89699"/>
            <a:gd name="adj2" fmla="val -57035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This is the wrong result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521805</xdr:colOff>
      <xdr:row>12</xdr:row>
      <xdr:rowOff>144946</xdr:rowOff>
    </xdr:from>
    <xdr:to>
      <xdr:col>4</xdr:col>
      <xdr:colOff>563217</xdr:colOff>
      <xdr:row>15</xdr:row>
      <xdr:rowOff>57977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D1A5D24E-AAF6-480C-8783-3AF109CA7A18}"/>
            </a:ext>
          </a:extLst>
        </xdr:cNvPr>
        <xdr:cNvSpPr/>
      </xdr:nvSpPr>
      <xdr:spPr>
        <a:xfrm>
          <a:off x="2120348" y="2878207"/>
          <a:ext cx="1639956" cy="596347"/>
        </a:xfrm>
        <a:prstGeom prst="wedgeRoundRectCallout">
          <a:avLst>
            <a:gd name="adj1" fmla="val -82449"/>
            <a:gd name="adj2" fmla="val 2361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300"/>
            <a:t>What is wrong here?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745435</xdr:colOff>
      <xdr:row>1</xdr:row>
      <xdr:rowOff>115956</xdr:rowOff>
    </xdr:from>
    <xdr:to>
      <xdr:col>5</xdr:col>
      <xdr:colOff>57979</xdr:colOff>
      <xdr:row>3</xdr:row>
      <xdr:rowOff>215348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61C456C2-2C7C-4C78-B70B-62FEA841BD6F}"/>
            </a:ext>
          </a:extLst>
        </xdr:cNvPr>
        <xdr:cNvSpPr/>
      </xdr:nvSpPr>
      <xdr:spPr>
        <a:xfrm>
          <a:off x="3404152" y="356152"/>
          <a:ext cx="985631" cy="579783"/>
        </a:xfrm>
        <a:prstGeom prst="wedgeRoundRectCallout">
          <a:avLst>
            <a:gd name="adj1" fmla="val -125608"/>
            <a:gd name="adj2" fmla="val -867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Ooops!!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604630</xdr:colOff>
      <xdr:row>1</xdr:row>
      <xdr:rowOff>99391</xdr:rowOff>
    </xdr:from>
    <xdr:to>
      <xdr:col>10</xdr:col>
      <xdr:colOff>165652</xdr:colOff>
      <xdr:row>4</xdr:row>
      <xdr:rowOff>91108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C113F4B5-4D17-4E4B-B89D-2940D5DC3C9B}"/>
            </a:ext>
          </a:extLst>
        </xdr:cNvPr>
        <xdr:cNvSpPr/>
      </xdr:nvSpPr>
      <xdr:spPr>
        <a:xfrm>
          <a:off x="6303065" y="339587"/>
          <a:ext cx="2070652" cy="712304"/>
        </a:xfrm>
        <a:prstGeom prst="wedgeRoundRectCallout">
          <a:avLst>
            <a:gd name="adj1" fmla="val -73015"/>
            <a:gd name="adj2" fmla="val 82267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300"/>
            <a:t>All sales reps from the region in </a:t>
          </a:r>
          <a:r>
            <a:rPr lang="en-GB" sz="1300" b="1"/>
            <a:t>F3</a:t>
          </a:r>
          <a:r>
            <a:rPr lang="en-GB" sz="1300"/>
            <a:t> </a:t>
          </a:r>
          <a:r>
            <a:rPr lang="en-GB" sz="1300" b="1"/>
            <a:t>and &gt;=3,000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6A64B-09A3-456B-BCF2-C3E2C49DA1D8}" name="Sales" displayName="Sales" ref="A1:D20" totalsRowShown="0" headerRowDxfId="3" headerRowBorderDxfId="2" tableBorderDxfId="1">
  <autoFilter ref="A1:D20" xr:uid="{24F51AFA-788A-470C-A158-0CC8A3463294}"/>
  <tableColumns count="4">
    <tableColumn id="1" xr3:uid="{560C427F-A7D8-40D9-A6E9-45493957C8DA}" name="ID"/>
    <tableColumn id="2" xr3:uid="{BEB4DE7F-2F75-49C4-9BEA-FA4147445EAB}" name="Region"/>
    <tableColumn id="3" xr3:uid="{F0AB50DA-45E5-44CE-864E-225D173C1CE3}" name="Rep"/>
    <tableColumn id="4" xr3:uid="{E6A8DC75-B1F3-4087-9041-9B367D1D10B9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0A7B43-9DF9-4485-904A-F25BCE450097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DD2-2EE2-4A77-B27C-803BD9419E85}">
  <dimension ref="A1:B15"/>
  <sheetViews>
    <sheetView tabSelected="1" zoomScale="115" zoomScaleNormal="115" workbookViewId="0">
      <selection activeCell="H6" sqref="H6"/>
    </sheetView>
  </sheetViews>
  <sheetFormatPr defaultRowHeight="18.5" x14ac:dyDescent="0.45"/>
  <cols>
    <col min="2" max="2" width="9.0703125" bestFit="1" customWidth="1"/>
  </cols>
  <sheetData>
    <row r="1" spans="1:2" x14ac:dyDescent="0.45">
      <c r="A1" s="8" t="s">
        <v>51</v>
      </c>
      <c r="B1" s="8" t="s">
        <v>47</v>
      </c>
    </row>
    <row r="2" spans="1:2" x14ac:dyDescent="0.45">
      <c r="A2" t="s">
        <v>52</v>
      </c>
      <c r="B2" s="9">
        <v>3954</v>
      </c>
    </row>
    <row r="3" spans="1:2" x14ac:dyDescent="0.45">
      <c r="A3" t="s">
        <v>53</v>
      </c>
      <c r="B3" s="9">
        <v>2440</v>
      </c>
    </row>
    <row r="4" spans="1:2" x14ac:dyDescent="0.45">
      <c r="A4" t="s">
        <v>54</v>
      </c>
      <c r="B4" s="9">
        <v>3013</v>
      </c>
    </row>
    <row r="5" spans="1:2" x14ac:dyDescent="0.45">
      <c r="A5" t="s">
        <v>55</v>
      </c>
      <c r="B5" s="9">
        <v>3426</v>
      </c>
    </row>
    <row r="6" spans="1:2" x14ac:dyDescent="0.45">
      <c r="A6" t="s">
        <v>56</v>
      </c>
      <c r="B6" s="9">
        <v>3845</v>
      </c>
    </row>
    <row r="7" spans="1:2" x14ac:dyDescent="0.45">
      <c r="A7" t="s">
        <v>57</v>
      </c>
      <c r="B7" s="9">
        <v>3647</v>
      </c>
    </row>
    <row r="8" spans="1:2" x14ac:dyDescent="0.45">
      <c r="A8" t="s">
        <v>58</v>
      </c>
      <c r="B8" s="9">
        <v>1507</v>
      </c>
    </row>
    <row r="9" spans="1:2" x14ac:dyDescent="0.45">
      <c r="A9" t="s">
        <v>59</v>
      </c>
      <c r="B9" s="9">
        <v>2169</v>
      </c>
    </row>
    <row r="10" spans="1:2" x14ac:dyDescent="0.45">
      <c r="A10" t="s">
        <v>60</v>
      </c>
      <c r="B10" s="9">
        <v>3976</v>
      </c>
    </row>
    <row r="11" spans="1:2" x14ac:dyDescent="0.45">
      <c r="A11" t="s">
        <v>61</v>
      </c>
      <c r="B11" s="11" t="s">
        <v>64</v>
      </c>
    </row>
    <row r="12" spans="1:2" x14ac:dyDescent="0.45">
      <c r="A12" t="s">
        <v>62</v>
      </c>
      <c r="B12" s="9">
        <v>1383</v>
      </c>
    </row>
    <row r="13" spans="1:2" x14ac:dyDescent="0.45">
      <c r="A13" t="s">
        <v>63</v>
      </c>
      <c r="B13" s="9">
        <v>3122</v>
      </c>
    </row>
    <row r="15" spans="1:2" x14ac:dyDescent="0.45">
      <c r="B15" s="10">
        <f>SUM(B2:B13)</f>
        <v>32482</v>
      </c>
    </row>
  </sheetData>
  <phoneticPr fontId="6" type="noConversion"/>
  <pageMargins left="0.7" right="0.7" top="0.75" bottom="0.75" header="0.3" footer="0.3"/>
  <ignoredErrors>
    <ignoredError sqref="B1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2F86-2819-457E-9EA3-07004B985F73}">
  <dimension ref="A1:F12"/>
  <sheetViews>
    <sheetView zoomScale="115" zoomScaleNormal="115" workbookViewId="0">
      <selection activeCell="F4" sqref="F4"/>
    </sheetView>
  </sheetViews>
  <sheetFormatPr defaultRowHeight="18.5" x14ac:dyDescent="0.45"/>
  <cols>
    <col min="6" max="6" width="9.5" bestFit="1" customWidth="1"/>
  </cols>
  <sheetData>
    <row r="1" spans="1:6" x14ac:dyDescent="0.45">
      <c r="A1" s="14" t="s">
        <v>67</v>
      </c>
      <c r="B1" s="14" t="s">
        <v>68</v>
      </c>
      <c r="C1" s="14" t="s">
        <v>47</v>
      </c>
    </row>
    <row r="2" spans="1:6" x14ac:dyDescent="0.45">
      <c r="A2" t="s">
        <v>70</v>
      </c>
      <c r="B2" t="s">
        <v>73</v>
      </c>
      <c r="C2" s="9">
        <v>3445</v>
      </c>
      <c r="E2" s="13" t="s">
        <v>67</v>
      </c>
      <c r="F2" s="13" t="s">
        <v>69</v>
      </c>
    </row>
    <row r="3" spans="1:6" x14ac:dyDescent="0.45">
      <c r="A3" t="s">
        <v>71</v>
      </c>
      <c r="B3" t="s">
        <v>74</v>
      </c>
      <c r="C3" s="9">
        <v>3939</v>
      </c>
      <c r="E3" t="s">
        <v>72</v>
      </c>
      <c r="F3">
        <f>SUMIFS($A$2:$A$12,$C$2:$C$12,$E$3)</f>
        <v>0</v>
      </c>
    </row>
    <row r="4" spans="1:6" x14ac:dyDescent="0.45">
      <c r="A4" t="s">
        <v>71</v>
      </c>
      <c r="B4" t="s">
        <v>73</v>
      </c>
      <c r="C4" s="9">
        <v>3792</v>
      </c>
    </row>
    <row r="5" spans="1:6" x14ac:dyDescent="0.45">
      <c r="A5" t="s">
        <v>72</v>
      </c>
      <c r="B5" t="s">
        <v>73</v>
      </c>
      <c r="C5" s="9">
        <v>2873</v>
      </c>
    </row>
    <row r="6" spans="1:6" x14ac:dyDescent="0.45">
      <c r="A6" t="s">
        <v>71</v>
      </c>
      <c r="B6" t="s">
        <v>74</v>
      </c>
      <c r="C6" s="9">
        <v>2100</v>
      </c>
    </row>
    <row r="7" spans="1:6" x14ac:dyDescent="0.45">
      <c r="A7" t="s">
        <v>70</v>
      </c>
      <c r="B7" t="s">
        <v>73</v>
      </c>
      <c r="C7" s="9">
        <v>3417</v>
      </c>
    </row>
    <row r="8" spans="1:6" x14ac:dyDescent="0.45">
      <c r="A8" t="s">
        <v>70</v>
      </c>
      <c r="B8" t="s">
        <v>73</v>
      </c>
      <c r="C8" s="9">
        <v>2070</v>
      </c>
    </row>
    <row r="9" spans="1:6" x14ac:dyDescent="0.45">
      <c r="A9" t="s">
        <v>70</v>
      </c>
      <c r="B9" t="s">
        <v>73</v>
      </c>
      <c r="C9" s="9">
        <v>1270</v>
      </c>
    </row>
    <row r="10" spans="1:6" x14ac:dyDescent="0.45">
      <c r="A10" t="s">
        <v>71</v>
      </c>
      <c r="B10" t="s">
        <v>74</v>
      </c>
      <c r="C10" s="9">
        <v>3983</v>
      </c>
    </row>
    <row r="11" spans="1:6" x14ac:dyDescent="0.45">
      <c r="A11" t="s">
        <v>72</v>
      </c>
      <c r="B11" t="s">
        <v>73</v>
      </c>
      <c r="C11" s="9">
        <v>1299</v>
      </c>
    </row>
    <row r="12" spans="1:6" x14ac:dyDescent="0.45">
      <c r="A12" t="s">
        <v>70</v>
      </c>
      <c r="B12" t="s">
        <v>73</v>
      </c>
      <c r="C12" s="9">
        <v>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CB9-ADE9-4FE5-A6C0-E507F5A67FBE}">
  <dimension ref="A1:C14"/>
  <sheetViews>
    <sheetView zoomScale="115" zoomScaleNormal="115" workbookViewId="0">
      <selection activeCell="C2" sqref="C2"/>
    </sheetView>
  </sheetViews>
  <sheetFormatPr defaultRowHeight="18.5" x14ac:dyDescent="0.45"/>
  <cols>
    <col min="1" max="1" width="12.9257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s="2" t="s">
        <v>4</v>
      </c>
      <c r="C2" s="2" t="e">
        <f>VLOOKUP(B2,'Country Data'!$B$2:$D$13,4,0)</f>
        <v>#REF!</v>
      </c>
    </row>
    <row r="3" spans="1:3" x14ac:dyDescent="0.45">
      <c r="A3" s="2" t="s">
        <v>5</v>
      </c>
      <c r="B3" s="2" t="s">
        <v>6</v>
      </c>
      <c r="C3" s="2" t="e">
        <f>VLOOKUP(B3,'Country Data'!$B$2:$D$13,4,0)</f>
        <v>#REF!</v>
      </c>
    </row>
    <row r="4" spans="1:3" x14ac:dyDescent="0.45">
      <c r="A4" s="2" t="s">
        <v>7</v>
      </c>
      <c r="B4" s="2" t="s">
        <v>8</v>
      </c>
      <c r="C4" s="2" t="e">
        <f>VLOOKUP(B4,'Country Data'!$B$2:$D$13,4,0)</f>
        <v>#REF!</v>
      </c>
    </row>
    <row r="5" spans="1:3" x14ac:dyDescent="0.45">
      <c r="A5" s="2" t="s">
        <v>9</v>
      </c>
      <c r="B5" s="2" t="s">
        <v>10</v>
      </c>
      <c r="C5" s="2" t="e">
        <f>VLOOKUP(B5,'Country Data'!$B$2:$D$13,4,0)</f>
        <v>#REF!</v>
      </c>
    </row>
    <row r="6" spans="1:3" x14ac:dyDescent="0.45">
      <c r="A6" s="2" t="s">
        <v>11</v>
      </c>
      <c r="B6" s="2" t="s">
        <v>6</v>
      </c>
      <c r="C6" s="2" t="e">
        <f>VLOOKUP(B6,'Country Data'!$B$2:$D$13,4,0)</f>
        <v>#REF!</v>
      </c>
    </row>
    <row r="7" spans="1:3" x14ac:dyDescent="0.45">
      <c r="A7" s="2" t="s">
        <v>12</v>
      </c>
      <c r="B7" s="2" t="s">
        <v>13</v>
      </c>
      <c r="C7" s="2" t="e">
        <f>VLOOKUP(B7,'Country Data'!$B$2:$D$13,4,0)</f>
        <v>#REF!</v>
      </c>
    </row>
    <row r="8" spans="1:3" x14ac:dyDescent="0.45">
      <c r="A8" s="2" t="s">
        <v>14</v>
      </c>
      <c r="B8" s="2" t="s">
        <v>15</v>
      </c>
      <c r="C8" s="2" t="e">
        <f>VLOOKUP(B8,'Country Data'!$B$2:$D$13,4,0)</f>
        <v>#REF!</v>
      </c>
    </row>
    <row r="9" spans="1:3" x14ac:dyDescent="0.45">
      <c r="A9" s="2" t="s">
        <v>16</v>
      </c>
      <c r="B9" s="2" t="s">
        <v>17</v>
      </c>
      <c r="C9" s="2" t="e">
        <f>VLOOKUP(B9,'Country Data'!$B$2:$D$13,4,0)</f>
        <v>#REF!</v>
      </c>
    </row>
    <row r="10" spans="1:3" x14ac:dyDescent="0.45">
      <c r="A10" s="2" t="s">
        <v>12</v>
      </c>
      <c r="B10" s="2" t="s">
        <v>8</v>
      </c>
      <c r="C10" s="2" t="e">
        <f>VLOOKUP(B10,'Country Data'!$B$2:$D$13,4,0)</f>
        <v>#REF!</v>
      </c>
    </row>
    <row r="11" spans="1:3" x14ac:dyDescent="0.45">
      <c r="A11" s="2" t="s">
        <v>18</v>
      </c>
      <c r="B11" s="2" t="s">
        <v>19</v>
      </c>
      <c r="C11" s="2" t="e">
        <f>VLOOKUP(B11,'Country Data'!$B$2:$D$13,4,0)</f>
        <v>#REF!</v>
      </c>
    </row>
    <row r="12" spans="1:3" x14ac:dyDescent="0.45">
      <c r="A12" s="2" t="s">
        <v>20</v>
      </c>
      <c r="B12" s="2" t="s">
        <v>21</v>
      </c>
      <c r="C12" s="2" t="e">
        <f>VLOOKUP(B12,'Country Data'!$B$2:$D$13,4,0)</f>
        <v>#REF!</v>
      </c>
    </row>
    <row r="13" spans="1:3" x14ac:dyDescent="0.45">
      <c r="A13" s="2" t="s">
        <v>22</v>
      </c>
      <c r="B13" s="2" t="s">
        <v>23</v>
      </c>
      <c r="C13" s="2" t="e">
        <f>VLOOKUP(B13,'Country Data'!$B$2:$D$13,4,0)</f>
        <v>#REF!</v>
      </c>
    </row>
    <row r="14" spans="1:3" x14ac:dyDescent="0.45">
      <c r="A14" s="2" t="s">
        <v>24</v>
      </c>
      <c r="B14" s="2" t="s">
        <v>8</v>
      </c>
      <c r="C14" s="2" t="e">
        <f>VLOOKUP(B14,'Country Data'!$B$2:$D$13,4,0)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E1FE-6F29-4B84-9F23-64283316E111}">
  <dimension ref="A1:C14"/>
  <sheetViews>
    <sheetView zoomScale="115" zoomScaleNormal="115" workbookViewId="0">
      <selection activeCell="C2" sqref="C2"/>
    </sheetView>
  </sheetViews>
  <sheetFormatPr defaultRowHeight="18.5" x14ac:dyDescent="0.45"/>
  <cols>
    <col min="1" max="1" width="12.5" customWidth="1"/>
  </cols>
  <sheetData>
    <row r="1" spans="1:3" x14ac:dyDescent="0.45">
      <c r="A1" s="1" t="s">
        <v>0</v>
      </c>
      <c r="B1" s="1" t="s">
        <v>75</v>
      </c>
      <c r="C1" s="1" t="s">
        <v>79</v>
      </c>
    </row>
    <row r="2" spans="1:3" x14ac:dyDescent="0.45">
      <c r="A2" s="2" t="s">
        <v>3</v>
      </c>
      <c r="B2" s="2" t="s">
        <v>76</v>
      </c>
      <c r="C2" s="15">
        <f>IF(AND(B2="Green",B2="Amber"),10%,5%)</f>
        <v>0.05</v>
      </c>
    </row>
    <row r="3" spans="1:3" x14ac:dyDescent="0.45">
      <c r="A3" s="2" t="s">
        <v>5</v>
      </c>
      <c r="B3" s="2" t="s">
        <v>76</v>
      </c>
      <c r="C3" s="15">
        <f t="shared" ref="C3:C14" si="0">IF(AND(B3="Green",B3="Amber"),10%,5%)</f>
        <v>0.05</v>
      </c>
    </row>
    <row r="4" spans="1:3" x14ac:dyDescent="0.45">
      <c r="A4" s="2" t="s">
        <v>7</v>
      </c>
      <c r="B4" s="2" t="s">
        <v>77</v>
      </c>
      <c r="C4" s="15">
        <f t="shared" si="0"/>
        <v>0.05</v>
      </c>
    </row>
    <row r="5" spans="1:3" x14ac:dyDescent="0.45">
      <c r="A5" s="2" t="s">
        <v>9</v>
      </c>
      <c r="B5" s="2" t="s">
        <v>76</v>
      </c>
      <c r="C5" s="15">
        <f t="shared" si="0"/>
        <v>0.05</v>
      </c>
    </row>
    <row r="6" spans="1:3" x14ac:dyDescent="0.45">
      <c r="A6" s="2" t="s">
        <v>11</v>
      </c>
      <c r="B6" s="2" t="s">
        <v>78</v>
      </c>
      <c r="C6" s="15">
        <f t="shared" si="0"/>
        <v>0.05</v>
      </c>
    </row>
    <row r="7" spans="1:3" x14ac:dyDescent="0.45">
      <c r="A7" s="2" t="s">
        <v>12</v>
      </c>
      <c r="B7" s="2" t="s">
        <v>77</v>
      </c>
      <c r="C7" s="15">
        <f t="shared" si="0"/>
        <v>0.05</v>
      </c>
    </row>
    <row r="8" spans="1:3" x14ac:dyDescent="0.45">
      <c r="A8" s="2" t="s">
        <v>14</v>
      </c>
      <c r="B8" s="2" t="s">
        <v>78</v>
      </c>
      <c r="C8" s="15">
        <f t="shared" si="0"/>
        <v>0.05</v>
      </c>
    </row>
    <row r="9" spans="1:3" x14ac:dyDescent="0.45">
      <c r="A9" s="2" t="s">
        <v>16</v>
      </c>
      <c r="B9" s="2" t="s">
        <v>76</v>
      </c>
      <c r="C9" s="15">
        <f t="shared" si="0"/>
        <v>0.05</v>
      </c>
    </row>
    <row r="10" spans="1:3" x14ac:dyDescent="0.45">
      <c r="A10" s="2" t="s">
        <v>12</v>
      </c>
      <c r="B10" s="2" t="s">
        <v>77</v>
      </c>
      <c r="C10" s="15">
        <f t="shared" si="0"/>
        <v>0.05</v>
      </c>
    </row>
    <row r="11" spans="1:3" x14ac:dyDescent="0.45">
      <c r="A11" s="2" t="s">
        <v>18</v>
      </c>
      <c r="B11" s="2" t="s">
        <v>77</v>
      </c>
      <c r="C11" s="15">
        <f t="shared" si="0"/>
        <v>0.05</v>
      </c>
    </row>
    <row r="12" spans="1:3" x14ac:dyDescent="0.45">
      <c r="A12" s="2" t="s">
        <v>20</v>
      </c>
      <c r="B12" s="2" t="s">
        <v>78</v>
      </c>
      <c r="C12" s="15">
        <f t="shared" si="0"/>
        <v>0.05</v>
      </c>
    </row>
    <row r="13" spans="1:3" x14ac:dyDescent="0.45">
      <c r="A13" s="2" t="s">
        <v>22</v>
      </c>
      <c r="B13" s="2" t="s">
        <v>76</v>
      </c>
      <c r="C13" s="15">
        <f t="shared" si="0"/>
        <v>0.05</v>
      </c>
    </row>
    <row r="14" spans="1:3" x14ac:dyDescent="0.45">
      <c r="A14" s="2" t="s">
        <v>24</v>
      </c>
      <c r="B14" s="2" t="s">
        <v>76</v>
      </c>
      <c r="C14" s="15">
        <f t="shared" si="0"/>
        <v>0.05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8A0-6D69-4E53-817E-04C23AEE869E}">
  <dimension ref="A1:D14"/>
  <sheetViews>
    <sheetView showZeros="0" zoomScale="120" zoomScaleNormal="120" workbookViewId="0">
      <selection activeCell="F9" sqref="F9"/>
    </sheetView>
  </sheetViews>
  <sheetFormatPr defaultRowHeight="18.5" x14ac:dyDescent="0.45"/>
  <cols>
    <col min="1" max="1" width="13.7109375" customWidth="1"/>
  </cols>
  <sheetData>
    <row r="1" spans="1:4" x14ac:dyDescent="0.45">
      <c r="A1" s="1" t="s">
        <v>0</v>
      </c>
      <c r="B1" s="1" t="s">
        <v>65</v>
      </c>
    </row>
    <row r="2" spans="1:4" x14ac:dyDescent="0.45">
      <c r="A2" s="2" t="s">
        <v>3</v>
      </c>
      <c r="B2" s="2">
        <v>55</v>
      </c>
      <c r="D2" s="12" t="s">
        <v>66</v>
      </c>
    </row>
    <row r="3" spans="1:4" x14ac:dyDescent="0.45">
      <c r="A3" s="2" t="s">
        <v>5</v>
      </c>
      <c r="B3" s="2">
        <v>81</v>
      </c>
      <c r="D3" s="5">
        <f>ROUND(AVERAGE(B2:B14),0)</f>
        <v>70</v>
      </c>
    </row>
    <row r="4" spans="1:4" x14ac:dyDescent="0.45">
      <c r="A4" s="2" t="s">
        <v>7</v>
      </c>
      <c r="B4" s="2">
        <v>81</v>
      </c>
    </row>
    <row r="5" spans="1:4" x14ac:dyDescent="0.45">
      <c r="A5" s="2" t="s">
        <v>9</v>
      </c>
      <c r="B5" s="2">
        <v>96</v>
      </c>
    </row>
    <row r="6" spans="1:4" x14ac:dyDescent="0.45">
      <c r="A6" s="2" t="s">
        <v>11</v>
      </c>
      <c r="B6" s="2">
        <v>96</v>
      </c>
    </row>
    <row r="7" spans="1:4" x14ac:dyDescent="0.45">
      <c r="A7" s="2" t="s">
        <v>12</v>
      </c>
      <c r="B7" s="2">
        <v>63</v>
      </c>
    </row>
    <row r="8" spans="1:4" x14ac:dyDescent="0.45">
      <c r="A8" s="2" t="s">
        <v>14</v>
      </c>
      <c r="B8" s="2">
        <v>82</v>
      </c>
    </row>
    <row r="9" spans="1:4" x14ac:dyDescent="0.45">
      <c r="A9" s="2" t="s">
        <v>16</v>
      </c>
      <c r="B9" s="2">
        <v>0</v>
      </c>
    </row>
    <row r="10" spans="1:4" x14ac:dyDescent="0.45">
      <c r="A10" s="2" t="s">
        <v>12</v>
      </c>
      <c r="B10" s="2">
        <v>74</v>
      </c>
    </row>
    <row r="11" spans="1:4" x14ac:dyDescent="0.45">
      <c r="A11" s="2" t="s">
        <v>18</v>
      </c>
      <c r="B11" s="2">
        <v>68</v>
      </c>
    </row>
    <row r="12" spans="1:4" x14ac:dyDescent="0.45">
      <c r="A12" s="2" t="s">
        <v>20</v>
      </c>
      <c r="B12" s="2">
        <v>93</v>
      </c>
    </row>
    <row r="13" spans="1:4" x14ac:dyDescent="0.45">
      <c r="A13" s="2" t="s">
        <v>22</v>
      </c>
      <c r="B13" s="2">
        <v>61</v>
      </c>
    </row>
    <row r="14" spans="1:4" x14ac:dyDescent="0.45">
      <c r="A14" s="2" t="s">
        <v>24</v>
      </c>
      <c r="B14" s="2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288B-0ED9-448D-A493-8D1324FE0B9B}">
  <dimension ref="A1:B12"/>
  <sheetViews>
    <sheetView workbookViewId="0">
      <selection activeCell="B4" sqref="B4"/>
    </sheetView>
  </sheetViews>
  <sheetFormatPr defaultRowHeight="18.5" x14ac:dyDescent="0.45"/>
  <cols>
    <col min="1" max="1" width="13.2109375" customWidth="1"/>
    <col min="2" max="2" width="12" customWidth="1"/>
  </cols>
  <sheetData>
    <row r="1" spans="1:2" x14ac:dyDescent="0.45">
      <c r="A1" s="1" t="s">
        <v>0</v>
      </c>
      <c r="B1" s="1" t="s">
        <v>45</v>
      </c>
    </row>
    <row r="2" spans="1:2" x14ac:dyDescent="0.45">
      <c r="A2" s="5" t="s">
        <v>42</v>
      </c>
      <c r="B2" s="6" t="e">
        <f>LOOKUP(A2,'Emp Data'!$A$2:$A$12,'Emp Data'!$C$2:$C$12)</f>
        <v>#N/A</v>
      </c>
    </row>
    <row r="3" spans="1:2" x14ac:dyDescent="0.45">
      <c r="A3" s="5" t="s">
        <v>39</v>
      </c>
      <c r="B3" s="6" t="e">
        <f>LOOKUP(A3,'Emp Data'!$A$2:$A$12,'Emp Data'!$C$2:$C$12)</f>
        <v>#N/A</v>
      </c>
    </row>
    <row r="4" spans="1:2" x14ac:dyDescent="0.45">
      <c r="A4" s="5" t="s">
        <v>33</v>
      </c>
      <c r="B4" s="6">
        <f>LOOKUP(A4,'Emp Data'!$A$2:$A$12,'Emp Data'!$C$2:$C$12)</f>
        <v>39862</v>
      </c>
    </row>
    <row r="5" spans="1:2" x14ac:dyDescent="0.45">
      <c r="A5" s="5" t="s">
        <v>36</v>
      </c>
      <c r="B5" s="6">
        <f>LOOKUP(A5,'Emp Data'!$A$2:$A$12,'Emp Data'!$C$2:$C$12)</f>
        <v>39862</v>
      </c>
    </row>
    <row r="6" spans="1:2" x14ac:dyDescent="0.45">
      <c r="A6" s="5" t="s">
        <v>41</v>
      </c>
      <c r="B6" s="6">
        <f>LOOKUP(A6,'Emp Data'!$A$2:$A$12,'Emp Data'!$C$2:$C$12)</f>
        <v>39862</v>
      </c>
    </row>
    <row r="7" spans="1:2" x14ac:dyDescent="0.45">
      <c r="A7" s="5" t="s">
        <v>35</v>
      </c>
      <c r="B7" s="6">
        <f>LOOKUP(A7,'Emp Data'!$A$2:$A$12,'Emp Data'!$C$2:$C$12)</f>
        <v>43430</v>
      </c>
    </row>
    <row r="8" spans="1:2" x14ac:dyDescent="0.45">
      <c r="A8" s="5" t="s">
        <v>38</v>
      </c>
      <c r="B8" s="6">
        <f>LOOKUP(A8,'Emp Data'!$A$2:$A$12,'Emp Data'!$C$2:$C$12)</f>
        <v>43179</v>
      </c>
    </row>
    <row r="9" spans="1:2" x14ac:dyDescent="0.45">
      <c r="A9" s="5" t="s">
        <v>43</v>
      </c>
      <c r="B9" s="6">
        <f>LOOKUP(A9,'Emp Data'!$A$2:$A$12,'Emp Data'!$C$2:$C$12)</f>
        <v>40598</v>
      </c>
    </row>
    <row r="10" spans="1:2" x14ac:dyDescent="0.45">
      <c r="A10" s="5" t="s">
        <v>40</v>
      </c>
      <c r="B10" s="6">
        <f>LOOKUP(A10,'Emp Data'!$A$2:$A$12,'Emp Data'!$C$2:$C$12)</f>
        <v>40598</v>
      </c>
    </row>
    <row r="11" spans="1:2" x14ac:dyDescent="0.45">
      <c r="A11" s="5" t="s">
        <v>34</v>
      </c>
      <c r="B11" s="6">
        <f>LOOKUP(A11,'Emp Data'!$A$2:$A$12,'Emp Data'!$C$2:$C$12)</f>
        <v>40598</v>
      </c>
    </row>
    <row r="12" spans="1:2" x14ac:dyDescent="0.45">
      <c r="A12" s="5" t="s">
        <v>37</v>
      </c>
      <c r="B12" s="6">
        <f>LOOKUP(A12,'Emp Data'!$A$2:$A$12,'Emp Data'!$C$2:$C$12)</f>
        <v>40598</v>
      </c>
    </row>
  </sheetData>
  <sortState xmlns:xlrd2="http://schemas.microsoft.com/office/spreadsheetml/2017/richdata2" ref="A1:A12">
    <sortCondition ref="A4:A1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823-6FC7-4C50-9F40-887AA5344179}">
  <dimension ref="A1:C12"/>
  <sheetViews>
    <sheetView zoomScale="115" zoomScaleNormal="115" workbookViewId="0">
      <selection activeCell="B25" sqref="B25"/>
    </sheetView>
  </sheetViews>
  <sheetFormatPr defaultRowHeight="18.5" x14ac:dyDescent="0.45"/>
  <cols>
    <col min="1" max="1" width="11.78515625" bestFit="1" customWidth="1"/>
    <col min="3" max="3" width="10.28515625" bestFit="1" customWidth="1"/>
  </cols>
  <sheetData>
    <row r="1" spans="1:3" x14ac:dyDescent="0.45">
      <c r="A1" s="7" t="s">
        <v>44</v>
      </c>
      <c r="B1" s="7" t="s">
        <v>46</v>
      </c>
      <c r="C1" s="7" t="s">
        <v>45</v>
      </c>
    </row>
    <row r="2" spans="1:3" x14ac:dyDescent="0.45">
      <c r="A2" s="5" t="s">
        <v>33</v>
      </c>
      <c r="B2" s="5" t="s">
        <v>47</v>
      </c>
      <c r="C2" s="6">
        <v>39862</v>
      </c>
    </row>
    <row r="3" spans="1:3" x14ac:dyDescent="0.45">
      <c r="A3" s="5" t="s">
        <v>34</v>
      </c>
      <c r="B3" s="5" t="s">
        <v>48</v>
      </c>
      <c r="C3" s="6">
        <v>40129</v>
      </c>
    </row>
    <row r="4" spans="1:3" x14ac:dyDescent="0.45">
      <c r="A4" s="5" t="s">
        <v>35</v>
      </c>
      <c r="B4" s="5" t="s">
        <v>47</v>
      </c>
      <c r="C4" s="6">
        <v>43430</v>
      </c>
    </row>
    <row r="5" spans="1:3" x14ac:dyDescent="0.45">
      <c r="A5" s="5" t="s">
        <v>36</v>
      </c>
      <c r="B5" s="5" t="s">
        <v>49</v>
      </c>
      <c r="C5" s="6">
        <v>40534</v>
      </c>
    </row>
    <row r="6" spans="1:3" x14ac:dyDescent="0.45">
      <c r="A6" s="5" t="s">
        <v>37</v>
      </c>
      <c r="B6" s="5" t="s">
        <v>50</v>
      </c>
      <c r="C6" s="6">
        <v>43451</v>
      </c>
    </row>
    <row r="7" spans="1:3" x14ac:dyDescent="0.45">
      <c r="A7" s="5" t="s">
        <v>38</v>
      </c>
      <c r="B7" s="5" t="s">
        <v>50</v>
      </c>
      <c r="C7" s="6">
        <v>43179</v>
      </c>
    </row>
    <row r="8" spans="1:3" x14ac:dyDescent="0.45">
      <c r="A8" s="5" t="s">
        <v>39</v>
      </c>
      <c r="B8" s="5" t="s">
        <v>50</v>
      </c>
      <c r="C8" s="6">
        <v>43529</v>
      </c>
    </row>
    <row r="9" spans="1:3" x14ac:dyDescent="0.45">
      <c r="A9" s="5" t="s">
        <v>40</v>
      </c>
      <c r="B9" s="5" t="s">
        <v>49</v>
      </c>
      <c r="C9" s="6">
        <v>41353</v>
      </c>
    </row>
    <row r="10" spans="1:3" x14ac:dyDescent="0.45">
      <c r="A10" s="5" t="s">
        <v>41</v>
      </c>
      <c r="B10" s="5" t="s">
        <v>47</v>
      </c>
      <c r="C10" s="6">
        <v>42739</v>
      </c>
    </row>
    <row r="11" spans="1:3" x14ac:dyDescent="0.45">
      <c r="A11" s="5" t="s">
        <v>42</v>
      </c>
      <c r="B11" s="5" t="s">
        <v>47</v>
      </c>
      <c r="C11" s="6">
        <v>43408</v>
      </c>
    </row>
    <row r="12" spans="1:3" x14ac:dyDescent="0.45">
      <c r="A12" s="5" t="s">
        <v>43</v>
      </c>
      <c r="B12" s="5" t="s">
        <v>48</v>
      </c>
      <c r="C12" s="6">
        <v>40598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14D4-0733-4519-91B8-4ACC4445C8BA}">
  <dimension ref="A1:F12"/>
  <sheetViews>
    <sheetView zoomScale="115" zoomScaleNormal="115" workbookViewId="0">
      <selection activeCell="H9" sqref="H9"/>
    </sheetView>
  </sheetViews>
  <sheetFormatPr defaultRowHeight="18.5" x14ac:dyDescent="0.45"/>
  <cols>
    <col min="6" max="6" width="10.42578125" customWidth="1"/>
  </cols>
  <sheetData>
    <row r="1" spans="1:6" x14ac:dyDescent="0.45">
      <c r="A1" s="14" t="s">
        <v>67</v>
      </c>
      <c r="B1" s="14" t="s">
        <v>68</v>
      </c>
      <c r="C1" s="14" t="s">
        <v>47</v>
      </c>
    </row>
    <row r="2" spans="1:6" x14ac:dyDescent="0.45">
      <c r="A2" t="s">
        <v>70</v>
      </c>
      <c r="B2" t="s">
        <v>73</v>
      </c>
      <c r="C2" s="9">
        <v>3445</v>
      </c>
      <c r="E2" s="16" t="s">
        <v>68</v>
      </c>
      <c r="F2" s="16" t="s">
        <v>69</v>
      </c>
    </row>
    <row r="3" spans="1:6" x14ac:dyDescent="0.45">
      <c r="A3" t="s">
        <v>71</v>
      </c>
      <c r="B3" t="s">
        <v>74</v>
      </c>
      <c r="C3" s="9">
        <v>3939</v>
      </c>
      <c r="E3" t="s">
        <v>74</v>
      </c>
      <c r="F3" s="9">
        <f ca="1">SUMIF($B$1:$B$12,$E$3,$C$2:$C$12)</f>
        <v>8508</v>
      </c>
    </row>
    <row r="4" spans="1:6" x14ac:dyDescent="0.45">
      <c r="A4" t="s">
        <v>71</v>
      </c>
      <c r="B4" t="s">
        <v>73</v>
      </c>
      <c r="C4" s="9">
        <v>3792</v>
      </c>
    </row>
    <row r="5" spans="1:6" x14ac:dyDescent="0.45">
      <c r="A5" t="s">
        <v>72</v>
      </c>
      <c r="B5" t="s">
        <v>73</v>
      </c>
      <c r="C5" s="9">
        <v>2873</v>
      </c>
    </row>
    <row r="6" spans="1:6" x14ac:dyDescent="0.45">
      <c r="A6" t="s">
        <v>71</v>
      </c>
      <c r="B6" t="s">
        <v>74</v>
      </c>
      <c r="C6" s="9">
        <v>2100</v>
      </c>
    </row>
    <row r="7" spans="1:6" x14ac:dyDescent="0.45">
      <c r="A7" t="s">
        <v>70</v>
      </c>
      <c r="B7" t="s">
        <v>73</v>
      </c>
      <c r="C7" s="9">
        <v>3417</v>
      </c>
    </row>
    <row r="8" spans="1:6" x14ac:dyDescent="0.45">
      <c r="A8" t="s">
        <v>70</v>
      </c>
      <c r="B8" t="s">
        <v>73</v>
      </c>
      <c r="C8" s="9">
        <v>2070</v>
      </c>
    </row>
    <row r="9" spans="1:6" x14ac:dyDescent="0.45">
      <c r="A9" t="s">
        <v>70</v>
      </c>
      <c r="B9" t="s">
        <v>73</v>
      </c>
      <c r="C9" s="9">
        <v>1270</v>
      </c>
    </row>
    <row r="10" spans="1:6" x14ac:dyDescent="0.45">
      <c r="A10" t="s">
        <v>71</v>
      </c>
      <c r="B10" t="s">
        <v>74</v>
      </c>
      <c r="C10" s="9">
        <v>3983</v>
      </c>
    </row>
    <row r="11" spans="1:6" x14ac:dyDescent="0.45">
      <c r="A11" t="s">
        <v>72</v>
      </c>
      <c r="B11" t="s">
        <v>73</v>
      </c>
      <c r="C11" s="9">
        <v>1299</v>
      </c>
    </row>
    <row r="12" spans="1:6" x14ac:dyDescent="0.45">
      <c r="A12" t="s">
        <v>70</v>
      </c>
      <c r="B12" t="s">
        <v>73</v>
      </c>
      <c r="C12" s="9">
        <v>2231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941-BA4C-4B60-B82E-39975D28ACAD}">
  <dimension ref="A1:B10"/>
  <sheetViews>
    <sheetView workbookViewId="0">
      <selection activeCell="C5" sqref="C5"/>
    </sheetView>
  </sheetViews>
  <sheetFormatPr defaultRowHeight="18.5" x14ac:dyDescent="0.45"/>
  <cols>
    <col min="1" max="1" width="13.42578125" customWidth="1"/>
    <col min="2" max="2" width="11.2109375" customWidth="1"/>
  </cols>
  <sheetData>
    <row r="1" spans="1:2" x14ac:dyDescent="0.45">
      <c r="A1" s="13" t="s">
        <v>80</v>
      </c>
      <c r="B1" s="13" t="s">
        <v>86</v>
      </c>
    </row>
    <row r="2" spans="1:2" x14ac:dyDescent="0.45">
      <c r="A2" s="17" t="s">
        <v>83</v>
      </c>
      <c r="B2" t="str">
        <f>MID(A2,FIND("A",A2),4)</f>
        <v>A991</v>
      </c>
    </row>
    <row r="3" spans="1:2" x14ac:dyDescent="0.45">
      <c r="A3" s="17" t="s">
        <v>81</v>
      </c>
      <c r="B3" t="str">
        <f t="shared" ref="B3:B7" si="0">MID(A3,FIND("A",A3),4)</f>
        <v>A408</v>
      </c>
    </row>
    <row r="4" spans="1:2" x14ac:dyDescent="0.45">
      <c r="A4" s="17" t="s">
        <v>82</v>
      </c>
      <c r="B4" t="str">
        <f t="shared" si="0"/>
        <v>A300</v>
      </c>
    </row>
    <row r="5" spans="1:2" x14ac:dyDescent="0.45">
      <c r="A5" s="17" t="s">
        <v>87</v>
      </c>
      <c r="B5" t="e">
        <f t="shared" si="0"/>
        <v>#VALUE!</v>
      </c>
    </row>
    <row r="6" spans="1:2" x14ac:dyDescent="0.45">
      <c r="A6" s="17" t="s">
        <v>85</v>
      </c>
      <c r="B6" t="str">
        <f t="shared" si="0"/>
        <v>A553</v>
      </c>
    </row>
    <row r="7" spans="1:2" x14ac:dyDescent="0.45">
      <c r="A7" s="17" t="s">
        <v>84</v>
      </c>
      <c r="B7" t="str">
        <f t="shared" si="0"/>
        <v>A046</v>
      </c>
    </row>
    <row r="8" spans="1:2" x14ac:dyDescent="0.45">
      <c r="A8" s="17"/>
    </row>
    <row r="9" spans="1:2" x14ac:dyDescent="0.45">
      <c r="A9" s="17"/>
    </row>
    <row r="10" spans="1:2" x14ac:dyDescent="0.45">
      <c r="A1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DDA-B36D-42F8-9C8F-85858CE7DDB9}">
  <dimension ref="A1:B15"/>
  <sheetViews>
    <sheetView zoomScale="115" zoomScaleNormal="115" workbookViewId="0">
      <selection activeCell="E6" sqref="E6"/>
    </sheetView>
  </sheetViews>
  <sheetFormatPr defaultRowHeight="18.5" x14ac:dyDescent="0.45"/>
  <sheetData>
    <row r="1" spans="1:2" x14ac:dyDescent="0.45">
      <c r="A1" s="8" t="s">
        <v>51</v>
      </c>
      <c r="B1" s="8" t="s">
        <v>47</v>
      </c>
    </row>
    <row r="2" spans="1:2" x14ac:dyDescent="0.45">
      <c r="A2" t="s">
        <v>52</v>
      </c>
      <c r="B2" s="9">
        <v>3954</v>
      </c>
    </row>
    <row r="3" spans="1:2" x14ac:dyDescent="0.45">
      <c r="A3" t="s">
        <v>53</v>
      </c>
      <c r="B3" s="9">
        <v>2440</v>
      </c>
    </row>
    <row r="4" spans="1:2" x14ac:dyDescent="0.45">
      <c r="A4" t="s">
        <v>54</v>
      </c>
      <c r="B4" s="9">
        <v>3013</v>
      </c>
    </row>
    <row r="5" spans="1:2" x14ac:dyDescent="0.45">
      <c r="A5" t="s">
        <v>55</v>
      </c>
      <c r="B5" s="9">
        <v>3426</v>
      </c>
    </row>
    <row r="6" spans="1:2" x14ac:dyDescent="0.45">
      <c r="A6" t="s">
        <v>56</v>
      </c>
      <c r="B6" s="9">
        <v>3845</v>
      </c>
    </row>
    <row r="7" spans="1:2" x14ac:dyDescent="0.45">
      <c r="A7" t="s">
        <v>57</v>
      </c>
      <c r="B7" s="9">
        <v>3647</v>
      </c>
    </row>
    <row r="8" spans="1:2" x14ac:dyDescent="0.45">
      <c r="A8" t="s">
        <v>58</v>
      </c>
      <c r="B8" s="9">
        <v>1507</v>
      </c>
    </row>
    <row r="9" spans="1:2" x14ac:dyDescent="0.45">
      <c r="A9" t="s">
        <v>59</v>
      </c>
      <c r="B9" s="9">
        <v>2169</v>
      </c>
    </row>
    <row r="10" spans="1:2" x14ac:dyDescent="0.45">
      <c r="A10" t="s">
        <v>60</v>
      </c>
      <c r="B10" s="9">
        <v>3976</v>
      </c>
    </row>
    <row r="11" spans="1:2" x14ac:dyDescent="0.45">
      <c r="A11" t="s">
        <v>61</v>
      </c>
      <c r="B11" s="11">
        <v>3128</v>
      </c>
    </row>
    <row r="12" spans="1:2" x14ac:dyDescent="0.45">
      <c r="A12" t="s">
        <v>62</v>
      </c>
      <c r="B12" s="9">
        <v>1383</v>
      </c>
    </row>
    <row r="13" spans="1:2" x14ac:dyDescent="0.45">
      <c r="A13" t="s">
        <v>63</v>
      </c>
      <c r="B13" s="9">
        <v>3122</v>
      </c>
    </row>
    <row r="15" spans="1:2" x14ac:dyDescent="0.45">
      <c r="B15" s="10">
        <f>-SUM(B2:B13)</f>
        <v>-35610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92C9-951D-48B3-8D14-BC2CDFACAD86}">
  <dimension ref="B2:C3"/>
  <sheetViews>
    <sheetView zoomScale="115" zoomScaleNormal="115" workbookViewId="0">
      <selection activeCell="G15" sqref="G15"/>
    </sheetView>
  </sheetViews>
  <sheetFormatPr defaultRowHeight="18.5" x14ac:dyDescent="0.45"/>
  <cols>
    <col min="2" max="2" width="9.78515625" bestFit="1" customWidth="1"/>
    <col min="3" max="3" width="9.28515625" customWidth="1"/>
  </cols>
  <sheetData>
    <row r="2" spans="2:3" x14ac:dyDescent="0.45">
      <c r="B2" s="24" t="s">
        <v>0</v>
      </c>
      <c r="C2" s="24" t="s">
        <v>119</v>
      </c>
    </row>
    <row r="3" spans="2:3" x14ac:dyDescent="0.45">
      <c r="B3" t="s">
        <v>127</v>
      </c>
      <c r="C3" s="25" t="e">
        <f>INDEX(Data!$B$1:$D$12,MATCH($B$3,Data!$B:$B,0),MATCH($C$2,Data!$1:$1,0))</f>
        <v>#REF!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9066-0640-4365-B799-EBF70583149B}">
  <dimension ref="A1:D12"/>
  <sheetViews>
    <sheetView workbookViewId="0">
      <selection activeCell="A13" sqref="A13"/>
    </sheetView>
  </sheetViews>
  <sheetFormatPr defaultRowHeight="18.5" x14ac:dyDescent="0.45"/>
  <cols>
    <col min="2" max="2" width="15.7109375" bestFit="1" customWidth="1"/>
    <col min="3" max="3" width="9.5" bestFit="1" customWidth="1"/>
  </cols>
  <sheetData>
    <row r="1" spans="1:4" x14ac:dyDescent="0.45">
      <c r="A1" s="26" t="s">
        <v>96</v>
      </c>
      <c r="B1" s="26" t="s">
        <v>0</v>
      </c>
      <c r="C1" s="26" t="s">
        <v>118</v>
      </c>
      <c r="D1" s="26" t="s">
        <v>119</v>
      </c>
    </row>
    <row r="2" spans="1:4" x14ac:dyDescent="0.45">
      <c r="A2">
        <v>1</v>
      </c>
      <c r="B2" t="s">
        <v>122</v>
      </c>
      <c r="C2" t="s">
        <v>47</v>
      </c>
      <c r="D2" s="9">
        <v>41936</v>
      </c>
    </row>
    <row r="3" spans="1:4" x14ac:dyDescent="0.45">
      <c r="A3">
        <v>2</v>
      </c>
      <c r="B3" t="s">
        <v>123</v>
      </c>
      <c r="C3" t="s">
        <v>49</v>
      </c>
      <c r="D3" s="9">
        <v>23669</v>
      </c>
    </row>
    <row r="4" spans="1:4" x14ac:dyDescent="0.45">
      <c r="A4">
        <v>3</v>
      </c>
      <c r="B4" t="s">
        <v>124</v>
      </c>
      <c r="C4" t="s">
        <v>49</v>
      </c>
      <c r="D4" s="9">
        <v>30978</v>
      </c>
    </row>
    <row r="5" spans="1:4" x14ac:dyDescent="0.45">
      <c r="A5">
        <v>4</v>
      </c>
      <c r="B5" t="s">
        <v>125</v>
      </c>
      <c r="C5" t="s">
        <v>120</v>
      </c>
      <c r="D5" s="9">
        <v>41813</v>
      </c>
    </row>
    <row r="6" spans="1:4" x14ac:dyDescent="0.45">
      <c r="A6">
        <v>5</v>
      </c>
      <c r="B6" t="s">
        <v>126</v>
      </c>
      <c r="C6" t="s">
        <v>47</v>
      </c>
      <c r="D6" s="9">
        <v>23559</v>
      </c>
    </row>
    <row r="7" spans="1:4" x14ac:dyDescent="0.45">
      <c r="A7">
        <v>6</v>
      </c>
      <c r="B7" t="s">
        <v>127</v>
      </c>
      <c r="C7" t="s">
        <v>120</v>
      </c>
      <c r="D7" s="9">
        <v>41820</v>
      </c>
    </row>
    <row r="8" spans="1:4" x14ac:dyDescent="0.45">
      <c r="A8">
        <v>7</v>
      </c>
      <c r="B8" t="s">
        <v>128</v>
      </c>
      <c r="C8" t="s">
        <v>120</v>
      </c>
      <c r="D8" s="9">
        <v>41417</v>
      </c>
    </row>
    <row r="9" spans="1:4" x14ac:dyDescent="0.45">
      <c r="A9">
        <v>8</v>
      </c>
      <c r="B9" t="s">
        <v>129</v>
      </c>
      <c r="C9" t="s">
        <v>121</v>
      </c>
      <c r="D9" s="9">
        <v>33758</v>
      </c>
    </row>
    <row r="10" spans="1:4" x14ac:dyDescent="0.45">
      <c r="A10">
        <v>9</v>
      </c>
      <c r="B10" t="s">
        <v>130</v>
      </c>
      <c r="C10" t="s">
        <v>49</v>
      </c>
      <c r="D10" s="9">
        <v>28096</v>
      </c>
    </row>
    <row r="11" spans="1:4" x14ac:dyDescent="0.45">
      <c r="A11">
        <v>10</v>
      </c>
      <c r="B11" t="s">
        <v>131</v>
      </c>
      <c r="C11" t="s">
        <v>48</v>
      </c>
      <c r="D11" s="9">
        <v>24421</v>
      </c>
    </row>
    <row r="12" spans="1:4" x14ac:dyDescent="0.45">
      <c r="A12">
        <v>11</v>
      </c>
      <c r="B12" t="s">
        <v>132</v>
      </c>
      <c r="C12" t="s">
        <v>49</v>
      </c>
      <c r="D12" s="9">
        <v>36361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83D3-815E-417C-94A6-657EB7F0100A}">
  <dimension ref="A1:F14"/>
  <sheetViews>
    <sheetView zoomScale="115" zoomScaleNormal="115" workbookViewId="0">
      <selection activeCell="F9" sqref="F9"/>
    </sheetView>
  </sheetViews>
  <sheetFormatPr defaultRowHeight="18.5" x14ac:dyDescent="0.45"/>
  <cols>
    <col min="1" max="1" width="12.2109375" customWidth="1"/>
    <col min="5" max="5" width="9.28515625" customWidth="1"/>
    <col min="6" max="6" width="10.5" customWidth="1"/>
  </cols>
  <sheetData>
    <row r="1" spans="1:6" x14ac:dyDescent="0.45">
      <c r="A1" s="1" t="s">
        <v>0</v>
      </c>
      <c r="B1" s="1" t="s">
        <v>88</v>
      </c>
      <c r="C1" s="1" t="s">
        <v>89</v>
      </c>
      <c r="E1" s="18" t="s">
        <v>88</v>
      </c>
      <c r="F1" s="18" t="s">
        <v>89</v>
      </c>
    </row>
    <row r="2" spans="1:6" x14ac:dyDescent="0.45">
      <c r="A2" s="2" t="s">
        <v>3</v>
      </c>
      <c r="B2" s="5">
        <v>46</v>
      </c>
      <c r="C2" s="19" t="str">
        <f>_xlfn.XLOOKUP(B2,$E$2:$E$6,$F$2:$F$6,,1)</f>
        <v>Average</v>
      </c>
      <c r="E2" s="5">
        <v>0</v>
      </c>
      <c r="F2" s="5" t="s">
        <v>93</v>
      </c>
    </row>
    <row r="3" spans="1:6" x14ac:dyDescent="0.45">
      <c r="A3" s="2" t="s">
        <v>5</v>
      </c>
      <c r="B3" s="5">
        <v>99</v>
      </c>
      <c r="C3" s="19" t="e">
        <f t="shared" ref="C3:C14" si="0">_xlfn.XLOOKUP(B3,$E$2:$E$6,$F$2:$F$6,,1)</f>
        <v>#N/A</v>
      </c>
      <c r="E3" s="5">
        <v>50</v>
      </c>
      <c r="F3" s="5" t="s">
        <v>66</v>
      </c>
    </row>
    <row r="4" spans="1:6" x14ac:dyDescent="0.45">
      <c r="A4" s="2" t="s">
        <v>7</v>
      </c>
      <c r="B4" s="5">
        <v>91</v>
      </c>
      <c r="C4" s="19" t="e">
        <f t="shared" si="0"/>
        <v>#N/A</v>
      </c>
      <c r="E4" s="5">
        <v>65</v>
      </c>
      <c r="F4" s="5" t="s">
        <v>92</v>
      </c>
    </row>
    <row r="5" spans="1:6" x14ac:dyDescent="0.45">
      <c r="A5" s="2" t="s">
        <v>9</v>
      </c>
      <c r="B5" s="5">
        <v>86</v>
      </c>
      <c r="C5" s="19" t="str">
        <f t="shared" si="0"/>
        <v>Avenger</v>
      </c>
      <c r="E5" s="5">
        <v>80</v>
      </c>
      <c r="F5" s="5" t="s">
        <v>91</v>
      </c>
    </row>
    <row r="6" spans="1:6" x14ac:dyDescent="0.45">
      <c r="A6" s="2" t="s">
        <v>11</v>
      </c>
      <c r="B6" s="5">
        <v>45</v>
      </c>
      <c r="C6" s="19" t="str">
        <f t="shared" si="0"/>
        <v>Average</v>
      </c>
      <c r="E6" s="5">
        <v>90</v>
      </c>
      <c r="F6" s="5" t="s">
        <v>90</v>
      </c>
    </row>
    <row r="7" spans="1:6" x14ac:dyDescent="0.45">
      <c r="A7" s="2" t="s">
        <v>12</v>
      </c>
      <c r="B7" s="5">
        <v>86</v>
      </c>
      <c r="C7" s="19" t="str">
        <f t="shared" si="0"/>
        <v>Avenger</v>
      </c>
    </row>
    <row r="8" spans="1:6" x14ac:dyDescent="0.45">
      <c r="A8" s="2" t="s">
        <v>14</v>
      </c>
      <c r="B8" s="5">
        <v>57</v>
      </c>
      <c r="C8" s="19" t="str">
        <f t="shared" si="0"/>
        <v>Well Done</v>
      </c>
    </row>
    <row r="9" spans="1:6" x14ac:dyDescent="0.45">
      <c r="A9" s="2" t="s">
        <v>16</v>
      </c>
      <c r="B9" s="5">
        <v>82</v>
      </c>
      <c r="C9" s="19" t="str">
        <f t="shared" si="0"/>
        <v>Avenger</v>
      </c>
    </row>
    <row r="10" spans="1:6" x14ac:dyDescent="0.45">
      <c r="A10" s="2" t="s">
        <v>12</v>
      </c>
      <c r="B10" s="5">
        <v>91</v>
      </c>
      <c r="C10" s="19" t="e">
        <f t="shared" si="0"/>
        <v>#N/A</v>
      </c>
    </row>
    <row r="11" spans="1:6" x14ac:dyDescent="0.45">
      <c r="A11" s="2" t="s">
        <v>18</v>
      </c>
      <c r="B11" s="5">
        <v>88</v>
      </c>
      <c r="C11" s="19" t="str">
        <f t="shared" si="0"/>
        <v>Avenger</v>
      </c>
    </row>
    <row r="12" spans="1:6" x14ac:dyDescent="0.45">
      <c r="A12" s="2" t="s">
        <v>20</v>
      </c>
      <c r="B12" s="5">
        <v>47</v>
      </c>
      <c r="C12" s="19" t="str">
        <f t="shared" si="0"/>
        <v>Average</v>
      </c>
    </row>
    <row r="13" spans="1:6" x14ac:dyDescent="0.45">
      <c r="A13" s="2" t="s">
        <v>22</v>
      </c>
      <c r="B13" s="5">
        <v>93</v>
      </c>
      <c r="C13" s="19" t="e">
        <f t="shared" si="0"/>
        <v>#N/A</v>
      </c>
    </row>
    <row r="14" spans="1:6" x14ac:dyDescent="0.45">
      <c r="A14" s="2" t="s">
        <v>24</v>
      </c>
      <c r="B14" s="5">
        <v>57</v>
      </c>
      <c r="C14" s="19" t="str">
        <f t="shared" si="0"/>
        <v>Well Done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5AEA-B726-4152-B3AB-E242FDA0F54F}">
  <dimension ref="A1:G20"/>
  <sheetViews>
    <sheetView zoomScale="115" zoomScaleNormal="115" workbookViewId="0">
      <selection activeCell="K11" sqref="K11"/>
    </sheetView>
  </sheetViews>
  <sheetFormatPr defaultRowHeight="18.5" x14ac:dyDescent="0.45"/>
  <cols>
    <col min="1" max="1" width="6.78515625" customWidth="1"/>
    <col min="4" max="4" width="9.0703125" bestFit="1" customWidth="1"/>
  </cols>
  <sheetData>
    <row r="1" spans="1:7" x14ac:dyDescent="0.45">
      <c r="A1" s="23" t="s">
        <v>96</v>
      </c>
      <c r="B1" s="23" t="s">
        <v>67</v>
      </c>
      <c r="C1" s="23" t="s">
        <v>97</v>
      </c>
      <c r="D1" s="23" t="s">
        <v>95</v>
      </c>
    </row>
    <row r="2" spans="1:7" x14ac:dyDescent="0.45">
      <c r="A2">
        <v>1</v>
      </c>
      <c r="B2" t="s">
        <v>72</v>
      </c>
      <c r="C2" t="s">
        <v>98</v>
      </c>
      <c r="D2" s="9">
        <v>3570</v>
      </c>
      <c r="F2" s="21" t="s">
        <v>67</v>
      </c>
    </row>
    <row r="3" spans="1:7" x14ac:dyDescent="0.45">
      <c r="A3">
        <v>2</v>
      </c>
      <c r="B3" t="s">
        <v>94</v>
      </c>
      <c r="C3" t="s">
        <v>99</v>
      </c>
      <c r="D3" s="9">
        <v>1564</v>
      </c>
      <c r="F3" s="20"/>
    </row>
    <row r="4" spans="1:7" x14ac:dyDescent="0.45">
      <c r="A4">
        <v>3</v>
      </c>
      <c r="B4" t="s">
        <v>94</v>
      </c>
      <c r="C4" t="s">
        <v>100</v>
      </c>
      <c r="D4" s="9">
        <v>2087</v>
      </c>
    </row>
    <row r="5" spans="1:7" x14ac:dyDescent="0.45">
      <c r="A5">
        <v>4</v>
      </c>
      <c r="B5" t="s">
        <v>71</v>
      </c>
      <c r="C5" t="s">
        <v>101</v>
      </c>
      <c r="D5" s="9">
        <v>2657</v>
      </c>
      <c r="F5" s="22" t="s">
        <v>97</v>
      </c>
      <c r="G5" s="22" t="s">
        <v>95</v>
      </c>
    </row>
    <row r="6" spans="1:7" x14ac:dyDescent="0.45">
      <c r="A6">
        <v>5</v>
      </c>
      <c r="B6" t="s">
        <v>94</v>
      </c>
      <c r="C6" t="s">
        <v>102</v>
      </c>
      <c r="D6" s="9">
        <v>2812</v>
      </c>
      <c r="F6" t="e" cm="1" vm="1">
        <f t="array" ref="F6">_xlfn._xlws.FILTER(Sales[[Rep]:[Total]],(Sales[Region]=F3)*(Sales[Total]&gt;=3000))</f>
        <v>#VALUE!</v>
      </c>
      <c r="G6" s="9"/>
    </row>
    <row r="7" spans="1:7" x14ac:dyDescent="0.45">
      <c r="A7">
        <v>6</v>
      </c>
      <c r="B7" t="s">
        <v>71</v>
      </c>
      <c r="C7" t="s">
        <v>103</v>
      </c>
      <c r="D7" s="9">
        <v>3722</v>
      </c>
      <c r="G7" s="9"/>
    </row>
    <row r="8" spans="1:7" x14ac:dyDescent="0.45">
      <c r="A8">
        <v>7</v>
      </c>
      <c r="B8" t="s">
        <v>94</v>
      </c>
      <c r="C8" t="s">
        <v>104</v>
      </c>
      <c r="D8" s="9">
        <v>2155</v>
      </c>
      <c r="F8" t="s">
        <v>117</v>
      </c>
      <c r="G8" s="9"/>
    </row>
    <row r="9" spans="1:7" x14ac:dyDescent="0.45">
      <c r="A9">
        <v>8</v>
      </c>
      <c r="B9" t="s">
        <v>72</v>
      </c>
      <c r="C9" t="s">
        <v>105</v>
      </c>
      <c r="D9" s="9">
        <v>2444</v>
      </c>
      <c r="G9" s="9"/>
    </row>
    <row r="10" spans="1:7" x14ac:dyDescent="0.45">
      <c r="A10">
        <v>9</v>
      </c>
      <c r="B10" t="s">
        <v>71</v>
      </c>
      <c r="C10" t="s">
        <v>106</v>
      </c>
      <c r="D10" s="9">
        <v>1172</v>
      </c>
      <c r="G10" s="9"/>
    </row>
    <row r="11" spans="1:7" x14ac:dyDescent="0.45">
      <c r="A11">
        <v>10</v>
      </c>
      <c r="B11" t="s">
        <v>94</v>
      </c>
      <c r="C11" t="s">
        <v>107</v>
      </c>
      <c r="D11" s="9">
        <v>1716</v>
      </c>
    </row>
    <row r="12" spans="1:7" x14ac:dyDescent="0.45">
      <c r="A12">
        <v>11</v>
      </c>
      <c r="B12" t="s">
        <v>71</v>
      </c>
      <c r="C12" t="s">
        <v>108</v>
      </c>
      <c r="D12" s="9">
        <v>2070</v>
      </c>
    </row>
    <row r="13" spans="1:7" x14ac:dyDescent="0.45">
      <c r="A13">
        <v>12</v>
      </c>
      <c r="B13" t="s">
        <v>72</v>
      </c>
      <c r="C13" t="s">
        <v>109</v>
      </c>
      <c r="D13" s="9">
        <v>1097</v>
      </c>
    </row>
    <row r="14" spans="1:7" x14ac:dyDescent="0.45">
      <c r="A14">
        <v>13</v>
      </c>
      <c r="B14" t="s">
        <v>71</v>
      </c>
      <c r="C14" t="s">
        <v>110</v>
      </c>
      <c r="D14" s="9">
        <v>3109</v>
      </c>
    </row>
    <row r="15" spans="1:7" x14ac:dyDescent="0.45">
      <c r="A15">
        <v>14</v>
      </c>
      <c r="B15" t="s">
        <v>94</v>
      </c>
      <c r="C15" t="s">
        <v>111</v>
      </c>
      <c r="D15" s="9">
        <v>3235</v>
      </c>
    </row>
    <row r="16" spans="1:7" x14ac:dyDescent="0.45">
      <c r="A16">
        <v>15</v>
      </c>
      <c r="B16" t="s">
        <v>71</v>
      </c>
      <c r="C16" t="s">
        <v>112</v>
      </c>
      <c r="D16" s="9">
        <v>1835</v>
      </c>
    </row>
    <row r="17" spans="1:4" x14ac:dyDescent="0.45">
      <c r="A17">
        <v>16</v>
      </c>
      <c r="B17" t="s">
        <v>72</v>
      </c>
      <c r="C17" t="s">
        <v>113</v>
      </c>
      <c r="D17" s="9">
        <v>1248</v>
      </c>
    </row>
    <row r="18" spans="1:4" x14ac:dyDescent="0.45">
      <c r="A18">
        <v>17</v>
      </c>
      <c r="B18" t="s">
        <v>72</v>
      </c>
      <c r="C18" t="s">
        <v>114</v>
      </c>
      <c r="D18" s="9">
        <v>2687</v>
      </c>
    </row>
    <row r="19" spans="1:4" x14ac:dyDescent="0.45">
      <c r="A19">
        <v>18</v>
      </c>
      <c r="B19" t="s">
        <v>71</v>
      </c>
      <c r="C19" t="s">
        <v>115</v>
      </c>
      <c r="D19" s="9">
        <v>3162</v>
      </c>
    </row>
    <row r="20" spans="1:4" x14ac:dyDescent="0.45">
      <c r="A20">
        <v>19</v>
      </c>
      <c r="B20" t="s">
        <v>71</v>
      </c>
      <c r="C20" t="s">
        <v>116</v>
      </c>
      <c r="D20" s="9">
        <v>2101</v>
      </c>
    </row>
  </sheetData>
  <dataValidations count="1">
    <dataValidation type="list" allowBlank="1" showInputMessage="1" showErrorMessage="1" sqref="F3" xr:uid="{50CBF93D-E1E3-435B-A29D-E4C081511ABC}">
      <formula1>"East,North,West"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4740-E2D4-483D-995A-F5CBF02408EC}">
  <dimension ref="B1:D13"/>
  <sheetViews>
    <sheetView workbookViewId="0">
      <selection activeCell="D6" sqref="D6"/>
    </sheetView>
  </sheetViews>
  <sheetFormatPr defaultRowHeight="18.5" x14ac:dyDescent="0.45"/>
  <cols>
    <col min="1" max="1" width="3.0703125" customWidth="1"/>
    <col min="2" max="4" width="13" customWidth="1"/>
  </cols>
  <sheetData>
    <row r="1" spans="2:4" x14ac:dyDescent="0.45">
      <c r="B1" s="3" t="s">
        <v>1</v>
      </c>
      <c r="C1" s="3" t="s">
        <v>25</v>
      </c>
      <c r="D1" s="3" t="s">
        <v>2</v>
      </c>
    </row>
    <row r="2" spans="2:4" x14ac:dyDescent="0.45">
      <c r="B2" t="s">
        <v>8</v>
      </c>
      <c r="C2" s="4">
        <v>37742154</v>
      </c>
      <c r="D2" t="s">
        <v>26</v>
      </c>
    </row>
    <row r="3" spans="2:4" x14ac:dyDescent="0.45">
      <c r="B3" t="s">
        <v>13</v>
      </c>
      <c r="C3" s="4">
        <v>1207359</v>
      </c>
      <c r="D3" t="s">
        <v>27</v>
      </c>
    </row>
    <row r="4" spans="2:4" x14ac:dyDescent="0.45">
      <c r="B4" t="s">
        <v>28</v>
      </c>
      <c r="C4" s="4">
        <v>31072940</v>
      </c>
      <c r="D4" t="s">
        <v>29</v>
      </c>
    </row>
    <row r="5" spans="2:4" x14ac:dyDescent="0.45">
      <c r="B5" t="s">
        <v>17</v>
      </c>
      <c r="C5" s="4">
        <v>1380004385</v>
      </c>
      <c r="D5" t="s">
        <v>30</v>
      </c>
    </row>
    <row r="6" spans="2:4" x14ac:dyDescent="0.45">
      <c r="B6" t="s">
        <v>6</v>
      </c>
      <c r="C6" s="4">
        <v>60461826</v>
      </c>
      <c r="D6" t="s">
        <v>27</v>
      </c>
    </row>
    <row r="7" spans="2:4" x14ac:dyDescent="0.45">
      <c r="B7" t="s">
        <v>31</v>
      </c>
      <c r="C7" s="4">
        <v>126476461</v>
      </c>
      <c r="D7" t="s">
        <v>30</v>
      </c>
    </row>
    <row r="8" spans="2:4" x14ac:dyDescent="0.45">
      <c r="B8" t="s">
        <v>19</v>
      </c>
      <c r="C8" s="4">
        <v>128932753</v>
      </c>
      <c r="D8" t="s">
        <v>26</v>
      </c>
    </row>
    <row r="9" spans="2:4" x14ac:dyDescent="0.45">
      <c r="B9" t="s">
        <v>15</v>
      </c>
      <c r="C9" s="4">
        <v>32971854</v>
      </c>
      <c r="D9" t="s">
        <v>32</v>
      </c>
    </row>
    <row r="10" spans="2:4" x14ac:dyDescent="0.45">
      <c r="B10" t="s">
        <v>23</v>
      </c>
      <c r="C10" s="4">
        <v>37846611</v>
      </c>
      <c r="D10" t="s">
        <v>27</v>
      </c>
    </row>
    <row r="11" spans="2:4" x14ac:dyDescent="0.45">
      <c r="B11" t="s">
        <v>10</v>
      </c>
      <c r="C11" s="4">
        <v>10196709</v>
      </c>
      <c r="D11" t="s">
        <v>27</v>
      </c>
    </row>
    <row r="12" spans="2:4" x14ac:dyDescent="0.45">
      <c r="B12" t="s">
        <v>21</v>
      </c>
      <c r="C12" s="4">
        <v>2078938</v>
      </c>
      <c r="D12" t="s">
        <v>27</v>
      </c>
    </row>
    <row r="13" spans="2:4" x14ac:dyDescent="0.45">
      <c r="B13" t="s">
        <v>4</v>
      </c>
      <c r="C13" s="4">
        <v>59734218</v>
      </c>
      <c r="D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#1</vt:lpstr>
      <vt:lpstr>#2</vt:lpstr>
      <vt:lpstr>#3</vt:lpstr>
      <vt:lpstr>#4</vt:lpstr>
      <vt:lpstr>#5</vt:lpstr>
      <vt:lpstr>#6</vt:lpstr>
      <vt:lpstr>Emp Data</vt:lpstr>
      <vt:lpstr>#7</vt:lpstr>
      <vt:lpstr>#8</vt:lpstr>
      <vt:lpstr>#9</vt:lpstr>
      <vt:lpstr>#10</vt:lpstr>
      <vt:lpstr>Data</vt:lpstr>
      <vt:lpstr>#11</vt:lpstr>
      <vt:lpstr>#12</vt:lpstr>
      <vt:lpstr>Country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Joni Powell</cp:lastModifiedBy>
  <dcterms:created xsi:type="dcterms:W3CDTF">2021-01-10T19:06:25Z</dcterms:created>
  <dcterms:modified xsi:type="dcterms:W3CDTF">2021-01-12T20:46:12Z</dcterms:modified>
</cp:coreProperties>
</file>