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leonardogomes/Library/CloudStorage/GoogleDrive-leodavinci550@gmail.com/My Drive/Elementum/Rob-James/Family_Businesses/Data/"/>
    </mc:Choice>
  </mc:AlternateContent>
  <xr:revisionPtr revIDLastSave="0" documentId="13_ncr:1_{14914ED4-4BAB-1541-9409-393104DB885F}" xr6:coauthVersionLast="47" xr6:coauthVersionMax="47" xr10:uidLastSave="{00000000-0000-0000-0000-000000000000}"/>
  <bookViews>
    <workbookView xWindow="0" yWindow="760" windowWidth="29400" windowHeight="18360" xr2:uid="{00000000-000D-0000-FFFF-FFFF00000000}"/>
  </bookViews>
  <sheets>
    <sheet name="Sheet1" sheetId="1" r:id="rId1"/>
    <sheet name="Screening Criteri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1" l="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2"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6" i="1"/>
  <c r="N107" i="1"/>
  <c r="N108" i="1"/>
  <c r="N109" i="1"/>
  <c r="N105"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P149" i="1" s="1"/>
  <c r="N150" i="1"/>
  <c r="N151" i="1"/>
  <c r="N152" i="1"/>
  <c r="N153" i="1"/>
  <c r="N154" i="1"/>
  <c r="N155" i="1"/>
  <c r="N156" i="1"/>
  <c r="N157" i="1"/>
  <c r="N158" i="1"/>
  <c r="N159" i="1"/>
  <c r="N160" i="1"/>
  <c r="N161" i="1"/>
  <c r="N162" i="1"/>
  <c r="N163" i="1"/>
  <c r="N164" i="1"/>
  <c r="N165" i="1"/>
  <c r="N166" i="1"/>
  <c r="N167" i="1"/>
  <c r="N168" i="1"/>
  <c r="N169" i="1"/>
  <c r="N171" i="1"/>
  <c r="N170" i="1"/>
  <c r="N172" i="1"/>
  <c r="N173" i="1"/>
  <c r="N174" i="1"/>
  <c r="N175" i="1"/>
  <c r="N176" i="1"/>
  <c r="N177" i="1"/>
  <c r="N178" i="1"/>
  <c r="N179" i="1"/>
  <c r="N180" i="1"/>
  <c r="N181" i="1"/>
  <c r="N182" i="1"/>
  <c r="N183" i="1"/>
  <c r="N184" i="1"/>
  <c r="N185" i="1"/>
  <c r="N186" i="1"/>
  <c r="N187" i="1"/>
  <c r="H188" i="1"/>
  <c r="N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6" i="1"/>
  <c r="O107" i="1"/>
  <c r="O108" i="1"/>
  <c r="O109" i="1"/>
  <c r="O105"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50" i="1"/>
  <c r="O151" i="1"/>
  <c r="O152" i="1"/>
  <c r="O153" i="1"/>
  <c r="O154" i="1"/>
  <c r="P154" i="1" s="1"/>
  <c r="O155" i="1"/>
  <c r="O156" i="1"/>
  <c r="O157" i="1"/>
  <c r="O158" i="1"/>
  <c r="O159" i="1"/>
  <c r="O160" i="1"/>
  <c r="O161" i="1"/>
  <c r="O162" i="1"/>
  <c r="P162" i="1" s="1"/>
  <c r="O163" i="1"/>
  <c r="O164" i="1"/>
  <c r="O165" i="1"/>
  <c r="O166" i="1"/>
  <c r="O167" i="1"/>
  <c r="O168" i="1"/>
  <c r="O169" i="1"/>
  <c r="O171" i="1"/>
  <c r="P171" i="1" s="1"/>
  <c r="O170" i="1"/>
  <c r="O172" i="1"/>
  <c r="O173" i="1"/>
  <c r="O174" i="1"/>
  <c r="O175" i="1"/>
  <c r="O176" i="1"/>
  <c r="O177" i="1"/>
  <c r="O178" i="1"/>
  <c r="P178" i="1" s="1"/>
  <c r="O179" i="1"/>
  <c r="O180" i="1"/>
  <c r="O181" i="1"/>
  <c r="O182" i="1"/>
  <c r="O183" i="1"/>
  <c r="O184" i="1"/>
  <c r="O185" i="1"/>
  <c r="O186" i="1"/>
  <c r="P186" i="1" s="1"/>
  <c r="O187" i="1"/>
  <c r="I188" i="1"/>
  <c r="O9" i="1"/>
  <c r="O3" i="1" a="1"/>
  <c r="O3" i="1" s="1"/>
  <c r="O4" i="1" a="1"/>
  <c r="O4" i="1" s="1"/>
  <c r="O5" i="1" a="1"/>
  <c r="O5" i="1" s="1"/>
  <c r="O6" i="1" a="1"/>
  <c r="O6" i="1" s="1"/>
  <c r="O7" i="1" a="1"/>
  <c r="O7" i="1" s="1"/>
  <c r="O8" i="1" a="1"/>
  <c r="O8" i="1" s="1"/>
  <c r="O2" i="1" a="1"/>
  <c r="O2" i="1" s="1"/>
  <c r="N3" i="1" a="1"/>
  <c r="N3" i="1" s="1"/>
  <c r="N4" i="1" a="1"/>
  <c r="N4" i="1" s="1"/>
  <c r="N5" i="1" a="1"/>
  <c r="N5" i="1" s="1"/>
  <c r="N6" i="1" a="1"/>
  <c r="N6" i="1" s="1"/>
  <c r="N7" i="1" a="1"/>
  <c r="N7" i="1" s="1"/>
  <c r="N8" i="1" a="1"/>
  <c r="N8" i="1" s="1"/>
  <c r="N2" i="1" a="1"/>
  <c r="N2" i="1" s="1"/>
  <c r="P148" i="1" l="1"/>
  <c r="P140" i="1"/>
  <c r="P132" i="1"/>
  <c r="P124" i="1"/>
  <c r="P116" i="1"/>
  <c r="P109" i="1"/>
  <c r="P100" i="1"/>
  <c r="P92" i="1"/>
  <c r="P84" i="1"/>
  <c r="P76" i="1"/>
  <c r="P68" i="1"/>
  <c r="P60" i="1"/>
  <c r="P44" i="1"/>
  <c r="P36" i="1"/>
  <c r="P28" i="1"/>
  <c r="P20" i="1"/>
  <c r="P12" i="1"/>
  <c r="P52" i="1"/>
  <c r="P146" i="1"/>
  <c r="P138" i="1"/>
  <c r="P130" i="1"/>
  <c r="P122" i="1"/>
  <c r="P114" i="1"/>
  <c r="P107" i="1"/>
  <c r="P98" i="1"/>
  <c r="P90" i="1"/>
  <c r="P82" i="1"/>
  <c r="P74" i="1"/>
  <c r="P66" i="1"/>
  <c r="P58" i="1"/>
  <c r="P50" i="1"/>
  <c r="P42" i="1"/>
  <c r="P34" i="1"/>
  <c r="P26" i="1"/>
  <c r="P18" i="1"/>
  <c r="P10" i="1"/>
  <c r="J188" i="1"/>
  <c r="P180" i="1"/>
  <c r="P172" i="1"/>
  <c r="P164" i="1"/>
  <c r="P156" i="1"/>
  <c r="P187" i="1"/>
  <c r="P179" i="1"/>
  <c r="P170" i="1"/>
  <c r="P163" i="1"/>
  <c r="P155" i="1"/>
  <c r="P133" i="1"/>
  <c r="P141" i="1"/>
  <c r="P125" i="1"/>
  <c r="P117" i="1"/>
  <c r="P105" i="1"/>
  <c r="P101" i="1"/>
  <c r="P93" i="1"/>
  <c r="P85" i="1"/>
  <c r="P77" i="1"/>
  <c r="P69" i="1"/>
  <c r="P61" i="1"/>
  <c r="P53" i="1"/>
  <c r="P45" i="1"/>
  <c r="P37" i="1"/>
  <c r="P29" i="1"/>
  <c r="P13" i="1"/>
  <c r="P147" i="1"/>
  <c r="P139" i="1"/>
  <c r="P131" i="1"/>
  <c r="P123" i="1"/>
  <c r="P115" i="1"/>
  <c r="P108" i="1"/>
  <c r="P99" i="1"/>
  <c r="P91" i="1"/>
  <c r="P83" i="1"/>
  <c r="P75" i="1"/>
  <c r="P67" i="1"/>
  <c r="P59" i="1"/>
  <c r="P51" i="1"/>
  <c r="P43" i="1"/>
  <c r="P35" i="1"/>
  <c r="P27" i="1"/>
  <c r="P19" i="1"/>
  <c r="P11" i="1"/>
  <c r="P185" i="1"/>
  <c r="P161" i="1"/>
  <c r="P153" i="1"/>
  <c r="P181" i="1"/>
  <c r="P177" i="1"/>
  <c r="P173" i="1"/>
  <c r="P157" i="1"/>
  <c r="P169" i="1"/>
  <c r="P165" i="1"/>
  <c r="P56" i="1"/>
  <c r="P160" i="1"/>
  <c r="P120" i="1"/>
  <c r="P16" i="1"/>
  <c r="P4" i="1"/>
  <c r="P8" i="1"/>
  <c r="P145" i="1"/>
  <c r="P137" i="1"/>
  <c r="P129" i="1"/>
  <c r="P121" i="1"/>
  <c r="P113" i="1"/>
  <c r="P106" i="1"/>
  <c r="P97" i="1"/>
  <c r="P89" i="1"/>
  <c r="P81" i="1"/>
  <c r="P73" i="1"/>
  <c r="P65" i="1"/>
  <c r="P57" i="1"/>
  <c r="P49" i="1"/>
  <c r="P41" i="1"/>
  <c r="P33" i="1"/>
  <c r="P25" i="1"/>
  <c r="P17" i="1"/>
  <c r="P184" i="1"/>
  <c r="P176" i="1"/>
  <c r="P168" i="1"/>
  <c r="P152" i="1"/>
  <c r="P144" i="1"/>
  <c r="P136" i="1"/>
  <c r="P128" i="1"/>
  <c r="P112" i="1"/>
  <c r="P104" i="1"/>
  <c r="P96" i="1"/>
  <c r="P88" i="1"/>
  <c r="P80" i="1"/>
  <c r="P72" i="1"/>
  <c r="P64" i="1"/>
  <c r="P48" i="1"/>
  <c r="P40" i="1"/>
  <c r="P32" i="1"/>
  <c r="P24" i="1"/>
  <c r="P3" i="1"/>
  <c r="P9" i="1"/>
  <c r="P119" i="1"/>
  <c r="P103" i="1"/>
  <c r="P79" i="1"/>
  <c r="P71" i="1"/>
  <c r="P55" i="1"/>
  <c r="P47" i="1"/>
  <c r="P31" i="1"/>
  <c r="P15" i="1"/>
  <c r="P175" i="1"/>
  <c r="P142" i="1"/>
  <c r="P118" i="1"/>
  <c r="P102" i="1"/>
  <c r="P86" i="1"/>
  <c r="P78" i="1"/>
  <c r="P62" i="1"/>
  <c r="P54" i="1"/>
  <c r="P46" i="1"/>
  <c r="P38" i="1"/>
  <c r="P22" i="1"/>
  <c r="P14" i="1"/>
  <c r="P182" i="1"/>
  <c r="P174" i="1"/>
  <c r="P166" i="1"/>
  <c r="P158" i="1"/>
  <c r="P150" i="1"/>
  <c r="P21" i="1"/>
  <c r="P135" i="1"/>
  <c r="P111" i="1"/>
  <c r="P87" i="1"/>
  <c r="P63" i="1"/>
  <c r="P23" i="1"/>
  <c r="P183" i="1"/>
  <c r="P159" i="1"/>
  <c r="P126" i="1"/>
  <c r="P30" i="1"/>
  <c r="P143" i="1"/>
  <c r="P127" i="1"/>
  <c r="P95" i="1"/>
  <c r="P39" i="1"/>
  <c r="P167" i="1"/>
  <c r="P151" i="1"/>
  <c r="P134" i="1"/>
  <c r="P110" i="1"/>
  <c r="P94" i="1"/>
  <c r="P70" i="1"/>
  <c r="P7" i="1"/>
  <c r="P6" i="1"/>
  <c r="P5" i="1"/>
  <c r="P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<sst xmlns="http://schemas.openxmlformats.org/spreadsheetml/2006/main" count="561" uniqueCount="405">
  <si>
    <t>SP_ENTITY_NAME</t>
  </si>
  <si>
    <t>SP_ENTITY_ID</t>
  </si>
  <si>
    <t>SP_EXCHANGE_TICKER</t>
  </si>
  <si>
    <t>A.P. Møller - Mærsk A/S (CPSE:MAERSK B)</t>
  </si>
  <si>
    <t>NA</t>
  </si>
  <si>
    <t>Acerinox, S.A. (BME:ACX)</t>
  </si>
  <si>
    <t>BME:ACX</t>
  </si>
  <si>
    <t>adidas AG (XTRA:ADS)</t>
  </si>
  <si>
    <t>XTRA:ADS</t>
  </si>
  <si>
    <t>Alimentation Couche-Tard Inc. (TSX:ATD)</t>
  </si>
  <si>
    <t>TSX:ATD</t>
  </si>
  <si>
    <t>Altria Group, Inc. (NYSE:MO)</t>
  </si>
  <si>
    <t>NYSE:MO</t>
  </si>
  <si>
    <t>American Financial Group, Inc. (NYSE:AFG)</t>
  </si>
  <si>
    <t>NYSE:AFG</t>
  </si>
  <si>
    <t>Annaly Capital Management, Inc. (NYSE:NLY)</t>
  </si>
  <si>
    <t>NYSE:NLY</t>
  </si>
  <si>
    <t>AntarChile S.A. (SNSE:ANTARCHILE)</t>
  </si>
  <si>
    <t>SNSE:ANTARCHILE</t>
  </si>
  <si>
    <t>Antofagasta plc (LSE:ANTO)</t>
  </si>
  <si>
    <t>LSE:ANTO</t>
  </si>
  <si>
    <t>Associated British Foods plc (LSE:ABF)</t>
  </si>
  <si>
    <t>LSE:ABF</t>
  </si>
  <si>
    <t>AT&amp;T Inc. (NYSE:T)</t>
  </si>
  <si>
    <t>NYSE:T</t>
  </si>
  <si>
    <t>AutoNation, Inc. (NYSE:AN)</t>
  </si>
  <si>
    <t>NYSE:AN</t>
  </si>
  <si>
    <t>AutoZone, Inc. (NYSE:AZO)</t>
  </si>
  <si>
    <t>NYSE:AZO</t>
  </si>
  <si>
    <t>Bath &amp; Body Works, Inc. (NYSE:BBWI)</t>
  </si>
  <si>
    <t>NYSE:BBWI</t>
  </si>
  <si>
    <t>Beiersdorf Aktiengesellschaft (XTRA:BEI)</t>
  </si>
  <si>
    <t>XTRA:BEI</t>
  </si>
  <si>
    <t>Bio-Rad Laboratories, Inc. (NYSE:BIO)</t>
  </si>
  <si>
    <t>NYSE:BIO</t>
  </si>
  <si>
    <t>Bombardier Inc. (TSX:BBD.B)</t>
  </si>
  <si>
    <t>TSX:BBD.B</t>
  </si>
  <si>
    <t>Boyd Gaming Corporation (NYSE:BYD)</t>
  </si>
  <si>
    <t>NYSE:BYD</t>
  </si>
  <si>
    <t>Brown-Forman Corporation (NYSE:BF.B)</t>
  </si>
  <si>
    <t>NYSE:BF.B</t>
  </si>
  <si>
    <t>Canfor Corporation (TSX:CFP)</t>
  </si>
  <si>
    <t>TSX:CFP</t>
  </si>
  <si>
    <t>Casey's General Stores, Inc. (NASDAQGS:CASY)</t>
  </si>
  <si>
    <t>NASDAQGS:CASY</t>
  </si>
  <si>
    <t>Casino, Guichard-Perrachon S.A. (ENXTPA:CO)</t>
  </si>
  <si>
    <t>ENXTPA:CO</t>
  </si>
  <si>
    <t>Ceconomy AG (XTRA:CEC)</t>
  </si>
  <si>
    <t>XTRA:CEC</t>
  </si>
  <si>
    <t>Celestica Inc. (TSX:CLS)</t>
  </si>
  <si>
    <t>TSX:CLS</t>
  </si>
  <si>
    <t>CGI Inc. (TSX:GIB.A)</t>
  </si>
  <si>
    <t>Charoen Pokphand Foods Public Company Limited (SET:CPF)</t>
  </si>
  <si>
    <t>SET:CPF</t>
  </si>
  <si>
    <t>Cheng Uei Precision Industry Co., Ltd. (TWSE:2392)</t>
  </si>
  <si>
    <t>TWSE:2392</t>
  </si>
  <si>
    <t>China Steel Corporation (TWSE:2002)</t>
  </si>
  <si>
    <t>TWSE:2002</t>
  </si>
  <si>
    <t>Christian Dior SE (ENXTPA:CDI)</t>
  </si>
  <si>
    <t>ENXTPA:CDI</t>
  </si>
  <si>
    <t>Citic Pacific Special Steel Group Co., Ltd (SZSE:000708)</t>
  </si>
  <si>
    <t>SZSE:000708</t>
  </si>
  <si>
    <t>Clariant AG (SWX:CLN)</t>
  </si>
  <si>
    <t>SWX:CLN</t>
  </si>
  <si>
    <t>CMS Energy Corporation (NYSE:CMS)</t>
  </si>
  <si>
    <t>NYSE:CMS</t>
  </si>
  <si>
    <t>Columbia Sportswear Company (NASDAQGS:COLM)</t>
  </si>
  <si>
    <t>NASDAQGS:COLM</t>
  </si>
  <si>
    <t>Comcast Corporation (NASDAQGS:CMCSA)</t>
  </si>
  <si>
    <t>NASDAQGS:CMCSA</t>
  </si>
  <si>
    <t>Compagnie Financière Richemont SA (SWX:CFR)</t>
  </si>
  <si>
    <t>SWX:CFR</t>
  </si>
  <si>
    <t>Compagnie Générale des Établissements Michelin Société en commandite par actions (ENXTPA:ML)</t>
  </si>
  <si>
    <t>ENXTPA:ML</t>
  </si>
  <si>
    <t>Companhia Siderúrgica Nacional (BOVESPA:CSNA3)</t>
  </si>
  <si>
    <t>BOVESPA:CSNA3</t>
  </si>
  <si>
    <t>Conagra Brands, Inc. (NYSE:CAG)</t>
  </si>
  <si>
    <t>NYSE:CAG</t>
  </si>
  <si>
    <t>Continental Aktiengesellschaft (XTRA:CON)</t>
  </si>
  <si>
    <t>XTRA:CON</t>
  </si>
  <si>
    <t>Costco Wholesale Corporation (NASDAQGS:COST)</t>
  </si>
  <si>
    <t>NASDAQGS:COST</t>
  </si>
  <si>
    <t>Cummins Inc. (NYSE:CMI)</t>
  </si>
  <si>
    <t>NYSE:CMI</t>
  </si>
  <si>
    <t>D.R. Horton, Inc. (NYSE:DHI)</t>
  </si>
  <si>
    <t>NYSE:DHI</t>
  </si>
  <si>
    <t>DENSO Corporation (TSE:6902)</t>
  </si>
  <si>
    <t>TSE:6902</t>
  </si>
  <si>
    <t>DFI Retail Group Holdings Limited (SGX:D01)</t>
  </si>
  <si>
    <t>SGX:D01</t>
  </si>
  <si>
    <t>Discovery Silver Corp. (TSX:DSV)</t>
  </si>
  <si>
    <t>TSX:DSV</t>
  </si>
  <si>
    <t>Doosan Corporation (KOSE:A000150)</t>
  </si>
  <si>
    <t>KOSE:A000150</t>
  </si>
  <si>
    <t>dormakaba Holding AG (SWX:DOKA)</t>
  </si>
  <si>
    <t>SWX:DOKA</t>
  </si>
  <si>
    <t>Dr. Reddy's Laboratories Limited (BSE:500124)</t>
  </si>
  <si>
    <t>Drägerwerk AG &amp; Co. KGaA (XTRA:DRW3)</t>
  </si>
  <si>
    <t>XTRA:DRW3</t>
  </si>
  <si>
    <t>Dürr Aktiengesellschaft (XTRA:DUE)</t>
  </si>
  <si>
    <t>XTRA:DUE</t>
  </si>
  <si>
    <t>EBOS Group Limited (NZSE:EBO)</t>
  </si>
  <si>
    <t>NZSE:EBO</t>
  </si>
  <si>
    <t>Eiffage SA (ENXTPA:FGR)</t>
  </si>
  <si>
    <t>ENXTPA:FGR</t>
  </si>
  <si>
    <t>Emerson Electric Co. (NYSE:EMR)</t>
  </si>
  <si>
    <t>NYSE:EMR</t>
  </si>
  <si>
    <t>Empire Company Limited (TSX:EMP.A)</t>
  </si>
  <si>
    <t>TSX:EMP.A</t>
  </si>
  <si>
    <t>Empresas Copec S.A. (SNSE:COPEC)</t>
  </si>
  <si>
    <t>SNSE:COPEC</t>
  </si>
  <si>
    <t>Enterprise Products Partners L.P. (NYSE:EPD)</t>
  </si>
  <si>
    <t>NYSE:EPD</t>
  </si>
  <si>
    <t>ERAMET S.A. (ENXTPA:ERA)</t>
  </si>
  <si>
    <t>ENXTPA:ERA</t>
  </si>
  <si>
    <t>Erie Indemnity Company (NASDAQGS:ERIE)</t>
  </si>
  <si>
    <t>NASDAQGS:ERIE</t>
  </si>
  <si>
    <t>Eurazeo SE (ENXTPA:RF)</t>
  </si>
  <si>
    <t>ENXTPA:RF</t>
  </si>
  <si>
    <t>Evergreen Marine Corporation (Taiwan) Ltd. (TWSE:2603)</t>
  </si>
  <si>
    <t>TWSE:2603</t>
  </si>
  <si>
    <t>Fast Retailing Co., Ltd. (TSE:9983)</t>
  </si>
  <si>
    <t>TSE:9983</t>
  </si>
  <si>
    <t>Ferrovial SE (BME:FER)</t>
  </si>
  <si>
    <t>BME:FER</t>
  </si>
  <si>
    <t>Finning International Inc. (TSX:FTT)</t>
  </si>
  <si>
    <t>TSX:FTT</t>
  </si>
  <si>
    <t>First Pacific Company Limited (SEHK:142)</t>
  </si>
  <si>
    <t>SEHK:142</t>
  </si>
  <si>
    <t>Flowserve Corporation (NYSE:FLS)</t>
  </si>
  <si>
    <t>NYSE:FLS</t>
  </si>
  <si>
    <t>Formosa Chemicals &amp; Fibre Corporation (TWSE:1326)</t>
  </si>
  <si>
    <t>TWSE:1326</t>
  </si>
  <si>
    <t>Franklin Resources, Inc. (NYSE:BEN)</t>
  </si>
  <si>
    <t>NYSE:BEN</t>
  </si>
  <si>
    <t>Fresenius Medical Care AG (XTRA:FME)</t>
  </si>
  <si>
    <t>XTRA:FME</t>
  </si>
  <si>
    <t>Geberit AG (SWX:GEBN)</t>
  </si>
  <si>
    <t>SWX:GEBN</t>
  </si>
  <si>
    <t>George Weston Limited (TSX:WN)</t>
  </si>
  <si>
    <t>TSX:WN</t>
  </si>
  <si>
    <t>Grand Industrial Holding Co.,Ltd (SZSE:000626)</t>
  </si>
  <si>
    <t>SZSE:000626</t>
  </si>
  <si>
    <t>Grupo Financiero Inbursa, S.A.B. de C.V. (BMV:GFINBUR O)</t>
  </si>
  <si>
    <t>Grupo Nacional Provincial, S.A.B. (BMV:GNP *)</t>
  </si>
  <si>
    <t>GS Global Corp. (KOSE:A001250)</t>
  </si>
  <si>
    <t>KOSE:A001250</t>
  </si>
  <si>
    <t>H &amp; M Hennes &amp; Mauritz AB (publ) (OM:HM B)</t>
  </si>
  <si>
    <t>HD Korea Shipbuilding &amp; Offshore Engineering Co., Ltd. (KOSE:A009540)</t>
  </si>
  <si>
    <t>KOSE:A009540</t>
  </si>
  <si>
    <t>HDC HOLDINGS CO.,Ltd (KOSE:A012630)</t>
  </si>
  <si>
    <t>KOSE:A012630</t>
  </si>
  <si>
    <t>Heidelberger Druckmaschinen Aktiengesellschaft (XTRA:HDD)</t>
  </si>
  <si>
    <t>XTRA:HDD</t>
  </si>
  <si>
    <t>Henderson Land Development Company Limited (SEHK:12)</t>
  </si>
  <si>
    <t>SEHK:12</t>
  </si>
  <si>
    <t>Henkel AG &amp; Co. KGaA (XTRA:HEN3)</t>
  </si>
  <si>
    <t>XTRA:HEN3</t>
  </si>
  <si>
    <t>Henry Schein, Inc. (NASDAQGS:HSIC)</t>
  </si>
  <si>
    <t>NASDAQGS:HSIC</t>
  </si>
  <si>
    <t>Hologic, Inc. (NASDAQGS:HOLX)</t>
  </si>
  <si>
    <t>NASDAQGS:HOLX</t>
  </si>
  <si>
    <t>Hormel Foods Corporation (NYSE:HRL)</t>
  </si>
  <si>
    <t>NYSE:HRL</t>
  </si>
  <si>
    <t>Hugo Boss AG (XTRA:BOSS)</t>
  </si>
  <si>
    <t>XTRA:BOSS</t>
  </si>
  <si>
    <t>Hyosung Corporation (KOSE:A004800)</t>
  </si>
  <si>
    <t>KOSE:A004800</t>
  </si>
  <si>
    <t>Hyundai Engineering &amp; Construction Co.,Ltd. (KOSE:A000720)</t>
  </si>
  <si>
    <t>KOSE:A000720</t>
  </si>
  <si>
    <t>Hyundai Mobis Co.,Ltd (KOSE:A012330)</t>
  </si>
  <si>
    <t>KOSE:A012330</t>
  </si>
  <si>
    <t>Icahn Enterprises L.P. (NASDAQGS:IEP)</t>
  </si>
  <si>
    <t>NASDAQGS:IEP</t>
  </si>
  <si>
    <t>Industrias CH, S. A. B. de C. V. (BMV:ICH B)</t>
  </si>
  <si>
    <t>J Sainsbury plc (LSE:SBRY)</t>
  </si>
  <si>
    <t>LSE:SBRY</t>
  </si>
  <si>
    <t>JPMorgan Chase &amp; Co. (NYSE:JPM)</t>
  </si>
  <si>
    <t>NYSE:JPM</t>
  </si>
  <si>
    <t>Jungheinrich Aktiengesellschaft (XTRA:JUN3)</t>
  </si>
  <si>
    <t>XTRA:JUN3</t>
  </si>
  <si>
    <t>Kellanova (NYSE:K)</t>
  </si>
  <si>
    <t>NYSE:K</t>
  </si>
  <si>
    <t>Kering SA (ENXTPA:KER)</t>
  </si>
  <si>
    <t>ENXTPA:KER</t>
  </si>
  <si>
    <t>Kia Corporation (KOSE:A000270)</t>
  </si>
  <si>
    <t>KOSE:A000270</t>
  </si>
  <si>
    <t>Kingfisher plc (LSE:KGF)</t>
  </si>
  <si>
    <t>LSE:KGF</t>
  </si>
  <si>
    <t>Knight-Swift Transportation Holdings Inc. (NYSE:KNX)</t>
  </si>
  <si>
    <t>NYSE:KNX</t>
  </si>
  <si>
    <t>Korea Electric Power Corporation (KOSE:A015760)</t>
  </si>
  <si>
    <t>KOSE:A015760</t>
  </si>
  <si>
    <t>Korea Gas Corporation (KOSE:A036460)</t>
  </si>
  <si>
    <t>KOSE:A036460</t>
  </si>
  <si>
    <t>KSB SE &amp; Co. KGaA (XTRA:KSB)</t>
  </si>
  <si>
    <t>XTRA:KSB</t>
  </si>
  <si>
    <t>Lennar Corporation (NYSE:LEN)</t>
  </si>
  <si>
    <t>NYSE:LEN</t>
  </si>
  <si>
    <t>Lithia Motors, Inc. (NYSE:LAD)</t>
  </si>
  <si>
    <t>NYSE:LAD</t>
  </si>
  <si>
    <t>Loblaw Companies Limited (TSX:L)</t>
  </si>
  <si>
    <t>TSX:L</t>
  </si>
  <si>
    <t>Loews Corporation (NYSE:L)</t>
  </si>
  <si>
    <t>NYSE:L</t>
  </si>
  <si>
    <t>L'Oréal S.A. (ENXTPA:OR)</t>
  </si>
  <si>
    <t>ENXTPA:OR</t>
  </si>
  <si>
    <t>LS Corp. (KOSE:A006260)</t>
  </si>
  <si>
    <t>KOSE:A006260</t>
  </si>
  <si>
    <t>Lundin Mining Corporation (TSX:LUN)</t>
  </si>
  <si>
    <t>TSX:LUN</t>
  </si>
  <si>
    <t>LVMH Moët Hennessy - Louis Vuitton, Société Européenne (ENXTPA:MC)</t>
  </si>
  <si>
    <t>ENXTPA:MC</t>
  </si>
  <si>
    <t>LX International Corp. (KOSE:A001120)</t>
  </si>
  <si>
    <t>KOSE:A001120</t>
  </si>
  <si>
    <t>Maple Leaf Foods Inc. (TSX:MFI)</t>
  </si>
  <si>
    <t>TSX:MFI</t>
  </si>
  <si>
    <t>Marriott International, Inc. (NASDAQGS:MAR)</t>
  </si>
  <si>
    <t>NASDAQGS:MAR</t>
  </si>
  <si>
    <t>Mayr-Melnhof Karton AG (WBAG:MMK)</t>
  </si>
  <si>
    <t>WBAG:MMK</t>
  </si>
  <si>
    <t>McCormick &amp; Company, Incorporated (NYSE:MKC)</t>
  </si>
  <si>
    <t>NYSE:MKC</t>
  </si>
  <si>
    <t>McDonald's Corporation (NYSE:MCD)</t>
  </si>
  <si>
    <t>NYSE:MCD</t>
  </si>
  <si>
    <t>Mercedes-Benz Group AG (XTRA:MBG)</t>
  </si>
  <si>
    <t>XTRA:MBG</t>
  </si>
  <si>
    <t>Methanex Corporation (TSX:MX)</t>
  </si>
  <si>
    <t>TSX:MX</t>
  </si>
  <si>
    <t>Metro Inc. (TSX:MRU)</t>
  </si>
  <si>
    <t>TSX:MRU</t>
  </si>
  <si>
    <t>Molson Coors Beverage Company (NYSE:TAP)</t>
  </si>
  <si>
    <t>NYSE:TAP</t>
  </si>
  <si>
    <t>MSC Industrial Direct Co., Inc. (NYSE:MSM)</t>
  </si>
  <si>
    <t>NYSE:MSM</t>
  </si>
  <si>
    <t>NCR Voyix Corporation (NYSE:VYX)</t>
  </si>
  <si>
    <t>NYSE:VYX</t>
  </si>
  <si>
    <t>New World Development Company Limited (SEHK:17)</t>
  </si>
  <si>
    <t>SEHK:17</t>
  </si>
  <si>
    <t>NIKE, Inc. (NYSE:NKE)</t>
  </si>
  <si>
    <t>NYSE:NKE</t>
  </si>
  <si>
    <t>Novartis AG (SWX:NOVN)</t>
  </si>
  <si>
    <t>SWX:NOVN</t>
  </si>
  <si>
    <t>Occidental Petroleum Corporation (NYSE:OXY)</t>
  </si>
  <si>
    <t>NYSE:OXY</t>
  </si>
  <si>
    <t>Oil and Natural Gas Corporation Limited (NSEI:ONGC)</t>
  </si>
  <si>
    <t>NSEI:ONGC</t>
  </si>
  <si>
    <t>Oracle Corporation (NYSE:ORCL)</t>
  </si>
  <si>
    <t>NYSE:ORCL</t>
  </si>
  <si>
    <t>Orbia Advance Corporation, S.A.B. de C.V. (BMV:ORBIA *)</t>
  </si>
  <si>
    <t>PACCAR Inc (NASDAQGS:PCAR)</t>
  </si>
  <si>
    <t>NASDAQGS:PCAR</t>
  </si>
  <si>
    <t>Pepkor Holdings Limited (JSE:PPH)</t>
  </si>
  <si>
    <t>JSE:PPH</t>
  </si>
  <si>
    <t>Pernod Ricard SA (ENXTPA:RI)</t>
  </si>
  <si>
    <t>ENXTPA:RI</t>
  </si>
  <si>
    <t>Pilgrim's Pride Corporation (NASDAQGS:PPC)</t>
  </si>
  <si>
    <t>NASDAQGS:PPC</t>
  </si>
  <si>
    <t>PriceSmart, Inc. (NASDAQGS:PSMT)</t>
  </si>
  <si>
    <t>NASDAQGS:PSMT</t>
  </si>
  <si>
    <t>QUALCOMM Incorporated (NASDAQGS:QCOM)</t>
  </si>
  <si>
    <t>NASDAQGS:QCOM</t>
  </si>
  <si>
    <t>Rallye SA (ENXTPA:RAL)</t>
  </si>
  <si>
    <t>ENXTPA:RAL</t>
  </si>
  <si>
    <t>Ramsay Health Care Limited (ASX:RHC)</t>
  </si>
  <si>
    <t>ASX:RHC</t>
  </si>
  <si>
    <t>Reliance Industries Limited (NSEI:RELIANCE)</t>
  </si>
  <si>
    <t>NSEI:RELIANCE</t>
  </si>
  <si>
    <t>Republic Services, Inc. (NYSE:RSG)</t>
  </si>
  <si>
    <t>NYSE:RSG</t>
  </si>
  <si>
    <t>Robert Half Inc. (NYSE:RHI)</t>
  </si>
  <si>
    <t>NYSE:RHI</t>
  </si>
  <si>
    <t>Roche Holding AG (SWX:ROG)</t>
  </si>
  <si>
    <t>SWX:ROG</t>
  </si>
  <si>
    <t>Rogers Communications Inc. (TSX:RCI.B)</t>
  </si>
  <si>
    <t>TSX:RCI.B</t>
  </si>
  <si>
    <t>S.A.S. Dragon Holdings Limited (SEHK:1184)</t>
  </si>
  <si>
    <t>SEHK:1184</t>
  </si>
  <si>
    <t>Samsung Electronics Co., Ltd. (KOSE:A005930)</t>
  </si>
  <si>
    <t>Saputo Inc. (TSX:SAP)</t>
  </si>
  <si>
    <t>TSX:SAP</t>
  </si>
  <si>
    <t>Sixt SE (XTRA:SIX2)</t>
  </si>
  <si>
    <t>XTRA:SIX2</t>
  </si>
  <si>
    <t>Snap-on Incorporated (NYSE:SNA)</t>
  </si>
  <si>
    <t>NYSE:SNA</t>
  </si>
  <si>
    <t>Sociedad Química y Minera de Chile S.A. (NYSE:SQM)</t>
  </si>
  <si>
    <t>Sodexo S.A. (ENXTPA:SW)</t>
  </si>
  <si>
    <t>ENXTPA:SW</t>
  </si>
  <si>
    <t>Sopra Steria Group SA (ENXTPA:SOP)</t>
  </si>
  <si>
    <t>ENXTPA:SOP</t>
  </si>
  <si>
    <t>Sulzer Ltd (SWX:SUN)</t>
  </si>
  <si>
    <t>SWX:SUN</t>
  </si>
  <si>
    <t>Sun Communities, Inc. (NYSE:SUI)</t>
  </si>
  <si>
    <t>NYSE:SUI</t>
  </si>
  <si>
    <t>Sun Pharmaceutical Industries Limited (NSEI:SUNPHARMA)</t>
  </si>
  <si>
    <t>NSEI:SUNPHARMA</t>
  </si>
  <si>
    <t>Swiss Steel Holding AG (SWX:STLN)</t>
  </si>
  <si>
    <t>SWX:STLN</t>
  </si>
  <si>
    <t>Teleflex Incorporated (NYSE:TFX)</t>
  </si>
  <si>
    <t>NYSE:TFX</t>
  </si>
  <si>
    <t>The Campbell's Company (NASDAQGS:CPB)</t>
  </si>
  <si>
    <t>NASDAQGS:CPB</t>
  </si>
  <si>
    <t>The Estée Lauder Companies Inc. (NYSE:EL)</t>
  </si>
  <si>
    <t>NYSE:EL</t>
  </si>
  <si>
    <t>The Gap, Inc. (NYSE:GAP)</t>
  </si>
  <si>
    <t>NYSE:GAP</t>
  </si>
  <si>
    <t>The Hong Kong and China Gas Company Limited (SEHK:3)</t>
  </si>
  <si>
    <t>SEHK:3</t>
  </si>
  <si>
    <t>The J. M. Smucker Company (NYSE:SJM)</t>
  </si>
  <si>
    <t>NYSE:SJM</t>
  </si>
  <si>
    <t>The Siam Cement Public Company Limited (SET:SCC)</t>
  </si>
  <si>
    <t>SET:SCC</t>
  </si>
  <si>
    <t>The Swatch Group AG (SWX:UHR)</t>
  </si>
  <si>
    <t>SWX:UHR</t>
  </si>
  <si>
    <t>THOR Industries, Inc. (NYSE:THO)</t>
  </si>
  <si>
    <t>NYSE:THO</t>
  </si>
  <si>
    <t>Tingyi (Cayman Islands) Holding Corp. (SEHK:322)</t>
  </si>
  <si>
    <t>SEHK:322</t>
  </si>
  <si>
    <t>TUI AG (XTRA:TUI1)</t>
  </si>
  <si>
    <t>XTRA:TUI1</t>
  </si>
  <si>
    <t>UCB SA (ENXTBR:UCB)</t>
  </si>
  <si>
    <t>ENXTBR:UCB</t>
  </si>
  <si>
    <t>U-Haul Holding Company (NYSE:UHAL)</t>
  </si>
  <si>
    <t>NYSE:UHAL</t>
  </si>
  <si>
    <t>Unibel S.A. (ENXTPA:UNBL)</t>
  </si>
  <si>
    <t>ENXTPA:UNBL</t>
  </si>
  <si>
    <t>Universal Health Services, Inc. (NYSE:UHS)</t>
  </si>
  <si>
    <t>NYSE:UHS</t>
  </si>
  <si>
    <t>UPM-Kymmene Oyj (HLSE:UPM)</t>
  </si>
  <si>
    <t>HLSE:UPM</t>
  </si>
  <si>
    <t>Usinas Siderúrgicas de Minas Gerais S.A. (BOVESPA:USIM5)</t>
  </si>
  <si>
    <t>BOVESPA:USIM5</t>
  </si>
  <si>
    <t>Vallourec S.A. (ENXTPA:VK)</t>
  </si>
  <si>
    <t>ENXTPA:VK</t>
  </si>
  <si>
    <t>Vantiva S.A. (ENXTPA:VANTI)</t>
  </si>
  <si>
    <t>ENXTPA:VANTI</t>
  </si>
  <si>
    <t>Vishay Intertechnology, Inc. (NYSE:VSH)</t>
  </si>
  <si>
    <t>NYSE:VSH</t>
  </si>
  <si>
    <t>Volkswagen AG (XTRA:VOW3)</t>
  </si>
  <si>
    <t>XTRA:VOW3</t>
  </si>
  <si>
    <t>Volvo Car AB (publ.) (OM:VOLCAR B)</t>
  </si>
  <si>
    <t>Walmart Inc. (NYSE:WMT)</t>
  </si>
  <si>
    <t>NYSE:WMT</t>
  </si>
  <si>
    <t>Weis Markets, Inc. (NYSE:WMK)</t>
  </si>
  <si>
    <t>NYSE:WMK</t>
  </si>
  <si>
    <t>Wendel (ENXTPA:MF)</t>
  </si>
  <si>
    <t>ENXTPA:MF</t>
  </si>
  <si>
    <t>Wienerberger AG (WBAG:WIE)</t>
  </si>
  <si>
    <t>WBAG:WIE</t>
  </si>
  <si>
    <t>Wolters Kluwer N.V. (ENXTAM:WKL)</t>
  </si>
  <si>
    <t>ENXTAM:WKL</t>
  </si>
  <si>
    <t>Yang Ming Marine Transport Corporation (TWSE:2609)</t>
  </si>
  <si>
    <t>TWSE:2609</t>
  </si>
  <si>
    <t>Yellow Corporation (OTCEM:YELL.Q)</t>
  </si>
  <si>
    <t>Companies: New Screen</t>
  </si>
  <si>
    <t xml:space="preserve">Screening Criteria: </t>
  </si>
  <si>
    <t>1                 Add Companies: "Ramsay Health Care Limited","EBOS Group Limited","Mayr-Melnhof Karton AG","Wienerberger AG","Companhia Siderúrgica Nacional","Usinas Siderúrgicas de Minas Gerais S.A.","Rogers Communications Inc.","Alimentation Couche-Tard Inc.","Loblaw Companies Limited","Empire Company Limited","Metro Inc.","Bombardier Inc.","Finning International Inc.","Canfor Corporation","Methanex Corporation","CGI Inc.","Celestica Inc.","Empresas Copec S.A.","AntarChile S.A.","Antofagasta plc","Sociedad Química y Minera de Chile S.A.","A.P. Møller - Mærsk A/S","Discovery Silver Corp.","LVMH Moët Hennessy - Louis Vuitton, Société Européenne","Christian Dior SE","Kering SA","Compagnie Générale des Établissements Michelin Société en commandite par actions"</t>
  </si>
  <si>
    <t>2    Or        Add Companies: "L'Oréal S.A.","Pernod Ricard SA","Casino, Guichard-Perrachon S.A.","Rallye SA","Wendel","Eurazeo SE","Sodexo S.A.","Eiffage SA","ERAMET S.A.","Vallourec S.A.","Sopra Steria Group SA","Vantiva S.A.","Volkswagen AG","Mercedes-Benz Group AG","Continental Aktiengesellschaft","adidas AG","Ceconomy AG","TUI AG","Sixt SE","Hugo Boss AG","Henkel AG &amp; Co. KGaA","Beiersdorf Aktiengesellschaft","Drägerwerk AG &amp; Co. KGaA","Fresenius Medical Care AG","Jungheinrich Aktiengesellschaft","Dürr Aktiengesellschaft","KSB SE &amp; Co. KGaA","Heidelberger Druckmaschinen Aktiengesellschaft","First Pacific Company Limited","DFI Retail Group Holdings Limited","New World Development Company Limited","Yuexiu Real Estate Investment Trust","Reliance Industries Limited","Oil and Natural Gas Corporation Limited"</t>
  </si>
  <si>
    <t>3    Or        Add Companies: "Sun Pharmaceutical Industries Limited","Dr. Reddy's Laboratories Limited","Fast Retailing Co., Ltd.","DENSO Corporation","Grupo Nacional Provincial, S.A.B.","Grupo Financiero Inbursa, S.A.B. de C.V.","Ferrovial SE","Wolters Kluwer N.V.","Kia Corporation","Hyundai Mobis Co.,Ltd","Hyundai Engineering &amp; Construction Co.,Ltd.","HD Korea Shipbuilding &amp; Offshore Engineering Co., Ltd.","LS Corp.","LX International Corp.","HDC HOLDINGS CO.,Ltd","GS Global Corp.","Hyosung Corporation","Samsung Electronics Co., Ltd.","Korea Electric Power Corporation","Korea Gas Corporation","H &amp; M Hennes &amp; Mauritz AB (publ)","Volvo Car AB (publ.)","Compagnie Financière Richemont SA","Geberit AG","Roche Holding AG","Novartis AG","Sulzer Ltd","dormakaba Holding AG","Swiss Steel Holding AG","Clariant AG","Evergreen Marine Corporation (Taiwan) Ltd.","Yang Ming Marine Transport Corporation","Formosa Chemicals &amp; Fibre Corporation","China Steel Corporation","Associated British Foods plc","Kingfisher plc","Comcast Corporation","AT&amp;T Inc."</t>
  </si>
  <si>
    <t>4    Or        Add Companies: "NIKE, Inc.","McDonald's Corporation","Lennar Corporation","D.R. Horton, Inc.","Lithia Motors, Inc.","AutoNation, Inc.","Marriott International, Inc.","AutoZone, Inc.","The Gap, Inc.","THOR Industries, Inc.","Columbia Sportswear Company","Boyd Gaming Corporation","Walmart Inc.","Costco Wholesale Corporation","The Estée Lauder Companies Inc.","Altria Group, Inc.","Hormel Foods Corporation","Kellanova","Seabord Management Corp.","Casey's General Stores, Inc.","Molson Coors Beverage Company","Conagra Brands, Inc.","The Campbell's Company","The J. M. Smucker Company","Weis Markets, Inc.","PriceSmart, Inc.","Brown-Forman Corporation","McCormick &amp; Company, Incorporated","Enterprise Products Partners L.P.","Occidental Petroleum Corporation","Berkshire Hathaway Inc.","JPMorgan Chase &amp; Co.","Icahn Enterprises L.P.","Loews Corporation","Franklin Resources, Inc.","American Financial Group, Inc.","Erie Indemnity Company","Annaly Capital Management, Inc.","Universal Health Services, Inc.","Henry Schein, Inc.","Bio-Rad Laboratories, Inc.","Teleflex Incorporated","PACCAR Inc","Cummins Inc.","Republic Services, Inc.","Emerson Electric Co.","Knight-Swift Transportation Holdings Inc.","Robert Half Inc.","U-Haul Holding Company","Snap-on Incorporated","Kelly Services, Inc.","Yellow Corporation","MSC Industrial Direct Co., Inc.","Flowserve Corporation"</t>
  </si>
  <si>
    <t>5    Or        Add Companies: "Oracle Corporation","QUALCOMM Incorporated","Vishay Intertechnology, Inc.","NCR Voyix Corporation","The Swatch Group AG","Bath &amp; Body Works, Inc.","Charoen Pokphand Foods Public Company Limited","Pilgrim's Pride Corporation","Unibel S.A.","Maple Leaf Foods Inc.","George Weston Limited","J Sainsbury plc","Saputo Inc.","Tingyi (Cayman Islands) Holding Corp.","Gruma, S.A.B. de C.V.","Pepkor Holdings Limited","UCB SA","Hologic, Inc.","Doosan Corporation","Grand Industrial Holding Co.,Ltd","Orbia Advance Corporation, S.A.B. de C.V.","Acerinox, S.A.","The Siam Cement Public Company Limited","Citic Pacific Special Steel Group Co., Ltd","Nan Ya Printed Circuit Board Corporation","UPM-Kymmene Oyj","Industrias CH, S. A. B. de C. V.","Lundin Mining Corporation","Henderson Land Development Company Limited","Sun Communities, Inc.","S.A.S. Dragon Holdings Limited","Cheng Uei Precision Industry Co., Ltd.","The Hong Kong and China Gas Company Limited","CMS Energy Corporation"</t>
  </si>
  <si>
    <t>IQ_TOTAL_REV_2023</t>
  </si>
  <si>
    <t>IQ_EBITDA_MARGIN_2023</t>
  </si>
  <si>
    <t>IQ_TOTAL_REV_2000</t>
  </si>
  <si>
    <t>IQ_EBITDA_MARGIN_2000</t>
  </si>
  <si>
    <t>CPSE:MAERSK-B</t>
  </si>
  <si>
    <t>NYSE:SQM-B</t>
  </si>
  <si>
    <t>SEHK:123</t>
  </si>
  <si>
    <t>Yuexiu Property Company Limited (SEHK:123)</t>
  </si>
  <si>
    <t>BSE:DRREDDY</t>
  </si>
  <si>
    <t>BMV:GNP</t>
  </si>
  <si>
    <t>BMV:GFINBURO</t>
  </si>
  <si>
    <t>KOSE:A009150</t>
  </si>
  <si>
    <t>OM:HM-B</t>
  </si>
  <si>
    <t>Gruma, S.A.B. de C.V. (BMV:GRUMAB)</t>
  </si>
  <si>
    <t>BMV:ORBIA</t>
  </si>
  <si>
    <t>Nan Ya Plastics Corporation (TWSE:8046)</t>
  </si>
  <si>
    <t>TWSE:1303</t>
  </si>
  <si>
    <t>BMV:ICHB</t>
  </si>
  <si>
    <t>OM:VOLV-B</t>
  </si>
  <si>
    <t>BMV:GRUMAB</t>
  </si>
  <si>
    <t>MKTCAP_2023</t>
  </si>
  <si>
    <t>MKTCAP_2000</t>
  </si>
  <si>
    <t>COMMON_SHARES_OUT_2023</t>
  </si>
  <si>
    <t>COMMON_SHARES_OUT_2000</t>
  </si>
  <si>
    <t>PRICE_PROXY_2023</t>
  </si>
  <si>
    <t>PRICE_PROXY_2000</t>
  </si>
  <si>
    <t>PRICE_GROWTH_FACTOR</t>
  </si>
  <si>
    <t>Berkshire Hathaway Inc. (NYSE:BRK.B)</t>
  </si>
  <si>
    <t>NYSE:BRK.B</t>
  </si>
  <si>
    <t>TSX:GIB</t>
  </si>
  <si>
    <t>Seaboard Corporation (NYSEAM:SEB)</t>
  </si>
  <si>
    <t>NYSEAM:SEB</t>
  </si>
  <si>
    <t>Kelly Services, Inc. (NASDAQGS:KELY)</t>
  </si>
  <si>
    <t>NASDAQGS:KELYA</t>
  </si>
  <si>
    <t>OTCEM:YELLQ</t>
  </si>
  <si>
    <t>NM</t>
  </si>
  <si>
    <t>PE_RATIO_2023</t>
  </si>
  <si>
    <t>PE_RATIO_2000</t>
  </si>
  <si>
    <t>NET_MARGIN_2023</t>
  </si>
  <si>
    <t>NET_MARGIN_2000</t>
  </si>
  <si>
    <t>SHARES_OUT_GROWTH</t>
  </si>
  <si>
    <t>REV_GROWTH</t>
  </si>
  <si>
    <t>PE_GROWTH</t>
  </si>
  <si>
    <t>NET_MARGIN_GROWTH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</si>
</sst>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quot;R$&quot;\ #,##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right" wrapText="1"/>
    </xf>
    <xf numFmtId="49" fontId="0" fillId="0" borderId="0" xfId="0" applyNumberFormat="1" applyAlignment="1">
      <alignment horizontal="left" vertical="top"/>
    </xf>
    <xf numFmtId="164" fontId="0" fillId="0" borderId="0" xfId="0" applyNumberFormat="1" applyAlignment="1">
      <alignment horizontal="right" vertical="top"/>
    </xf>
    <xf numFmtId="165" fontId="0" fillId="0" borderId="0" xfId="0" applyNumberFormat="1" applyAlignment="1">
      <alignment horizontal="right" vertical="top"/>
    </xf>
    <xf numFmtId="0" fontId="0" fillId="0" borderId="0" xfId="0" applyAlignment="1">
      <alignment horizontal="right" vertical="top"/>
    </xf>
    <xf numFmtId="0" fontId="1" fillId="0" borderId="0" xfId="0" applyFont="1" applyAlignment="1">
      <alignment horizontal="left" vertical="top"/>
    </xf>
    <xf numFmtId="166" fontId="0" fillId="0" borderId="0" xfId="0" applyNumberFormat="1"/>
    <xf numFmtId="0" fontId="0" fillId="0" borderId="0" xfId="0" applyAlignment="1">
      <alignment horizontal="center"/>
    </xf>
    <xf numFmtId="9" fontId="0" fillId="0" borderId="0" xfId="1" applyFont="1" applyAlignment="1">
      <alignment horizontal="right" vertical="top"/>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8"/>
  <sheetViews>
    <sheetView tabSelected="1" topLeftCell="F1" zoomScale="75" zoomScaleNormal="61" workbookViewId="0">
      <selection activeCell="W5" sqref="W5"/>
    </sheetView>
  </sheetViews>
  <sheetFormatPr baseColWidth="10" defaultColWidth="8.83203125" defaultRowHeight="15" x14ac:dyDescent="0.2"/>
  <cols>
    <col min="1" max="1" width="48.5" customWidth="1"/>
    <col min="2" max="2" width="9.1640625" bestFit="1" customWidth="1"/>
    <col min="3" max="3" width="17.33203125" bestFit="1" customWidth="1"/>
    <col min="4" max="4" width="15.5" bestFit="1" customWidth="1"/>
    <col min="5" max="6" width="21" customWidth="1"/>
    <col min="7" max="7" width="21.33203125" customWidth="1"/>
    <col min="8" max="8" width="9.1640625" bestFit="1" customWidth="1"/>
    <col min="9" max="9" width="17.5" bestFit="1" customWidth="1"/>
    <col min="10" max="10" width="15.33203125" bestFit="1" customWidth="1"/>
    <col min="11" max="11" width="13.83203125" bestFit="1" customWidth="1"/>
    <col min="12" max="12" width="13.6640625" bestFit="1" customWidth="1"/>
    <col min="13" max="13" width="13.6640625" customWidth="1"/>
    <col min="14" max="16" width="9.1640625" bestFit="1" customWidth="1"/>
    <col min="17" max="17" width="23.83203125" customWidth="1"/>
    <col min="18" max="18" width="14.1640625" bestFit="1" customWidth="1"/>
    <col min="19" max="19" width="14.1640625" customWidth="1"/>
    <col min="20" max="20" width="21.1640625" customWidth="1"/>
    <col min="21" max="21" width="17.33203125" bestFit="1" customWidth="1"/>
  </cols>
  <sheetData>
    <row r="1" spans="1:22" ht="48" x14ac:dyDescent="0.2">
      <c r="A1" s="2" t="s">
        <v>0</v>
      </c>
      <c r="B1" s="2" t="s">
        <v>1</v>
      </c>
      <c r="C1" s="2" t="s">
        <v>2</v>
      </c>
      <c r="D1" s="3" t="s">
        <v>361</v>
      </c>
      <c r="E1" s="3" t="s">
        <v>363</v>
      </c>
      <c r="F1" s="3" t="s">
        <v>402</v>
      </c>
      <c r="G1" s="3" t="s">
        <v>362</v>
      </c>
      <c r="H1" s="3" t="s">
        <v>364</v>
      </c>
      <c r="I1" t="s">
        <v>381</v>
      </c>
      <c r="J1" t="s">
        <v>382</v>
      </c>
      <c r="K1" s="3" t="s">
        <v>383</v>
      </c>
      <c r="L1" s="3" t="s">
        <v>384</v>
      </c>
      <c r="M1" s="3" t="s">
        <v>401</v>
      </c>
      <c r="N1" s="3" t="s">
        <v>385</v>
      </c>
      <c r="O1" s="3" t="s">
        <v>386</v>
      </c>
      <c r="P1" s="3" t="s">
        <v>387</v>
      </c>
      <c r="Q1" t="s">
        <v>397</v>
      </c>
      <c r="R1" t="s">
        <v>398</v>
      </c>
      <c r="S1" s="3" t="s">
        <v>403</v>
      </c>
      <c r="T1" t="s">
        <v>399</v>
      </c>
      <c r="U1" t="s">
        <v>400</v>
      </c>
      <c r="V1" t="s">
        <v>404</v>
      </c>
    </row>
    <row r="2" spans="1:22" x14ac:dyDescent="0.2">
      <c r="A2" s="1" t="s">
        <v>3</v>
      </c>
      <c r="B2" s="4">
        <v>4232116</v>
      </c>
      <c r="C2" s="1" t="s">
        <v>365</v>
      </c>
      <c r="D2" s="5">
        <v>51065000</v>
      </c>
      <c r="E2" s="5">
        <v>581000</v>
      </c>
      <c r="F2" s="11">
        <f>IFERROR(D2/E2-1,"")</f>
        <v>86.891566265060234</v>
      </c>
      <c r="G2" s="6">
        <v>12.512</v>
      </c>
      <c r="H2" s="6">
        <v>60.929000000000002</v>
      </c>
      <c r="I2" s="6">
        <v>190291330.81</v>
      </c>
      <c r="J2" s="6">
        <v>95420423.594705701</v>
      </c>
      <c r="K2" s="5">
        <v>15983959</v>
      </c>
      <c r="L2" s="5">
        <v>11165904</v>
      </c>
      <c r="M2" s="11">
        <f>IFERROR(K2/L2-1,"")</f>
        <v>0.43149708254701102</v>
      </c>
      <c r="N2" cm="1">
        <f t="array" ref="N2">IFERROR(I2/K2*1000,NA)</f>
        <v>11905.143826382437</v>
      </c>
      <c r="O2" cm="1">
        <f t="array" ref="O2">IFERROR(J2/L2*1000,NA)</f>
        <v>8545.6962190169015</v>
      </c>
      <c r="P2">
        <f>N2/O2</f>
        <v>1.3931157299846082</v>
      </c>
      <c r="Q2" s="6">
        <v>1.079164</v>
      </c>
      <c r="R2" s="6">
        <v>143.35592</v>
      </c>
      <c r="S2" s="11">
        <f>IFERROR(Q2/R2-1,"")</f>
        <v>-0.99247213508866605</v>
      </c>
      <c r="T2" s="6">
        <v>7.4850000000000003</v>
      </c>
      <c r="U2" s="6">
        <v>274.18200000000002</v>
      </c>
      <c r="V2" s="11">
        <f>IFERROR(T2/U2-1,"")</f>
        <v>-0.97270061492001658</v>
      </c>
    </row>
    <row r="3" spans="1:22" x14ac:dyDescent="0.2">
      <c r="A3" s="1" t="s">
        <v>5</v>
      </c>
      <c r="B3" s="4">
        <v>4509404</v>
      </c>
      <c r="C3" s="1" t="s">
        <v>6</v>
      </c>
      <c r="D3" s="5">
        <v>6615803</v>
      </c>
      <c r="E3" s="5">
        <v>1959733</v>
      </c>
      <c r="F3" s="11">
        <f t="shared" ref="F3:F66" si="0">IFERROR(D3/E3-1,"")</f>
        <v>2.3758695699873402</v>
      </c>
      <c r="G3" s="6">
        <v>10.791</v>
      </c>
      <c r="H3" s="6">
        <v>24.675000000000001</v>
      </c>
      <c r="I3" s="6">
        <v>2670545.1529600001</v>
      </c>
      <c r="J3" s="6">
        <v>1967351.8777999999</v>
      </c>
      <c r="K3" s="5">
        <v>249228581</v>
      </c>
      <c r="L3" s="5">
        <v>236958208</v>
      </c>
      <c r="M3" s="11">
        <f t="shared" ref="M3:M66" si="1">IFERROR(K3/L3-1,"")</f>
        <v>5.1782857000674198E-2</v>
      </c>
      <c r="N3" cm="1">
        <f t="array" ref="N3">IFERROR(I3/K3*1000,NA)</f>
        <v>10.715244384270679</v>
      </c>
      <c r="O3" cm="1">
        <f t="array" ref="O3">IFERROR(J3/L3*1000,NA)</f>
        <v>8.3025268227889377</v>
      </c>
      <c r="P3">
        <f>N3/O3</f>
        <v>1.2906003934680785</v>
      </c>
      <c r="Q3" s="6">
        <v>4.9652620000000001</v>
      </c>
      <c r="R3" s="6">
        <v>16.047619000000001</v>
      </c>
      <c r="S3" s="11">
        <f t="shared" ref="S3:S66" si="2">IFERROR(Q3/R3-1,"")</f>
        <v>-0.69059198127772103</v>
      </c>
      <c r="T3" s="6">
        <v>3.448</v>
      </c>
      <c r="U3" s="6">
        <v>14.670999999999999</v>
      </c>
      <c r="V3" s="11">
        <f t="shared" ref="V3:V66" si="3">IFERROR(T3/U3-1,"")</f>
        <v>-0.76497852907095631</v>
      </c>
    </row>
    <row r="4" spans="1:22" x14ac:dyDescent="0.2">
      <c r="A4" s="1" t="s">
        <v>7</v>
      </c>
      <c r="B4" s="4">
        <v>4910220</v>
      </c>
      <c r="C4" s="1" t="s">
        <v>8</v>
      </c>
      <c r="D4" s="5">
        <v>21427000</v>
      </c>
      <c r="E4" s="5">
        <v>5834805</v>
      </c>
      <c r="F4" s="11">
        <f t="shared" si="0"/>
        <v>2.6722735378474516</v>
      </c>
      <c r="G4" s="6">
        <v>3.6640000000000001</v>
      </c>
      <c r="H4" s="6">
        <v>9.8209999999999997</v>
      </c>
      <c r="I4" s="6">
        <v>32870886.364399999</v>
      </c>
      <c r="J4" s="6">
        <v>2925075</v>
      </c>
      <c r="K4" s="5">
        <v>178549084</v>
      </c>
      <c r="L4" s="5">
        <v>181400000</v>
      </c>
      <c r="M4" s="11">
        <f t="shared" si="1"/>
        <v>-1.5716185226019808E-2</v>
      </c>
      <c r="N4" cm="1">
        <f t="array" ref="N4">IFERROR(I4/K4*1000,NA)</f>
        <v>184.1</v>
      </c>
      <c r="O4" cm="1">
        <f t="array" ref="O4">IFERROR(J4/L4*1000,NA)</f>
        <v>16.125</v>
      </c>
      <c r="P4">
        <f>N4/O4</f>
        <v>11.417054263565891</v>
      </c>
      <c r="Q4" s="6">
        <v>55.136268000000001</v>
      </c>
      <c r="R4" s="6">
        <v>12.846062</v>
      </c>
      <c r="S4" s="11">
        <f t="shared" si="2"/>
        <v>3.2920755014260399</v>
      </c>
      <c r="T4" s="6">
        <v>-0.35</v>
      </c>
      <c r="U4" s="6">
        <v>3.1139999999999999</v>
      </c>
      <c r="V4" s="11">
        <f t="shared" si="3"/>
        <v>-1.1123956326268465</v>
      </c>
    </row>
    <row r="5" spans="1:22" x14ac:dyDescent="0.2">
      <c r="A5" s="1" t="s">
        <v>9</v>
      </c>
      <c r="B5" s="4">
        <v>4201118</v>
      </c>
      <c r="C5" s="1" t="s">
        <v>10</v>
      </c>
      <c r="D5" s="5">
        <v>71856700</v>
      </c>
      <c r="E5" s="5">
        <v>1573991</v>
      </c>
      <c r="F5" s="11">
        <f t="shared" si="0"/>
        <v>44.65254820389697</v>
      </c>
      <c r="G5" s="6">
        <v>7.2050000000000001</v>
      </c>
      <c r="H5" s="6">
        <v>4.8540000000000001</v>
      </c>
      <c r="I5" s="6">
        <v>74667626.75169</v>
      </c>
      <c r="J5" s="6">
        <v>506344.230458832</v>
      </c>
      <c r="K5" s="5">
        <v>981300000</v>
      </c>
      <c r="L5" s="5">
        <v>892556880</v>
      </c>
      <c r="M5" s="11">
        <f t="shared" si="1"/>
        <v>9.9425730716455885E-2</v>
      </c>
      <c r="N5" cm="1">
        <f t="array" ref="N5">IFERROR(I5/K5*1000,NA)</f>
        <v>76.090519465698563</v>
      </c>
      <c r="O5" cm="1">
        <f t="array" ref="O5">IFERROR(J5/L5*1000,NA)</f>
        <v>0.5672963166883348</v>
      </c>
      <c r="P5">
        <f>N5/O5</f>
        <v>134.12835096460128</v>
      </c>
      <c r="Q5" s="6">
        <v>18.673653999999999</v>
      </c>
      <c r="R5" s="6">
        <v>29.166550000000001</v>
      </c>
      <c r="S5" s="11">
        <f t="shared" si="2"/>
        <v>-0.35975787331720765</v>
      </c>
      <c r="T5" s="6">
        <v>4.3010000000000002</v>
      </c>
      <c r="U5" s="6">
        <v>1.1759999999999999</v>
      </c>
      <c r="V5" s="11">
        <f t="shared" si="3"/>
        <v>2.6573129251700682</v>
      </c>
    </row>
    <row r="6" spans="1:22" x14ac:dyDescent="0.2">
      <c r="A6" s="1" t="s">
        <v>11</v>
      </c>
      <c r="B6" s="4">
        <v>4087349</v>
      </c>
      <c r="C6" s="1" t="s">
        <v>12</v>
      </c>
      <c r="D6" s="5">
        <v>20502000</v>
      </c>
      <c r="E6" s="5">
        <v>56233000</v>
      </c>
      <c r="F6" s="11">
        <f t="shared" si="0"/>
        <v>-0.63540981274340691</v>
      </c>
      <c r="G6" s="6">
        <v>60.817999999999998</v>
      </c>
      <c r="H6" s="6">
        <v>28.896000000000001</v>
      </c>
      <c r="I6" s="6">
        <v>71064223.361320004</v>
      </c>
      <c r="J6" s="6">
        <v>99225221.796749994</v>
      </c>
      <c r="K6" s="5">
        <v>1763461775</v>
      </c>
      <c r="L6" s="5">
        <v>2208896380</v>
      </c>
      <c r="M6" s="11">
        <f t="shared" si="1"/>
        <v>-0.20165482139999702</v>
      </c>
      <c r="N6" cm="1">
        <f t="array" ref="N6">IFERROR(I6/K6*1000,NA)</f>
        <v>40.298136522590632</v>
      </c>
      <c r="O6" cm="1">
        <f t="array" ref="O6">IFERROR(J6/L6*1000,NA)</f>
        <v>44.92072271708372</v>
      </c>
      <c r="P6">
        <f>N6/O6</f>
        <v>0.8970945720618364</v>
      </c>
      <c r="Q6" s="6">
        <v>12.603513</v>
      </c>
      <c r="R6" s="6">
        <v>13.989027999999999</v>
      </c>
      <c r="S6" s="11">
        <f t="shared" si="2"/>
        <v>-9.9042978540038629E-2</v>
      </c>
      <c r="T6" s="6">
        <v>39.655000000000001</v>
      </c>
      <c r="U6" s="6">
        <v>15.132999999999999</v>
      </c>
      <c r="V6" s="11">
        <f t="shared" si="3"/>
        <v>1.62043216810943</v>
      </c>
    </row>
    <row r="7" spans="1:22" x14ac:dyDescent="0.2">
      <c r="A7" s="1" t="s">
        <v>13</v>
      </c>
      <c r="B7" s="4">
        <v>103424</v>
      </c>
      <c r="C7" s="1" t="s">
        <v>14</v>
      </c>
      <c r="D7" s="5">
        <v>7452000</v>
      </c>
      <c r="E7" s="5">
        <v>3813295</v>
      </c>
      <c r="F7" s="11">
        <f t="shared" si="0"/>
        <v>0.95421544884410991</v>
      </c>
      <c r="G7" s="6">
        <v>17.056000000000001</v>
      </c>
      <c r="H7" s="6">
        <v>7.8879999999999999</v>
      </c>
      <c r="I7" s="6">
        <v>10000557.06033</v>
      </c>
      <c r="J7" s="6">
        <v>1668518.22963837</v>
      </c>
      <c r="K7" s="5">
        <v>83635807</v>
      </c>
      <c r="L7" s="5">
        <v>101115137</v>
      </c>
      <c r="M7" s="11">
        <f t="shared" si="1"/>
        <v>-0.17286561160471947</v>
      </c>
      <c r="N7" cm="1">
        <f t="array" ref="N7">IFERROR(I7/K7*1000,NA)</f>
        <v>119.57267370338161</v>
      </c>
      <c r="O7" cm="1">
        <f t="array" ref="O7">IFERROR(J7/L7*1000,NA)</f>
        <v>16.50117162614703</v>
      </c>
      <c r="P7">
        <f>N7/O7</f>
        <v>7.2463141655900367</v>
      </c>
      <c r="Q7" s="6">
        <v>11.336182000000001</v>
      </c>
      <c r="R7" s="6">
        <v>10.99574</v>
      </c>
      <c r="S7" s="11">
        <f t="shared" si="2"/>
        <v>3.0961263180104392E-2</v>
      </c>
      <c r="T7" s="6">
        <v>11.433</v>
      </c>
      <c r="U7" s="6">
        <v>-1.4690000000000001</v>
      </c>
      <c r="V7" s="11">
        <f t="shared" si="3"/>
        <v>-8.7828454731109602</v>
      </c>
    </row>
    <row r="8" spans="1:22" x14ac:dyDescent="0.2">
      <c r="A8" s="1" t="s">
        <v>15</v>
      </c>
      <c r="B8" s="4">
        <v>113558</v>
      </c>
      <c r="C8" s="1" t="s">
        <v>16</v>
      </c>
      <c r="D8" s="5">
        <v>-1398818</v>
      </c>
      <c r="E8" s="5">
        <v>18874</v>
      </c>
      <c r="F8" s="11">
        <f t="shared" si="0"/>
        <v>-75.113489456395044</v>
      </c>
      <c r="G8" s="7" t="s">
        <v>4</v>
      </c>
      <c r="H8" s="7" t="s">
        <v>4</v>
      </c>
      <c r="I8" s="6">
        <v>9941789.2198799998</v>
      </c>
      <c r="J8" s="6">
        <v>133280.068</v>
      </c>
      <c r="K8" s="5">
        <v>500080287</v>
      </c>
      <c r="L8" s="5">
        <v>3630745</v>
      </c>
      <c r="M8" s="11">
        <f t="shared" si="1"/>
        <v>136.7348965570427</v>
      </c>
      <c r="N8" cm="1">
        <f t="array" ref="N8">IFERROR(I8/K8*1000,NA)</f>
        <v>19.880386166631677</v>
      </c>
      <c r="O8" cm="1">
        <f t="array" ref="O8">IFERROR(J8/L8*1000,NA)</f>
        <v>36.708738289249176</v>
      </c>
      <c r="P8">
        <f>N8/O8</f>
        <v>0.5415709472219592</v>
      </c>
      <c r="Q8" s="6">
        <v>5.0714290000000002</v>
      </c>
      <c r="R8" s="6">
        <v>6.8518520000000001</v>
      </c>
      <c r="S8" s="11">
        <f t="shared" si="2"/>
        <v>-0.25984551330063754</v>
      </c>
      <c r="T8" s="6">
        <v>117.46899999999999</v>
      </c>
      <c r="U8" s="6">
        <v>87.882999999999996</v>
      </c>
      <c r="V8" s="11">
        <f t="shared" si="3"/>
        <v>0.33665213977674857</v>
      </c>
    </row>
    <row r="9" spans="1:22" x14ac:dyDescent="0.2">
      <c r="A9" s="1" t="s">
        <v>17</v>
      </c>
      <c r="B9" s="4">
        <v>4439971</v>
      </c>
      <c r="C9" s="1" t="s">
        <v>18</v>
      </c>
      <c r="D9" s="5">
        <v>28528000</v>
      </c>
      <c r="E9" s="5">
        <v>2136675764</v>
      </c>
      <c r="F9" s="11">
        <f t="shared" si="0"/>
        <v>-0.98664841878180254</v>
      </c>
      <c r="G9" s="6">
        <v>6.867</v>
      </c>
      <c r="H9" s="6">
        <v>20.602</v>
      </c>
      <c r="I9" s="6">
        <v>3206872251.0969</v>
      </c>
      <c r="J9" s="6">
        <v>428479697</v>
      </c>
      <c r="K9" s="5">
        <v>454105081</v>
      </c>
      <c r="L9" s="7" t="s">
        <v>4</v>
      </c>
      <c r="M9" s="11" t="str">
        <f t="shared" si="1"/>
        <v/>
      </c>
      <c r="N9">
        <f>IFERROR(I9/K9*1000,"")</f>
        <v>7061.9607339229478</v>
      </c>
      <c r="O9" t="str">
        <f>IFERROR(J9/L9*1000,"")</f>
        <v/>
      </c>
      <c r="P9" t="str">
        <f>IFERROR(N9/O9,"")</f>
        <v/>
      </c>
      <c r="Q9" s="6">
        <v>4.1017590000000004</v>
      </c>
      <c r="R9" s="7" t="s">
        <v>4</v>
      </c>
      <c r="S9" s="11" t="str">
        <f t="shared" si="2"/>
        <v/>
      </c>
      <c r="T9" s="6">
        <v>0.82199999999999995</v>
      </c>
      <c r="U9" s="6">
        <v>5.1760000000000002</v>
      </c>
      <c r="V9" s="11">
        <f t="shared" si="3"/>
        <v>-0.84119010819165374</v>
      </c>
    </row>
    <row r="10" spans="1:22" x14ac:dyDescent="0.2">
      <c r="A10" s="1" t="s">
        <v>19</v>
      </c>
      <c r="B10" s="4">
        <v>4348083</v>
      </c>
      <c r="C10" s="1" t="s">
        <v>20</v>
      </c>
      <c r="D10" s="5">
        <v>6324500</v>
      </c>
      <c r="E10" s="5">
        <v>505400</v>
      </c>
      <c r="F10" s="11">
        <f t="shared" si="0"/>
        <v>11.513850415512465</v>
      </c>
      <c r="G10" s="6">
        <v>45.77</v>
      </c>
      <c r="H10" s="6">
        <v>46.438000000000002</v>
      </c>
      <c r="I10" s="6">
        <v>16833503.067125</v>
      </c>
      <c r="J10" s="6">
        <v>871624</v>
      </c>
      <c r="K10" s="5">
        <v>985856695</v>
      </c>
      <c r="L10" s="5">
        <v>985856695</v>
      </c>
      <c r="M10" s="11">
        <f t="shared" si="1"/>
        <v>0</v>
      </c>
      <c r="N10">
        <f>IFERROR(I10/K10*1000,"")</f>
        <v>17.074999999999999</v>
      </c>
      <c r="O10">
        <f>IFERROR(J10/L10*1000,"")</f>
        <v>0.88412849902084401</v>
      </c>
      <c r="P10">
        <f>IFERROR(N10/O10,"")</f>
        <v>19.312803533547722</v>
      </c>
      <c r="Q10" s="6">
        <v>13.230565</v>
      </c>
      <c r="R10" s="6">
        <v>88.4</v>
      </c>
      <c r="S10" s="11">
        <f t="shared" si="2"/>
        <v>-0.85033297511312211</v>
      </c>
      <c r="T10" s="6">
        <v>13.204000000000001</v>
      </c>
      <c r="U10" s="6">
        <v>17.946000000000002</v>
      </c>
      <c r="V10" s="11">
        <f t="shared" si="3"/>
        <v>-0.264237155912181</v>
      </c>
    </row>
    <row r="11" spans="1:22" x14ac:dyDescent="0.2">
      <c r="A11" s="1" t="s">
        <v>21</v>
      </c>
      <c r="B11" s="4">
        <v>4160989</v>
      </c>
      <c r="C11" s="1" t="s">
        <v>22</v>
      </c>
      <c r="D11" s="5">
        <v>19750000</v>
      </c>
      <c r="E11" s="5">
        <v>4406000</v>
      </c>
      <c r="F11" s="11">
        <f t="shared" si="0"/>
        <v>3.4825238311393552</v>
      </c>
      <c r="G11" s="6">
        <v>10.208</v>
      </c>
      <c r="H11" s="6">
        <v>9.2829999999999995</v>
      </c>
      <c r="I11" s="6">
        <v>17909739.948109999</v>
      </c>
      <c r="J11" s="6">
        <v>3990036.96</v>
      </c>
      <c r="K11" s="5">
        <v>763218096</v>
      </c>
      <c r="L11" s="5">
        <v>791674000</v>
      </c>
      <c r="M11" s="11">
        <f t="shared" si="1"/>
        <v>-3.5943966834833585E-2</v>
      </c>
      <c r="N11">
        <f>IFERROR(I11/K11*1000,"")</f>
        <v>23.466083996139943</v>
      </c>
      <c r="O11">
        <f>IFERROR(J11/L11*1000,"")</f>
        <v>5.04</v>
      </c>
      <c r="P11">
        <f>IFERROR(N11/O11,"")</f>
        <v>4.6559690468531629</v>
      </c>
      <c r="Q11" s="6">
        <v>17.652757000000001</v>
      </c>
      <c r="R11" s="6">
        <v>28.8</v>
      </c>
      <c r="S11" s="11">
        <f t="shared" si="2"/>
        <v>-0.38705704861111112</v>
      </c>
      <c r="T11" s="6">
        <v>5.2859999999999996</v>
      </c>
      <c r="U11" s="6">
        <v>3.1320000000000001</v>
      </c>
      <c r="V11" s="11">
        <f t="shared" si="3"/>
        <v>0.68773946360153237</v>
      </c>
    </row>
    <row r="12" spans="1:22" x14ac:dyDescent="0.2">
      <c r="A12" s="1" t="s">
        <v>23</v>
      </c>
      <c r="B12" s="4">
        <v>4024242</v>
      </c>
      <c r="C12" s="1" t="s">
        <v>24</v>
      </c>
      <c r="D12" s="5">
        <v>122428000</v>
      </c>
      <c r="E12" s="5">
        <v>51374000</v>
      </c>
      <c r="F12" s="11">
        <f t="shared" si="0"/>
        <v>1.3830731498423328</v>
      </c>
      <c r="G12" s="6">
        <v>34.244999999999997</v>
      </c>
      <c r="H12" s="6">
        <v>39.354999999999997</v>
      </c>
      <c r="I12" s="6">
        <v>119691336.77531999</v>
      </c>
      <c r="J12" s="6">
        <v>159516764.40700001</v>
      </c>
      <c r="K12" s="5">
        <v>7150063361</v>
      </c>
      <c r="L12" s="5">
        <v>3386708765</v>
      </c>
      <c r="M12" s="11">
        <f t="shared" si="1"/>
        <v>1.1112129377324833</v>
      </c>
      <c r="N12">
        <f>IFERROR(I12/K12*1000,"")</f>
        <v>16.739898757845424</v>
      </c>
      <c r="O12">
        <f>IFERROR(J12/L12*1000,"")</f>
        <v>47.100821321138902</v>
      </c>
      <c r="P12">
        <f>IFERROR(N12/O12,"")</f>
        <v>0.35540566572525006</v>
      </c>
      <c r="Q12" s="7" t="s">
        <v>396</v>
      </c>
      <c r="R12" s="6">
        <v>19.959762999999999</v>
      </c>
      <c r="S12" s="11" t="str">
        <f t="shared" si="2"/>
        <v/>
      </c>
      <c r="T12" s="6">
        <v>11.762</v>
      </c>
      <c r="U12" s="6">
        <v>15.183</v>
      </c>
      <c r="V12" s="11">
        <f t="shared" si="3"/>
        <v>-0.22531778963314231</v>
      </c>
    </row>
    <row r="13" spans="1:22" x14ac:dyDescent="0.2">
      <c r="A13" s="1" t="s">
        <v>25</v>
      </c>
      <c r="B13" s="4">
        <v>4067051</v>
      </c>
      <c r="C13" s="1" t="s">
        <v>26</v>
      </c>
      <c r="D13" s="5">
        <v>26948900</v>
      </c>
      <c r="E13" s="5">
        <v>20599000</v>
      </c>
      <c r="F13" s="11">
        <f t="shared" si="0"/>
        <v>0.30826253701636008</v>
      </c>
      <c r="G13" s="6">
        <v>6.9850000000000003</v>
      </c>
      <c r="H13" s="6">
        <v>4.0629999999999997</v>
      </c>
      <c r="I13" s="6">
        <v>6441851.0535000004</v>
      </c>
      <c r="J13" s="6">
        <v>2124888.0731250001</v>
      </c>
      <c r="K13" s="5">
        <v>41644514</v>
      </c>
      <c r="L13" s="5">
        <v>348085486</v>
      </c>
      <c r="M13" s="11">
        <f t="shared" si="1"/>
        <v>-0.88036124551312089</v>
      </c>
      <c r="N13">
        <f>IFERROR(I13/K13*1000,"")</f>
        <v>154.68666661591971</v>
      </c>
      <c r="O13">
        <f>IFERROR(J13/L13*1000,"")</f>
        <v>6.1045006430546778</v>
      </c>
      <c r="P13">
        <f>IFERROR(N13/O13,"")</f>
        <v>25.339773989853306</v>
      </c>
      <c r="Q13" s="6">
        <v>6.2358510000000003</v>
      </c>
      <c r="R13" s="6">
        <v>9.0235559999999992</v>
      </c>
      <c r="S13" s="11">
        <f t="shared" si="2"/>
        <v>-0.30893641043508779</v>
      </c>
      <c r="T13" s="6">
        <v>3.7890000000000001</v>
      </c>
      <c r="U13" s="6">
        <v>1.6020000000000001</v>
      </c>
      <c r="V13" s="11">
        <f t="shared" si="3"/>
        <v>1.3651685393258428</v>
      </c>
    </row>
    <row r="14" spans="1:22" x14ac:dyDescent="0.2">
      <c r="A14" s="1" t="s">
        <v>27</v>
      </c>
      <c r="B14" s="4">
        <v>4344582</v>
      </c>
      <c r="C14" s="1" t="s">
        <v>28</v>
      </c>
      <c r="D14" s="5">
        <v>17457209</v>
      </c>
      <c r="E14" s="5">
        <v>4482696</v>
      </c>
      <c r="F14" s="11">
        <f t="shared" si="0"/>
        <v>2.8943548703726507</v>
      </c>
      <c r="G14" s="6">
        <v>22.75</v>
      </c>
      <c r="H14" s="6">
        <v>14.250999999999999</v>
      </c>
      <c r="I14" s="6">
        <v>44399557.305600002</v>
      </c>
      <c r="J14" s="6">
        <v>3143481.6237499998</v>
      </c>
      <c r="K14" s="5">
        <v>17857000</v>
      </c>
      <c r="L14" s="5">
        <v>121510000</v>
      </c>
      <c r="M14" s="11">
        <f t="shared" si="1"/>
        <v>-0.85304090198337579</v>
      </c>
      <c r="N14">
        <f>IFERROR(I14/K14*1000,"")</f>
        <v>2486.3951002744025</v>
      </c>
      <c r="O14">
        <f>IFERROR(J14/L14*1000,"")</f>
        <v>25.870147508435519</v>
      </c>
      <c r="P14">
        <f>IFERROR(N14/O14,"")</f>
        <v>96.110588448081316</v>
      </c>
      <c r="Q14" s="6">
        <v>19.398987999999999</v>
      </c>
      <c r="R14" s="6">
        <v>13.8125</v>
      </c>
      <c r="S14" s="11">
        <f t="shared" si="2"/>
        <v>0.40445161990950229</v>
      </c>
      <c r="T14" s="6">
        <v>14.484</v>
      </c>
      <c r="U14" s="6">
        <v>5.9690000000000003</v>
      </c>
      <c r="V14" s="11">
        <f t="shared" si="3"/>
        <v>1.4265371083933656</v>
      </c>
    </row>
    <row r="15" spans="1:22" x14ac:dyDescent="0.2">
      <c r="A15" s="1" t="s">
        <v>29</v>
      </c>
      <c r="B15" s="4">
        <v>4069317</v>
      </c>
      <c r="C15" s="1" t="s">
        <v>30</v>
      </c>
      <c r="D15" s="5">
        <v>7560000</v>
      </c>
      <c r="E15" s="5">
        <v>9766000</v>
      </c>
      <c r="F15" s="11">
        <f t="shared" si="0"/>
        <v>-0.22588572598812207</v>
      </c>
      <c r="G15" s="6">
        <v>21.123999999999999</v>
      </c>
      <c r="H15" s="6">
        <v>12.071999999999999</v>
      </c>
      <c r="I15" s="6">
        <v>9744817.7329600006</v>
      </c>
      <c r="J15" s="6">
        <v>7236953.4479999999</v>
      </c>
      <c r="K15" s="5">
        <v>229000000</v>
      </c>
      <c r="L15" s="5">
        <v>429928000</v>
      </c>
      <c r="M15" s="11">
        <f t="shared" si="1"/>
        <v>-0.46735267300571259</v>
      </c>
      <c r="N15">
        <f>IFERROR(I15/K15*1000,"")</f>
        <v>42.553789226899561</v>
      </c>
      <c r="O15">
        <f>IFERROR(J15/L15*1000,"")</f>
        <v>16.832942836940138</v>
      </c>
      <c r="P15">
        <f>IFERROR(N15/O15,"")</f>
        <v>2.5280065190689447</v>
      </c>
      <c r="Q15" s="6">
        <v>12.589024999999999</v>
      </c>
      <c r="R15" s="6">
        <v>17.017016999999999</v>
      </c>
      <c r="S15" s="11">
        <f t="shared" si="2"/>
        <v>-0.26020964778962141</v>
      </c>
      <c r="T15" s="6">
        <v>10.582000000000001</v>
      </c>
      <c r="U15" s="6">
        <v>4.72</v>
      </c>
      <c r="V15" s="11">
        <f t="shared" si="3"/>
        <v>1.2419491525423734</v>
      </c>
    </row>
    <row r="16" spans="1:22" x14ac:dyDescent="0.2">
      <c r="A16" s="1" t="s">
        <v>31</v>
      </c>
      <c r="B16" s="4">
        <v>4914461</v>
      </c>
      <c r="C16" s="1" t="s">
        <v>32</v>
      </c>
      <c r="D16" s="5">
        <v>9447000</v>
      </c>
      <c r="E16" s="5">
        <v>4116000</v>
      </c>
      <c r="F16" s="11">
        <f t="shared" si="0"/>
        <v>1.295189504373178</v>
      </c>
      <c r="G16" s="6">
        <v>14.840999999999999</v>
      </c>
      <c r="H16" s="6">
        <v>13.071</v>
      </c>
      <c r="I16" s="6">
        <v>30620562.84</v>
      </c>
      <c r="J16" s="6">
        <v>8719334.568</v>
      </c>
      <c r="K16" s="5">
        <v>226818984</v>
      </c>
      <c r="L16" s="5">
        <v>253588236</v>
      </c>
      <c r="M16" s="11">
        <f t="shared" si="1"/>
        <v>-0.10556188418771917</v>
      </c>
      <c r="N16">
        <f>IFERROR(I16/K16*1000,"")</f>
        <v>135</v>
      </c>
      <c r="O16">
        <f>IFERROR(J16/L16*1000,"")</f>
        <v>34.383829098444458</v>
      </c>
      <c r="P16">
        <f>IFERROR(N16/O16,"")</f>
        <v>3.9262642800335308</v>
      </c>
      <c r="Q16" s="6">
        <v>40.552719000000003</v>
      </c>
      <c r="R16" s="6">
        <v>50.918968</v>
      </c>
      <c r="S16" s="11">
        <f t="shared" si="2"/>
        <v>-0.20358325015542333</v>
      </c>
      <c r="T16" s="6">
        <v>7.7910000000000004</v>
      </c>
      <c r="U16" s="6">
        <v>5.3449999999999998</v>
      </c>
      <c r="V16" s="11">
        <f t="shared" si="3"/>
        <v>0.45762394761459313</v>
      </c>
    </row>
    <row r="17" spans="1:22" x14ac:dyDescent="0.2">
      <c r="A17" s="1" t="s">
        <v>388</v>
      </c>
      <c r="B17" s="4">
        <v>103462</v>
      </c>
      <c r="C17" s="1" t="s">
        <v>389</v>
      </c>
      <c r="D17" s="5">
        <v>364482000</v>
      </c>
      <c r="E17" s="5">
        <v>30934000</v>
      </c>
      <c r="F17" s="11">
        <f t="shared" si="0"/>
        <v>10.782569341177991</v>
      </c>
      <c r="G17" s="6">
        <v>37.225999999999999</v>
      </c>
      <c r="H17" s="6">
        <v>21.536000000000001</v>
      </c>
      <c r="I17" s="6">
        <v>779426459.53275001</v>
      </c>
      <c r="J17" s="6">
        <v>106242736.425</v>
      </c>
      <c r="K17" s="5">
        <v>1441920</v>
      </c>
      <c r="L17" s="5">
        <v>1526321</v>
      </c>
      <c r="M17" s="11">
        <f t="shared" si="1"/>
        <v>-5.5297018123972586E-2</v>
      </c>
      <c r="N17">
        <f>IFERROR(I17/K17*1000,"")</f>
        <v>540547.64448287699</v>
      </c>
      <c r="O17">
        <f>IFERROR(J17/L17*1000,"")</f>
        <v>69607.072447407845</v>
      </c>
      <c r="P17">
        <f>IFERROR(N17/O17,"")</f>
        <v>7.7657000284172542</v>
      </c>
      <c r="Q17" s="7" t="s">
        <v>396</v>
      </c>
      <c r="R17" s="6">
        <v>68.030398000000005</v>
      </c>
      <c r="S17" s="11" t="str">
        <f t="shared" si="2"/>
        <v/>
      </c>
      <c r="T17" s="6">
        <v>26.4</v>
      </c>
      <c r="U17" s="6">
        <v>10.757999999999999</v>
      </c>
      <c r="V17" s="11">
        <f t="shared" si="3"/>
        <v>1.4539877300613497</v>
      </c>
    </row>
    <row r="18" spans="1:22" x14ac:dyDescent="0.2">
      <c r="A18" s="1" t="s">
        <v>33</v>
      </c>
      <c r="B18" s="4">
        <v>4098629</v>
      </c>
      <c r="C18" s="1" t="s">
        <v>34</v>
      </c>
      <c r="D18" s="5">
        <v>2671200</v>
      </c>
      <c r="E18" s="5">
        <v>725884</v>
      </c>
      <c r="F18" s="11">
        <f t="shared" si="0"/>
        <v>2.6799268202632929</v>
      </c>
      <c r="G18" s="6">
        <v>18.108000000000001</v>
      </c>
      <c r="H18" s="6">
        <v>13.571999999999999</v>
      </c>
      <c r="I18" s="6">
        <v>9440914.3998499997</v>
      </c>
      <c r="J18" s="6">
        <v>394063.79200000002</v>
      </c>
      <c r="K18" s="5">
        <v>28518436</v>
      </c>
      <c r="L18" s="5">
        <v>24467258</v>
      </c>
      <c r="M18" s="11">
        <f t="shared" si="1"/>
        <v>0.16557548050541659</v>
      </c>
      <c r="N18">
        <f>IFERROR(I18/K18*1000,"")</f>
        <v>331.04600826812521</v>
      </c>
      <c r="O18">
        <f>IFERROR(J18/L18*1000,"")</f>
        <v>16.105760277673944</v>
      </c>
      <c r="P18">
        <f>IFERROR(N18/O18,"")</f>
        <v>20.554509849934021</v>
      </c>
      <c r="Q18" s="7" t="s">
        <v>396</v>
      </c>
      <c r="R18" s="6">
        <v>32.916666999999997</v>
      </c>
      <c r="S18" s="11" t="str">
        <f t="shared" si="2"/>
        <v/>
      </c>
      <c r="T18" s="6">
        <v>-23.858000000000001</v>
      </c>
      <c r="U18" s="6">
        <v>4.2839999999999998</v>
      </c>
      <c r="V18" s="11">
        <f t="shared" si="3"/>
        <v>-6.5690943043884227</v>
      </c>
    </row>
    <row r="19" spans="1:22" x14ac:dyDescent="0.2">
      <c r="A19" s="1" t="s">
        <v>35</v>
      </c>
      <c r="B19" s="4">
        <v>4040457</v>
      </c>
      <c r="C19" s="1" t="s">
        <v>36</v>
      </c>
      <c r="D19" s="5">
        <v>8046000</v>
      </c>
      <c r="E19" s="5">
        <v>13618500</v>
      </c>
      <c r="F19" s="11">
        <f t="shared" si="0"/>
        <v>-0.40918603370415241</v>
      </c>
      <c r="G19" s="6">
        <v>11.596</v>
      </c>
      <c r="H19" s="6">
        <v>10.456</v>
      </c>
      <c r="I19" s="6">
        <v>5059877.5820699995</v>
      </c>
      <c r="J19" s="6">
        <v>31425387.559899502</v>
      </c>
      <c r="K19" s="5">
        <v>97656998</v>
      </c>
      <c r="L19" s="5">
        <v>55104721</v>
      </c>
      <c r="M19" s="11">
        <f t="shared" si="1"/>
        <v>0.77220746657985972</v>
      </c>
      <c r="N19">
        <f>IFERROR(I19/K19*1000,"")</f>
        <v>51.812749579605132</v>
      </c>
      <c r="O19">
        <f>IFERROR(J19/L19*1000,"")</f>
        <v>570.2848501836985</v>
      </c>
      <c r="P19">
        <f>IFERROR(N19/O19,"")</f>
        <v>9.0854157466948943E-2</v>
      </c>
      <c r="Q19" s="7" t="s">
        <v>396</v>
      </c>
      <c r="R19" s="6">
        <v>46.200020000000002</v>
      </c>
      <c r="S19" s="11" t="str">
        <f t="shared" si="2"/>
        <v/>
      </c>
      <c r="T19" s="6">
        <v>5.5309999999999997</v>
      </c>
      <c r="U19" s="6">
        <v>5.2779999999999996</v>
      </c>
      <c r="V19" s="11">
        <f t="shared" si="3"/>
        <v>4.7934823796892845E-2</v>
      </c>
    </row>
    <row r="20" spans="1:22" x14ac:dyDescent="0.2">
      <c r="A20" s="1" t="s">
        <v>37</v>
      </c>
      <c r="B20" s="4">
        <v>4006418</v>
      </c>
      <c r="C20" s="1" t="s">
        <v>38</v>
      </c>
      <c r="D20" s="5">
        <v>3738492</v>
      </c>
      <c r="E20" s="5">
        <v>1060550</v>
      </c>
      <c r="F20" s="11">
        <f t="shared" si="0"/>
        <v>2.5250502097968037</v>
      </c>
      <c r="G20" s="6">
        <v>33.253</v>
      </c>
      <c r="H20" s="6">
        <v>18.768000000000001</v>
      </c>
      <c r="I20" s="6">
        <v>6171185.4763799999</v>
      </c>
      <c r="J20" s="6">
        <v>217822.33900000001</v>
      </c>
      <c r="K20" s="5">
        <v>96832453</v>
      </c>
      <c r="L20" s="5">
        <v>62234954</v>
      </c>
      <c r="M20" s="11">
        <f t="shared" si="1"/>
        <v>0.55591748328439361</v>
      </c>
      <c r="N20">
        <f>IFERROR(I20/K20*1000,"")</f>
        <v>63.730549884758155</v>
      </c>
      <c r="O20">
        <f>IFERROR(J20/L20*1000,"")</f>
        <v>3.5</v>
      </c>
      <c r="P20">
        <f>IFERROR(N20/O20,"")</f>
        <v>18.208728538502331</v>
      </c>
      <c r="Q20" s="6">
        <v>10.742760000000001</v>
      </c>
      <c r="R20" s="6">
        <v>5.6726089999999996</v>
      </c>
      <c r="S20" s="11">
        <f t="shared" si="2"/>
        <v>0.89379525364783663</v>
      </c>
      <c r="T20" s="6">
        <v>16.585000000000001</v>
      </c>
      <c r="U20" s="6">
        <v>5.9180000000000001</v>
      </c>
      <c r="V20" s="11">
        <f t="shared" si="3"/>
        <v>1.8024670496789454</v>
      </c>
    </row>
    <row r="21" spans="1:22" x14ac:dyDescent="0.2">
      <c r="A21" s="1" t="s">
        <v>39</v>
      </c>
      <c r="B21" s="4">
        <v>4086734</v>
      </c>
      <c r="C21" s="1" t="s">
        <v>40</v>
      </c>
      <c r="D21" s="5">
        <v>4228000</v>
      </c>
      <c r="E21" s="5">
        <v>1620000</v>
      </c>
      <c r="F21" s="11">
        <f t="shared" si="0"/>
        <v>1.6098765432098765</v>
      </c>
      <c r="G21" s="6">
        <v>31.055</v>
      </c>
      <c r="H21" s="6">
        <v>25.309000000000001</v>
      </c>
      <c r="I21" s="6">
        <v>27692922.40179</v>
      </c>
      <c r="J21" s="6">
        <v>4676047.8691910999</v>
      </c>
      <c r="K21" s="5">
        <v>478557000</v>
      </c>
      <c r="L21" s="5">
        <v>642302231</v>
      </c>
      <c r="M21" s="11">
        <f t="shared" si="1"/>
        <v>-0.25493486258807652</v>
      </c>
      <c r="N21">
        <f>IFERROR(I21/K21*1000,"")</f>
        <v>57.867552667268477</v>
      </c>
      <c r="O21">
        <f>IFERROR(J21/L21*1000,"")</f>
        <v>7.2801364272251767</v>
      </c>
      <c r="P21">
        <f>IFERROR(N21/O21,"")</f>
        <v>7.9486906936062312</v>
      </c>
      <c r="Q21" s="6">
        <v>35.184049000000002</v>
      </c>
      <c r="R21" s="6">
        <v>21.533923000000001</v>
      </c>
      <c r="S21" s="11">
        <f t="shared" si="2"/>
        <v>0.63388942182063146</v>
      </c>
      <c r="T21" s="6">
        <v>18.518999999999998</v>
      </c>
      <c r="U21" s="6">
        <v>13.457000000000001</v>
      </c>
      <c r="V21" s="11">
        <f t="shared" si="3"/>
        <v>0.37616110574422224</v>
      </c>
    </row>
    <row r="22" spans="1:22" x14ac:dyDescent="0.2">
      <c r="A22" s="1" t="s">
        <v>41</v>
      </c>
      <c r="B22" s="4">
        <v>4295253</v>
      </c>
      <c r="C22" s="1" t="s">
        <v>42</v>
      </c>
      <c r="D22" s="5">
        <v>5426600</v>
      </c>
      <c r="E22" s="5">
        <v>2265891</v>
      </c>
      <c r="F22" s="11">
        <f t="shared" si="0"/>
        <v>1.3949077868264625</v>
      </c>
      <c r="G22" s="6">
        <v>-2.5379999999999998</v>
      </c>
      <c r="H22" s="6">
        <v>16.606000000000002</v>
      </c>
      <c r="I22" s="6">
        <v>2119646.7662</v>
      </c>
      <c r="J22" s="6">
        <v>786561.81590000005</v>
      </c>
      <c r="K22" s="5">
        <v>118931779</v>
      </c>
      <c r="L22" s="5">
        <v>81088847</v>
      </c>
      <c r="M22" s="11">
        <f t="shared" si="1"/>
        <v>0.46668479575249111</v>
      </c>
      <c r="N22">
        <f>IFERROR(I22/K22*1000,"")</f>
        <v>17.822375012148768</v>
      </c>
      <c r="O22">
        <f>IFERROR(J22/L22*1000,"")</f>
        <v>9.7000000000000011</v>
      </c>
      <c r="P22">
        <f>IFERROR(N22/O22,"")</f>
        <v>1.8373582486751305</v>
      </c>
      <c r="Q22" s="6">
        <v>2.7851669999999999</v>
      </c>
      <c r="R22" s="6">
        <v>6.024845</v>
      </c>
      <c r="S22" s="11">
        <f t="shared" si="2"/>
        <v>-0.53771972556970349</v>
      </c>
      <c r="T22" s="6">
        <v>-6.0090000000000003</v>
      </c>
      <c r="U22" s="6">
        <v>5.5419999999999998</v>
      </c>
      <c r="V22" s="11">
        <f t="shared" si="3"/>
        <v>-2.0842656080837241</v>
      </c>
    </row>
    <row r="23" spans="1:22" x14ac:dyDescent="0.2">
      <c r="A23" s="1" t="s">
        <v>43</v>
      </c>
      <c r="B23" s="4">
        <v>4097130</v>
      </c>
      <c r="C23" s="1" t="s">
        <v>44</v>
      </c>
      <c r="D23" s="5">
        <v>15094475</v>
      </c>
      <c r="E23" s="5">
        <v>1374463</v>
      </c>
      <c r="F23" s="11">
        <f t="shared" si="0"/>
        <v>9.9820890049422939</v>
      </c>
      <c r="G23" s="6">
        <v>6.15</v>
      </c>
      <c r="H23" s="6">
        <v>8.0229999999999997</v>
      </c>
      <c r="I23" s="6">
        <v>10205250.38652</v>
      </c>
      <c r="J23" s="6">
        <v>717445.61600000004</v>
      </c>
      <c r="K23" s="5">
        <v>37263248</v>
      </c>
      <c r="L23" s="5">
        <v>49450762</v>
      </c>
      <c r="M23" s="11">
        <f t="shared" si="1"/>
        <v>-0.24645755711509565</v>
      </c>
      <c r="N23">
        <f>IFERROR(I23/K23*1000,"")</f>
        <v>273.86905152551384</v>
      </c>
      <c r="O23">
        <f>IFERROR(J23/L23*1000,"")</f>
        <v>14.508282319289641</v>
      </c>
      <c r="P23">
        <f>IFERROR(N23/O23,"")</f>
        <v>18.876738506900182</v>
      </c>
      <c r="Q23" s="6">
        <v>23.090679999999999</v>
      </c>
      <c r="R23" s="6">
        <v>19.078946999999999</v>
      </c>
      <c r="S23" s="11">
        <f t="shared" si="2"/>
        <v>0.2102701475086648</v>
      </c>
      <c r="T23" s="6">
        <v>2.9590000000000001</v>
      </c>
      <c r="U23" s="6">
        <v>2.87</v>
      </c>
      <c r="V23" s="11">
        <f t="shared" si="3"/>
        <v>3.1010452961672375E-2</v>
      </c>
    </row>
    <row r="24" spans="1:22" x14ac:dyDescent="0.2">
      <c r="A24" s="1" t="s">
        <v>45</v>
      </c>
      <c r="B24" s="4">
        <v>4161767</v>
      </c>
      <c r="C24" s="1" t="s">
        <v>46</v>
      </c>
      <c r="D24" s="5">
        <v>9052000</v>
      </c>
      <c r="E24" s="5">
        <v>19072700</v>
      </c>
      <c r="F24" s="11">
        <f t="shared" si="0"/>
        <v>-0.52539493621773525</v>
      </c>
      <c r="G24" s="6">
        <v>8.3849999999999998</v>
      </c>
      <c r="H24" s="6">
        <v>5.3150000000000004</v>
      </c>
      <c r="I24" s="6">
        <v>86163.975200000001</v>
      </c>
      <c r="J24" s="6">
        <v>9979457.6598979998</v>
      </c>
      <c r="K24" s="5">
        <v>1079817</v>
      </c>
      <c r="L24" s="5">
        <v>18349541</v>
      </c>
      <c r="M24" s="11">
        <f t="shared" si="1"/>
        <v>-0.94115291494212305</v>
      </c>
      <c r="N24">
        <f>IFERROR(I24/K24*1000,"")</f>
        <v>79.794979334461303</v>
      </c>
      <c r="O24">
        <f>IFERROR(J24/L24*1000,"")</f>
        <v>543.85325823125493</v>
      </c>
      <c r="P24">
        <f>IFERROR(N24/O24,"")</f>
        <v>0.14672152483553058</v>
      </c>
      <c r="Q24" s="7" t="s">
        <v>396</v>
      </c>
      <c r="R24" s="6">
        <v>40.699641999999997</v>
      </c>
      <c r="S24" s="11" t="str">
        <f t="shared" si="2"/>
        <v/>
      </c>
      <c r="T24" s="6">
        <v>-62.539000000000001</v>
      </c>
      <c r="U24" s="6">
        <v>1.6519999999999999</v>
      </c>
      <c r="V24" s="11">
        <f t="shared" si="3"/>
        <v>-38.856537530266344</v>
      </c>
    </row>
    <row r="25" spans="1:22" x14ac:dyDescent="0.2">
      <c r="A25" s="1" t="s">
        <v>47</v>
      </c>
      <c r="B25" s="4">
        <v>4156314</v>
      </c>
      <c r="C25" s="1" t="s">
        <v>48</v>
      </c>
      <c r="D25" s="5">
        <v>22242000</v>
      </c>
      <c r="E25" s="5">
        <v>46930000</v>
      </c>
      <c r="F25" s="11">
        <f t="shared" si="0"/>
        <v>-0.5260600894949925</v>
      </c>
      <c r="G25" s="6">
        <v>1.5509999999999999</v>
      </c>
      <c r="H25" s="6">
        <v>4.6589999999999998</v>
      </c>
      <c r="I25" s="6">
        <v>1190732.5401359999</v>
      </c>
      <c r="J25" s="6">
        <v>15136068.403200001</v>
      </c>
      <c r="K25" s="5">
        <v>485221084</v>
      </c>
      <c r="L25" s="5">
        <v>326787529</v>
      </c>
      <c r="M25" s="11">
        <f t="shared" si="1"/>
        <v>0.48482130112131672</v>
      </c>
      <c r="N25">
        <f>IFERROR(I25/K25*1000,"")</f>
        <v>2.4540000000000002</v>
      </c>
      <c r="O25">
        <f>IFERROR(J25/L25*1000,"")</f>
        <v>46.317766315984478</v>
      </c>
      <c r="P25">
        <f>IFERROR(N25/O25,"")</f>
        <v>5.2981829548052133E-2</v>
      </c>
      <c r="Q25" s="7" t="s">
        <v>396</v>
      </c>
      <c r="R25" s="6">
        <v>43.02375</v>
      </c>
      <c r="S25" s="11" t="str">
        <f t="shared" si="2"/>
        <v/>
      </c>
      <c r="T25" s="6">
        <v>-0.17499999999999999</v>
      </c>
      <c r="U25" s="6">
        <v>0.76500000000000001</v>
      </c>
      <c r="V25" s="11">
        <f t="shared" si="3"/>
        <v>-1.2287581699346406</v>
      </c>
    </row>
    <row r="26" spans="1:22" x14ac:dyDescent="0.2">
      <c r="A26" s="1" t="s">
        <v>49</v>
      </c>
      <c r="B26" s="4">
        <v>4067508</v>
      </c>
      <c r="C26" s="1" t="s">
        <v>50</v>
      </c>
      <c r="D26" s="5">
        <v>7961000</v>
      </c>
      <c r="E26" s="5">
        <v>9752100</v>
      </c>
      <c r="F26" s="11">
        <f t="shared" si="0"/>
        <v>-0.18366300591667439</v>
      </c>
      <c r="G26" s="6">
        <v>6.0140000000000002</v>
      </c>
      <c r="H26" s="6">
        <v>4.9779999999999998</v>
      </c>
      <c r="I26" s="6">
        <v>4661656.2115200004</v>
      </c>
      <c r="J26" s="6">
        <v>16781628.032673899</v>
      </c>
      <c r="K26" s="5">
        <v>118952174</v>
      </c>
      <c r="L26" s="5">
        <v>203400000</v>
      </c>
      <c r="M26" s="11">
        <f t="shared" si="1"/>
        <v>-0.41518105211406098</v>
      </c>
      <c r="N26">
        <f>IFERROR(I26/K26*1000,"")</f>
        <v>39.189331768917484</v>
      </c>
      <c r="O26">
        <f>IFERROR(J26/L26*1000,"")</f>
        <v>82.505545883352497</v>
      </c>
      <c r="P26">
        <f>IFERROR(N26/O26,"")</f>
        <v>0.47499027306993291</v>
      </c>
      <c r="Q26" s="6">
        <v>24.562061</v>
      </c>
      <c r="R26" s="6">
        <v>142.282647</v>
      </c>
      <c r="S26" s="11">
        <f t="shared" si="2"/>
        <v>-0.82737135189788813</v>
      </c>
      <c r="T26" s="6">
        <v>3.07</v>
      </c>
      <c r="U26" s="6">
        <v>2.12</v>
      </c>
      <c r="V26" s="11">
        <f t="shared" si="3"/>
        <v>0.44811320754716966</v>
      </c>
    </row>
    <row r="27" spans="1:22" x14ac:dyDescent="0.2">
      <c r="A27" s="1" t="s">
        <v>51</v>
      </c>
      <c r="B27" s="4">
        <v>4087588</v>
      </c>
      <c r="C27" s="1" t="s">
        <v>390</v>
      </c>
      <c r="D27" s="5">
        <v>14296360</v>
      </c>
      <c r="E27" s="5">
        <v>1423080</v>
      </c>
      <c r="F27" s="11">
        <f t="shared" si="0"/>
        <v>9.0460690895803477</v>
      </c>
      <c r="G27" s="6">
        <v>17.527999999999999</v>
      </c>
      <c r="H27" s="6">
        <v>11.695</v>
      </c>
      <c r="I27" s="6">
        <v>32583926.508499999</v>
      </c>
      <c r="J27" s="6">
        <v>1736293.8159</v>
      </c>
      <c r="K27" s="5">
        <v>230850460</v>
      </c>
      <c r="L27" s="5">
        <v>275602193</v>
      </c>
      <c r="M27" s="11">
        <f t="shared" si="1"/>
        <v>-0.1623780003811508</v>
      </c>
      <c r="N27">
        <f>IFERROR(I27/K27*1000,"")</f>
        <v>141.14733195030237</v>
      </c>
      <c r="O27">
        <f>IFERROR(J27/L27*1000,"")</f>
        <v>6.3</v>
      </c>
      <c r="P27">
        <f>IFERROR(N27/O27,"")</f>
        <v>22.404338404809902</v>
      </c>
      <c r="Q27" s="6">
        <v>20.626822000000001</v>
      </c>
      <c r="R27" s="6">
        <v>30.582523999999999</v>
      </c>
      <c r="S27" s="11">
        <f t="shared" si="2"/>
        <v>-0.32553565559206299</v>
      </c>
      <c r="T27" s="6">
        <v>11.41</v>
      </c>
      <c r="U27" s="6">
        <v>3.9119999999999999</v>
      </c>
      <c r="V27" s="11">
        <f t="shared" si="3"/>
        <v>1.916666666666667</v>
      </c>
    </row>
    <row r="28" spans="1:22" x14ac:dyDescent="0.2">
      <c r="A28" s="1" t="s">
        <v>52</v>
      </c>
      <c r="B28" s="4">
        <v>4913777</v>
      </c>
      <c r="C28" s="1" t="s">
        <v>53</v>
      </c>
      <c r="D28" s="5">
        <v>589616584</v>
      </c>
      <c r="E28" s="5">
        <v>62564527</v>
      </c>
      <c r="F28" s="11">
        <f t="shared" si="0"/>
        <v>8.4241355648704896</v>
      </c>
      <c r="G28" s="6">
        <v>6.0789999999999997</v>
      </c>
      <c r="H28" s="6">
        <v>10.379</v>
      </c>
      <c r="I28" s="6">
        <v>161563991.38600001</v>
      </c>
      <c r="J28" s="6">
        <v>13442141.174000001</v>
      </c>
      <c r="K28" s="5">
        <v>8242569000</v>
      </c>
      <c r="L28" s="5">
        <v>3491552090</v>
      </c>
      <c r="M28" s="11">
        <f t="shared" si="1"/>
        <v>1.3607177517434659</v>
      </c>
      <c r="N28">
        <f>IFERROR(I28/K28*1000,"")</f>
        <v>19.601169415263616</v>
      </c>
      <c r="O28">
        <f>IFERROR(J28/L28*1000,"")</f>
        <v>3.8499042338503391</v>
      </c>
      <c r="P28">
        <f>IFERROR(N28/O28,"")</f>
        <v>5.0913394787641852</v>
      </c>
      <c r="Q28" s="6">
        <v>11.597633</v>
      </c>
      <c r="R28" s="6">
        <v>3.1923710000000001</v>
      </c>
      <c r="S28" s="11">
        <f t="shared" si="2"/>
        <v>2.6329214242329604</v>
      </c>
      <c r="T28" s="6">
        <v>-0.88300000000000001</v>
      </c>
      <c r="U28" s="6">
        <v>5.4160000000000004</v>
      </c>
      <c r="V28" s="11">
        <f t="shared" si="3"/>
        <v>-1.1630354505169866</v>
      </c>
    </row>
    <row r="29" spans="1:22" x14ac:dyDescent="0.2">
      <c r="A29" s="1" t="s">
        <v>54</v>
      </c>
      <c r="B29" s="4">
        <v>4968914</v>
      </c>
      <c r="C29" s="1" t="s">
        <v>55</v>
      </c>
      <c r="D29" s="5">
        <v>90550764</v>
      </c>
      <c r="E29" s="5">
        <v>4316695</v>
      </c>
      <c r="F29" s="11">
        <f t="shared" si="0"/>
        <v>19.976873279210135</v>
      </c>
      <c r="G29" s="6">
        <v>6.8330000000000002</v>
      </c>
      <c r="H29" s="6">
        <v>14.965999999999999</v>
      </c>
      <c r="I29" s="6">
        <v>22516384.681000002</v>
      </c>
      <c r="J29" s="7" t="s">
        <v>4</v>
      </c>
      <c r="K29" s="5">
        <v>462823940</v>
      </c>
      <c r="L29" s="5">
        <v>273043875</v>
      </c>
      <c r="M29" s="11">
        <f t="shared" si="1"/>
        <v>0.69505336825446085</v>
      </c>
      <c r="N29">
        <f>IFERROR(I29/K29*1000,"")</f>
        <v>48.650000000000006</v>
      </c>
      <c r="O29" t="str">
        <f>IFERROR(J29/L29*1000,"")</f>
        <v/>
      </c>
      <c r="P29" t="str">
        <f>IFERROR(N29/O29,"")</f>
        <v/>
      </c>
      <c r="Q29" s="6">
        <v>15.693548</v>
      </c>
      <c r="R29" s="7" t="s">
        <v>4</v>
      </c>
      <c r="S29" s="11" t="str">
        <f t="shared" si="2"/>
        <v/>
      </c>
      <c r="T29" s="6">
        <v>1.609</v>
      </c>
      <c r="U29" s="6">
        <v>8.7840000000000007</v>
      </c>
      <c r="V29" s="11">
        <f t="shared" si="3"/>
        <v>-0.81682604735883424</v>
      </c>
    </row>
    <row r="30" spans="1:22" x14ac:dyDescent="0.2">
      <c r="A30" s="1" t="s">
        <v>56</v>
      </c>
      <c r="B30" s="4">
        <v>4339953</v>
      </c>
      <c r="C30" s="1" t="s">
        <v>57</v>
      </c>
      <c r="D30" s="5">
        <v>363326498</v>
      </c>
      <c r="E30" s="7" t="s">
        <v>4</v>
      </c>
      <c r="F30" s="11" t="str">
        <f t="shared" si="0"/>
        <v/>
      </c>
      <c r="G30" s="6">
        <v>9.4390000000000001</v>
      </c>
      <c r="H30" s="7" t="s">
        <v>4</v>
      </c>
      <c r="I30" s="6">
        <v>412942077</v>
      </c>
      <c r="J30" s="6">
        <v>174778699.92942399</v>
      </c>
      <c r="K30" s="5">
        <v>15269622000</v>
      </c>
      <c r="L30" s="7" t="s">
        <v>4</v>
      </c>
      <c r="M30" s="11" t="str">
        <f t="shared" si="1"/>
        <v/>
      </c>
      <c r="N30">
        <f>IFERROR(I30/K30*1000,"")</f>
        <v>27.043372586433378</v>
      </c>
      <c r="O30" t="str">
        <f>IFERROR(J30/L30*1000,"")</f>
        <v/>
      </c>
      <c r="P30" t="str">
        <f>IFERROR(N30/O30,"")</f>
        <v/>
      </c>
      <c r="Q30" s="6">
        <v>23.478261</v>
      </c>
      <c r="R30" s="7" t="s">
        <v>4</v>
      </c>
      <c r="S30" s="11" t="str">
        <f t="shared" si="2"/>
        <v/>
      </c>
      <c r="T30" s="6">
        <v>0.46300000000000002</v>
      </c>
      <c r="U30" s="7" t="s">
        <v>4</v>
      </c>
      <c r="V30" s="11" t="str">
        <f t="shared" si="3"/>
        <v/>
      </c>
    </row>
    <row r="31" spans="1:22" x14ac:dyDescent="0.2">
      <c r="A31" s="1" t="s">
        <v>58</v>
      </c>
      <c r="B31" s="4">
        <v>4916695</v>
      </c>
      <c r="C31" s="1" t="s">
        <v>59</v>
      </c>
      <c r="D31" s="5">
        <v>86153000</v>
      </c>
      <c r="E31" s="5">
        <v>11867000</v>
      </c>
      <c r="F31" s="11">
        <f t="shared" si="0"/>
        <v>6.2598803404398753</v>
      </c>
      <c r="G31" s="6">
        <v>29.184999999999999</v>
      </c>
      <c r="H31" s="6">
        <v>19.643000000000001</v>
      </c>
      <c r="I31" s="6">
        <v>127189458.90000001</v>
      </c>
      <c r="J31" s="6">
        <v>9316663.6671999991</v>
      </c>
      <c r="K31" s="5">
        <v>180410580</v>
      </c>
      <c r="L31" s="5">
        <v>178804428</v>
      </c>
      <c r="M31" s="11">
        <f t="shared" si="1"/>
        <v>8.9827305619074593E-3</v>
      </c>
      <c r="N31">
        <f>IFERROR(I31/K31*1000,"")</f>
        <v>705.00000000000011</v>
      </c>
      <c r="O31">
        <f>IFERROR(J31/L31*1000,"")</f>
        <v>52.105329668905064</v>
      </c>
      <c r="P31">
        <f>IFERROR(N31/O31,"")</f>
        <v>13.53028575924592</v>
      </c>
      <c r="Q31" s="6">
        <v>21.955777000000001</v>
      </c>
      <c r="R31" s="6">
        <v>35.326459999999997</v>
      </c>
      <c r="S31" s="11">
        <f t="shared" si="2"/>
        <v>-0.37848918346191485</v>
      </c>
      <c r="T31" s="6">
        <v>7.3170000000000002</v>
      </c>
      <c r="U31" s="6">
        <v>2.1150000000000002</v>
      </c>
      <c r="V31" s="11">
        <f t="shared" si="3"/>
        <v>2.4595744680851062</v>
      </c>
    </row>
    <row r="32" spans="1:22" x14ac:dyDescent="0.2">
      <c r="A32" s="1" t="s">
        <v>60</v>
      </c>
      <c r="B32" s="4">
        <v>6358450</v>
      </c>
      <c r="C32" s="1" t="s">
        <v>61</v>
      </c>
      <c r="D32" s="5">
        <v>114018799.18700001</v>
      </c>
      <c r="E32" s="5">
        <v>1088699.8219999999</v>
      </c>
      <c r="F32" s="11">
        <f t="shared" si="0"/>
        <v>103.72932656270795</v>
      </c>
      <c r="G32" s="6">
        <v>10.129</v>
      </c>
      <c r="H32" s="6">
        <v>8.1050000000000004</v>
      </c>
      <c r="I32" s="6">
        <v>70104998.173439994</v>
      </c>
      <c r="J32" s="7" t="s">
        <v>4</v>
      </c>
      <c r="K32" s="5">
        <v>5047156349</v>
      </c>
      <c r="L32" s="7" t="s">
        <v>4</v>
      </c>
      <c r="M32" s="11" t="str">
        <f t="shared" si="1"/>
        <v/>
      </c>
      <c r="N32">
        <f>IFERROR(I32/K32*1000,"")</f>
        <v>13.889999303732683</v>
      </c>
      <c r="O32" t="str">
        <f>IFERROR(J32/L32*1000,"")</f>
        <v/>
      </c>
      <c r="P32" t="str">
        <f>IFERROR(N32/O32,"")</f>
        <v/>
      </c>
      <c r="Q32" s="6">
        <v>10.057929</v>
      </c>
      <c r="R32" s="7" t="s">
        <v>4</v>
      </c>
      <c r="S32" s="11" t="str">
        <f t="shared" si="2"/>
        <v/>
      </c>
      <c r="T32" s="6">
        <v>5.0179999999999998</v>
      </c>
      <c r="U32" s="6">
        <v>1.2549999999999999</v>
      </c>
      <c r="V32" s="11">
        <f t="shared" si="3"/>
        <v>2.9984063745019922</v>
      </c>
    </row>
    <row r="33" spans="1:22" x14ac:dyDescent="0.2">
      <c r="A33" s="1" t="s">
        <v>62</v>
      </c>
      <c r="B33" s="4">
        <v>4886584</v>
      </c>
      <c r="C33" s="1" t="s">
        <v>63</v>
      </c>
      <c r="D33" s="5">
        <v>4377000</v>
      </c>
      <c r="E33" s="5">
        <v>10583000</v>
      </c>
      <c r="F33" s="11">
        <f t="shared" si="0"/>
        <v>-0.58641217046206173</v>
      </c>
      <c r="G33" s="6">
        <v>13.891</v>
      </c>
      <c r="H33" s="6">
        <v>15.185</v>
      </c>
      <c r="I33" s="6">
        <v>4086388.66842</v>
      </c>
      <c r="J33" s="6">
        <v>8412309.5600000005</v>
      </c>
      <c r="K33" s="5">
        <v>328848494</v>
      </c>
      <c r="L33" s="5">
        <v>152875240</v>
      </c>
      <c r="M33" s="11">
        <f t="shared" si="1"/>
        <v>1.1510906148045947</v>
      </c>
      <c r="N33">
        <f>IFERROR(I33/K33*1000,"")</f>
        <v>12.426356644406589</v>
      </c>
      <c r="O33">
        <f>IFERROR(J33/L33*1000,"")</f>
        <v>55.027286040564846</v>
      </c>
      <c r="P33">
        <f>IFERROR(N33/O33,"")</f>
        <v>0.22582172479388071</v>
      </c>
      <c r="Q33" s="6">
        <v>48.705882000000003</v>
      </c>
      <c r="R33" s="6">
        <v>15.637638000000001</v>
      </c>
      <c r="S33" s="11">
        <f t="shared" si="2"/>
        <v>2.1146572135766282</v>
      </c>
      <c r="T33" s="6">
        <v>3.0609999999999999</v>
      </c>
      <c r="U33" s="6">
        <v>4.7720000000000002</v>
      </c>
      <c r="V33" s="11">
        <f t="shared" si="3"/>
        <v>-0.35854987426655494</v>
      </c>
    </row>
    <row r="34" spans="1:22" x14ac:dyDescent="0.2">
      <c r="A34" s="1" t="s">
        <v>64</v>
      </c>
      <c r="B34" s="4">
        <v>4004172</v>
      </c>
      <c r="C34" s="1" t="s">
        <v>65</v>
      </c>
      <c r="D34" s="5">
        <v>7462000</v>
      </c>
      <c r="E34" s="5">
        <v>6697000</v>
      </c>
      <c r="F34" s="11">
        <f t="shared" si="0"/>
        <v>0.11423025235179929</v>
      </c>
      <c r="G34" s="6">
        <v>33.100999999999999</v>
      </c>
      <c r="H34" s="6">
        <v>19.651</v>
      </c>
      <c r="I34" s="6">
        <v>16922286.886</v>
      </c>
      <c r="J34" s="6">
        <v>3739624.5150000001</v>
      </c>
      <c r="K34" s="5">
        <v>294440000</v>
      </c>
      <c r="L34" s="5">
        <v>121201000</v>
      </c>
      <c r="M34" s="11">
        <f t="shared" si="1"/>
        <v>1.4293528931279447</v>
      </c>
      <c r="N34">
        <f>IFERROR(I34/K34*1000,"")</f>
        <v>57.472785239777203</v>
      </c>
      <c r="O34">
        <f>IFERROR(J34/L34*1000,"")</f>
        <v>30.854733170518397</v>
      </c>
      <c r="P34">
        <f>IFERROR(N34/O34,"")</f>
        <v>1.8626894266806453</v>
      </c>
      <c r="Q34" s="6">
        <v>20.322355000000002</v>
      </c>
      <c r="R34" s="6">
        <v>14.191514</v>
      </c>
      <c r="S34" s="11">
        <f t="shared" si="2"/>
        <v>0.4320075363347422</v>
      </c>
      <c r="T34" s="6">
        <v>11.887</v>
      </c>
      <c r="U34" s="6">
        <v>0.64200000000000002</v>
      </c>
      <c r="V34" s="11">
        <f t="shared" si="3"/>
        <v>17.515576323987538</v>
      </c>
    </row>
    <row r="35" spans="1:22" x14ac:dyDescent="0.2">
      <c r="A35" s="1" t="s">
        <v>66</v>
      </c>
      <c r="B35" s="4">
        <v>4419132</v>
      </c>
      <c r="C35" s="1" t="s">
        <v>67</v>
      </c>
      <c r="D35" s="5">
        <v>3487203</v>
      </c>
      <c r="E35" s="5">
        <v>614825</v>
      </c>
      <c r="F35" s="11">
        <f t="shared" si="0"/>
        <v>4.6718627251656972</v>
      </c>
      <c r="G35" s="6">
        <v>11.28</v>
      </c>
      <c r="H35" s="6">
        <v>17.898</v>
      </c>
      <c r="I35" s="6">
        <v>4867245.26</v>
      </c>
      <c r="J35" s="6">
        <v>1371717.6610000001</v>
      </c>
      <c r="K35" s="5">
        <v>59996000</v>
      </c>
      <c r="L35" s="5">
        <v>77128000</v>
      </c>
      <c r="M35" s="11">
        <f t="shared" si="1"/>
        <v>-0.22212426096877913</v>
      </c>
      <c r="N35">
        <f>IFERROR(I35/K35*1000,"")</f>
        <v>81.126162744182935</v>
      </c>
      <c r="O35">
        <f>IFERROR(J35/L35*1000,"")</f>
        <v>17.784950484908205</v>
      </c>
      <c r="P35">
        <f>IFERROR(N35/O35,"")</f>
        <v>4.5615062472636208</v>
      </c>
      <c r="Q35" s="6">
        <v>16.250505</v>
      </c>
      <c r="R35" s="7" t="s">
        <v>4</v>
      </c>
      <c r="S35" s="11" t="str">
        <f t="shared" si="2"/>
        <v/>
      </c>
      <c r="T35" s="6">
        <v>7.2089999999999996</v>
      </c>
      <c r="U35" s="6">
        <v>9.5329999999999995</v>
      </c>
      <c r="V35" s="11">
        <f t="shared" si="3"/>
        <v>-0.24378474771845171</v>
      </c>
    </row>
    <row r="36" spans="1:22" x14ac:dyDescent="0.2">
      <c r="A36" s="1" t="s">
        <v>68</v>
      </c>
      <c r="B36" s="4">
        <v>4057180</v>
      </c>
      <c r="C36" s="1" t="s">
        <v>69</v>
      </c>
      <c r="D36" s="5">
        <v>121572000</v>
      </c>
      <c r="E36" s="5">
        <v>8357000</v>
      </c>
      <c r="F36" s="11">
        <f t="shared" si="0"/>
        <v>13.547325595309321</v>
      </c>
      <c r="G36" s="6">
        <v>30.968</v>
      </c>
      <c r="H36" s="6">
        <v>29.411999999999999</v>
      </c>
      <c r="I36" s="6">
        <v>177586518.52588001</v>
      </c>
      <c r="J36" s="6">
        <v>73160490.636153102</v>
      </c>
      <c r="K36" s="5">
        <v>3978762306</v>
      </c>
      <c r="L36" s="5">
        <v>2808431076</v>
      </c>
      <c r="M36" s="11">
        <f t="shared" si="1"/>
        <v>0.41672065232481414</v>
      </c>
      <c r="N36">
        <f>IFERROR(I36/K36*1000,"")</f>
        <v>44.633608360589513</v>
      </c>
      <c r="O36">
        <f>IFERROR(J36/L36*1000,"")</f>
        <v>26.050306614736055</v>
      </c>
      <c r="P36">
        <f>IFERROR(N36/O36,"")</f>
        <v>1.7133621120352309</v>
      </c>
      <c r="Q36" s="6">
        <v>36.462809999999998</v>
      </c>
      <c r="R36" s="6">
        <v>31.562739000000001</v>
      </c>
      <c r="S36" s="11">
        <f t="shared" si="2"/>
        <v>0.15524859867199736</v>
      </c>
      <c r="T36" s="6">
        <v>12.657999999999999</v>
      </c>
      <c r="U36" s="6">
        <v>24.183</v>
      </c>
      <c r="V36" s="11">
        <f t="shared" si="3"/>
        <v>-0.47657445312823055</v>
      </c>
    </row>
    <row r="37" spans="1:22" x14ac:dyDescent="0.2">
      <c r="A37" s="1" t="s">
        <v>70</v>
      </c>
      <c r="B37" s="4">
        <v>4290528</v>
      </c>
      <c r="C37" s="1" t="s">
        <v>71</v>
      </c>
      <c r="D37" s="5">
        <v>19953000</v>
      </c>
      <c r="E37" s="5">
        <v>2924200</v>
      </c>
      <c r="F37" s="11">
        <f t="shared" si="0"/>
        <v>5.8234046918815405</v>
      </c>
      <c r="G37" s="6">
        <v>28.738</v>
      </c>
      <c r="H37" s="6">
        <v>21.12</v>
      </c>
      <c r="I37" s="6">
        <v>67730328.602500007</v>
      </c>
      <c r="J37" s="6">
        <v>24674814.307999998</v>
      </c>
      <c r="K37" s="5">
        <v>572099721</v>
      </c>
      <c r="L37" s="5">
        <v>1138400000</v>
      </c>
      <c r="M37" s="11">
        <f t="shared" si="1"/>
        <v>-0.49745281008432884</v>
      </c>
      <c r="N37">
        <f>IFERROR(I37/K37*1000,"")</f>
        <v>118.38902575255759</v>
      </c>
      <c r="O37">
        <f>IFERROR(J37/L37*1000,"")</f>
        <v>21.674994999999999</v>
      </c>
      <c r="P37">
        <f>IFERROR(N37/O37,"")</f>
        <v>5.4620093685169291</v>
      </c>
      <c r="Q37" s="6">
        <v>214.056161</v>
      </c>
      <c r="R37" s="6">
        <v>5.2398389999999999</v>
      </c>
      <c r="S37" s="11">
        <f t="shared" si="2"/>
        <v>39.851667579862664</v>
      </c>
      <c r="T37" s="6">
        <v>1.569</v>
      </c>
      <c r="U37" s="6">
        <v>101.973</v>
      </c>
      <c r="V37" s="11">
        <f t="shared" si="3"/>
        <v>-0.98461357418140094</v>
      </c>
    </row>
    <row r="38" spans="1:22" x14ac:dyDescent="0.2">
      <c r="A38" s="1" t="s">
        <v>72</v>
      </c>
      <c r="B38" s="4">
        <v>4197800</v>
      </c>
      <c r="C38" s="1" t="s">
        <v>73</v>
      </c>
      <c r="D38" s="5">
        <v>28343000</v>
      </c>
      <c r="E38" s="5">
        <v>15788361</v>
      </c>
      <c r="F38" s="11">
        <f t="shared" si="0"/>
        <v>0.79518317322488374</v>
      </c>
      <c r="G38" s="6">
        <v>17.986999999999998</v>
      </c>
      <c r="H38" s="6">
        <v>13.778</v>
      </c>
      <c r="I38" s="6">
        <v>23136042.983399998</v>
      </c>
      <c r="J38" s="6">
        <v>5186561.1105000004</v>
      </c>
      <c r="K38" s="5">
        <v>714958065</v>
      </c>
      <c r="L38" s="5">
        <v>523448792</v>
      </c>
      <c r="M38" s="11">
        <f t="shared" si="1"/>
        <v>0.36586056922259558</v>
      </c>
      <c r="N38">
        <f>IFERROR(I38/K38*1000,"")</f>
        <v>32.36</v>
      </c>
      <c r="O38">
        <f>IFERROR(J38/L38*1000,"")</f>
        <v>9.908440309286263</v>
      </c>
      <c r="P38">
        <f>IFERROR(N38/O38,"")</f>
        <v>3.2659025023011918</v>
      </c>
      <c r="Q38" s="6">
        <v>11.598566</v>
      </c>
      <c r="R38" s="6">
        <v>33.536585000000002</v>
      </c>
      <c r="S38" s="11">
        <f t="shared" si="2"/>
        <v>-0.65415184640892932</v>
      </c>
      <c r="T38" s="6">
        <v>6.9960000000000004</v>
      </c>
      <c r="U38" s="6">
        <v>2.5270000000000001</v>
      </c>
      <c r="V38" s="11">
        <f t="shared" si="3"/>
        <v>1.7685001978630788</v>
      </c>
    </row>
    <row r="39" spans="1:22" x14ac:dyDescent="0.2">
      <c r="A39" s="1" t="s">
        <v>74</v>
      </c>
      <c r="B39" s="4">
        <v>4349375</v>
      </c>
      <c r="C39" s="1" t="s">
        <v>75</v>
      </c>
      <c r="D39" s="5">
        <v>45437950</v>
      </c>
      <c r="E39" s="5">
        <v>3472340</v>
      </c>
      <c r="F39" s="11">
        <f t="shared" si="0"/>
        <v>12.085685733539918</v>
      </c>
      <c r="G39" s="6">
        <v>17.670000000000002</v>
      </c>
      <c r="H39" s="6">
        <v>20.315000000000001</v>
      </c>
      <c r="I39" s="6">
        <v>26071006.998020001</v>
      </c>
      <c r="J39" s="6">
        <v>4454385.3865977405</v>
      </c>
      <c r="K39" s="5">
        <v>1326093947</v>
      </c>
      <c r="L39" s="5">
        <v>1721502264</v>
      </c>
      <c r="M39" s="11">
        <f t="shared" si="1"/>
        <v>-0.2296879448077217</v>
      </c>
      <c r="N39">
        <f>IFERROR(I39/K39*1000,"")</f>
        <v>19.66</v>
      </c>
      <c r="O39">
        <f>IFERROR(J39/L39*1000,"")</f>
        <v>2.5874990000000024</v>
      </c>
      <c r="P39">
        <f>IFERROR(N39/O39,"")</f>
        <v>7.598070569302628</v>
      </c>
      <c r="Q39" s="6">
        <v>16.789069000000001</v>
      </c>
      <c r="R39" s="6">
        <v>22.69736</v>
      </c>
      <c r="S39" s="11">
        <f t="shared" si="2"/>
        <v>-0.26030741020101011</v>
      </c>
      <c r="T39" s="6">
        <v>-0.7</v>
      </c>
      <c r="U39" s="6">
        <v>51.183</v>
      </c>
      <c r="V39" s="11">
        <f t="shared" si="3"/>
        <v>-1.0136764159974991</v>
      </c>
    </row>
    <row r="40" spans="1:22" x14ac:dyDescent="0.2">
      <c r="A40" s="1" t="s">
        <v>76</v>
      </c>
      <c r="B40" s="4">
        <v>4101861</v>
      </c>
      <c r="C40" s="1" t="s">
        <v>77</v>
      </c>
      <c r="D40" s="5">
        <v>12277000</v>
      </c>
      <c r="E40" s="5">
        <v>25484500</v>
      </c>
      <c r="F40" s="11">
        <f t="shared" si="0"/>
        <v>-0.51825619494202357</v>
      </c>
      <c r="G40" s="6">
        <v>18.312999999999999</v>
      </c>
      <c r="H40" s="6">
        <v>8.1590000000000007</v>
      </c>
      <c r="I40" s="6">
        <v>13655542.360169999</v>
      </c>
      <c r="J40" s="6">
        <v>13901166.731249999</v>
      </c>
      <c r="K40" s="5">
        <v>477022783</v>
      </c>
      <c r="L40" s="5">
        <v>492212112</v>
      </c>
      <c r="M40" s="11">
        <f t="shared" si="1"/>
        <v>-3.0859315790262354E-2</v>
      </c>
      <c r="N40">
        <f>IFERROR(I40/K40*1000,"")</f>
        <v>28.626604109535791</v>
      </c>
      <c r="O40">
        <f>IFERROR(J40/L40*1000,"")</f>
        <v>28.242228080827882</v>
      </c>
      <c r="P40">
        <f>IFERROR(N40/O40,"")</f>
        <v>1.0136099753747418</v>
      </c>
      <c r="Q40" s="7" t="s">
        <v>4</v>
      </c>
      <c r="R40" s="7" t="s">
        <v>4</v>
      </c>
      <c r="S40" s="11" t="str">
        <f t="shared" si="2"/>
        <v/>
      </c>
      <c r="T40" s="6">
        <v>5.5679999999999996</v>
      </c>
      <c r="U40" s="6">
        <v>1.5</v>
      </c>
      <c r="V40" s="11">
        <f t="shared" si="3"/>
        <v>2.7119999999999997</v>
      </c>
    </row>
    <row r="41" spans="1:22" x14ac:dyDescent="0.2">
      <c r="A41" s="1" t="s">
        <v>78</v>
      </c>
      <c r="B41" s="4">
        <v>4233298</v>
      </c>
      <c r="C41" s="1" t="s">
        <v>79</v>
      </c>
      <c r="D41" s="5">
        <v>41421000</v>
      </c>
      <c r="E41" s="5">
        <v>10115000</v>
      </c>
      <c r="F41" s="11">
        <f t="shared" si="0"/>
        <v>3.0950074147305981</v>
      </c>
      <c r="G41" s="6">
        <v>9.2149999999999999</v>
      </c>
      <c r="H41" s="6">
        <v>9.3109999999999999</v>
      </c>
      <c r="I41" s="6">
        <v>15340458.8961</v>
      </c>
      <c r="J41" s="6">
        <v>2145035.5063800002</v>
      </c>
      <c r="K41" s="5">
        <v>200005983</v>
      </c>
      <c r="L41" s="5">
        <v>125715562</v>
      </c>
      <c r="M41" s="11">
        <f t="shared" si="1"/>
        <v>0.590940531292379</v>
      </c>
      <c r="N41">
        <f>IFERROR(I41/K41*1000,"")</f>
        <v>76.7</v>
      </c>
      <c r="O41">
        <f>IFERROR(J41/L41*1000,"")</f>
        <v>17.06260921285147</v>
      </c>
      <c r="P41">
        <f>IFERROR(N41/O41,"")</f>
        <v>4.4952093225126406</v>
      </c>
      <c r="Q41" s="6">
        <v>232.42424199999999</v>
      </c>
      <c r="R41" s="6">
        <v>9.1589299999999998</v>
      </c>
      <c r="S41" s="11">
        <f t="shared" si="2"/>
        <v>24.376789865191675</v>
      </c>
      <c r="T41" s="6">
        <v>2.7909999999999999</v>
      </c>
      <c r="U41" s="6">
        <v>2.024</v>
      </c>
      <c r="V41" s="11">
        <f t="shared" si="3"/>
        <v>0.37895256916996045</v>
      </c>
    </row>
    <row r="42" spans="1:22" x14ac:dyDescent="0.2">
      <c r="A42" s="1" t="s">
        <v>80</v>
      </c>
      <c r="B42" s="4">
        <v>4126080</v>
      </c>
      <c r="C42" s="1" t="s">
        <v>81</v>
      </c>
      <c r="D42" s="5">
        <v>242290000</v>
      </c>
      <c r="E42" s="5">
        <v>32164296</v>
      </c>
      <c r="F42" s="11">
        <f t="shared" si="0"/>
        <v>6.5328867760699625</v>
      </c>
      <c r="G42" s="6">
        <v>4.367</v>
      </c>
      <c r="H42" s="6">
        <v>4.016</v>
      </c>
      <c r="I42" s="6">
        <v>294236312.64960003</v>
      </c>
      <c r="J42" s="6">
        <v>17307933.994874999</v>
      </c>
      <c r="K42" s="5">
        <v>442793000</v>
      </c>
      <c r="L42" s="5">
        <v>447297000</v>
      </c>
      <c r="M42" s="11">
        <f t="shared" si="1"/>
        <v>-1.0069372251546471E-2</v>
      </c>
      <c r="N42">
        <f>IFERROR(I42/K42*1000,"")</f>
        <v>664.50082239240464</v>
      </c>
      <c r="O42">
        <f>IFERROR(J42/L42*1000,"")</f>
        <v>38.694500510566805</v>
      </c>
      <c r="P42">
        <f>IFERROR(N42/O42,"")</f>
        <v>17.173004267387839</v>
      </c>
      <c r="Q42" s="6">
        <v>46.829096</v>
      </c>
      <c r="R42" s="6">
        <v>28.653561</v>
      </c>
      <c r="S42" s="11">
        <f t="shared" si="2"/>
        <v>0.63432028570550103</v>
      </c>
      <c r="T42" s="6">
        <v>2.597</v>
      </c>
      <c r="U42" s="6">
        <v>1.9630000000000001</v>
      </c>
      <c r="V42" s="11">
        <f t="shared" si="3"/>
        <v>0.32297503820682616</v>
      </c>
    </row>
    <row r="43" spans="1:22" x14ac:dyDescent="0.2">
      <c r="A43" s="1" t="s">
        <v>82</v>
      </c>
      <c r="B43" s="4">
        <v>4074303</v>
      </c>
      <c r="C43" s="1" t="s">
        <v>83</v>
      </c>
      <c r="D43" s="5">
        <v>34065000</v>
      </c>
      <c r="E43" s="5">
        <v>6597000</v>
      </c>
      <c r="F43" s="11">
        <f t="shared" si="0"/>
        <v>4.1637107776261937</v>
      </c>
      <c r="G43" s="6">
        <v>13.103999999999999</v>
      </c>
      <c r="H43" s="6">
        <v>6.7910000000000004</v>
      </c>
      <c r="I43" s="6">
        <v>34100979.140539996</v>
      </c>
      <c r="J43" s="6">
        <v>1441037.5</v>
      </c>
      <c r="K43" s="5">
        <v>141800000</v>
      </c>
      <c r="L43" s="5">
        <v>153200000</v>
      </c>
      <c r="M43" s="11">
        <f t="shared" si="1"/>
        <v>-7.4412532637075701E-2</v>
      </c>
      <c r="N43">
        <f>IFERROR(I43/K43*1000,"")</f>
        <v>240.48645374146682</v>
      </c>
      <c r="O43">
        <f>IFERROR(J43/L43*1000,"")</f>
        <v>9.40625</v>
      </c>
      <c r="P43">
        <f>IFERROR(N43/O43,"")</f>
        <v>25.56666617849481</v>
      </c>
      <c r="Q43" s="6">
        <v>15.911376000000001</v>
      </c>
      <c r="R43" s="6">
        <v>9.0793920000000004</v>
      </c>
      <c r="S43" s="11">
        <f t="shared" si="2"/>
        <v>0.75247153113336229</v>
      </c>
      <c r="T43" s="6">
        <v>2.1579999999999999</v>
      </c>
      <c r="U43" s="6">
        <v>0.21199999999999999</v>
      </c>
      <c r="V43" s="11">
        <f t="shared" si="3"/>
        <v>9.1792452830188687</v>
      </c>
    </row>
    <row r="44" spans="1:22" x14ac:dyDescent="0.2">
      <c r="A44" s="1" t="s">
        <v>84</v>
      </c>
      <c r="B44" s="4">
        <v>4049266</v>
      </c>
      <c r="C44" s="1" t="s">
        <v>85</v>
      </c>
      <c r="D44" s="5">
        <v>35460400</v>
      </c>
      <c r="E44" s="5">
        <v>3653695</v>
      </c>
      <c r="F44" s="11">
        <f t="shared" si="0"/>
        <v>8.7053530740798006</v>
      </c>
      <c r="G44" s="6">
        <v>17.908000000000001</v>
      </c>
      <c r="H44" s="6">
        <v>9.2870000000000008</v>
      </c>
      <c r="I44" s="6">
        <v>50609293.038180001</v>
      </c>
      <c r="J44" s="6">
        <v>1742481.1023681599</v>
      </c>
      <c r="K44" s="5">
        <v>334848565</v>
      </c>
      <c r="L44" s="5">
        <v>224724188</v>
      </c>
      <c r="M44" s="11">
        <f t="shared" si="1"/>
        <v>0.49004238475655315</v>
      </c>
      <c r="N44">
        <f>IFERROR(I44/K44*1000,"")</f>
        <v>151.14083895859014</v>
      </c>
      <c r="O44">
        <f>IFERROR(J44/L44*1000,"")</f>
        <v>7.753865384389151</v>
      </c>
      <c r="P44">
        <f>IFERROR(N44/O44,"")</f>
        <v>19.492321760303167</v>
      </c>
      <c r="Q44" s="6">
        <v>10.997106</v>
      </c>
      <c r="R44" s="6">
        <v>9.1842649999999999</v>
      </c>
      <c r="S44" s="11">
        <f t="shared" si="2"/>
        <v>0.19738552840102064</v>
      </c>
      <c r="T44" s="6">
        <v>13.382999999999999</v>
      </c>
      <c r="U44" s="6">
        <v>5.2469999999999999</v>
      </c>
      <c r="V44" s="11">
        <f t="shared" si="3"/>
        <v>1.5506003430531732</v>
      </c>
    </row>
    <row r="45" spans="1:22" x14ac:dyDescent="0.2">
      <c r="A45" s="1" t="s">
        <v>86</v>
      </c>
      <c r="B45" s="4">
        <v>4915629</v>
      </c>
      <c r="C45" s="1" t="s">
        <v>87</v>
      </c>
      <c r="D45" s="5">
        <v>6401320000</v>
      </c>
      <c r="E45" s="5">
        <v>1883407000</v>
      </c>
      <c r="F45" s="11">
        <f t="shared" si="0"/>
        <v>2.3987980293160214</v>
      </c>
      <c r="G45" s="6">
        <v>12.348000000000001</v>
      </c>
      <c r="H45" s="6">
        <v>13.348000000000001</v>
      </c>
      <c r="I45" s="6">
        <v>6327726552.5500002</v>
      </c>
      <c r="J45" s="6">
        <v>2303973577.0799999</v>
      </c>
      <c r="K45" s="5">
        <v>2995288080</v>
      </c>
      <c r="L45" s="5">
        <v>3657100916</v>
      </c>
      <c r="M45" s="11">
        <f t="shared" si="1"/>
        <v>-0.18096652271872937</v>
      </c>
      <c r="N45">
        <f>IFERROR(I45/K45*1000,"")</f>
        <v>2112.56025582354</v>
      </c>
      <c r="O45">
        <f>IFERROR(J45/L45*1000,"")</f>
        <v>630</v>
      </c>
      <c r="P45">
        <f>IFERROR(N45/O45,"")</f>
        <v>3.3532702473389526</v>
      </c>
      <c r="Q45" s="6">
        <v>20.312109</v>
      </c>
      <c r="R45" s="6">
        <v>37.765256000000001</v>
      </c>
      <c r="S45" s="11">
        <f t="shared" si="2"/>
        <v>-0.46214825076255273</v>
      </c>
      <c r="T45" s="6">
        <v>4.915</v>
      </c>
      <c r="U45" s="6">
        <v>3.2869999999999999</v>
      </c>
      <c r="V45" s="11">
        <f t="shared" si="3"/>
        <v>0.49528445390933995</v>
      </c>
    </row>
    <row r="46" spans="1:22" x14ac:dyDescent="0.2">
      <c r="A46" s="1" t="s">
        <v>88</v>
      </c>
      <c r="B46" s="4">
        <v>4165895</v>
      </c>
      <c r="C46" s="1" t="s">
        <v>89</v>
      </c>
      <c r="D46" s="5">
        <v>9169900</v>
      </c>
      <c r="E46" s="5">
        <v>5733000</v>
      </c>
      <c r="F46" s="11">
        <f t="shared" si="0"/>
        <v>0.59949415663701378</v>
      </c>
      <c r="G46" s="6">
        <v>3.4020000000000001</v>
      </c>
      <c r="H46" s="6">
        <v>2.0270000000000001</v>
      </c>
      <c r="I46" s="6">
        <v>3086323.6416000002</v>
      </c>
      <c r="J46" s="6">
        <v>562938</v>
      </c>
      <c r="K46" s="5">
        <v>1353700000</v>
      </c>
      <c r="L46" s="5">
        <v>1655700000</v>
      </c>
      <c r="M46" s="11">
        <f t="shared" si="1"/>
        <v>-0.18240019327172796</v>
      </c>
      <c r="N46">
        <f>IFERROR(I46/K46*1000,"")</f>
        <v>2.2799169990396688</v>
      </c>
      <c r="O46">
        <f>IFERROR(J46/L46*1000,"")</f>
        <v>0.34</v>
      </c>
      <c r="P46">
        <f>IFERROR(N46/O46,"")</f>
        <v>6.7056382324696138</v>
      </c>
      <c r="Q46" s="7" t="s">
        <v>396</v>
      </c>
      <c r="R46" s="6">
        <v>16.190476</v>
      </c>
      <c r="S46" s="11" t="str">
        <f t="shared" si="2"/>
        <v/>
      </c>
      <c r="T46" s="6">
        <v>0.35099999999999998</v>
      </c>
      <c r="U46" s="6">
        <v>-3.3929999999999998</v>
      </c>
      <c r="V46" s="11">
        <f t="shared" si="3"/>
        <v>-1.103448275862069</v>
      </c>
    </row>
    <row r="47" spans="1:22" x14ac:dyDescent="0.2">
      <c r="A47" s="1" t="s">
        <v>90</v>
      </c>
      <c r="B47" s="4">
        <v>4773175</v>
      </c>
      <c r="C47" s="1" t="s">
        <v>91</v>
      </c>
      <c r="D47" s="7" t="s">
        <v>4</v>
      </c>
      <c r="E47" s="7" t="s">
        <v>4</v>
      </c>
      <c r="F47" s="11" t="str">
        <f t="shared" si="0"/>
        <v/>
      </c>
      <c r="G47" s="7" t="s">
        <v>4</v>
      </c>
      <c r="H47" s="7" t="s">
        <v>4</v>
      </c>
      <c r="I47" s="6">
        <v>304800.82709999999</v>
      </c>
      <c r="J47" s="7" t="s">
        <v>4</v>
      </c>
      <c r="K47" s="5">
        <v>395862249</v>
      </c>
      <c r="L47" s="7" t="s">
        <v>4</v>
      </c>
      <c r="M47" s="11" t="str">
        <f t="shared" si="1"/>
        <v/>
      </c>
      <c r="N47">
        <f>IFERROR(I47/K47*1000,"")</f>
        <v>0.76996689598456758</v>
      </c>
      <c r="O47" t="str">
        <f>IFERROR(J47/L47*1000,"")</f>
        <v/>
      </c>
      <c r="P47" t="str">
        <f>IFERROR(N47/O47,"")</f>
        <v/>
      </c>
      <c r="Q47" s="7" t="s">
        <v>396</v>
      </c>
      <c r="R47" s="7" t="s">
        <v>4</v>
      </c>
      <c r="S47" s="11" t="str">
        <f t="shared" si="2"/>
        <v/>
      </c>
      <c r="T47" s="7" t="s">
        <v>4</v>
      </c>
      <c r="U47" s="7" t="s">
        <v>4</v>
      </c>
      <c r="V47" s="11" t="str">
        <f t="shared" si="3"/>
        <v/>
      </c>
    </row>
    <row r="48" spans="1:22" x14ac:dyDescent="0.2">
      <c r="A48" s="1" t="s">
        <v>92</v>
      </c>
      <c r="B48" s="4">
        <v>4280807</v>
      </c>
      <c r="C48" s="1" t="s">
        <v>93</v>
      </c>
      <c r="D48" s="5">
        <v>19130130000</v>
      </c>
      <c r="E48" s="5">
        <v>2536052307</v>
      </c>
      <c r="F48" s="11">
        <f t="shared" si="0"/>
        <v>6.5432710702366439</v>
      </c>
      <c r="G48" s="6">
        <v>10.771000000000001</v>
      </c>
      <c r="H48" s="6">
        <v>18.555</v>
      </c>
      <c r="I48" s="6">
        <v>1489664943.5</v>
      </c>
      <c r="J48" s="7" t="s">
        <v>4</v>
      </c>
      <c r="K48" s="5">
        <v>16955189</v>
      </c>
      <c r="L48" s="5">
        <v>15203053</v>
      </c>
      <c r="M48" s="11">
        <f t="shared" si="1"/>
        <v>0.11524895690359038</v>
      </c>
      <c r="N48">
        <f>IFERROR(I48/K48*1000,"")</f>
        <v>87858.940616940337</v>
      </c>
      <c r="O48" t="str">
        <f>IFERROR(J48/L48*1000,"")</f>
        <v/>
      </c>
      <c r="P48" t="str">
        <f>IFERROR(N48/O48,"")</f>
        <v/>
      </c>
      <c r="Q48" s="7" t="s">
        <v>396</v>
      </c>
      <c r="R48" s="7" t="s">
        <v>4</v>
      </c>
      <c r="S48" s="11" t="str">
        <f t="shared" si="2"/>
        <v/>
      </c>
      <c r="T48" s="6">
        <v>-2.0299999999999998</v>
      </c>
      <c r="U48" s="6">
        <v>5.6000000000000001E-2</v>
      </c>
      <c r="V48" s="11">
        <f t="shared" si="3"/>
        <v>-37.249999999999993</v>
      </c>
    </row>
    <row r="49" spans="1:22" x14ac:dyDescent="0.2">
      <c r="A49" s="1" t="s">
        <v>94</v>
      </c>
      <c r="B49" s="4">
        <v>4987297</v>
      </c>
      <c r="C49" s="1" t="s">
        <v>95</v>
      </c>
      <c r="D49" s="5">
        <v>2848800</v>
      </c>
      <c r="E49" s="5">
        <v>538900</v>
      </c>
      <c r="F49" s="11">
        <f t="shared" si="0"/>
        <v>4.2863239933197255</v>
      </c>
      <c r="G49" s="6">
        <v>12.766999999999999</v>
      </c>
      <c r="H49" s="6">
        <v>13.007999999999999</v>
      </c>
      <c r="I49" s="6">
        <v>1879715.601</v>
      </c>
      <c r="J49" s="6">
        <v>1296487.5</v>
      </c>
      <c r="K49" s="5">
        <v>4186449</v>
      </c>
      <c r="L49" s="5">
        <v>2245000</v>
      </c>
      <c r="M49" s="11">
        <f t="shared" si="1"/>
        <v>0.86478797327394208</v>
      </c>
      <c r="N49">
        <f>IFERROR(I49/K49*1000,"")</f>
        <v>449</v>
      </c>
      <c r="O49">
        <f>IFERROR(J49/L49*1000,"")</f>
        <v>577.5</v>
      </c>
      <c r="P49">
        <f>IFERROR(N49/O49,"")</f>
        <v>0.77748917748917745</v>
      </c>
      <c r="Q49" s="6">
        <v>41.192661000000001</v>
      </c>
      <c r="R49" s="6">
        <v>37.578083999999997</v>
      </c>
      <c r="S49" s="11">
        <f t="shared" si="2"/>
        <v>9.6188432598107054E-2</v>
      </c>
      <c r="T49" s="6">
        <v>1.6040000000000001</v>
      </c>
      <c r="U49" s="6">
        <v>6.42</v>
      </c>
      <c r="V49" s="11">
        <f t="shared" si="3"/>
        <v>-0.75015576323987543</v>
      </c>
    </row>
    <row r="50" spans="1:22" x14ac:dyDescent="0.2">
      <c r="A50" s="1" t="s">
        <v>96</v>
      </c>
      <c r="B50" s="4">
        <v>4810958</v>
      </c>
      <c r="C50" s="1" t="s">
        <v>369</v>
      </c>
      <c r="D50" s="5">
        <v>245879000</v>
      </c>
      <c r="E50" s="5">
        <v>7337511</v>
      </c>
      <c r="F50" s="11">
        <f t="shared" si="0"/>
        <v>32.509864584870812</v>
      </c>
      <c r="G50" s="6">
        <v>26.506</v>
      </c>
      <c r="H50" s="6">
        <v>21.134</v>
      </c>
      <c r="I50" s="6">
        <v>973787349.40199995</v>
      </c>
      <c r="J50" s="6">
        <v>34645307.303999998</v>
      </c>
      <c r="K50" s="5">
        <v>830783660</v>
      </c>
      <c r="L50" s="5">
        <v>631775600</v>
      </c>
      <c r="M50" s="11">
        <f t="shared" si="1"/>
        <v>0.31499801511802605</v>
      </c>
      <c r="N50">
        <f>IFERROR(I50/K50*1000,"")</f>
        <v>1172.131080914615</v>
      </c>
      <c r="O50">
        <f>IFERROR(J50/L50*1000,"")</f>
        <v>54.837995174235914</v>
      </c>
      <c r="P50">
        <f>IFERROR(N50/O50,"")</f>
        <v>21.374433496163036</v>
      </c>
      <c r="Q50" s="6">
        <v>21.592025</v>
      </c>
      <c r="R50" s="6">
        <v>103.645008</v>
      </c>
      <c r="S50" s="11">
        <f t="shared" si="2"/>
        <v>-0.79167327576452118</v>
      </c>
      <c r="T50" s="6">
        <v>18.329000000000001</v>
      </c>
      <c r="U50" s="6">
        <v>3.855</v>
      </c>
      <c r="V50" s="11">
        <f t="shared" si="3"/>
        <v>3.7546044098573281</v>
      </c>
    </row>
    <row r="51" spans="1:22" x14ac:dyDescent="0.2">
      <c r="A51" s="1" t="s">
        <v>97</v>
      </c>
      <c r="B51" s="4">
        <v>4812722</v>
      </c>
      <c r="C51" s="1" t="s">
        <v>98</v>
      </c>
      <c r="D51" s="5">
        <v>3373504</v>
      </c>
      <c r="E51" s="5">
        <v>1136675</v>
      </c>
      <c r="F51" s="11">
        <f t="shared" si="0"/>
        <v>1.9678703235313524</v>
      </c>
      <c r="G51" s="6">
        <v>7.4180000000000001</v>
      </c>
      <c r="H51" s="6">
        <v>2.2069999999999999</v>
      </c>
      <c r="I51" s="6">
        <v>892520</v>
      </c>
      <c r="J51" s="6">
        <v>99187</v>
      </c>
      <c r="K51" s="5">
        <v>18760000</v>
      </c>
      <c r="L51" s="5">
        <v>12700000</v>
      </c>
      <c r="M51" s="11">
        <f t="shared" si="1"/>
        <v>0.47716535433070861</v>
      </c>
      <c r="N51">
        <f>IFERROR(I51/K51*1000,"")</f>
        <v>47.575692963752665</v>
      </c>
      <c r="O51">
        <f>IFERROR(J51/L51*1000,"")</f>
        <v>7.8100000000000005</v>
      </c>
      <c r="P51">
        <f>IFERROR(N51/O51,"")</f>
        <v>6.09163802352787</v>
      </c>
      <c r="Q51" s="7" t="s">
        <v>396</v>
      </c>
      <c r="R51" s="6">
        <v>9.8737580000000005</v>
      </c>
      <c r="S51" s="11" t="str">
        <f t="shared" si="2"/>
        <v/>
      </c>
      <c r="T51" s="6">
        <v>3.274</v>
      </c>
      <c r="U51" s="6">
        <v>-5.2329999999999997</v>
      </c>
      <c r="V51" s="11">
        <f t="shared" si="3"/>
        <v>-1.6256449455379323</v>
      </c>
    </row>
    <row r="52" spans="1:22" x14ac:dyDescent="0.2">
      <c r="A52" s="1" t="s">
        <v>99</v>
      </c>
      <c r="B52" s="4">
        <v>4992446</v>
      </c>
      <c r="C52" s="1" t="s">
        <v>100</v>
      </c>
      <c r="D52" s="5">
        <v>4627334</v>
      </c>
      <c r="E52" s="5">
        <v>2042301</v>
      </c>
      <c r="F52" s="11">
        <f t="shared" si="0"/>
        <v>1.2657453529132092</v>
      </c>
      <c r="G52" s="6">
        <v>6.1719999999999997</v>
      </c>
      <c r="H52" s="6">
        <v>5.218</v>
      </c>
      <c r="I52" s="6">
        <v>1474004.73</v>
      </c>
      <c r="J52" s="6">
        <v>314600</v>
      </c>
      <c r="K52" s="5">
        <v>69202080</v>
      </c>
      <c r="L52" s="5">
        <v>57192800</v>
      </c>
      <c r="M52" s="11">
        <f t="shared" si="1"/>
        <v>0.20997887846022567</v>
      </c>
      <c r="N52">
        <f>IFERROR(I52/K52*1000,"")</f>
        <v>21.300006155884333</v>
      </c>
      <c r="O52">
        <f>IFERROR(J52/L52*1000,"")</f>
        <v>5.5006923948469044</v>
      </c>
      <c r="P52">
        <f>IFERROR(N52/O52,"")</f>
        <v>3.8722409156778808</v>
      </c>
      <c r="Q52" s="6">
        <v>11.767956</v>
      </c>
      <c r="R52" s="6">
        <v>18.965516999999998</v>
      </c>
      <c r="S52" s="11">
        <f t="shared" si="2"/>
        <v>-0.37950776664828068</v>
      </c>
      <c r="T52" s="6">
        <v>2.669</v>
      </c>
      <c r="U52" s="6">
        <v>0.874</v>
      </c>
      <c r="V52" s="11">
        <f t="shared" si="3"/>
        <v>2.053775743707094</v>
      </c>
    </row>
    <row r="53" spans="1:22" x14ac:dyDescent="0.2">
      <c r="A53" s="1" t="s">
        <v>101</v>
      </c>
      <c r="B53" s="4">
        <v>4811203</v>
      </c>
      <c r="C53" s="1" t="s">
        <v>102</v>
      </c>
      <c r="D53" s="5">
        <v>12237401</v>
      </c>
      <c r="E53" s="5">
        <v>80821.376000000004</v>
      </c>
      <c r="F53" s="11">
        <f t="shared" si="0"/>
        <v>150.41292570915891</v>
      </c>
      <c r="G53" s="6">
        <v>4.2190000000000003</v>
      </c>
      <c r="H53" s="6">
        <v>8.766</v>
      </c>
      <c r="I53" s="6">
        <v>6809497.4299999997</v>
      </c>
      <c r="J53" s="6">
        <v>74563.92</v>
      </c>
      <c r="K53" s="5">
        <v>191603879</v>
      </c>
      <c r="L53" s="5">
        <v>27833876</v>
      </c>
      <c r="M53" s="11">
        <f t="shared" si="1"/>
        <v>5.88383748637811</v>
      </c>
      <c r="N53">
        <f>IFERROR(I53/K53*1000,"")</f>
        <v>35.53945497105515</v>
      </c>
      <c r="O53">
        <f>IFERROR(J53/L53*1000,"")</f>
        <v>2.6788910031790039</v>
      </c>
      <c r="P53">
        <f>IFERROR(N53/O53,"")</f>
        <v>13.266480393894696</v>
      </c>
      <c r="Q53" s="6">
        <v>24.586192</v>
      </c>
      <c r="R53" s="7" t="s">
        <v>4</v>
      </c>
      <c r="S53" s="11" t="str">
        <f t="shared" si="2"/>
        <v/>
      </c>
      <c r="T53" s="6">
        <v>2.0699999999999998</v>
      </c>
      <c r="U53" s="6">
        <v>5.0119999999999996</v>
      </c>
      <c r="V53" s="11">
        <f t="shared" si="3"/>
        <v>-0.58699122106943336</v>
      </c>
    </row>
    <row r="54" spans="1:22" x14ac:dyDescent="0.2">
      <c r="A54" s="1" t="s">
        <v>103</v>
      </c>
      <c r="B54" s="4">
        <v>4200274</v>
      </c>
      <c r="C54" s="1" t="s">
        <v>104</v>
      </c>
      <c r="D54" s="5">
        <v>22369000</v>
      </c>
      <c r="E54" s="5">
        <v>6271000</v>
      </c>
      <c r="F54" s="11">
        <f t="shared" si="0"/>
        <v>2.5670546962206986</v>
      </c>
      <c r="G54" s="6">
        <v>15.45</v>
      </c>
      <c r="H54" s="6">
        <v>3.2210000000000001</v>
      </c>
      <c r="I54" s="6">
        <v>9334842.4117799997</v>
      </c>
      <c r="J54" s="6">
        <v>822492.817402613</v>
      </c>
      <c r="K54" s="5">
        <v>94017938</v>
      </c>
      <c r="L54" s="5">
        <v>85409413</v>
      </c>
      <c r="M54" s="11">
        <f t="shared" si="1"/>
        <v>0.10079129100208184</v>
      </c>
      <c r="N54">
        <f>IFERROR(I54/K54*1000,"")</f>
        <v>99.287887081505659</v>
      </c>
      <c r="O54">
        <f>IFERROR(J54/L54*1000,"")</f>
        <v>9.6300019929022707</v>
      </c>
      <c r="P54">
        <f>IFERROR(N54/O54,"")</f>
        <v>10.310266514449856</v>
      </c>
      <c r="Q54" s="6">
        <v>10.339744</v>
      </c>
      <c r="R54" s="6">
        <v>13.366168</v>
      </c>
      <c r="S54" s="11">
        <f t="shared" si="2"/>
        <v>-0.22642420774600469</v>
      </c>
      <c r="T54" s="6">
        <v>4.5250000000000004</v>
      </c>
      <c r="U54" s="6">
        <v>1.6419999999999999</v>
      </c>
      <c r="V54" s="11">
        <f t="shared" si="3"/>
        <v>1.7557856272838008</v>
      </c>
    </row>
    <row r="55" spans="1:22" x14ac:dyDescent="0.2">
      <c r="A55" s="1" t="s">
        <v>105</v>
      </c>
      <c r="B55" s="4">
        <v>4136907</v>
      </c>
      <c r="C55" s="1" t="s">
        <v>106</v>
      </c>
      <c r="D55" s="5">
        <v>15165000</v>
      </c>
      <c r="E55" s="5">
        <v>15545000</v>
      </c>
      <c r="F55" s="11">
        <f t="shared" si="0"/>
        <v>-2.4445159215181755E-2</v>
      </c>
      <c r="G55" s="6">
        <v>25.513000000000002</v>
      </c>
      <c r="H55" s="6">
        <v>20.707999999999998</v>
      </c>
      <c r="I55" s="6">
        <v>55489232.926119998</v>
      </c>
      <c r="J55" s="6">
        <v>33791491.057187498</v>
      </c>
      <c r="K55" s="5">
        <v>572000000</v>
      </c>
      <c r="L55" s="5">
        <v>854953682</v>
      </c>
      <c r="M55" s="11">
        <f t="shared" si="1"/>
        <v>-0.33095790796301872</v>
      </c>
      <c r="N55">
        <f>IFERROR(I55/K55*1000,"")</f>
        <v>97.009148472237754</v>
      </c>
      <c r="O55">
        <f>IFERROR(J55/L55*1000,"")</f>
        <v>39.524352919492422</v>
      </c>
      <c r="P55">
        <f>IFERROR(N55/O55,"")</f>
        <v>2.4544145901600647</v>
      </c>
      <c r="Q55" s="6">
        <v>4.2395529999999999</v>
      </c>
      <c r="R55" s="6">
        <v>23.882576</v>
      </c>
      <c r="S55" s="11">
        <f t="shared" si="2"/>
        <v>-0.82248342892324511</v>
      </c>
      <c r="T55" s="6">
        <v>87.168000000000006</v>
      </c>
      <c r="U55" s="6">
        <v>9.1479999999999997</v>
      </c>
      <c r="V55" s="11">
        <f t="shared" si="3"/>
        <v>8.5286401399212952</v>
      </c>
    </row>
    <row r="56" spans="1:22" x14ac:dyDescent="0.2">
      <c r="A56" s="1" t="s">
        <v>107</v>
      </c>
      <c r="B56" s="4">
        <v>4280078</v>
      </c>
      <c r="C56" s="1" t="s">
        <v>108</v>
      </c>
      <c r="D56" s="5">
        <v>30581900</v>
      </c>
      <c r="E56" s="5">
        <v>11164500</v>
      </c>
      <c r="F56" s="11">
        <f t="shared" si="0"/>
        <v>1.7392091002731873</v>
      </c>
      <c r="G56" s="6">
        <v>5.431</v>
      </c>
      <c r="H56" s="6">
        <v>4.1680000000000001</v>
      </c>
      <c r="I56" s="6">
        <v>8654665.4250000007</v>
      </c>
      <c r="J56" s="6">
        <v>1081563.6810000001</v>
      </c>
      <c r="K56" s="5">
        <v>253278953</v>
      </c>
      <c r="L56" s="5">
        <v>196647942</v>
      </c>
      <c r="M56" s="11">
        <f t="shared" si="1"/>
        <v>0.28798171200794975</v>
      </c>
      <c r="N56">
        <f>IFERROR(I56/K56*1000,"")</f>
        <v>34.170488003399164</v>
      </c>
      <c r="O56">
        <f>IFERROR(J56/L56*1000,"")</f>
        <v>5.5000000000000009</v>
      </c>
      <c r="P56">
        <f>IFERROR(N56/O56,"")</f>
        <v>6.2128160006180293</v>
      </c>
      <c r="Q56" s="6">
        <v>13.257576</v>
      </c>
      <c r="R56" s="6">
        <v>14.666667</v>
      </c>
      <c r="S56" s="11">
        <f t="shared" si="2"/>
        <v>-9.6074384180127592E-2</v>
      </c>
      <c r="T56" s="6">
        <v>2.2429999999999999</v>
      </c>
      <c r="U56" s="6">
        <v>0.77700000000000002</v>
      </c>
      <c r="V56" s="11">
        <f t="shared" si="3"/>
        <v>1.8867438867438864</v>
      </c>
    </row>
    <row r="57" spans="1:22" x14ac:dyDescent="0.2">
      <c r="A57" s="1" t="s">
        <v>109</v>
      </c>
      <c r="B57" s="4">
        <v>4439968</v>
      </c>
      <c r="C57" s="1" t="s">
        <v>110</v>
      </c>
      <c r="D57" s="5">
        <v>28528000</v>
      </c>
      <c r="E57" s="5">
        <v>2135536168</v>
      </c>
      <c r="F57" s="11">
        <f t="shared" si="0"/>
        <v>-0.98664129391602984</v>
      </c>
      <c r="G57" s="6">
        <v>6.8570000000000002</v>
      </c>
      <c r="H57" s="6">
        <v>20.658000000000001</v>
      </c>
      <c r="I57" s="6">
        <v>8393156296.5360003</v>
      </c>
      <c r="J57" s="6">
        <v>2664700388.4000001</v>
      </c>
      <c r="K57" s="5">
        <v>1299853848</v>
      </c>
      <c r="L57" s="5">
        <v>1299853848</v>
      </c>
      <c r="M57" s="11">
        <f t="shared" si="1"/>
        <v>0</v>
      </c>
      <c r="N57">
        <f>IFERROR(I57/K57*1000,"")</f>
        <v>6457</v>
      </c>
      <c r="O57">
        <f>IFERROR(J57/L57*1000,"")</f>
        <v>2050.0000000000005</v>
      </c>
      <c r="P57">
        <f>IFERROR(N57/O57,"")</f>
        <v>3.1497560975609749</v>
      </c>
      <c r="Q57" s="6">
        <v>6.7380269999999998</v>
      </c>
      <c r="R57" s="6">
        <v>37.878788</v>
      </c>
      <c r="S57" s="11">
        <f t="shared" si="2"/>
        <v>-0.82211608776922851</v>
      </c>
      <c r="T57" s="6">
        <v>1.2230000000000001</v>
      </c>
      <c r="U57" s="6">
        <v>12.042</v>
      </c>
      <c r="V57" s="11">
        <f t="shared" si="3"/>
        <v>-0.89843879754193656</v>
      </c>
    </row>
    <row r="58" spans="1:22" x14ac:dyDescent="0.2">
      <c r="A58" s="1" t="s">
        <v>111</v>
      </c>
      <c r="B58" s="4">
        <v>4059899</v>
      </c>
      <c r="C58" s="1" t="s">
        <v>112</v>
      </c>
      <c r="D58" s="5">
        <v>49715000</v>
      </c>
      <c r="E58" s="5">
        <v>3049020</v>
      </c>
      <c r="F58" s="11">
        <f t="shared" si="0"/>
        <v>15.305239060419414</v>
      </c>
      <c r="G58" s="6">
        <v>17.760999999999999</v>
      </c>
      <c r="H58" s="6">
        <v>8.4260000000000002</v>
      </c>
      <c r="I58" s="6">
        <v>56924948.669</v>
      </c>
      <c r="J58" s="6">
        <v>2105142.5529999998</v>
      </c>
      <c r="K58" s="5">
        <v>2168245238</v>
      </c>
      <c r="L58" s="5">
        <v>270668740</v>
      </c>
      <c r="M58" s="11">
        <f t="shared" si="1"/>
        <v>7.0106969057453767</v>
      </c>
      <c r="N58">
        <f>IFERROR(I58/K58*1000,"")</f>
        <v>26.253925373085497</v>
      </c>
      <c r="O58">
        <f>IFERROR(J58/L58*1000,"")</f>
        <v>7.777560692823263</v>
      </c>
      <c r="P58">
        <f>IFERROR(N58/O58,"")</f>
        <v>3.3755989069055139</v>
      </c>
      <c r="Q58" s="6">
        <v>10.496596</v>
      </c>
      <c r="R58" s="7" t="s">
        <v>4</v>
      </c>
      <c r="S58" s="11" t="str">
        <f t="shared" si="2"/>
        <v/>
      </c>
      <c r="T58" s="6">
        <v>11.127000000000001</v>
      </c>
      <c r="U58" s="6">
        <v>7.1470000000000002</v>
      </c>
      <c r="V58" s="11">
        <f t="shared" si="3"/>
        <v>0.55687701133342671</v>
      </c>
    </row>
    <row r="59" spans="1:22" x14ac:dyDescent="0.2">
      <c r="A59" s="1" t="s">
        <v>113</v>
      </c>
      <c r="B59" s="4">
        <v>4350028</v>
      </c>
      <c r="C59" s="1" t="s">
        <v>114</v>
      </c>
      <c r="D59" s="5">
        <v>3340000</v>
      </c>
      <c r="E59" s="5">
        <v>2287000</v>
      </c>
      <c r="F59" s="11">
        <f t="shared" si="0"/>
        <v>0.46042850896370791</v>
      </c>
      <c r="G59" s="6">
        <v>11.198</v>
      </c>
      <c r="H59" s="6">
        <v>19.37</v>
      </c>
      <c r="I59" s="6">
        <v>2067885.7227</v>
      </c>
      <c r="J59" s="6">
        <v>1062429.1665000001</v>
      </c>
      <c r="K59" s="5">
        <v>28492847</v>
      </c>
      <c r="L59" s="5">
        <v>24699360</v>
      </c>
      <c r="M59" s="11">
        <f t="shared" si="1"/>
        <v>0.15358644920354214</v>
      </c>
      <c r="N59">
        <f>IFERROR(I59/K59*1000,"")</f>
        <v>72.575608983545933</v>
      </c>
      <c r="O59">
        <f>IFERROR(J59/L59*1000,"")</f>
        <v>43.014441123170805</v>
      </c>
      <c r="P59">
        <f>IFERROR(N59/O59,"")</f>
        <v>1.6872382178749561</v>
      </c>
      <c r="Q59" s="6">
        <v>2.8447460000000002</v>
      </c>
      <c r="R59" s="6">
        <v>31.844581000000002</v>
      </c>
      <c r="S59" s="11">
        <f t="shared" si="2"/>
        <v>-0.91066781503578265</v>
      </c>
      <c r="T59" s="6">
        <v>3.2629999999999999</v>
      </c>
      <c r="U59" s="6">
        <v>4.6790000000000003</v>
      </c>
      <c r="V59" s="11">
        <f t="shared" si="3"/>
        <v>-0.30262876683051942</v>
      </c>
    </row>
    <row r="60" spans="1:22" x14ac:dyDescent="0.2">
      <c r="A60" s="1" t="s">
        <v>115</v>
      </c>
      <c r="B60" s="4">
        <v>103619</v>
      </c>
      <c r="C60" s="1" t="s">
        <v>116</v>
      </c>
      <c r="D60" s="5">
        <v>3268940</v>
      </c>
      <c r="E60" s="5">
        <v>768118</v>
      </c>
      <c r="F60" s="11">
        <f t="shared" si="0"/>
        <v>3.2557784090465267</v>
      </c>
      <c r="G60" s="6">
        <v>18.361999999999998</v>
      </c>
      <c r="H60" s="6">
        <v>28.576000000000001</v>
      </c>
      <c r="I60" s="6">
        <v>17468999.101440001</v>
      </c>
      <c r="J60" s="6">
        <v>2147968.1141875</v>
      </c>
      <c r="K60" s="5">
        <v>52289868</v>
      </c>
      <c r="L60" s="5">
        <v>71424323</v>
      </c>
      <c r="M60" s="11">
        <f t="shared" si="1"/>
        <v>-0.26789830405532855</v>
      </c>
      <c r="N60">
        <f>IFERROR(I60/K60*1000,"")</f>
        <v>334.08000000000004</v>
      </c>
      <c r="O60">
        <f>IFERROR(J60/L60*1000,"")</f>
        <v>30.07334230087837</v>
      </c>
      <c r="P60">
        <f>IFERROR(N60/O60,"")</f>
        <v>11.108841732907166</v>
      </c>
      <c r="Q60" s="6">
        <v>58.518129000000002</v>
      </c>
      <c r="R60" s="6">
        <v>15.37622</v>
      </c>
      <c r="S60" s="11">
        <f t="shared" si="2"/>
        <v>2.8057551856047844</v>
      </c>
      <c r="T60" s="6">
        <v>13.645</v>
      </c>
      <c r="U60" s="6">
        <v>19.84</v>
      </c>
      <c r="V60" s="11">
        <f t="shared" si="3"/>
        <v>-0.31224798387096775</v>
      </c>
    </row>
    <row r="61" spans="1:22" x14ac:dyDescent="0.2">
      <c r="A61" s="1" t="s">
        <v>117</v>
      </c>
      <c r="B61" s="4">
        <v>4145136</v>
      </c>
      <c r="C61" s="1" t="s">
        <v>118</v>
      </c>
      <c r="D61" s="5">
        <v>404950</v>
      </c>
      <c r="E61" s="5">
        <v>124292</v>
      </c>
      <c r="F61" s="11">
        <f t="shared" si="0"/>
        <v>2.258053615679207</v>
      </c>
      <c r="G61" s="6">
        <v>23.081</v>
      </c>
      <c r="H61" s="6">
        <v>19.515000000000001</v>
      </c>
      <c r="I61" s="6">
        <v>5392187.8978500003</v>
      </c>
      <c r="J61" s="6">
        <v>3178619.3802845101</v>
      </c>
      <c r="K61" s="5">
        <v>73604565</v>
      </c>
      <c r="L61" s="5">
        <v>93351720</v>
      </c>
      <c r="M61" s="11">
        <f t="shared" si="1"/>
        <v>-0.21153498832158635</v>
      </c>
      <c r="N61">
        <f>IFERROR(I61/K61*1000,"")</f>
        <v>73.258878683000177</v>
      </c>
      <c r="O61">
        <f>IFERROR(J61/L61*1000,"")</f>
        <v>34.049928381442889</v>
      </c>
      <c r="P61">
        <f>IFERROR(N61/O61,"")</f>
        <v>2.1515134440907091</v>
      </c>
      <c r="Q61" s="6">
        <v>8.7773719999999997</v>
      </c>
      <c r="R61" s="6">
        <v>8.7919169999999998</v>
      </c>
      <c r="S61" s="11">
        <f t="shared" si="2"/>
        <v>-1.6543604767879083E-3</v>
      </c>
      <c r="T61" s="6">
        <v>450.50400000000002</v>
      </c>
      <c r="U61" s="6">
        <v>131.64500000000001</v>
      </c>
      <c r="V61" s="11">
        <f t="shared" si="3"/>
        <v>2.4221124995252383</v>
      </c>
    </row>
    <row r="62" spans="1:22" x14ac:dyDescent="0.2">
      <c r="A62" s="1" t="s">
        <v>119</v>
      </c>
      <c r="B62" s="4">
        <v>4554409</v>
      </c>
      <c r="C62" s="1" t="s">
        <v>120</v>
      </c>
      <c r="D62" s="5">
        <v>276714825</v>
      </c>
      <c r="E62" s="5">
        <v>60498769</v>
      </c>
      <c r="F62" s="11">
        <f t="shared" si="0"/>
        <v>3.5738918257989676</v>
      </c>
      <c r="G62" s="6">
        <v>18.814</v>
      </c>
      <c r="H62" s="6">
        <v>16.800999999999998</v>
      </c>
      <c r="I62" s="6">
        <v>302648071.72600001</v>
      </c>
      <c r="J62" s="6">
        <v>43473981.746758103</v>
      </c>
      <c r="K62" s="5">
        <v>2116420000</v>
      </c>
      <c r="L62" s="5">
        <v>1189634630</v>
      </c>
      <c r="M62" s="11">
        <f t="shared" si="1"/>
        <v>0.77905042996268525</v>
      </c>
      <c r="N62">
        <f>IFERROR(I62/K62*1000,"")</f>
        <v>143.00000554048819</v>
      </c>
      <c r="O62">
        <f>IFERROR(J62/L62*1000,"")</f>
        <v>36.543977999999967</v>
      </c>
      <c r="P62">
        <f>IFERROR(N62/O62,"")</f>
        <v>3.9130935756498189</v>
      </c>
      <c r="Q62" s="6">
        <v>1.658452</v>
      </c>
      <c r="R62" s="6">
        <v>46.612217000000001</v>
      </c>
      <c r="S62" s="11">
        <f t="shared" si="2"/>
        <v>-0.96442022914293046</v>
      </c>
      <c r="T62" s="6">
        <v>12.77</v>
      </c>
      <c r="U62" s="6">
        <v>2.0750000000000002</v>
      </c>
      <c r="V62" s="11">
        <f t="shared" si="3"/>
        <v>5.1542168674698789</v>
      </c>
    </row>
    <row r="63" spans="1:22" x14ac:dyDescent="0.2">
      <c r="A63" s="1" t="s">
        <v>121</v>
      </c>
      <c r="B63" s="4">
        <v>4161823</v>
      </c>
      <c r="C63" s="1" t="s">
        <v>122</v>
      </c>
      <c r="D63" s="5">
        <v>2766557000</v>
      </c>
      <c r="E63" s="5">
        <v>228986000</v>
      </c>
      <c r="F63" s="11">
        <f t="shared" si="0"/>
        <v>11.081773558208798</v>
      </c>
      <c r="G63" s="6">
        <v>15.282999999999999</v>
      </c>
      <c r="H63" s="6">
        <v>26.774999999999999</v>
      </c>
      <c r="I63" s="6">
        <v>10895923562.040001</v>
      </c>
      <c r="J63" s="6">
        <v>1234166987.4539299</v>
      </c>
      <c r="K63" s="5">
        <v>306668268</v>
      </c>
      <c r="L63" s="5">
        <v>318220968</v>
      </c>
      <c r="M63" s="11">
        <f t="shared" si="1"/>
        <v>-3.6304018784833803E-2</v>
      </c>
      <c r="N63">
        <f>IFERROR(I63/K63*1000,"")</f>
        <v>35530</v>
      </c>
      <c r="O63">
        <f>IFERROR(J63/L63*1000,"")</f>
        <v>3878.333333000011</v>
      </c>
      <c r="P63">
        <f>IFERROR(N63/O63,"")</f>
        <v>9.1611516982518992</v>
      </c>
      <c r="Q63" s="6">
        <v>36.838504</v>
      </c>
      <c r="R63" s="6">
        <v>35.745666999999997</v>
      </c>
      <c r="S63" s="11">
        <f t="shared" si="2"/>
        <v>3.0572572614185667E-2</v>
      </c>
      <c r="T63" s="6">
        <v>10.707000000000001</v>
      </c>
      <c r="U63" s="6">
        <v>15.073</v>
      </c>
      <c r="V63" s="11">
        <f t="shared" si="3"/>
        <v>-0.2896570025874079</v>
      </c>
    </row>
    <row r="64" spans="1:22" x14ac:dyDescent="0.2">
      <c r="A64" s="1" t="s">
        <v>123</v>
      </c>
      <c r="B64" s="4">
        <v>4207829</v>
      </c>
      <c r="C64" s="1" t="s">
        <v>124</v>
      </c>
      <c r="D64" s="5">
        <v>8514000</v>
      </c>
      <c r="E64" s="5">
        <v>3609000</v>
      </c>
      <c r="F64" s="11">
        <f t="shared" si="0"/>
        <v>1.3591022443890273</v>
      </c>
      <c r="G64" s="6">
        <v>11.71</v>
      </c>
      <c r="H64" s="6">
        <v>9.1850000000000005</v>
      </c>
      <c r="I64" s="6">
        <v>23953929.131439999</v>
      </c>
      <c r="J64" s="7" t="s">
        <v>4</v>
      </c>
      <c r="K64" s="5">
        <v>735929055</v>
      </c>
      <c r="L64" s="5">
        <v>140264743</v>
      </c>
      <c r="M64" s="11">
        <f t="shared" si="1"/>
        <v>4.2467144576738001</v>
      </c>
      <c r="N64">
        <f>IFERROR(I64/K64*1000,"")</f>
        <v>32.549236870991592</v>
      </c>
      <c r="O64" t="str">
        <f>IFERROR(J64/L64*1000,"")</f>
        <v/>
      </c>
      <c r="P64" t="str">
        <f>IFERROR(N64/O64,"")</f>
        <v/>
      </c>
      <c r="Q64" s="6">
        <v>133.455285</v>
      </c>
      <c r="R64" s="7" t="s">
        <v>4</v>
      </c>
      <c r="S64" s="11" t="str">
        <f t="shared" si="2"/>
        <v/>
      </c>
      <c r="T64" s="6">
        <v>5.4029999999999996</v>
      </c>
      <c r="U64" s="6">
        <v>4.4109999999999996</v>
      </c>
      <c r="V64" s="11">
        <f t="shared" si="3"/>
        <v>0.22489231466787585</v>
      </c>
    </row>
    <row r="65" spans="1:22" x14ac:dyDescent="0.2">
      <c r="A65" s="1" t="s">
        <v>125</v>
      </c>
      <c r="B65" s="4">
        <v>4085990</v>
      </c>
      <c r="C65" s="1" t="s">
        <v>126</v>
      </c>
      <c r="D65" s="5">
        <v>10527000</v>
      </c>
      <c r="E65" s="5">
        <v>2460032</v>
      </c>
      <c r="F65" s="11">
        <f t="shared" si="0"/>
        <v>3.2792126281284144</v>
      </c>
      <c r="G65" s="6">
        <v>11.2</v>
      </c>
      <c r="H65" s="6">
        <v>13.984</v>
      </c>
      <c r="I65" s="6">
        <v>5550797.4510300001</v>
      </c>
      <c r="J65" s="6">
        <v>996320.43519999995</v>
      </c>
      <c r="K65" s="5">
        <v>144007263</v>
      </c>
      <c r="L65" s="5">
        <v>151580926</v>
      </c>
      <c r="M65" s="11">
        <f t="shared" si="1"/>
        <v>-4.9964485637196909E-2</v>
      </c>
      <c r="N65">
        <f>IFERROR(I65/K65*1000,"")</f>
        <v>38.545260394470525</v>
      </c>
      <c r="O65">
        <f>IFERROR(J65/L65*1000,"")</f>
        <v>6.5728615168903239</v>
      </c>
      <c r="P65">
        <f>IFERROR(N65/O65,"")</f>
        <v>5.8643043513727662</v>
      </c>
      <c r="Q65" s="6">
        <v>11.818462</v>
      </c>
      <c r="R65" s="6">
        <v>17.777778000000001</v>
      </c>
      <c r="S65" s="11">
        <f t="shared" si="2"/>
        <v>-0.33521152080985606</v>
      </c>
      <c r="T65" s="6">
        <v>4.968</v>
      </c>
      <c r="U65" s="6">
        <v>2.9830000000000001</v>
      </c>
      <c r="V65" s="11">
        <f t="shared" si="3"/>
        <v>0.66543747904793826</v>
      </c>
    </row>
    <row r="66" spans="1:22" x14ac:dyDescent="0.2">
      <c r="A66" s="1" t="s">
        <v>127</v>
      </c>
      <c r="B66" s="4">
        <v>1031113</v>
      </c>
      <c r="C66" s="1" t="s">
        <v>128</v>
      </c>
      <c r="D66" s="5">
        <v>10510700</v>
      </c>
      <c r="E66" s="5">
        <v>2299200</v>
      </c>
      <c r="F66" s="11">
        <f t="shared" si="0"/>
        <v>3.5714596381350034</v>
      </c>
      <c r="G66" s="6">
        <v>23.353999999999999</v>
      </c>
      <c r="H66" s="6">
        <v>14.775</v>
      </c>
      <c r="I66" s="6">
        <v>13345464.995100001</v>
      </c>
      <c r="J66" s="6">
        <v>6331026.3920999998</v>
      </c>
      <c r="K66" s="5">
        <v>4240734708</v>
      </c>
      <c r="L66" s="5">
        <v>3139772765</v>
      </c>
      <c r="M66" s="11">
        <f t="shared" si="1"/>
        <v>0.35065019840695388</v>
      </c>
      <c r="N66">
        <f>IFERROR(I66/K66*1000,"")</f>
        <v>3.1469700214739302</v>
      </c>
      <c r="O66">
        <f>IFERROR(J66/L66*1000,"")</f>
        <v>2.0163963655822079</v>
      </c>
      <c r="P66">
        <f>IFERROR(N66/O66,"")</f>
        <v>1.5606901873011878</v>
      </c>
      <c r="Q66" s="6">
        <v>4.3911519999999999</v>
      </c>
      <c r="R66" s="6">
        <v>5.2791350000000001</v>
      </c>
      <c r="S66" s="11">
        <f t="shared" si="2"/>
        <v>-0.16820615498561797</v>
      </c>
      <c r="T66" s="6">
        <v>4.7679999999999998</v>
      </c>
      <c r="U66" s="6">
        <v>2.2269999999999999</v>
      </c>
      <c r="V66" s="11">
        <f t="shared" si="3"/>
        <v>1.1409968567579702</v>
      </c>
    </row>
    <row r="67" spans="1:22" x14ac:dyDescent="0.2">
      <c r="A67" s="1" t="s">
        <v>129</v>
      </c>
      <c r="B67" s="4">
        <v>4992894</v>
      </c>
      <c r="C67" s="1" t="s">
        <v>130</v>
      </c>
      <c r="D67" s="5">
        <v>4320577</v>
      </c>
      <c r="E67" s="5">
        <v>1538293</v>
      </c>
      <c r="F67" s="11">
        <f t="shared" ref="F67:F130" si="4">IFERROR(D67/E67-1,"")</f>
        <v>1.8086827411942976</v>
      </c>
      <c r="G67" s="6">
        <v>11.180999999999999</v>
      </c>
      <c r="H67" s="6">
        <v>13.01</v>
      </c>
      <c r="I67" s="6">
        <v>5451718.6180499997</v>
      </c>
      <c r="J67" s="6">
        <v>861264.963107388</v>
      </c>
      <c r="K67" s="5">
        <v>130908000</v>
      </c>
      <c r="L67" s="5">
        <v>112308000</v>
      </c>
      <c r="M67" s="11">
        <f t="shared" ref="M67:M130" si="5">IFERROR(K67/L67-1,"")</f>
        <v>0.16561598461374083</v>
      </c>
      <c r="N67">
        <f>IFERROR(I67/K67*1000,"")</f>
        <v>41.645419821936017</v>
      </c>
      <c r="O67">
        <f>IFERROR(J67/L67*1000,"")</f>
        <v>7.6687766063627523</v>
      </c>
      <c r="P67">
        <f>IFERROR(N67/O67,"")</f>
        <v>5.4305167511833616</v>
      </c>
      <c r="Q67" s="6">
        <v>28.854167</v>
      </c>
      <c r="R67" s="6">
        <v>71.651083999999997</v>
      </c>
      <c r="S67" s="11">
        <f t="shared" ref="S67:S130" si="6">IFERROR(Q67/R67-1,"")</f>
        <v>-0.59729615535195535</v>
      </c>
      <c r="T67" s="6">
        <v>4.3220000000000001</v>
      </c>
      <c r="U67" s="6">
        <v>0.70399999999999996</v>
      </c>
      <c r="V67" s="11">
        <f t="shared" ref="V67:V130" si="7">IFERROR(T67/U67-1,"")</f>
        <v>5.1392045454545459</v>
      </c>
    </row>
    <row r="68" spans="1:22" x14ac:dyDescent="0.2">
      <c r="A68" s="1" t="s">
        <v>131</v>
      </c>
      <c r="B68" s="4">
        <v>4986931</v>
      </c>
      <c r="C68" s="1" t="s">
        <v>132</v>
      </c>
      <c r="D68" s="5">
        <v>332619533</v>
      </c>
      <c r="E68" s="7" t="s">
        <v>4</v>
      </c>
      <c r="F68" s="11" t="str">
        <f t="shared" si="4"/>
        <v/>
      </c>
      <c r="G68" s="6">
        <v>4.2709999999999999</v>
      </c>
      <c r="H68" s="7" t="s">
        <v>4</v>
      </c>
      <c r="I68" s="6">
        <v>367318248.13200003</v>
      </c>
      <c r="J68" s="6">
        <v>98597918.296807706</v>
      </c>
      <c r="K68" s="5">
        <v>5849016690</v>
      </c>
      <c r="L68" s="7" t="s">
        <v>4</v>
      </c>
      <c r="M68" s="11" t="str">
        <f t="shared" si="5"/>
        <v/>
      </c>
      <c r="N68">
        <f>IFERROR(I68/K68*1000,"")</f>
        <v>62.800000000000011</v>
      </c>
      <c r="O68" t="str">
        <f>IFERROR(J68/L68*1000,"")</f>
        <v/>
      </c>
      <c r="P68" t="str">
        <f>IFERROR(N68/O68,"")</f>
        <v/>
      </c>
      <c r="Q68" s="6">
        <v>49.920509000000003</v>
      </c>
      <c r="R68" s="7" t="s">
        <v>4</v>
      </c>
      <c r="S68" s="11" t="str">
        <f t="shared" si="6"/>
        <v/>
      </c>
      <c r="T68" s="6">
        <v>2.57</v>
      </c>
      <c r="U68" s="7" t="s">
        <v>4</v>
      </c>
      <c r="V68" s="11" t="str">
        <f t="shared" si="7"/>
        <v/>
      </c>
    </row>
    <row r="69" spans="1:22" x14ac:dyDescent="0.2">
      <c r="A69" s="1" t="s">
        <v>133</v>
      </c>
      <c r="B69" s="4">
        <v>102719</v>
      </c>
      <c r="C69" s="1" t="s">
        <v>134</v>
      </c>
      <c r="D69" s="5">
        <v>7849400</v>
      </c>
      <c r="E69" s="5">
        <v>2340140</v>
      </c>
      <c r="F69" s="11">
        <f t="shared" si="4"/>
        <v>2.3542437631936552</v>
      </c>
      <c r="G69" s="6">
        <v>24.785</v>
      </c>
      <c r="H69" s="6">
        <v>36.881999999999998</v>
      </c>
      <c r="I69" s="6">
        <v>14895540.117000001</v>
      </c>
      <c r="J69" s="6">
        <v>9257498.8647631891</v>
      </c>
      <c r="K69" s="5">
        <v>495937891</v>
      </c>
      <c r="L69" s="5">
        <v>731190420</v>
      </c>
      <c r="M69" s="11">
        <f t="shared" si="5"/>
        <v>-0.32173907448076244</v>
      </c>
      <c r="N69">
        <f>IFERROR(I69/K69*1000,"")</f>
        <v>30.035091867985546</v>
      </c>
      <c r="O69">
        <f>IFERROR(J69/L69*1000,"")</f>
        <v>12.660859075209421</v>
      </c>
      <c r="P69">
        <f>IFERROR(N69/O69,"")</f>
        <v>2.3722791391617113</v>
      </c>
      <c r="Q69" s="6">
        <v>17.476744</v>
      </c>
      <c r="R69" s="6">
        <v>16.666665999999999</v>
      </c>
      <c r="S69" s="11">
        <f t="shared" si="6"/>
        <v>4.8604681944187433E-2</v>
      </c>
      <c r="T69" s="6">
        <v>11.247</v>
      </c>
      <c r="U69" s="6">
        <v>24.018999999999998</v>
      </c>
      <c r="V69" s="11">
        <f t="shared" si="7"/>
        <v>-0.53174570131978849</v>
      </c>
    </row>
    <row r="70" spans="1:22" x14ac:dyDescent="0.2">
      <c r="A70" s="1" t="s">
        <v>135</v>
      </c>
      <c r="B70" s="4">
        <v>4271957</v>
      </c>
      <c r="C70" s="1" t="s">
        <v>136</v>
      </c>
      <c r="D70" s="5">
        <v>19453617</v>
      </c>
      <c r="E70" s="5">
        <v>4201338</v>
      </c>
      <c r="F70" s="11">
        <f t="shared" si="4"/>
        <v>3.6303384778849024</v>
      </c>
      <c r="G70" s="6">
        <v>12.23</v>
      </c>
      <c r="H70" s="6">
        <v>21.747</v>
      </c>
      <c r="I70" s="6">
        <v>11120369.7171</v>
      </c>
      <c r="J70" s="6">
        <v>8189056.2999993404</v>
      </c>
      <c r="K70" s="5">
        <v>293413449</v>
      </c>
      <c r="L70" s="5">
        <v>281295279</v>
      </c>
      <c r="M70" s="11">
        <f t="shared" si="5"/>
        <v>4.3079891148830818E-2</v>
      </c>
      <c r="N70">
        <f>IFERROR(I70/K70*1000,"")</f>
        <v>37.900000000000006</v>
      </c>
      <c r="O70">
        <f>IFERROR(J70/L70*1000,"")</f>
        <v>29.111957829904924</v>
      </c>
      <c r="P70">
        <f>IFERROR(N70/O70,"")</f>
        <v>1.3018705310526271</v>
      </c>
      <c r="Q70" s="6">
        <v>16.506969000000002</v>
      </c>
      <c r="R70" s="7" t="s">
        <v>396</v>
      </c>
      <c r="S70" s="11" t="str">
        <f t="shared" si="6"/>
        <v/>
      </c>
      <c r="T70" s="6">
        <v>2.5649999999999999</v>
      </c>
      <c r="U70" s="6">
        <v>5.048</v>
      </c>
      <c r="V70" s="11">
        <f t="shared" si="7"/>
        <v>-0.49187797147385104</v>
      </c>
    </row>
    <row r="71" spans="1:22" x14ac:dyDescent="0.2">
      <c r="A71" s="1" t="s">
        <v>137</v>
      </c>
      <c r="B71" s="4">
        <v>4987623</v>
      </c>
      <c r="C71" s="1" t="s">
        <v>138</v>
      </c>
      <c r="D71" s="5">
        <v>3083900</v>
      </c>
      <c r="E71" s="5">
        <v>1062300</v>
      </c>
      <c r="F71" s="11">
        <f t="shared" si="4"/>
        <v>1.9030405723430293</v>
      </c>
      <c r="G71" s="6">
        <v>29.216000000000001</v>
      </c>
      <c r="H71" s="6">
        <v>28.004999999999999</v>
      </c>
      <c r="I71" s="6">
        <v>17947357.1952</v>
      </c>
      <c r="J71" s="6">
        <v>1932065.2350000001</v>
      </c>
      <c r="K71" s="5">
        <v>33299117</v>
      </c>
      <c r="L71" s="5">
        <v>40039730</v>
      </c>
      <c r="M71" s="11">
        <f t="shared" si="5"/>
        <v>-0.16834811323652776</v>
      </c>
      <c r="N71">
        <f>IFERROR(I71/K71*1000,"")</f>
        <v>538.97396724363591</v>
      </c>
      <c r="O71">
        <f>IFERROR(J71/L71*1000,"")</f>
        <v>48.253702884609865</v>
      </c>
      <c r="P71">
        <f>IFERROR(N71/O71,"")</f>
        <v>11.169587721226206</v>
      </c>
      <c r="Q71" s="6">
        <v>26.222439999999999</v>
      </c>
      <c r="R71" s="6">
        <v>35.067872999999999</v>
      </c>
      <c r="S71" s="11">
        <f t="shared" si="6"/>
        <v>-0.25223751095482749</v>
      </c>
      <c r="T71" s="6">
        <v>20.007000000000001</v>
      </c>
      <c r="U71" s="6">
        <v>9.8279999999999994</v>
      </c>
      <c r="V71" s="11">
        <f t="shared" si="7"/>
        <v>1.035714285714286</v>
      </c>
    </row>
    <row r="72" spans="1:22" x14ac:dyDescent="0.2">
      <c r="A72" s="1" t="s">
        <v>139</v>
      </c>
      <c r="B72" s="4">
        <v>4112861</v>
      </c>
      <c r="C72" s="1" t="s">
        <v>140</v>
      </c>
      <c r="D72" s="5">
        <v>60124000</v>
      </c>
      <c r="E72" s="5">
        <v>22344000</v>
      </c>
      <c r="F72" s="11">
        <f t="shared" si="4"/>
        <v>1.6908342284282134</v>
      </c>
      <c r="G72" s="6">
        <v>9.7629999999999999</v>
      </c>
      <c r="H72" s="6">
        <v>6.9820000000000002</v>
      </c>
      <c r="I72" s="6">
        <v>22192022.547400001</v>
      </c>
      <c r="J72" s="6">
        <v>11151200</v>
      </c>
      <c r="K72" s="5">
        <v>134422686</v>
      </c>
      <c r="L72" s="5">
        <v>131458543</v>
      </c>
      <c r="M72" s="11">
        <f t="shared" si="5"/>
        <v>2.2548119980304371E-2</v>
      </c>
      <c r="N72">
        <f>IFERROR(I72/K72*1000,"")</f>
        <v>165.09134884717304</v>
      </c>
      <c r="O72">
        <f>IFERROR(J72/L72*1000,"")</f>
        <v>84.82674267886874</v>
      </c>
      <c r="P72">
        <f>IFERROR(N72/O72,"")</f>
        <v>1.9462181811243717</v>
      </c>
      <c r="Q72" s="6">
        <v>13.436935</v>
      </c>
      <c r="R72" s="6">
        <v>31.819887000000001</v>
      </c>
      <c r="S72" s="11">
        <f t="shared" si="6"/>
        <v>-0.57771895921566285</v>
      </c>
      <c r="T72" s="6">
        <v>2.5609999999999999</v>
      </c>
      <c r="U72" s="6">
        <v>2.153</v>
      </c>
      <c r="V72" s="11">
        <f t="shared" si="7"/>
        <v>0.18950301904319544</v>
      </c>
    </row>
    <row r="73" spans="1:22" x14ac:dyDescent="0.2">
      <c r="A73" s="1" t="s">
        <v>141</v>
      </c>
      <c r="B73" s="4">
        <v>4993228</v>
      </c>
      <c r="C73" s="1" t="s">
        <v>142</v>
      </c>
      <c r="D73" s="5">
        <v>86295012.25</v>
      </c>
      <c r="E73" s="5">
        <v>2658955.0630000001</v>
      </c>
      <c r="F73" s="11">
        <f t="shared" si="4"/>
        <v>31.45448313543011</v>
      </c>
      <c r="G73" s="6">
        <v>-0.192</v>
      </c>
      <c r="H73" s="6">
        <v>1.258</v>
      </c>
      <c r="I73" s="6">
        <v>3698376.1072</v>
      </c>
      <c r="J73" s="7" t="s">
        <v>4</v>
      </c>
      <c r="K73" s="5">
        <v>506626864</v>
      </c>
      <c r="L73" s="7" t="s">
        <v>4</v>
      </c>
      <c r="M73" s="11" t="str">
        <f t="shared" si="5"/>
        <v/>
      </c>
      <c r="N73">
        <f>IFERROR(I73/K73*1000,"")</f>
        <v>7.3</v>
      </c>
      <c r="O73" t="str">
        <f>IFERROR(J73/L73*1000,"")</f>
        <v/>
      </c>
      <c r="P73" t="str">
        <f>IFERROR(N73/O73,"")</f>
        <v/>
      </c>
      <c r="Q73" s="6">
        <v>31.739129999999999</v>
      </c>
      <c r="R73" s="7" t="s">
        <v>4</v>
      </c>
      <c r="S73" s="11" t="str">
        <f t="shared" si="6"/>
        <v/>
      </c>
      <c r="T73" s="6">
        <v>-0.437</v>
      </c>
      <c r="U73" s="6">
        <v>0.14199999999999999</v>
      </c>
      <c r="V73" s="11">
        <f t="shared" si="7"/>
        <v>-4.077464788732394</v>
      </c>
    </row>
    <row r="74" spans="1:22" x14ac:dyDescent="0.2">
      <c r="A74" s="1" t="s">
        <v>374</v>
      </c>
      <c r="B74" s="4">
        <v>4909939</v>
      </c>
      <c r="C74" s="1" t="s">
        <v>380</v>
      </c>
      <c r="D74" s="5">
        <v>6576230</v>
      </c>
      <c r="E74" s="5">
        <v>19250949</v>
      </c>
      <c r="F74" s="11">
        <f t="shared" si="4"/>
        <v>-0.65839450304501868</v>
      </c>
      <c r="G74" s="6">
        <v>14.513999999999999</v>
      </c>
      <c r="H74" s="6">
        <v>9.173</v>
      </c>
      <c r="I74" s="6">
        <v>115356647.23209</v>
      </c>
      <c r="J74" s="6">
        <v>2701189.41536</v>
      </c>
      <c r="K74" s="5">
        <v>369129459</v>
      </c>
      <c r="L74" s="5">
        <v>438776086</v>
      </c>
      <c r="M74" s="11">
        <f t="shared" si="5"/>
        <v>-0.15872931370284382</v>
      </c>
      <c r="N74">
        <f>IFERROR(I74/K74*1000,"")</f>
        <v>312.51</v>
      </c>
      <c r="O74">
        <f>IFERROR(J74/L74*1000,"")</f>
        <v>6.15619105404026</v>
      </c>
      <c r="P74">
        <f>IFERROR(N74/O74,"")</f>
        <v>50.763531744990615</v>
      </c>
      <c r="Q74" s="6">
        <v>18.738178000000001</v>
      </c>
      <c r="R74" s="7" t="s">
        <v>396</v>
      </c>
      <c r="S74" s="11" t="str">
        <f t="shared" si="6"/>
        <v/>
      </c>
      <c r="T74" s="6">
        <v>6.53</v>
      </c>
      <c r="U74" s="6">
        <v>1.28</v>
      </c>
      <c r="V74" s="11">
        <f t="shared" si="7"/>
        <v>4.1015625</v>
      </c>
    </row>
    <row r="75" spans="1:22" x14ac:dyDescent="0.2">
      <c r="A75" s="1" t="s">
        <v>143</v>
      </c>
      <c r="B75" s="4">
        <v>4066183</v>
      </c>
      <c r="C75" s="1" t="s">
        <v>371</v>
      </c>
      <c r="D75" s="5">
        <v>51592000</v>
      </c>
      <c r="E75" s="5">
        <v>4820674</v>
      </c>
      <c r="F75" s="11">
        <f t="shared" si="4"/>
        <v>9.7022379028326746</v>
      </c>
      <c r="G75" s="7" t="s">
        <v>4</v>
      </c>
      <c r="H75" s="7" t="s">
        <v>4</v>
      </c>
      <c r="I75" s="6">
        <v>279232958.20991999</v>
      </c>
      <c r="J75" s="6">
        <v>88107502.862399995</v>
      </c>
      <c r="K75" s="5">
        <v>6667027948</v>
      </c>
      <c r="L75" s="5">
        <v>6151721928</v>
      </c>
      <c r="M75" s="11">
        <f t="shared" si="5"/>
        <v>8.3766143208545918E-2</v>
      </c>
      <c r="N75">
        <f>IFERROR(I75/K75*1000,"")</f>
        <v>41.882674017241122</v>
      </c>
      <c r="O75">
        <f>IFERROR(J75/L75*1000,"")</f>
        <v>14.322413121661503</v>
      </c>
      <c r="P75">
        <f>IFERROR(N75/O75,"")</f>
        <v>2.9242749571227584</v>
      </c>
      <c r="Q75" s="6">
        <v>11.511950000000001</v>
      </c>
      <c r="R75" s="7" t="s">
        <v>4</v>
      </c>
      <c r="S75" s="11" t="str">
        <f t="shared" si="6"/>
        <v/>
      </c>
      <c r="T75" s="6">
        <v>59.996000000000002</v>
      </c>
      <c r="U75" s="6">
        <v>29.167999999999999</v>
      </c>
      <c r="V75" s="11">
        <f t="shared" si="7"/>
        <v>1.0569116840373014</v>
      </c>
    </row>
    <row r="76" spans="1:22" x14ac:dyDescent="0.2">
      <c r="A76" s="1" t="s">
        <v>144</v>
      </c>
      <c r="B76" s="4">
        <v>4176868</v>
      </c>
      <c r="C76" s="1" t="s">
        <v>370</v>
      </c>
      <c r="D76" s="5">
        <v>91513000</v>
      </c>
      <c r="E76" s="5">
        <v>12961856</v>
      </c>
      <c r="F76" s="11">
        <f t="shared" si="4"/>
        <v>6.0601771845019723</v>
      </c>
      <c r="G76" s="6">
        <v>6.7160000000000002</v>
      </c>
      <c r="H76" s="6">
        <v>12.532</v>
      </c>
      <c r="I76" s="6">
        <v>31323275.34</v>
      </c>
      <c r="J76" s="7" t="s">
        <v>4</v>
      </c>
      <c r="K76" s="5">
        <v>223737681</v>
      </c>
      <c r="L76" s="7" t="s">
        <v>4</v>
      </c>
      <c r="M76" s="11" t="str">
        <f t="shared" si="5"/>
        <v/>
      </c>
      <c r="N76">
        <f>IFERROR(I76/K76*1000,"")</f>
        <v>139.99999999999997</v>
      </c>
      <c r="O76" t="str">
        <f>IFERROR(J76/L76*1000,"")</f>
        <v/>
      </c>
      <c r="P76" t="str">
        <f>IFERROR(N76/O76,"")</f>
        <v/>
      </c>
      <c r="Q76" s="6">
        <v>11.916922</v>
      </c>
      <c r="R76" s="7" t="s">
        <v>4</v>
      </c>
      <c r="S76" s="11" t="str">
        <f t="shared" si="6"/>
        <v/>
      </c>
      <c r="T76" s="6">
        <v>4.3819999999999997</v>
      </c>
      <c r="U76" s="6">
        <v>3.0640000000000001</v>
      </c>
      <c r="V76" s="11">
        <f t="shared" si="7"/>
        <v>0.43015665796344638</v>
      </c>
    </row>
    <row r="77" spans="1:22" x14ac:dyDescent="0.2">
      <c r="A77" s="1" t="s">
        <v>145</v>
      </c>
      <c r="B77" s="4">
        <v>4993744</v>
      </c>
      <c r="C77" s="1" t="s">
        <v>146</v>
      </c>
      <c r="D77" s="5">
        <v>3916492567</v>
      </c>
      <c r="E77" s="5">
        <v>3353017000</v>
      </c>
      <c r="F77" s="11">
        <f t="shared" si="4"/>
        <v>0.16805031617793764</v>
      </c>
      <c r="G77" s="6">
        <v>2.5030000000000001</v>
      </c>
      <c r="H77" s="6">
        <v>1.0189999999999999</v>
      </c>
      <c r="I77" s="6">
        <v>210362765.09999999</v>
      </c>
      <c r="J77" s="7" t="s">
        <v>4</v>
      </c>
      <c r="K77" s="5">
        <v>82495202</v>
      </c>
      <c r="L77" s="5">
        <v>425436</v>
      </c>
      <c r="M77" s="11">
        <f t="shared" si="5"/>
        <v>192.90743143504545</v>
      </c>
      <c r="N77">
        <f>IFERROR(I77/K77*1000,"")</f>
        <v>2550</v>
      </c>
      <c r="O77" t="str">
        <f>IFERROR(J77/L77*1000,"")</f>
        <v/>
      </c>
      <c r="P77" t="str">
        <f>IFERROR(N77/O77,"")</f>
        <v/>
      </c>
      <c r="Q77" s="6">
        <v>2.9965169999999999</v>
      </c>
      <c r="R77" s="7" t="s">
        <v>4</v>
      </c>
      <c r="S77" s="11" t="str">
        <f t="shared" si="6"/>
        <v/>
      </c>
      <c r="T77" s="6">
        <v>0.70899999999999996</v>
      </c>
      <c r="U77" s="6">
        <v>-1.9490000000000001</v>
      </c>
      <c r="V77" s="11">
        <f t="shared" si="7"/>
        <v>-1.3637762955361723</v>
      </c>
    </row>
    <row r="78" spans="1:22" x14ac:dyDescent="0.2">
      <c r="A78" s="1" t="s">
        <v>147</v>
      </c>
      <c r="B78" s="4">
        <v>4380961</v>
      </c>
      <c r="C78" s="1" t="s">
        <v>373</v>
      </c>
      <c r="D78" s="5">
        <v>236035000</v>
      </c>
      <c r="E78" s="5">
        <v>30453700</v>
      </c>
      <c r="F78" s="11">
        <f t="shared" si="4"/>
        <v>6.7506181514889816</v>
      </c>
      <c r="G78" s="6">
        <v>8.8059999999999992</v>
      </c>
      <c r="H78" s="6">
        <v>13.869</v>
      </c>
      <c r="I78" s="6">
        <v>285677409.78609997</v>
      </c>
      <c r="J78" s="6">
        <v>119578832.4985</v>
      </c>
      <c r="K78" s="5">
        <v>1622548047</v>
      </c>
      <c r="L78" s="5">
        <v>1655072000</v>
      </c>
      <c r="M78" s="11">
        <f t="shared" si="5"/>
        <v>-1.9651080436379753E-2</v>
      </c>
      <c r="N78">
        <f>IFERROR(I78/K78*1000,"")</f>
        <v>176.06714963806553</v>
      </c>
      <c r="O78">
        <f>IFERROR(J78/L78*1000,"")</f>
        <v>72.249927796796754</v>
      </c>
      <c r="P78">
        <f>IFERROR(N78/O78,"")</f>
        <v>2.4369180012643774</v>
      </c>
      <c r="Q78" s="6">
        <v>81.582600999999997</v>
      </c>
      <c r="R78" s="6">
        <v>38.844085999999997</v>
      </c>
      <c r="S78" s="11">
        <f t="shared" si="6"/>
        <v>1.1002579646229802</v>
      </c>
      <c r="T78" s="6">
        <v>3.7050000000000001</v>
      </c>
      <c r="U78" s="6">
        <v>8.3819999999999997</v>
      </c>
      <c r="V78" s="11">
        <f t="shared" si="7"/>
        <v>-0.5579813886900501</v>
      </c>
    </row>
    <row r="79" spans="1:22" x14ac:dyDescent="0.2">
      <c r="A79" s="1" t="s">
        <v>148</v>
      </c>
      <c r="B79" s="4">
        <v>4264621</v>
      </c>
      <c r="C79" s="1" t="s">
        <v>149</v>
      </c>
      <c r="D79" s="5">
        <v>21296205574</v>
      </c>
      <c r="E79" s="5">
        <v>8872553300</v>
      </c>
      <c r="F79" s="11">
        <f t="shared" si="4"/>
        <v>1.4002341664152076</v>
      </c>
      <c r="G79" s="6">
        <v>3.536</v>
      </c>
      <c r="H79" s="6">
        <v>16.106999999999999</v>
      </c>
      <c r="I79" s="6">
        <v>8549398767</v>
      </c>
      <c r="J79" s="7" t="s">
        <v>4</v>
      </c>
      <c r="K79" s="5">
        <v>70714630</v>
      </c>
      <c r="L79" s="5">
        <v>43432949</v>
      </c>
      <c r="M79" s="11">
        <f t="shared" si="5"/>
        <v>0.62813328655164535</v>
      </c>
      <c r="N79">
        <f>IFERROR(I79/K79*1000,"")</f>
        <v>120900</v>
      </c>
      <c r="O79" t="str">
        <f>IFERROR(J79/L79*1000,"")</f>
        <v/>
      </c>
      <c r="P79" t="str">
        <f>IFERROR(N79/O79,"")</f>
        <v/>
      </c>
      <c r="Q79" s="7" t="s">
        <v>396</v>
      </c>
      <c r="R79" s="7" t="s">
        <v>4</v>
      </c>
      <c r="S79" s="11" t="str">
        <f t="shared" si="6"/>
        <v/>
      </c>
      <c r="T79" s="6">
        <v>1.0409999999999999</v>
      </c>
      <c r="U79" s="6">
        <v>-2.0139999999999998</v>
      </c>
      <c r="V79" s="11">
        <f t="shared" si="7"/>
        <v>-1.5168818272095332</v>
      </c>
    </row>
    <row r="80" spans="1:22" x14ac:dyDescent="0.2">
      <c r="A80" s="1" t="s">
        <v>150</v>
      </c>
      <c r="B80" s="4">
        <v>4990655</v>
      </c>
      <c r="C80" s="1" t="s">
        <v>151</v>
      </c>
      <c r="D80" s="5">
        <v>5908284632</v>
      </c>
      <c r="E80" s="5">
        <v>1998148014</v>
      </c>
      <c r="F80" s="11">
        <f t="shared" si="4"/>
        <v>1.956880366521236</v>
      </c>
      <c r="G80" s="6">
        <v>7.39</v>
      </c>
      <c r="H80" s="6">
        <v>9.032</v>
      </c>
      <c r="I80" s="6">
        <v>357011544.11000001</v>
      </c>
      <c r="J80" s="7" t="s">
        <v>4</v>
      </c>
      <c r="K80" s="5">
        <v>51815899</v>
      </c>
      <c r="L80" s="5">
        <v>29053981</v>
      </c>
      <c r="M80" s="11">
        <f t="shared" si="5"/>
        <v>0.78343542662879839</v>
      </c>
      <c r="N80">
        <f>IFERROR(I80/K80*1000,"")</f>
        <v>6890.0000000000009</v>
      </c>
      <c r="O80" t="str">
        <f>IFERROR(J80/L80*1000,"")</f>
        <v/>
      </c>
      <c r="P80" t="str">
        <f>IFERROR(N80/O80,"")</f>
        <v/>
      </c>
      <c r="Q80" s="7" t="s">
        <v>396</v>
      </c>
      <c r="R80" s="7" t="s">
        <v>4</v>
      </c>
      <c r="S80" s="11" t="str">
        <f t="shared" si="6"/>
        <v/>
      </c>
      <c r="T80" s="6">
        <v>1.9139999999999999</v>
      </c>
      <c r="U80" s="6">
        <v>2.0150000000000001</v>
      </c>
      <c r="V80" s="11">
        <f t="shared" si="7"/>
        <v>-5.012406947890824E-2</v>
      </c>
    </row>
    <row r="81" spans="1:22" x14ac:dyDescent="0.2">
      <c r="A81" s="1" t="s">
        <v>152</v>
      </c>
      <c r="B81" s="4">
        <v>105022</v>
      </c>
      <c r="C81" s="1" t="s">
        <v>153</v>
      </c>
      <c r="D81" s="5">
        <v>2470000</v>
      </c>
      <c r="E81" s="5">
        <v>4694069</v>
      </c>
      <c r="F81" s="11">
        <f t="shared" si="4"/>
        <v>-0.47380407062614549</v>
      </c>
      <c r="G81" s="6">
        <v>5.1820000000000004</v>
      </c>
      <c r="H81" s="6">
        <v>12.746</v>
      </c>
      <c r="I81" s="6">
        <v>370072.98214400001</v>
      </c>
      <c r="J81" s="6">
        <v>5564292.2495999997</v>
      </c>
      <c r="K81" s="5">
        <v>304336334</v>
      </c>
      <c r="L81" s="5">
        <v>85908480</v>
      </c>
      <c r="M81" s="11">
        <f t="shared" si="5"/>
        <v>2.5425645291361225</v>
      </c>
      <c r="N81">
        <f>IFERROR(I81/K81*1000,"")</f>
        <v>1.216</v>
      </c>
      <c r="O81">
        <f>IFERROR(J81/L81*1000,"")</f>
        <v>64.77</v>
      </c>
      <c r="P81">
        <f>IFERROR(N81/O81,"")</f>
        <v>1.8774123822757449E-2</v>
      </c>
      <c r="Q81" s="6">
        <v>4.0668899999999999</v>
      </c>
      <c r="R81" s="6">
        <v>22.128458999999999</v>
      </c>
      <c r="S81" s="11">
        <f t="shared" si="6"/>
        <v>-0.81621449555072956</v>
      </c>
      <c r="T81" s="6">
        <v>3.6840000000000002</v>
      </c>
      <c r="U81" s="6">
        <v>5.3319999999999999</v>
      </c>
      <c r="V81" s="11">
        <f t="shared" si="7"/>
        <v>-0.30907726931732926</v>
      </c>
    </row>
    <row r="82" spans="1:22" x14ac:dyDescent="0.2">
      <c r="A82" s="1" t="s">
        <v>154</v>
      </c>
      <c r="B82" s="4">
        <v>4143422</v>
      </c>
      <c r="C82" s="1" t="s">
        <v>155</v>
      </c>
      <c r="D82" s="5">
        <v>27570000</v>
      </c>
      <c r="E82" s="5">
        <v>17005317</v>
      </c>
      <c r="F82" s="11">
        <f t="shared" si="4"/>
        <v>0.62125763371538434</v>
      </c>
      <c r="G82" s="6">
        <v>23.885000000000002</v>
      </c>
      <c r="H82" s="6">
        <v>44.097999999999999</v>
      </c>
      <c r="I82" s="6">
        <v>116677426.7723</v>
      </c>
      <c r="J82" s="6">
        <v>67163437.801844597</v>
      </c>
      <c r="K82" s="5">
        <v>4841387003</v>
      </c>
      <c r="L82" s="5">
        <v>3355963667</v>
      </c>
      <c r="M82" s="11">
        <f t="shared" si="5"/>
        <v>0.44262199576429451</v>
      </c>
      <c r="N82">
        <f>IFERROR(I82/K82*1000,"")</f>
        <v>24.1</v>
      </c>
      <c r="O82">
        <f>IFERROR(J82/L82*1000,"")</f>
        <v>20.013159994036549</v>
      </c>
      <c r="P82">
        <f>IFERROR(N82/O82,"")</f>
        <v>1.2042076317373784</v>
      </c>
      <c r="Q82" s="6">
        <v>12.631027</v>
      </c>
      <c r="R82" s="6">
        <v>11.521680999999999</v>
      </c>
      <c r="S82" s="11">
        <f t="shared" si="6"/>
        <v>9.6283346154089955E-2</v>
      </c>
      <c r="T82" s="6">
        <v>33.591000000000001</v>
      </c>
      <c r="U82" s="6">
        <v>34.28</v>
      </c>
      <c r="V82" s="11">
        <f t="shared" si="7"/>
        <v>-2.0099183197199499E-2</v>
      </c>
    </row>
    <row r="83" spans="1:22" x14ac:dyDescent="0.2">
      <c r="A83" s="1" t="s">
        <v>156</v>
      </c>
      <c r="B83" s="4">
        <v>4911266</v>
      </c>
      <c r="C83" s="1" t="s">
        <v>157</v>
      </c>
      <c r="D83" s="5">
        <v>21514000</v>
      </c>
      <c r="E83" s="5">
        <v>12779000</v>
      </c>
      <c r="F83" s="11">
        <f t="shared" si="4"/>
        <v>0.68354331324829798</v>
      </c>
      <c r="G83" s="6">
        <v>13.814</v>
      </c>
      <c r="H83" s="6">
        <v>13.021000000000001</v>
      </c>
      <c r="I83" s="6">
        <v>28575511.26128</v>
      </c>
      <c r="J83" s="6">
        <v>9331578.3526503704</v>
      </c>
      <c r="K83" s="5">
        <v>419327268</v>
      </c>
      <c r="L83" s="5">
        <v>434980710</v>
      </c>
      <c r="M83" s="11">
        <f t="shared" si="5"/>
        <v>-3.5986519953953855E-2</v>
      </c>
      <c r="N83">
        <f>IFERROR(I83/K83*1000,"")</f>
        <v>68.146084077890208</v>
      </c>
      <c r="O83">
        <f>IFERROR(J83/L83*1000,"")</f>
        <v>21.452855582148391</v>
      </c>
      <c r="P83">
        <f>IFERROR(N83/O83,"")</f>
        <v>3.1765507308312255</v>
      </c>
      <c r="Q83" s="6">
        <v>24.675059999999998</v>
      </c>
      <c r="R83" s="6">
        <v>27.933935999999999</v>
      </c>
      <c r="S83" s="11">
        <f t="shared" si="6"/>
        <v>-0.11666368821064099</v>
      </c>
      <c r="T83" s="6">
        <v>6.1260000000000003</v>
      </c>
      <c r="U83" s="6">
        <v>3.6619999999999999</v>
      </c>
      <c r="V83" s="11">
        <f t="shared" si="7"/>
        <v>0.67285636264336435</v>
      </c>
    </row>
    <row r="84" spans="1:22" x14ac:dyDescent="0.2">
      <c r="A84" s="1" t="s">
        <v>158</v>
      </c>
      <c r="B84" s="4">
        <v>4811795</v>
      </c>
      <c r="C84" s="1" t="s">
        <v>159</v>
      </c>
      <c r="D84" s="5">
        <v>12339000</v>
      </c>
      <c r="E84" s="5">
        <v>2381721</v>
      </c>
      <c r="F84" s="11">
        <f t="shared" si="4"/>
        <v>4.1807075639841944</v>
      </c>
      <c r="G84" s="6">
        <v>7.6989999999999998</v>
      </c>
      <c r="H84" s="6">
        <v>6.7759999999999998</v>
      </c>
      <c r="I84" s="6">
        <v>9883110.2164600007</v>
      </c>
      <c r="J84" s="6">
        <v>1464554.4157499999</v>
      </c>
      <c r="K84" s="5">
        <v>129247765</v>
      </c>
      <c r="L84" s="5">
        <v>167535220</v>
      </c>
      <c r="M84" s="11">
        <f t="shared" si="5"/>
        <v>-0.2285337674072353</v>
      </c>
      <c r="N84">
        <f>IFERROR(I84/K84*1000,"")</f>
        <v>76.466391635166772</v>
      </c>
      <c r="O84">
        <f>IFERROR(J84/L84*1000,"")</f>
        <v>8.7417703319337878</v>
      </c>
      <c r="P84">
        <f>IFERROR(N84/O84,"")</f>
        <v>8.7472432621381238</v>
      </c>
      <c r="Q84" s="6">
        <v>19.452684999999999</v>
      </c>
      <c r="R84" s="6">
        <v>29.084157999999999</v>
      </c>
      <c r="S84" s="11">
        <f t="shared" si="6"/>
        <v>-0.33115873596890788</v>
      </c>
      <c r="T84" s="6">
        <v>3.371</v>
      </c>
      <c r="U84" s="6">
        <v>2.383</v>
      </c>
      <c r="V84" s="11">
        <f t="shared" si="7"/>
        <v>0.4146034410407049</v>
      </c>
    </row>
    <row r="85" spans="1:22" x14ac:dyDescent="0.2">
      <c r="A85" s="1" t="s">
        <v>160</v>
      </c>
      <c r="B85" s="4">
        <v>4080680</v>
      </c>
      <c r="C85" s="1" t="s">
        <v>161</v>
      </c>
      <c r="D85" s="5">
        <v>4030400</v>
      </c>
      <c r="E85" s="5">
        <v>94337</v>
      </c>
      <c r="F85" s="11">
        <f t="shared" si="4"/>
        <v>41.723427711290377</v>
      </c>
      <c r="G85" s="6">
        <v>31.187999999999999</v>
      </c>
      <c r="H85" s="6">
        <v>-17.956</v>
      </c>
      <c r="I85" s="6">
        <v>17102599.67052</v>
      </c>
      <c r="J85" s="6">
        <v>77144.37</v>
      </c>
      <c r="K85" s="5">
        <v>241709000</v>
      </c>
      <c r="L85" s="5">
        <v>61488000</v>
      </c>
      <c r="M85" s="11">
        <f t="shared" si="5"/>
        <v>2.9309946656258132</v>
      </c>
      <c r="N85">
        <f>IFERROR(I85/K85*1000,"")</f>
        <v>70.756983275426236</v>
      </c>
      <c r="O85">
        <f>IFERROR(J85/L85*1000,"")</f>
        <v>1.2546248048399686</v>
      </c>
      <c r="P85">
        <f>IFERROR(N85/O85,"")</f>
        <v>56.39692679633535</v>
      </c>
      <c r="Q85" s="6">
        <v>38.939891000000003</v>
      </c>
      <c r="R85" s="7" t="s">
        <v>396</v>
      </c>
      <c r="S85" s="11" t="str">
        <f t="shared" si="6"/>
        <v/>
      </c>
      <c r="T85" s="6">
        <v>11.314</v>
      </c>
      <c r="U85" s="6">
        <v>-19.736999999999998</v>
      </c>
      <c r="V85" s="11">
        <f t="shared" si="7"/>
        <v>-1.5732380807620205</v>
      </c>
    </row>
    <row r="86" spans="1:22" x14ac:dyDescent="0.2">
      <c r="A86" s="1" t="s">
        <v>162</v>
      </c>
      <c r="B86" s="4">
        <v>4068867</v>
      </c>
      <c r="C86" s="1" t="s">
        <v>163</v>
      </c>
      <c r="D86" s="5">
        <v>12110010</v>
      </c>
      <c r="E86" s="5">
        <v>3473849</v>
      </c>
      <c r="F86" s="11">
        <f t="shared" si="4"/>
        <v>2.4860496239185985</v>
      </c>
      <c r="G86" s="6">
        <v>10.903</v>
      </c>
      <c r="H86" s="6">
        <v>9.4559999999999995</v>
      </c>
      <c r="I86" s="6">
        <v>17466071.388640001</v>
      </c>
      <c r="J86" s="6">
        <v>2667326.6092500002</v>
      </c>
      <c r="K86" s="5">
        <v>546599420</v>
      </c>
      <c r="L86" s="5">
        <v>554277716</v>
      </c>
      <c r="M86" s="11">
        <f t="shared" si="5"/>
        <v>-1.385279577070353E-2</v>
      </c>
      <c r="N86">
        <f>IFERROR(I86/K86*1000,"")</f>
        <v>31.954061328202659</v>
      </c>
      <c r="O86">
        <f>IFERROR(J86/L86*1000,"")</f>
        <v>4.8122566220035452</v>
      </c>
      <c r="P86">
        <f>IFERROR(N86/O86,"")</f>
        <v>6.6401407568532447</v>
      </c>
      <c r="Q86" s="6">
        <v>22.027585999999999</v>
      </c>
      <c r="R86" s="6">
        <v>17.198740999999998</v>
      </c>
      <c r="S86" s="11">
        <f t="shared" si="6"/>
        <v>0.28076735384293539</v>
      </c>
      <c r="T86" s="6">
        <v>6.5529999999999999</v>
      </c>
      <c r="U86" s="6">
        <v>4.9000000000000004</v>
      </c>
      <c r="V86" s="11">
        <f t="shared" si="7"/>
        <v>0.33734693877551014</v>
      </c>
    </row>
    <row r="87" spans="1:22" x14ac:dyDescent="0.2">
      <c r="A87" s="1" t="s">
        <v>164</v>
      </c>
      <c r="B87" s="4">
        <v>4912163</v>
      </c>
      <c r="C87" s="1" t="s">
        <v>165</v>
      </c>
      <c r="D87" s="5">
        <v>4197459</v>
      </c>
      <c r="E87" s="5">
        <v>931571</v>
      </c>
      <c r="F87" s="11">
        <f t="shared" si="4"/>
        <v>3.5057853883386239</v>
      </c>
      <c r="G87" s="6">
        <v>12.317</v>
      </c>
      <c r="H87" s="6">
        <v>18.238</v>
      </c>
      <c r="I87" s="6">
        <v>4595096.3988600001</v>
      </c>
      <c r="J87" s="6">
        <v>1854071.6414000001</v>
      </c>
      <c r="K87" s="5">
        <v>69016167</v>
      </c>
      <c r="L87" s="5">
        <v>70400000</v>
      </c>
      <c r="M87" s="11">
        <f t="shared" si="5"/>
        <v>-1.9656718749999968E-2</v>
      </c>
      <c r="N87">
        <f>IFERROR(I87/K87*1000,"")</f>
        <v>66.58</v>
      </c>
      <c r="O87">
        <f>IFERROR(J87/L87*1000,"")</f>
        <v>26.336244906250002</v>
      </c>
      <c r="P87">
        <f>IFERROR(N87/O87,"")</f>
        <v>2.5280749110971219</v>
      </c>
      <c r="Q87" s="6">
        <v>21.937397000000001</v>
      </c>
      <c r="R87" s="6">
        <v>28.669920000000001</v>
      </c>
      <c r="S87" s="11">
        <f t="shared" si="6"/>
        <v>-0.23482880314978205</v>
      </c>
      <c r="T87" s="6">
        <v>6.1550000000000002</v>
      </c>
      <c r="U87" s="6">
        <v>11.702</v>
      </c>
      <c r="V87" s="11">
        <f t="shared" si="7"/>
        <v>-0.47402153478037945</v>
      </c>
    </row>
    <row r="88" spans="1:22" x14ac:dyDescent="0.2">
      <c r="A88" s="1" t="s">
        <v>166</v>
      </c>
      <c r="B88" s="4">
        <v>4517529</v>
      </c>
      <c r="C88" s="1" t="s">
        <v>167</v>
      </c>
      <c r="D88" s="5">
        <v>1847206700</v>
      </c>
      <c r="E88" s="5">
        <v>4474590675</v>
      </c>
      <c r="F88" s="11">
        <f t="shared" si="4"/>
        <v>-0.58717861941640059</v>
      </c>
      <c r="G88" s="6">
        <v>9.0090000000000003</v>
      </c>
      <c r="H88" s="6">
        <v>14.365</v>
      </c>
      <c r="I88" s="6">
        <v>1260265262.53809</v>
      </c>
      <c r="J88" s="7" t="s">
        <v>4</v>
      </c>
      <c r="K88" s="5">
        <v>16284867</v>
      </c>
      <c r="L88" s="5">
        <v>9518606</v>
      </c>
      <c r="M88" s="11">
        <f t="shared" si="5"/>
        <v>0.71084578981418067</v>
      </c>
      <c r="N88">
        <f>IFERROR(I88/K88*1000,"")</f>
        <v>77388.735354000135</v>
      </c>
      <c r="O88" t="str">
        <f>IFERROR(J88/L88*1000,"")</f>
        <v/>
      </c>
      <c r="P88" t="str">
        <f>IFERROR(N88/O88,"")</f>
        <v/>
      </c>
      <c r="Q88" s="6">
        <v>80.539354000000003</v>
      </c>
      <c r="R88" s="7" t="s">
        <v>4</v>
      </c>
      <c r="S88" s="11" t="str">
        <f t="shared" si="6"/>
        <v/>
      </c>
      <c r="T88" s="6">
        <v>4.0000000000000001E-3</v>
      </c>
      <c r="U88" s="6">
        <v>1.038</v>
      </c>
      <c r="V88" s="11">
        <f t="shared" si="7"/>
        <v>-0.9961464354527938</v>
      </c>
    </row>
    <row r="89" spans="1:22" x14ac:dyDescent="0.2">
      <c r="A89" s="1" t="s">
        <v>168</v>
      </c>
      <c r="B89" s="4">
        <v>4303351</v>
      </c>
      <c r="C89" s="1" t="s">
        <v>169</v>
      </c>
      <c r="D89" s="5">
        <v>29651357000</v>
      </c>
      <c r="E89" s="5">
        <v>6392246058</v>
      </c>
      <c r="F89" s="11">
        <f t="shared" si="4"/>
        <v>3.6386444969356031</v>
      </c>
      <c r="G89" s="6">
        <v>3.4359999999999999</v>
      </c>
      <c r="H89" s="6">
        <v>-17.641999999999999</v>
      </c>
      <c r="I89" s="6">
        <v>3940632888</v>
      </c>
      <c r="J89" s="7" t="s">
        <v>4</v>
      </c>
      <c r="K89" s="5">
        <v>112410458</v>
      </c>
      <c r="L89" s="5">
        <v>5895471</v>
      </c>
      <c r="M89" s="11">
        <f t="shared" si="5"/>
        <v>18.067256543200706</v>
      </c>
      <c r="N89">
        <f>IFERROR(I89/K89*1000,"")</f>
        <v>35055.74977730275</v>
      </c>
      <c r="O89" t="str">
        <f>IFERROR(J89/L89*1000,"")</f>
        <v/>
      </c>
      <c r="P89" t="str">
        <f>IFERROR(N89/O89,"")</f>
        <v/>
      </c>
      <c r="Q89" s="6">
        <v>9.5946680000000004</v>
      </c>
      <c r="R89" s="7" t="s">
        <v>4</v>
      </c>
      <c r="S89" s="11" t="str">
        <f t="shared" si="6"/>
        <v/>
      </c>
      <c r="T89" s="6">
        <v>1.8069999999999999</v>
      </c>
      <c r="U89" s="6">
        <v>-46.801000000000002</v>
      </c>
      <c r="V89" s="11">
        <f t="shared" si="7"/>
        <v>-1.0386102861049977</v>
      </c>
    </row>
    <row r="90" spans="1:22" x14ac:dyDescent="0.2">
      <c r="A90" s="1" t="s">
        <v>170</v>
      </c>
      <c r="B90" s="4">
        <v>4554407</v>
      </c>
      <c r="C90" s="1" t="s">
        <v>171</v>
      </c>
      <c r="D90" s="5">
        <v>59254361000</v>
      </c>
      <c r="E90" s="5">
        <v>1940278086</v>
      </c>
      <c r="F90" s="11">
        <f t="shared" si="4"/>
        <v>29.539107475133335</v>
      </c>
      <c r="G90" s="6">
        <v>5.4379999999999997</v>
      </c>
      <c r="H90" s="6">
        <v>12.305999999999999</v>
      </c>
      <c r="I90" s="6">
        <v>21312263868</v>
      </c>
      <c r="J90" s="7" t="s">
        <v>4</v>
      </c>
      <c r="K90" s="5">
        <v>90668643</v>
      </c>
      <c r="L90" s="5">
        <v>78916411</v>
      </c>
      <c r="M90" s="11">
        <f t="shared" si="5"/>
        <v>0.14892000093618041</v>
      </c>
      <c r="N90">
        <f>IFERROR(I90/K90*1000,"")</f>
        <v>235056.61012264184</v>
      </c>
      <c r="O90" t="str">
        <f>IFERROR(J90/L90*1000,"")</f>
        <v/>
      </c>
      <c r="P90" t="str">
        <f>IFERROR(N90/O90,"")</f>
        <v/>
      </c>
      <c r="Q90" s="6">
        <v>8.7251809999999992</v>
      </c>
      <c r="R90" s="7" t="s">
        <v>4</v>
      </c>
      <c r="S90" s="11" t="str">
        <f t="shared" si="6"/>
        <v/>
      </c>
      <c r="T90" s="6">
        <v>5.7759999999999998</v>
      </c>
      <c r="U90" s="6">
        <v>6.0469999999999997</v>
      </c>
      <c r="V90" s="11">
        <f t="shared" si="7"/>
        <v>-4.4815611046800097E-2</v>
      </c>
    </row>
    <row r="91" spans="1:22" x14ac:dyDescent="0.2">
      <c r="A91" s="1" t="s">
        <v>172</v>
      </c>
      <c r="B91" s="4">
        <v>4044522</v>
      </c>
      <c r="C91" s="1" t="s">
        <v>173</v>
      </c>
      <c r="D91" s="5">
        <v>10912000</v>
      </c>
      <c r="E91" s="5">
        <v>312877</v>
      </c>
      <c r="F91" s="11">
        <f t="shared" si="4"/>
        <v>33.876325201277176</v>
      </c>
      <c r="G91" s="6">
        <v>5.5350000000000001</v>
      </c>
      <c r="H91" s="6">
        <v>33.140999999999998</v>
      </c>
      <c r="I91" s="6">
        <v>7090459.0723400004</v>
      </c>
      <c r="J91" s="6">
        <v>416117.17722509999</v>
      </c>
      <c r="K91" s="5">
        <v>429033241</v>
      </c>
      <c r="L91" s="5">
        <v>47680424</v>
      </c>
      <c r="M91" s="11">
        <f t="shared" si="5"/>
        <v>7.9981003734362766</v>
      </c>
      <c r="N91">
        <f>IFERROR(I91/K91*1000,"")</f>
        <v>16.526596064709121</v>
      </c>
      <c r="O91">
        <f>IFERROR(J91/L91*1000,"")</f>
        <v>8.7272121830355367</v>
      </c>
      <c r="P91">
        <f>IFERROR(N91/O91,"")</f>
        <v>1.893685602927643</v>
      </c>
      <c r="Q91" s="7" t="s">
        <v>396</v>
      </c>
      <c r="R91" s="6">
        <v>5.3904949999999996</v>
      </c>
      <c r="S91" s="11" t="str">
        <f t="shared" si="6"/>
        <v/>
      </c>
      <c r="T91" s="6">
        <v>-6.14</v>
      </c>
      <c r="U91" s="6">
        <v>23.084</v>
      </c>
      <c r="V91" s="11">
        <f t="shared" si="7"/>
        <v>-1.2659850979033096</v>
      </c>
    </row>
    <row r="92" spans="1:22" x14ac:dyDescent="0.2">
      <c r="A92" s="1" t="s">
        <v>174</v>
      </c>
      <c r="B92" s="4">
        <v>4984138</v>
      </c>
      <c r="C92" s="1" t="s">
        <v>378</v>
      </c>
      <c r="D92" s="5">
        <v>46652017</v>
      </c>
      <c r="E92" s="5">
        <v>1653680.254</v>
      </c>
      <c r="F92" s="11">
        <f t="shared" si="4"/>
        <v>27.211026216921859</v>
      </c>
      <c r="G92" s="6">
        <v>22.097000000000001</v>
      </c>
      <c r="H92" s="6">
        <v>31.657</v>
      </c>
      <c r="I92" s="6">
        <v>78382559.80302</v>
      </c>
      <c r="J92" s="6">
        <v>1717382.2604845499</v>
      </c>
      <c r="K92" s="5">
        <v>408489077</v>
      </c>
      <c r="L92" s="5">
        <v>248026635</v>
      </c>
      <c r="M92" s="11">
        <f t="shared" si="5"/>
        <v>0.64695649320082094</v>
      </c>
      <c r="N92">
        <f>IFERROR(I92/K92*1000,"")</f>
        <v>191.88410221069387</v>
      </c>
      <c r="O92">
        <f>IFERROR(J92/L92*1000,"")</f>
        <v>6.9241848178303513</v>
      </c>
      <c r="P92">
        <f>IFERROR(N92/O92,"")</f>
        <v>27.712157785935517</v>
      </c>
      <c r="Q92" s="6">
        <v>10.573995999999999</v>
      </c>
      <c r="R92" s="7" t="s">
        <v>4</v>
      </c>
      <c r="S92" s="11" t="str">
        <f t="shared" si="6"/>
        <v/>
      </c>
      <c r="T92" s="6">
        <v>8.23</v>
      </c>
      <c r="U92" s="6">
        <v>21.222000000000001</v>
      </c>
      <c r="V92" s="11">
        <f t="shared" si="7"/>
        <v>-0.61219489209311095</v>
      </c>
    </row>
    <row r="93" spans="1:22" x14ac:dyDescent="0.2">
      <c r="A93" s="1" t="s">
        <v>175</v>
      </c>
      <c r="B93" s="4">
        <v>4237911</v>
      </c>
      <c r="C93" s="1" t="s">
        <v>176</v>
      </c>
      <c r="D93" s="5">
        <v>31491000</v>
      </c>
      <c r="E93" s="5">
        <v>15030000</v>
      </c>
      <c r="F93" s="11">
        <f t="shared" si="4"/>
        <v>1.0952095808383233</v>
      </c>
      <c r="G93" s="6">
        <v>5.7539999999999996</v>
      </c>
      <c r="H93" s="6">
        <v>6.7270000000000003</v>
      </c>
      <c r="I93" s="6">
        <v>6979273.7055479996</v>
      </c>
      <c r="J93" s="6">
        <v>7620123.3155293502</v>
      </c>
      <c r="K93" s="5">
        <v>2315038052</v>
      </c>
      <c r="L93" s="5">
        <v>1666901819</v>
      </c>
      <c r="M93" s="11">
        <f t="shared" si="5"/>
        <v>0.38882687967118956</v>
      </c>
      <c r="N93">
        <f>IFERROR(I93/K93*1000,"")</f>
        <v>3.0147555024067483</v>
      </c>
      <c r="O93">
        <f>IFERROR(J93/L93*1000,"")</f>
        <v>4.5714289999999993</v>
      </c>
      <c r="P93">
        <f>IFERROR(N93/O93,"")</f>
        <v>0.6594777043254415</v>
      </c>
      <c r="Q93" s="6">
        <v>34.022727000000003</v>
      </c>
      <c r="R93" s="6">
        <v>21.978024000000001</v>
      </c>
      <c r="S93" s="11">
        <f t="shared" si="6"/>
        <v>0.54803393608087791</v>
      </c>
      <c r="T93" s="6">
        <v>0.65700000000000003</v>
      </c>
      <c r="U93" s="6">
        <v>2.3220000000000001</v>
      </c>
      <c r="V93" s="11">
        <f t="shared" si="7"/>
        <v>-0.71705426356589141</v>
      </c>
    </row>
    <row r="94" spans="1:22" x14ac:dyDescent="0.2">
      <c r="A94" s="1" t="s">
        <v>177</v>
      </c>
      <c r="B94" s="4">
        <v>100201</v>
      </c>
      <c r="C94" s="1" t="s">
        <v>178</v>
      </c>
      <c r="D94" s="5">
        <v>145670000</v>
      </c>
      <c r="E94" s="5">
        <v>31806000</v>
      </c>
      <c r="F94" s="11">
        <f t="shared" si="4"/>
        <v>3.5799534678991387</v>
      </c>
      <c r="G94" s="7" t="s">
        <v>4</v>
      </c>
      <c r="H94" s="7" t="s">
        <v>4</v>
      </c>
      <c r="I94" s="6">
        <v>492338720.47229999</v>
      </c>
      <c r="J94" s="6">
        <v>61505102.2468125</v>
      </c>
      <c r="K94" s="5">
        <v>2876658594</v>
      </c>
      <c r="L94" s="5">
        <v>1928490225</v>
      </c>
      <c r="M94" s="11">
        <f t="shared" si="5"/>
        <v>0.49166355976733045</v>
      </c>
      <c r="N94">
        <f>IFERROR(I94/K94*1000,"")</f>
        <v>171.14951405745441</v>
      </c>
      <c r="O94">
        <f>IFERROR(J94/L94*1000,"")</f>
        <v>31.892877365666969</v>
      </c>
      <c r="P94">
        <f>IFERROR(N94/O94,"")</f>
        <v>5.3663867356696615</v>
      </c>
      <c r="Q94" s="6">
        <v>14.086022</v>
      </c>
      <c r="R94" s="6">
        <v>11.229067000000001</v>
      </c>
      <c r="S94" s="11">
        <f t="shared" si="6"/>
        <v>0.25442496691844463</v>
      </c>
      <c r="T94" s="6">
        <v>34.017000000000003</v>
      </c>
      <c r="U94" s="6">
        <v>18.006</v>
      </c>
      <c r="V94" s="11">
        <f t="shared" si="7"/>
        <v>0.88920359880040012</v>
      </c>
    </row>
    <row r="95" spans="1:22" x14ac:dyDescent="0.2">
      <c r="A95" s="1" t="s">
        <v>179</v>
      </c>
      <c r="B95" s="4">
        <v>4994584</v>
      </c>
      <c r="C95" s="1" t="s">
        <v>180</v>
      </c>
      <c r="D95" s="5">
        <v>5545887</v>
      </c>
      <c r="E95" s="5">
        <v>1514596</v>
      </c>
      <c r="F95" s="11">
        <f t="shared" si="4"/>
        <v>2.6616279192603174</v>
      </c>
      <c r="G95" s="6">
        <v>9.3149999999999995</v>
      </c>
      <c r="H95" s="6">
        <v>5.9320000000000004</v>
      </c>
      <c r="I95" s="6">
        <v>3412920</v>
      </c>
      <c r="J95" s="6">
        <v>275400</v>
      </c>
      <c r="K95" s="5">
        <v>102000000</v>
      </c>
      <c r="L95" s="5">
        <v>100920000</v>
      </c>
      <c r="M95" s="11">
        <f t="shared" si="5"/>
        <v>1.0701545778834642E-2</v>
      </c>
      <c r="N95">
        <f>IFERROR(I95/K95*1000,"")</f>
        <v>33.459999999999994</v>
      </c>
      <c r="O95">
        <f>IFERROR(J95/L95*1000,"")</f>
        <v>2.7288941736028538</v>
      </c>
      <c r="P95">
        <f>IFERROR(N95/O95,"")</f>
        <v>12.26137690631808</v>
      </c>
      <c r="Q95" s="6">
        <v>12.679045</v>
      </c>
      <c r="R95" s="6">
        <v>17.197451999999998</v>
      </c>
      <c r="S95" s="11">
        <f t="shared" si="6"/>
        <v>-0.26273700313278958</v>
      </c>
      <c r="T95" s="6">
        <v>5.3959999999999999</v>
      </c>
      <c r="U95" s="6">
        <v>2.093</v>
      </c>
      <c r="V95" s="11">
        <f t="shared" si="7"/>
        <v>1.578117534639274</v>
      </c>
    </row>
    <row r="96" spans="1:22" x14ac:dyDescent="0.2">
      <c r="A96" s="1" t="s">
        <v>181</v>
      </c>
      <c r="B96" s="4">
        <v>4133514</v>
      </c>
      <c r="C96" s="1" t="s">
        <v>182</v>
      </c>
      <c r="D96" s="5">
        <v>13122000</v>
      </c>
      <c r="E96" s="5">
        <v>6086700</v>
      </c>
      <c r="F96" s="11">
        <f t="shared" si="4"/>
        <v>1.1558479964512789</v>
      </c>
      <c r="G96" s="6">
        <v>13.907999999999999</v>
      </c>
      <c r="H96" s="6">
        <v>22.457000000000001</v>
      </c>
      <c r="I96" s="6">
        <v>19050948.105659999</v>
      </c>
      <c r="J96" s="6">
        <v>10698728.308499999</v>
      </c>
      <c r="K96" s="5">
        <v>340588194</v>
      </c>
      <c r="L96" s="5">
        <v>405638655</v>
      </c>
      <c r="M96" s="11">
        <f t="shared" si="5"/>
        <v>-0.16036553764827965</v>
      </c>
      <c r="N96">
        <f>IFERROR(I96/K96*1000,"")</f>
        <v>55.935432998772704</v>
      </c>
      <c r="O96">
        <f>IFERROR(J96/L96*1000,"")</f>
        <v>26.375021651967561</v>
      </c>
      <c r="P96">
        <f>IFERROR(N96/O96,"")</f>
        <v>2.1207729698527071</v>
      </c>
      <c r="Q96" s="6">
        <v>19.935483999999999</v>
      </c>
      <c r="R96" s="6">
        <v>31.777107999999998</v>
      </c>
      <c r="S96" s="11">
        <f t="shared" si="6"/>
        <v>-0.37264637172142911</v>
      </c>
      <c r="T96" s="6">
        <v>7.2469999999999999</v>
      </c>
      <c r="U96" s="6">
        <v>9.6549999999999994</v>
      </c>
      <c r="V96" s="11">
        <f t="shared" si="7"/>
        <v>-0.24940445365095798</v>
      </c>
    </row>
    <row r="97" spans="1:22" x14ac:dyDescent="0.2">
      <c r="A97" s="1" t="s">
        <v>393</v>
      </c>
      <c r="B97" s="4">
        <v>4996499</v>
      </c>
      <c r="C97" s="1" t="s">
        <v>394</v>
      </c>
      <c r="D97" s="5">
        <v>4835700</v>
      </c>
      <c r="E97" s="5">
        <v>4487291</v>
      </c>
      <c r="F97" s="11">
        <f t="shared" si="4"/>
        <v>7.7643504733702295E-2</v>
      </c>
      <c r="G97" s="6">
        <v>2.0510000000000002</v>
      </c>
      <c r="H97" s="6">
        <v>3.9350000000000001</v>
      </c>
      <c r="I97" s="6">
        <v>773619.20765</v>
      </c>
      <c r="J97" s="6">
        <v>873678.85218749999</v>
      </c>
      <c r="K97" s="5">
        <v>35277825</v>
      </c>
      <c r="L97" s="5">
        <v>35739471</v>
      </c>
      <c r="M97" s="11">
        <f t="shared" si="5"/>
        <v>-1.2916979101341486E-2</v>
      </c>
      <c r="N97">
        <f>IFERROR(I97/K97*1000,"")</f>
        <v>21.929334012230061</v>
      </c>
      <c r="O97">
        <f>IFERROR(J97/L97*1000,"")</f>
        <v>24.445768998301624</v>
      </c>
      <c r="P97">
        <f>IFERROR(N97/O97,"")</f>
        <v>0.89706051029745093</v>
      </c>
      <c r="Q97" s="7" t="s">
        <v>396</v>
      </c>
      <c r="R97" s="6">
        <v>10.354873</v>
      </c>
      <c r="S97" s="11" t="str">
        <f t="shared" si="6"/>
        <v/>
      </c>
      <c r="T97" s="6">
        <v>0.753</v>
      </c>
      <c r="U97" s="6">
        <v>1.9430000000000001</v>
      </c>
      <c r="V97" s="11">
        <f t="shared" si="7"/>
        <v>-0.6124549665465775</v>
      </c>
    </row>
    <row r="98" spans="1:22" x14ac:dyDescent="0.2">
      <c r="A98" s="1" t="s">
        <v>183</v>
      </c>
      <c r="B98" s="4">
        <v>4408847</v>
      </c>
      <c r="C98" s="1" t="s">
        <v>184</v>
      </c>
      <c r="D98" s="5">
        <v>19566000</v>
      </c>
      <c r="E98" s="5">
        <v>24761200</v>
      </c>
      <c r="F98" s="11">
        <f t="shared" si="4"/>
        <v>-0.2098121254220312</v>
      </c>
      <c r="G98" s="6">
        <v>28.626000000000001</v>
      </c>
      <c r="H98" s="6">
        <v>8.7530000000000001</v>
      </c>
      <c r="I98" s="6">
        <v>48445354.22625</v>
      </c>
      <c r="J98" s="6">
        <v>26832650.489999998</v>
      </c>
      <c r="K98" s="5">
        <v>122580181</v>
      </c>
      <c r="L98" s="5">
        <v>118779305</v>
      </c>
      <c r="M98" s="11">
        <f t="shared" si="5"/>
        <v>3.199948004410369E-2</v>
      </c>
      <c r="N98">
        <f>IFERROR(I98/K98*1000,"")</f>
        <v>395.21359677426159</v>
      </c>
      <c r="O98">
        <f>IFERROR(J98/L98*1000,"")</f>
        <v>225.90341381438458</v>
      </c>
      <c r="P98">
        <f>IFERROR(N98/O98,"")</f>
        <v>1.7494804089104741</v>
      </c>
      <c r="Q98" s="6">
        <v>13.58844</v>
      </c>
      <c r="R98" s="6">
        <v>42.838329000000002</v>
      </c>
      <c r="S98" s="11">
        <f t="shared" si="6"/>
        <v>-0.68279715112137085</v>
      </c>
      <c r="T98" s="6">
        <v>15.246</v>
      </c>
      <c r="U98" s="6">
        <v>3.0979999999999999</v>
      </c>
      <c r="V98" s="11">
        <f t="shared" si="7"/>
        <v>3.9212395093608787</v>
      </c>
    </row>
    <row r="99" spans="1:22" x14ac:dyDescent="0.2">
      <c r="A99" s="1" t="s">
        <v>185</v>
      </c>
      <c r="B99" s="4">
        <v>4427682</v>
      </c>
      <c r="C99" s="1" t="s">
        <v>186</v>
      </c>
      <c r="D99" s="5">
        <v>99808420000</v>
      </c>
      <c r="E99" s="5">
        <v>11468556000</v>
      </c>
      <c r="F99" s="11">
        <f t="shared" si="4"/>
        <v>7.7027887381811624</v>
      </c>
      <c r="G99" s="6">
        <v>13.991</v>
      </c>
      <c r="H99" s="6">
        <v>6.3129999999999997</v>
      </c>
      <c r="I99" s="6">
        <v>39508169200</v>
      </c>
      <c r="J99" s="7" t="s">
        <v>4</v>
      </c>
      <c r="K99" s="5">
        <v>396206820</v>
      </c>
      <c r="L99" s="5">
        <v>449597455</v>
      </c>
      <c r="M99" s="11">
        <f t="shared" si="5"/>
        <v>-0.11875208457307662</v>
      </c>
      <c r="N99">
        <f>IFERROR(I99/K99*1000,"")</f>
        <v>99716.02508003269</v>
      </c>
      <c r="O99" t="str">
        <f>IFERROR(J99/L99*1000,"")</f>
        <v/>
      </c>
      <c r="P99" t="str">
        <f>IFERROR(N99/O99,"")</f>
        <v/>
      </c>
      <c r="Q99" s="6">
        <v>7.4103120000000002</v>
      </c>
      <c r="R99" s="7" t="s">
        <v>4</v>
      </c>
      <c r="S99" s="11" t="str">
        <f t="shared" si="6"/>
        <v/>
      </c>
      <c r="T99" s="6">
        <v>8.7940000000000005</v>
      </c>
      <c r="U99" s="6">
        <v>1.181</v>
      </c>
      <c r="V99" s="11">
        <f t="shared" si="7"/>
        <v>6.4462320067739203</v>
      </c>
    </row>
    <row r="100" spans="1:22" x14ac:dyDescent="0.2">
      <c r="A100" s="1" t="s">
        <v>187</v>
      </c>
      <c r="B100" s="4">
        <v>4073779</v>
      </c>
      <c r="C100" s="1" t="s">
        <v>188</v>
      </c>
      <c r="D100" s="5">
        <v>13059000</v>
      </c>
      <c r="E100" s="5">
        <v>10885000</v>
      </c>
      <c r="F100" s="11">
        <f t="shared" si="4"/>
        <v>0.19972439136426279</v>
      </c>
      <c r="G100" s="6">
        <v>8.2319999999999993</v>
      </c>
      <c r="H100" s="6">
        <v>8.6440000000000001</v>
      </c>
      <c r="I100" s="6">
        <v>4603240.2227269998</v>
      </c>
      <c r="J100" s="6">
        <v>6620042.0111196497</v>
      </c>
      <c r="K100" s="5">
        <v>2059419612</v>
      </c>
      <c r="L100" s="5">
        <v>1082412630</v>
      </c>
      <c r="M100" s="11">
        <f t="shared" si="5"/>
        <v>0.90261971721449696</v>
      </c>
      <c r="N100">
        <f>IFERROR(I100/K100*1000,"")</f>
        <v>2.2352123850353038</v>
      </c>
      <c r="O100">
        <f>IFERROR(J100/L100*1000,"")</f>
        <v>6.116005881342728</v>
      </c>
      <c r="P100">
        <f>IFERROR(N100/O100,"")</f>
        <v>0.36546929947434548</v>
      </c>
      <c r="Q100" s="6">
        <v>10.472340000000001</v>
      </c>
      <c r="R100" s="6">
        <v>16.222828</v>
      </c>
      <c r="S100" s="11">
        <f t="shared" si="6"/>
        <v>-0.35446890024353328</v>
      </c>
      <c r="T100" s="6">
        <v>3.6070000000000002</v>
      </c>
      <c r="U100" s="6">
        <v>3.7570000000000001</v>
      </c>
      <c r="V100" s="11">
        <f t="shared" si="7"/>
        <v>-3.9925472451423971E-2</v>
      </c>
    </row>
    <row r="101" spans="1:22" x14ac:dyDescent="0.2">
      <c r="A101" s="1" t="s">
        <v>189</v>
      </c>
      <c r="B101" s="4">
        <v>4994083</v>
      </c>
      <c r="C101" s="1" t="s">
        <v>190</v>
      </c>
      <c r="D101" s="5">
        <v>7141766</v>
      </c>
      <c r="E101" s="5">
        <v>216859</v>
      </c>
      <c r="F101" s="11">
        <f t="shared" si="4"/>
        <v>31.932762762901241</v>
      </c>
      <c r="G101" s="6">
        <v>14.179</v>
      </c>
      <c r="H101" s="6">
        <v>23.588999999999999</v>
      </c>
      <c r="I101" s="6">
        <v>9425563.2899999991</v>
      </c>
      <c r="J101" s="6">
        <v>297110.33537652303</v>
      </c>
      <c r="K101" s="5">
        <v>161384768</v>
      </c>
      <c r="L101" s="5">
        <v>75897952</v>
      </c>
      <c r="M101" s="11">
        <f t="shared" si="5"/>
        <v>1.1263389030576212</v>
      </c>
      <c r="N101">
        <f>IFERROR(I101/K101*1000,"")</f>
        <v>58.404293086693279</v>
      </c>
      <c r="O101">
        <f>IFERROR(J101/L101*1000,"")</f>
        <v>3.91460279951326</v>
      </c>
      <c r="P101">
        <f>IFERROR(N101/O101,"")</f>
        <v>14.919596208829985</v>
      </c>
      <c r="Q101" s="6">
        <v>12.348837</v>
      </c>
      <c r="R101" s="6">
        <v>19.163437999999999</v>
      </c>
      <c r="S101" s="11">
        <f t="shared" si="6"/>
        <v>-0.35560430231777829</v>
      </c>
      <c r="T101" s="6">
        <v>3.0409999999999999</v>
      </c>
      <c r="U101" s="6">
        <v>8.1829999999999998</v>
      </c>
      <c r="V101" s="11">
        <f t="shared" si="7"/>
        <v>-0.62837590125870713</v>
      </c>
    </row>
    <row r="102" spans="1:22" x14ac:dyDescent="0.2">
      <c r="A102" s="1" t="s">
        <v>191</v>
      </c>
      <c r="B102" s="4">
        <v>4157507</v>
      </c>
      <c r="C102" s="1" t="s">
        <v>192</v>
      </c>
      <c r="D102" s="5">
        <v>88219461000</v>
      </c>
      <c r="E102" s="5">
        <v>18708109000</v>
      </c>
      <c r="F102" s="11">
        <f t="shared" si="4"/>
        <v>3.7155733911962985</v>
      </c>
      <c r="G102" s="6">
        <v>8.891</v>
      </c>
      <c r="H102" s="6">
        <v>47.036999999999999</v>
      </c>
      <c r="I102" s="6">
        <v>12133121055.299999</v>
      </c>
      <c r="J102" s="7" t="s">
        <v>4</v>
      </c>
      <c r="K102" s="5">
        <v>641964077</v>
      </c>
      <c r="L102" s="5">
        <v>640100876</v>
      </c>
      <c r="M102" s="11">
        <f t="shared" si="5"/>
        <v>2.9107927669824729E-3</v>
      </c>
      <c r="N102">
        <f>IFERROR(I102/K102*1000,"")</f>
        <v>18900</v>
      </c>
      <c r="O102" t="str">
        <f>IFERROR(J102/L102*1000,"")</f>
        <v/>
      </c>
      <c r="P102" t="str">
        <f>IFERROR(N102/O102,"")</f>
        <v/>
      </c>
      <c r="Q102" s="7" t="s">
        <v>396</v>
      </c>
      <c r="R102" s="7" t="s">
        <v>4</v>
      </c>
      <c r="S102" s="11" t="str">
        <f t="shared" si="6"/>
        <v/>
      </c>
      <c r="T102" s="6">
        <v>-5.4669999999999996</v>
      </c>
      <c r="U102" s="6">
        <v>7.9249999999999998</v>
      </c>
      <c r="V102" s="11">
        <f t="shared" si="7"/>
        <v>-1.6898422712933754</v>
      </c>
    </row>
    <row r="103" spans="1:22" x14ac:dyDescent="0.2">
      <c r="A103" s="1" t="s">
        <v>193</v>
      </c>
      <c r="B103" s="4">
        <v>4157496</v>
      </c>
      <c r="C103" s="1" t="s">
        <v>194</v>
      </c>
      <c r="D103" s="5">
        <v>44555995000</v>
      </c>
      <c r="E103" s="5">
        <v>6117065861</v>
      </c>
      <c r="F103" s="11">
        <f t="shared" si="4"/>
        <v>6.2838834847392206</v>
      </c>
      <c r="G103" s="6">
        <v>7.37</v>
      </c>
      <c r="H103" s="6">
        <v>14.773999999999999</v>
      </c>
      <c r="I103" s="6">
        <v>2119925665</v>
      </c>
      <c r="J103" s="7" t="s">
        <v>4</v>
      </c>
      <c r="K103" s="5">
        <v>85826950</v>
      </c>
      <c r="L103" s="5">
        <v>70675160</v>
      </c>
      <c r="M103" s="11">
        <f t="shared" si="5"/>
        <v>0.21438635582855414</v>
      </c>
      <c r="N103">
        <f>IFERROR(I103/K103*1000,"")</f>
        <v>24700</v>
      </c>
      <c r="O103" t="str">
        <f>IFERROR(J103/L103*1000,"")</f>
        <v/>
      </c>
      <c r="P103" t="str">
        <f>IFERROR(N103/O103,"")</f>
        <v/>
      </c>
      <c r="Q103" s="6">
        <v>1.527109</v>
      </c>
      <c r="R103" s="7" t="s">
        <v>4</v>
      </c>
      <c r="S103" s="11" t="str">
        <f t="shared" si="6"/>
        <v/>
      </c>
      <c r="T103" s="6">
        <v>-1.708</v>
      </c>
      <c r="U103" s="6">
        <v>1.597</v>
      </c>
      <c r="V103" s="11">
        <f t="shared" si="7"/>
        <v>-2.0695053224796496</v>
      </c>
    </row>
    <row r="104" spans="1:22" x14ac:dyDescent="0.2">
      <c r="A104" s="1" t="s">
        <v>195</v>
      </c>
      <c r="B104" s="4">
        <v>4991897</v>
      </c>
      <c r="C104" s="1" t="s">
        <v>196</v>
      </c>
      <c r="D104" s="5">
        <v>2820948</v>
      </c>
      <c r="E104" s="5">
        <v>1099332</v>
      </c>
      <c r="F104" s="11">
        <f t="shared" si="4"/>
        <v>1.5660564779338726</v>
      </c>
      <c r="G104" s="6">
        <v>9.7859999999999996</v>
      </c>
      <c r="H104" s="6">
        <v>5.15</v>
      </c>
      <c r="I104" s="6">
        <v>1080536.361</v>
      </c>
      <c r="J104" s="6">
        <v>146424.079</v>
      </c>
      <c r="K104" s="5">
        <v>1751327</v>
      </c>
      <c r="L104" s="5">
        <v>1751327</v>
      </c>
      <c r="M104" s="11">
        <f t="shared" si="5"/>
        <v>0</v>
      </c>
      <c r="N104">
        <f>IFERROR(I104/K104*1000,"")</f>
        <v>616.98150088475768</v>
      </c>
      <c r="O104">
        <f>IFERROR(J104/L104*1000,"")</f>
        <v>83.60750390989233</v>
      </c>
      <c r="P104">
        <f>IFERROR(N104/O104,"")</f>
        <v>7.3794991123010583</v>
      </c>
      <c r="Q104" s="6">
        <v>11.067367000000001</v>
      </c>
      <c r="R104" s="6">
        <v>14.223298</v>
      </c>
      <c r="S104" s="11">
        <f t="shared" si="6"/>
        <v>-0.22188461494654754</v>
      </c>
      <c r="T104" s="6">
        <v>5.399</v>
      </c>
      <c r="U104" s="6">
        <v>0.92900000000000005</v>
      </c>
      <c r="V104" s="11">
        <f t="shared" si="7"/>
        <v>4.8116254036598489</v>
      </c>
    </row>
    <row r="105" spans="1:22" x14ac:dyDescent="0.2">
      <c r="A105" s="1" t="s">
        <v>205</v>
      </c>
      <c r="B105" s="4">
        <v>4199027</v>
      </c>
      <c r="C105" s="1" t="s">
        <v>206</v>
      </c>
      <c r="D105" s="5">
        <v>41182500</v>
      </c>
      <c r="E105" s="5">
        <v>12671200</v>
      </c>
      <c r="F105" s="11">
        <f t="shared" si="4"/>
        <v>2.2500868110360503</v>
      </c>
      <c r="G105" s="6">
        <v>21.829000000000001</v>
      </c>
      <c r="H105" s="6">
        <v>15.013</v>
      </c>
      <c r="I105" s="6">
        <v>241321606.86750001</v>
      </c>
      <c r="J105" s="6">
        <v>60947003.723999999</v>
      </c>
      <c r="K105" s="5">
        <v>534725475</v>
      </c>
      <c r="L105" s="5">
        <v>676062160</v>
      </c>
      <c r="M105" s="11">
        <f t="shared" si="5"/>
        <v>-0.20905871288521749</v>
      </c>
      <c r="N105">
        <f>IFERROR(I105/K105*1000,"")</f>
        <v>451.3</v>
      </c>
      <c r="O105">
        <f>IFERROR(J105/L105*1000,"")</f>
        <v>90.149999999999991</v>
      </c>
      <c r="P105">
        <f>IFERROR(N105/O105,"")</f>
        <v>5.0061009428729903</v>
      </c>
      <c r="Q105" s="6">
        <v>42.535344000000002</v>
      </c>
      <c r="R105" s="6">
        <v>77.417719000000005</v>
      </c>
      <c r="S105" s="11">
        <f t="shared" si="6"/>
        <v>-0.45057353084763452</v>
      </c>
      <c r="T105" s="6">
        <v>15.016</v>
      </c>
      <c r="U105" s="6">
        <v>7.65</v>
      </c>
      <c r="V105" s="11">
        <f t="shared" si="7"/>
        <v>0.96287581699346392</v>
      </c>
    </row>
    <row r="106" spans="1:22" x14ac:dyDescent="0.2">
      <c r="A106" s="1" t="s">
        <v>197</v>
      </c>
      <c r="B106" s="4">
        <v>4054537</v>
      </c>
      <c r="C106" s="1" t="s">
        <v>198</v>
      </c>
      <c r="D106" s="5">
        <v>34233366</v>
      </c>
      <c r="E106" s="5">
        <v>4706968</v>
      </c>
      <c r="F106" s="11">
        <f t="shared" si="4"/>
        <v>6.2729124141060657</v>
      </c>
      <c r="G106" s="6">
        <v>16.346</v>
      </c>
      <c r="H106" s="6">
        <v>11.016</v>
      </c>
      <c r="I106" s="6">
        <v>41909419.895690002</v>
      </c>
      <c r="J106" s="6">
        <v>2391778.47607547</v>
      </c>
      <c r="K106" s="5">
        <v>280948138</v>
      </c>
      <c r="L106" s="5">
        <v>129980232</v>
      </c>
      <c r="M106" s="11">
        <f t="shared" si="5"/>
        <v>1.1614681992566376</v>
      </c>
      <c r="N106">
        <f>IFERROR(I106/K106*1000,"")</f>
        <v>149.17137445377909</v>
      </c>
      <c r="O106">
        <f>IFERROR(J106/L106*1000,"")</f>
        <v>18.401094068484738</v>
      </c>
      <c r="P106">
        <f>IFERROR(N106/O106,"")</f>
        <v>8.1066578921121071</v>
      </c>
      <c r="Q106" s="6">
        <v>10.865259</v>
      </c>
      <c r="R106" s="6">
        <v>13.722937</v>
      </c>
      <c r="S106" s="11">
        <f t="shared" si="6"/>
        <v>-0.20824099097736881</v>
      </c>
      <c r="T106" s="6">
        <v>11.505000000000001</v>
      </c>
      <c r="U106" s="6">
        <v>4.8680000000000003</v>
      </c>
      <c r="V106" s="11">
        <f t="shared" si="7"/>
        <v>1.3633935907970418</v>
      </c>
    </row>
    <row r="107" spans="1:22" x14ac:dyDescent="0.2">
      <c r="A107" s="1" t="s">
        <v>199</v>
      </c>
      <c r="B107" s="4">
        <v>4914216</v>
      </c>
      <c r="C107" s="1" t="s">
        <v>200</v>
      </c>
      <c r="D107" s="5">
        <v>31042300</v>
      </c>
      <c r="E107" s="5">
        <v>1658611</v>
      </c>
      <c r="F107" s="11">
        <f t="shared" si="4"/>
        <v>17.715841146597967</v>
      </c>
      <c r="G107" s="6">
        <v>6.2430000000000003</v>
      </c>
      <c r="H107" s="6">
        <v>4.3449999999999998</v>
      </c>
      <c r="I107" s="6">
        <v>9057780.7373200003</v>
      </c>
      <c r="J107" s="6">
        <v>153113.81575000001</v>
      </c>
      <c r="K107" s="5">
        <v>27400000</v>
      </c>
      <c r="L107" s="5">
        <v>12499000</v>
      </c>
      <c r="M107" s="11">
        <f t="shared" si="5"/>
        <v>1.1921753740299224</v>
      </c>
      <c r="N107">
        <f>IFERROR(I107/K107*1000,"")</f>
        <v>330.57593931824817</v>
      </c>
      <c r="O107">
        <f>IFERROR(J107/L107*1000,"")</f>
        <v>12.250085266821348</v>
      </c>
      <c r="P107">
        <f>IFERROR(N107/O107,"")</f>
        <v>26.985603129930379</v>
      </c>
      <c r="Q107" s="6">
        <v>7.4516640000000001</v>
      </c>
      <c r="R107" s="6">
        <v>7.65625</v>
      </c>
      <c r="S107" s="11">
        <f t="shared" si="6"/>
        <v>-2.6721436734693849E-2</v>
      </c>
      <c r="T107" s="6">
        <v>3.2240000000000002</v>
      </c>
      <c r="U107" s="6">
        <v>1.466</v>
      </c>
      <c r="V107" s="11">
        <f t="shared" si="7"/>
        <v>1.1991814461118691</v>
      </c>
    </row>
    <row r="108" spans="1:22" x14ac:dyDescent="0.2">
      <c r="A108" s="1" t="s">
        <v>201</v>
      </c>
      <c r="B108" s="4">
        <v>4069352</v>
      </c>
      <c r="C108" s="1" t="s">
        <v>202</v>
      </c>
      <c r="D108" s="5">
        <v>59529000</v>
      </c>
      <c r="E108" s="5">
        <v>20121000</v>
      </c>
      <c r="F108" s="11">
        <f t="shared" si="4"/>
        <v>1.9585507678544802</v>
      </c>
      <c r="G108" s="6">
        <v>8.423</v>
      </c>
      <c r="H108" s="6">
        <v>6.2619999999999996</v>
      </c>
      <c r="I108" s="6">
        <v>39882766.658859998</v>
      </c>
      <c r="J108" s="6">
        <v>13820000</v>
      </c>
      <c r="K108" s="5">
        <v>309257140</v>
      </c>
      <c r="L108" s="5">
        <v>276200000</v>
      </c>
      <c r="M108" s="11">
        <f t="shared" si="5"/>
        <v>0.11968551774076763</v>
      </c>
      <c r="N108">
        <f>IFERROR(I108/K108*1000,"")</f>
        <v>128.96312324061461</v>
      </c>
      <c r="O108">
        <f>IFERROR(J108/L108*1000,"")</f>
        <v>50.036205648081101</v>
      </c>
      <c r="P108">
        <f>IFERROR(N108/O108,"")</f>
        <v>2.5773961388609083</v>
      </c>
      <c r="Q108" s="6">
        <v>22.151304</v>
      </c>
      <c r="R108" s="6">
        <v>36.576445</v>
      </c>
      <c r="S108" s="11">
        <f t="shared" si="6"/>
        <v>-0.39438335245538492</v>
      </c>
      <c r="T108" s="6">
        <v>3.528</v>
      </c>
      <c r="U108" s="6">
        <v>2.351</v>
      </c>
      <c r="V108" s="11">
        <f t="shared" si="7"/>
        <v>0.50063802637175669</v>
      </c>
    </row>
    <row r="109" spans="1:22" x14ac:dyDescent="0.2">
      <c r="A109" s="1" t="s">
        <v>203</v>
      </c>
      <c r="B109" s="4">
        <v>103455</v>
      </c>
      <c r="C109" s="1" t="s">
        <v>204</v>
      </c>
      <c r="D109" s="5">
        <v>15901000</v>
      </c>
      <c r="E109" s="5">
        <v>20684100</v>
      </c>
      <c r="F109" s="11">
        <f t="shared" si="4"/>
        <v>-0.23124525601790746</v>
      </c>
      <c r="G109" s="6">
        <v>17.622</v>
      </c>
      <c r="H109" s="6">
        <v>18.684000000000001</v>
      </c>
      <c r="I109" s="6">
        <v>15509222.09974</v>
      </c>
      <c r="J109" s="6">
        <v>10329816.302772</v>
      </c>
      <c r="K109" s="5">
        <v>222168150</v>
      </c>
      <c r="L109" s="5">
        <v>591684000</v>
      </c>
      <c r="M109" s="11">
        <f t="shared" si="5"/>
        <v>-0.62451553531952864</v>
      </c>
      <c r="N109">
        <f>IFERROR(I109/K109*1000,"")</f>
        <v>69.808485598588277</v>
      </c>
      <c r="O109">
        <f>IFERROR(J109/L109*1000,"")</f>
        <v>17.458333</v>
      </c>
      <c r="P109">
        <f>IFERROR(N109/O109,"")</f>
        <v>3.9985768170757354</v>
      </c>
      <c r="Q109" s="6">
        <v>16.699518999999999</v>
      </c>
      <c r="R109" s="6">
        <v>31.287334999999999</v>
      </c>
      <c r="S109" s="11">
        <f t="shared" si="6"/>
        <v>-0.46625307013205186</v>
      </c>
      <c r="T109" s="6">
        <v>9.0180000000000007</v>
      </c>
      <c r="U109" s="6">
        <v>8.9369999999999994</v>
      </c>
      <c r="V109" s="11">
        <f t="shared" si="7"/>
        <v>9.0634441087613649E-3</v>
      </c>
    </row>
    <row r="110" spans="1:22" x14ac:dyDescent="0.2">
      <c r="A110" s="1" t="s">
        <v>207</v>
      </c>
      <c r="B110" s="4">
        <v>4763043</v>
      </c>
      <c r="C110" s="1" t="s">
        <v>208</v>
      </c>
      <c r="D110" s="5">
        <v>24480743000</v>
      </c>
      <c r="E110" s="5">
        <v>1932592223</v>
      </c>
      <c r="F110" s="11">
        <f t="shared" si="4"/>
        <v>11.667309072577179</v>
      </c>
      <c r="G110" s="6">
        <v>5.266</v>
      </c>
      <c r="H110" s="6">
        <v>9.7050000000000001</v>
      </c>
      <c r="I110" s="6">
        <v>2559144316</v>
      </c>
      <c r="J110" s="7" t="s">
        <v>4</v>
      </c>
      <c r="K110" s="5">
        <v>27434435</v>
      </c>
      <c r="L110" s="5">
        <v>30341776</v>
      </c>
      <c r="M110" s="11">
        <f t="shared" si="5"/>
        <v>-9.5819737117563641E-2</v>
      </c>
      <c r="N110">
        <f>IFERROR(I110/K110*1000,"")</f>
        <v>93282.195022423461</v>
      </c>
      <c r="O110" t="str">
        <f>IFERROR(J110/L110*1000,"")</f>
        <v/>
      </c>
      <c r="P110" t="str">
        <f>IFERROR(N110/O110,"")</f>
        <v/>
      </c>
      <c r="Q110" s="6">
        <v>5.7156669999999998</v>
      </c>
      <c r="R110" s="7" t="s">
        <v>4</v>
      </c>
      <c r="S110" s="11" t="str">
        <f t="shared" si="6"/>
        <v/>
      </c>
      <c r="T110" s="6">
        <v>1.7809999999999999</v>
      </c>
      <c r="U110" s="6">
        <v>4.2649999999999997</v>
      </c>
      <c r="V110" s="11">
        <f t="shared" si="7"/>
        <v>-0.58241500586166473</v>
      </c>
    </row>
    <row r="111" spans="1:22" x14ac:dyDescent="0.2">
      <c r="A111" s="1" t="s">
        <v>209</v>
      </c>
      <c r="B111" s="4">
        <v>4351931</v>
      </c>
      <c r="C111" s="1" t="s">
        <v>210</v>
      </c>
      <c r="D111" s="5">
        <v>2743444</v>
      </c>
      <c r="E111" s="7" t="s">
        <v>4</v>
      </c>
      <c r="F111" s="11" t="str">
        <f t="shared" si="4"/>
        <v/>
      </c>
      <c r="G111" s="6">
        <v>34.159999999999997</v>
      </c>
      <c r="H111" s="7" t="s">
        <v>4</v>
      </c>
      <c r="I111" s="6">
        <v>8378495.4679199997</v>
      </c>
      <c r="J111" s="6">
        <v>6532.1789387039998</v>
      </c>
      <c r="K111" s="5">
        <v>773688789</v>
      </c>
      <c r="L111" s="5">
        <v>17190216</v>
      </c>
      <c r="M111" s="11">
        <f t="shared" si="5"/>
        <v>44.007508282618438</v>
      </c>
      <c r="N111">
        <f>IFERROR(I111/K111*1000,"")</f>
        <v>10.82928379865667</v>
      </c>
      <c r="O111">
        <f>IFERROR(J111/L111*1000,"")</f>
        <v>0.379994</v>
      </c>
      <c r="P111">
        <f>IFERROR(N111/O111,"")</f>
        <v>28.498565236968663</v>
      </c>
      <c r="Q111" s="6">
        <v>14.289198000000001</v>
      </c>
      <c r="R111" s="7" t="s">
        <v>396</v>
      </c>
      <c r="S111" s="11" t="str">
        <f t="shared" si="6"/>
        <v/>
      </c>
      <c r="T111" s="6">
        <v>8.8049999999999997</v>
      </c>
      <c r="U111" s="7" t="s">
        <v>4</v>
      </c>
      <c r="V111" s="11" t="str">
        <f t="shared" si="7"/>
        <v/>
      </c>
    </row>
    <row r="112" spans="1:22" x14ac:dyDescent="0.2">
      <c r="A112" s="1" t="s">
        <v>211</v>
      </c>
      <c r="B112" s="4">
        <v>4276690</v>
      </c>
      <c r="C112" s="1" t="s">
        <v>212</v>
      </c>
      <c r="D112" s="5">
        <v>86153000</v>
      </c>
      <c r="E112" s="5">
        <v>11581000</v>
      </c>
      <c r="F112" s="11">
        <f t="shared" si="4"/>
        <v>6.4391676021068989</v>
      </c>
      <c r="G112" s="6">
        <v>29.315000000000001</v>
      </c>
      <c r="H112" s="6">
        <v>21.181000000000001</v>
      </c>
      <c r="I112" s="6">
        <v>365069070.38300002</v>
      </c>
      <c r="J112" s="6">
        <v>34496499.924000002</v>
      </c>
      <c r="K112" s="5">
        <v>499513306</v>
      </c>
      <c r="L112" s="5">
        <v>489858345</v>
      </c>
      <c r="M112" s="11">
        <f t="shared" si="5"/>
        <v>1.9709699954177484E-2</v>
      </c>
      <c r="N112">
        <f>IFERROR(I112/K112*1000,"")</f>
        <v>730.84954093895544</v>
      </c>
      <c r="O112">
        <f>IFERROR(J112/L112*1000,"")</f>
        <v>70.421378498716805</v>
      </c>
      <c r="P112">
        <f>IFERROR(N112/O112,"")</f>
        <v>10.378233947128324</v>
      </c>
      <c r="Q112" s="6">
        <v>26.079201000000001</v>
      </c>
      <c r="R112" s="6">
        <v>49.581589999999998</v>
      </c>
      <c r="S112" s="11">
        <f t="shared" si="6"/>
        <v>-0.47401442753247724</v>
      </c>
      <c r="T112" s="6">
        <v>17.613</v>
      </c>
      <c r="U112" s="6">
        <v>6.234</v>
      </c>
      <c r="V112" s="11">
        <f t="shared" si="7"/>
        <v>1.825312800769971</v>
      </c>
    </row>
    <row r="113" spans="1:22" x14ac:dyDescent="0.2">
      <c r="A113" s="1" t="s">
        <v>213</v>
      </c>
      <c r="B113" s="4">
        <v>4351808</v>
      </c>
      <c r="C113" s="1" t="s">
        <v>214</v>
      </c>
      <c r="D113" s="5">
        <v>14514349869</v>
      </c>
      <c r="E113" s="5">
        <v>26522806000</v>
      </c>
      <c r="F113" s="11">
        <f t="shared" si="4"/>
        <v>-0.45275964130642887</v>
      </c>
      <c r="G113" s="6">
        <v>5.1289999999999996</v>
      </c>
      <c r="H113" s="7" t="s">
        <v>4</v>
      </c>
      <c r="I113" s="6">
        <v>1057456318.8</v>
      </c>
      <c r="J113" s="7" t="s">
        <v>4</v>
      </c>
      <c r="K113" s="5">
        <v>35967902</v>
      </c>
      <c r="L113" s="5">
        <v>63714851</v>
      </c>
      <c r="M113" s="11">
        <f t="shared" si="5"/>
        <v>-0.43548636722072853</v>
      </c>
      <c r="N113">
        <f>IFERROR(I113/K113*1000,"")</f>
        <v>29400</v>
      </c>
      <c r="O113" t="str">
        <f>IFERROR(J113/L113*1000,"")</f>
        <v/>
      </c>
      <c r="P113" t="str">
        <f>IFERROR(N113/O113,"")</f>
        <v/>
      </c>
      <c r="Q113" s="6">
        <v>2.0524209999999998</v>
      </c>
      <c r="R113" s="7" t="s">
        <v>4</v>
      </c>
      <c r="S113" s="11" t="str">
        <f t="shared" si="6"/>
        <v/>
      </c>
      <c r="T113" s="6">
        <v>0.80700000000000005</v>
      </c>
      <c r="U113" s="6">
        <v>0.121</v>
      </c>
      <c r="V113" s="11">
        <f t="shared" si="7"/>
        <v>5.669421487603306</v>
      </c>
    </row>
    <row r="114" spans="1:22" x14ac:dyDescent="0.2">
      <c r="A114" s="1" t="s">
        <v>215</v>
      </c>
      <c r="B114" s="4">
        <v>4112343</v>
      </c>
      <c r="C114" s="1" t="s">
        <v>216</v>
      </c>
      <c r="D114" s="5">
        <v>4841213</v>
      </c>
      <c r="E114" s="5">
        <v>3943289</v>
      </c>
      <c r="F114" s="11">
        <f t="shared" si="4"/>
        <v>0.22770940704574283</v>
      </c>
      <c r="G114" s="6">
        <v>5.2510000000000003</v>
      </c>
      <c r="H114" s="6">
        <v>4.4809999999999999</v>
      </c>
      <c r="I114" s="6">
        <v>3026116.8560799998</v>
      </c>
      <c r="J114" s="6">
        <v>760799.56799999997</v>
      </c>
      <c r="K114" s="5">
        <v>122534659</v>
      </c>
      <c r="L114" s="5">
        <v>95057176</v>
      </c>
      <c r="M114" s="11">
        <f t="shared" si="5"/>
        <v>0.28906269001721663</v>
      </c>
      <c r="N114">
        <f>IFERROR(I114/K114*1000,"")</f>
        <v>24.696007486991903</v>
      </c>
      <c r="O114">
        <f>IFERROR(J114/L114*1000,"")</f>
        <v>8.0035995178312476</v>
      </c>
      <c r="P114">
        <f>IFERROR(N114/O114,"")</f>
        <v>3.0856125961789544</v>
      </c>
      <c r="Q114" s="7" t="s">
        <v>396</v>
      </c>
      <c r="R114" s="6">
        <v>10.666667</v>
      </c>
      <c r="S114" s="11" t="str">
        <f t="shared" si="6"/>
        <v/>
      </c>
      <c r="T114" s="6">
        <v>-2.5819999999999999</v>
      </c>
      <c r="U114" s="6">
        <v>0.93300000000000005</v>
      </c>
      <c r="V114" s="11">
        <f t="shared" si="7"/>
        <v>-3.7674169346195066</v>
      </c>
    </row>
    <row r="115" spans="1:22" x14ac:dyDescent="0.2">
      <c r="A115" s="1" t="s">
        <v>217</v>
      </c>
      <c r="B115" s="4">
        <v>4046286</v>
      </c>
      <c r="C115" s="1" t="s">
        <v>218</v>
      </c>
      <c r="D115" s="5">
        <v>6300000</v>
      </c>
      <c r="E115" s="5">
        <v>2609000</v>
      </c>
      <c r="F115" s="11">
        <f t="shared" si="4"/>
        <v>1.4147182828669989</v>
      </c>
      <c r="G115" s="6">
        <v>67.81</v>
      </c>
      <c r="H115" s="6">
        <v>38.75</v>
      </c>
      <c r="I115" s="6">
        <v>65810357.259839997</v>
      </c>
      <c r="J115" s="6">
        <v>10019282.441550599</v>
      </c>
      <c r="K115" s="5">
        <v>290500000</v>
      </c>
      <c r="L115" s="5">
        <v>487268038</v>
      </c>
      <c r="M115" s="11">
        <f t="shared" si="5"/>
        <v>-0.40381888951230571</v>
      </c>
      <c r="N115">
        <f>IFERROR(I115/K115*1000,"")</f>
        <v>226.5416773144234</v>
      </c>
      <c r="O115">
        <f>IFERROR(J115/L115*1000,"")</f>
        <v>20.562158114607548</v>
      </c>
      <c r="P115">
        <f>IFERROR(N115/O115,"")</f>
        <v>11.017407611192624</v>
      </c>
      <c r="Q115" s="6">
        <v>30.950275999999999</v>
      </c>
      <c r="R115" s="6">
        <v>27.680042</v>
      </c>
      <c r="S115" s="11">
        <f t="shared" si="6"/>
        <v>0.11814411264260349</v>
      </c>
      <c r="T115" s="6">
        <v>48.936999999999998</v>
      </c>
      <c r="U115" s="6">
        <v>18.36</v>
      </c>
      <c r="V115" s="11">
        <f t="shared" si="7"/>
        <v>1.6654139433551198</v>
      </c>
    </row>
    <row r="116" spans="1:22" x14ac:dyDescent="0.2">
      <c r="A116" s="1" t="s">
        <v>219</v>
      </c>
      <c r="B116" s="4">
        <v>4982485</v>
      </c>
      <c r="C116" s="1" t="s">
        <v>220</v>
      </c>
      <c r="D116" s="5">
        <v>4164403</v>
      </c>
      <c r="E116" s="5">
        <v>1078252.8</v>
      </c>
      <c r="F116" s="11">
        <f t="shared" si="4"/>
        <v>2.8621768475815688</v>
      </c>
      <c r="G116" s="6">
        <v>9.2439999999999998</v>
      </c>
      <c r="H116" s="6">
        <v>15.250999999999999</v>
      </c>
      <c r="I116" s="6">
        <v>2504000</v>
      </c>
      <c r="J116" s="6">
        <v>563520</v>
      </c>
      <c r="K116" s="5">
        <v>20000000</v>
      </c>
      <c r="L116" s="5">
        <v>24000000</v>
      </c>
      <c r="M116" s="11">
        <f t="shared" si="5"/>
        <v>-0.16666666666666663</v>
      </c>
      <c r="N116">
        <f>IFERROR(I116/K116*1000,"")</f>
        <v>125.2</v>
      </c>
      <c r="O116">
        <f>IFERROR(J116/L116*1000,"")</f>
        <v>23.48</v>
      </c>
      <c r="P116">
        <f>IFERROR(N116/O116,"")</f>
        <v>5.3321976149914825</v>
      </c>
      <c r="Q116" s="6">
        <v>7.2833040000000002</v>
      </c>
      <c r="R116" s="6">
        <v>9.171875</v>
      </c>
      <c r="S116" s="11">
        <f t="shared" si="6"/>
        <v>-0.20590893356047701</v>
      </c>
      <c r="T116" s="6">
        <v>2.0939999999999999</v>
      </c>
      <c r="U116" s="6">
        <v>6.1840000000000002</v>
      </c>
      <c r="V116" s="11">
        <f t="shared" si="7"/>
        <v>-0.66138421733505826</v>
      </c>
    </row>
    <row r="117" spans="1:22" x14ac:dyDescent="0.2">
      <c r="A117" s="1" t="s">
        <v>221</v>
      </c>
      <c r="B117" s="4">
        <v>4219024</v>
      </c>
      <c r="C117" s="1" t="s">
        <v>222</v>
      </c>
      <c r="D117" s="5">
        <v>6662200</v>
      </c>
      <c r="E117" s="5">
        <v>2041900</v>
      </c>
      <c r="F117" s="11">
        <f t="shared" si="4"/>
        <v>2.2627454821489787</v>
      </c>
      <c r="G117" s="6">
        <v>18.215</v>
      </c>
      <c r="H117" s="6">
        <v>14.074999999999999</v>
      </c>
      <c r="I117" s="6">
        <v>18296180.209059998</v>
      </c>
      <c r="J117" s="6">
        <v>2546975.5083750002</v>
      </c>
      <c r="K117" s="5">
        <v>268100000</v>
      </c>
      <c r="L117" s="5">
        <v>273200000</v>
      </c>
      <c r="M117" s="11">
        <f t="shared" si="5"/>
        <v>-1.8667642752562275E-2</v>
      </c>
      <c r="N117">
        <f>IFERROR(I117/K117*1000,"")</f>
        <v>68.243865009548671</v>
      </c>
      <c r="O117">
        <f>IFERROR(J117/L117*1000,"")</f>
        <v>9.32275076271962</v>
      </c>
      <c r="P117">
        <f>IFERROR(N117/O117,"")</f>
        <v>7.3201426002340817</v>
      </c>
      <c r="Q117" s="6">
        <v>27.075396999999999</v>
      </c>
      <c r="R117" s="6">
        <v>26.230796000000002</v>
      </c>
      <c r="S117" s="11">
        <f t="shared" si="6"/>
        <v>3.219883224283393E-2</v>
      </c>
      <c r="T117" s="6">
        <v>10.215999999999999</v>
      </c>
      <c r="U117" s="6">
        <v>6.734</v>
      </c>
      <c r="V117" s="11">
        <f t="shared" si="7"/>
        <v>0.51707751707751703</v>
      </c>
    </row>
    <row r="118" spans="1:22" x14ac:dyDescent="0.2">
      <c r="A118" s="1" t="s">
        <v>223</v>
      </c>
      <c r="B118" s="4">
        <v>4095638</v>
      </c>
      <c r="C118" s="1" t="s">
        <v>224</v>
      </c>
      <c r="D118" s="5">
        <v>25494000</v>
      </c>
      <c r="E118" s="5">
        <v>14243000</v>
      </c>
      <c r="F118" s="11">
        <f t="shared" si="4"/>
        <v>0.78993189637014671</v>
      </c>
      <c r="G118" s="6">
        <v>53.832000000000001</v>
      </c>
      <c r="H118" s="6">
        <v>29.015000000000001</v>
      </c>
      <c r="I118" s="6">
        <v>214585186.1552</v>
      </c>
      <c r="J118" s="6">
        <v>44420483.500749998</v>
      </c>
      <c r="K118" s="5">
        <v>722700000</v>
      </c>
      <c r="L118" s="5">
        <v>1304900000</v>
      </c>
      <c r="M118" s="11">
        <f t="shared" si="5"/>
        <v>-0.44616445704651697</v>
      </c>
      <c r="N118">
        <f>IFERROR(I118/K118*1000,"")</f>
        <v>296.92152505216552</v>
      </c>
      <c r="O118">
        <f>IFERROR(J118/L118*1000,"")</f>
        <v>34.041293203119011</v>
      </c>
      <c r="P118">
        <f>IFERROR(N118/O118,"")</f>
        <v>8.7223926329849384</v>
      </c>
      <c r="Q118" s="6">
        <v>35.515006</v>
      </c>
      <c r="R118" s="6">
        <v>24.370504</v>
      </c>
      <c r="S118" s="11">
        <f t="shared" si="6"/>
        <v>0.45729468705284049</v>
      </c>
      <c r="T118" s="6">
        <v>33.22</v>
      </c>
      <c r="U118" s="6">
        <v>13.882999999999999</v>
      </c>
      <c r="V118" s="11">
        <f t="shared" si="7"/>
        <v>1.3928545703378234</v>
      </c>
    </row>
    <row r="119" spans="1:22" x14ac:dyDescent="0.2">
      <c r="A119" s="1" t="s">
        <v>225</v>
      </c>
      <c r="B119" s="4">
        <v>4048555</v>
      </c>
      <c r="C119" s="1" t="s">
        <v>226</v>
      </c>
      <c r="D119" s="5">
        <v>152390000</v>
      </c>
      <c r="E119" s="5">
        <v>162384000</v>
      </c>
      <c r="F119" s="11">
        <f t="shared" si="4"/>
        <v>-6.1545472460340922E-2</v>
      </c>
      <c r="G119" s="6">
        <v>14.009</v>
      </c>
      <c r="H119" s="6">
        <v>6.835</v>
      </c>
      <c r="I119" s="6">
        <v>65058419.956419997</v>
      </c>
      <c r="J119" s="6">
        <v>43432857</v>
      </c>
      <c r="K119" s="5">
        <v>1040937447</v>
      </c>
      <c r="L119" s="5">
        <v>1003271911</v>
      </c>
      <c r="M119" s="11">
        <f t="shared" si="5"/>
        <v>3.754269962811696E-2</v>
      </c>
      <c r="N119">
        <f>IFERROR(I119/K119*1000,"")</f>
        <v>62.499836223511323</v>
      </c>
      <c r="O119">
        <f>IFERROR(J119/L119*1000,"")</f>
        <v>43.291212007230214</v>
      </c>
      <c r="P119">
        <f>IFERROR(N119/O119,"")</f>
        <v>1.4437072404688742</v>
      </c>
      <c r="Q119" s="6">
        <v>4.5948339999999996</v>
      </c>
      <c r="R119" s="6">
        <v>7.6067470000000004</v>
      </c>
      <c r="S119" s="11">
        <f t="shared" si="6"/>
        <v>-0.39595282977072865</v>
      </c>
      <c r="T119" s="6">
        <v>9.3580000000000005</v>
      </c>
      <c r="U119" s="6">
        <v>4.8609999999999998</v>
      </c>
      <c r="V119" s="11">
        <f t="shared" si="7"/>
        <v>0.92511828841802113</v>
      </c>
    </row>
    <row r="120" spans="1:22" x14ac:dyDescent="0.2">
      <c r="A120" s="1" t="s">
        <v>227</v>
      </c>
      <c r="B120" s="4">
        <v>4986671</v>
      </c>
      <c r="C120" s="1" t="s">
        <v>228</v>
      </c>
      <c r="D120" s="5">
        <v>3723475</v>
      </c>
      <c r="E120" s="5">
        <v>1061271</v>
      </c>
      <c r="F120" s="11">
        <f t="shared" si="4"/>
        <v>2.5085053676205229</v>
      </c>
      <c r="G120" s="6">
        <v>14.09</v>
      </c>
      <c r="H120" s="6">
        <v>28.741</v>
      </c>
      <c r="I120" s="6">
        <v>4273754.3175600003</v>
      </c>
      <c r="J120" s="6">
        <v>1582066.5336</v>
      </c>
      <c r="K120" s="5">
        <v>67387492</v>
      </c>
      <c r="L120" s="5">
        <v>160793216</v>
      </c>
      <c r="M120" s="11">
        <f t="shared" si="5"/>
        <v>-0.58090587602899868</v>
      </c>
      <c r="N120">
        <f>IFERROR(I120/K120*1000,"")</f>
        <v>63.420587273970668</v>
      </c>
      <c r="O120">
        <f>IFERROR(J120/L120*1000,"")</f>
        <v>9.8391373277837797</v>
      </c>
      <c r="P120">
        <f>IFERROR(N120/O120,"")</f>
        <v>6.4457467317671702</v>
      </c>
      <c r="Q120" s="6">
        <v>9.6532350000000005</v>
      </c>
      <c r="R120" s="7" t="s">
        <v>396</v>
      </c>
      <c r="S120" s="11" t="str">
        <f t="shared" si="6"/>
        <v/>
      </c>
      <c r="T120" s="6">
        <v>4.6769999999999996</v>
      </c>
      <c r="U120" s="6">
        <v>13.65</v>
      </c>
      <c r="V120" s="11">
        <f t="shared" si="7"/>
        <v>-0.65736263736263734</v>
      </c>
    </row>
    <row r="121" spans="1:22" x14ac:dyDescent="0.2">
      <c r="A121" s="1" t="s">
        <v>229</v>
      </c>
      <c r="B121" s="4">
        <v>4220837</v>
      </c>
      <c r="C121" s="1" t="s">
        <v>230</v>
      </c>
      <c r="D121" s="5">
        <v>20724600</v>
      </c>
      <c r="E121" s="5">
        <v>4657500</v>
      </c>
      <c r="F121" s="11">
        <f t="shared" si="4"/>
        <v>3.4497262479871171</v>
      </c>
      <c r="G121" s="6">
        <v>8.5920000000000005</v>
      </c>
      <c r="H121" s="6">
        <v>4.7130000000000001</v>
      </c>
      <c r="I121" s="6">
        <v>15540429.1865</v>
      </c>
      <c r="J121" s="6">
        <v>1049347.099584</v>
      </c>
      <c r="K121" s="5">
        <v>228653000</v>
      </c>
      <c r="L121" s="5">
        <v>301243758</v>
      </c>
      <c r="M121" s="11">
        <f t="shared" si="5"/>
        <v>-0.24097016476603639</v>
      </c>
      <c r="N121">
        <f>IFERROR(I121/K121*1000,"")</f>
        <v>67.965122637796142</v>
      </c>
      <c r="O121">
        <f>IFERROR(J121/L121*1000,"")</f>
        <v>3.4833820509701647</v>
      </c>
      <c r="P121">
        <f>IFERROR(N121/O121,"")</f>
        <v>19.511245577804772</v>
      </c>
      <c r="Q121" s="6">
        <v>15.666667</v>
      </c>
      <c r="R121" s="6">
        <v>11.236558</v>
      </c>
      <c r="S121" s="11">
        <f t="shared" si="6"/>
        <v>0.39425854429799578</v>
      </c>
      <c r="T121" s="6">
        <v>4.8970000000000002</v>
      </c>
      <c r="U121" s="6">
        <v>2.089</v>
      </c>
      <c r="V121" s="11">
        <f t="shared" si="7"/>
        <v>1.3441838200095741</v>
      </c>
    </row>
    <row r="122" spans="1:22" x14ac:dyDescent="0.2">
      <c r="A122" s="1" t="s">
        <v>231</v>
      </c>
      <c r="B122" s="4">
        <v>4209632</v>
      </c>
      <c r="C122" s="1" t="s">
        <v>232</v>
      </c>
      <c r="D122" s="5">
        <v>11702100</v>
      </c>
      <c r="E122" s="5">
        <v>2414415</v>
      </c>
      <c r="F122" s="11">
        <f t="shared" si="4"/>
        <v>3.8467641229863139</v>
      </c>
      <c r="G122" s="6">
        <v>19.5</v>
      </c>
      <c r="H122" s="6">
        <v>12.223000000000001</v>
      </c>
      <c r="I122" s="6">
        <v>13218221.346270001</v>
      </c>
      <c r="J122" s="6">
        <v>2977254.19575</v>
      </c>
      <c r="K122" s="5">
        <v>213300000</v>
      </c>
      <c r="L122" s="5">
        <v>74262242</v>
      </c>
      <c r="M122" s="11">
        <f t="shared" si="5"/>
        <v>1.8722537086881919</v>
      </c>
      <c r="N122">
        <f>IFERROR(I122/K122*1000,"")</f>
        <v>61.97009538804501</v>
      </c>
      <c r="O122">
        <f>IFERROR(J122/L122*1000,"")</f>
        <v>40.091089570794267</v>
      </c>
      <c r="P122">
        <f>IFERROR(N122/O122,"")</f>
        <v>1.5457323822196456</v>
      </c>
      <c r="Q122" s="7" t="s">
        <v>396</v>
      </c>
      <c r="R122" s="6">
        <v>32.825203000000002</v>
      </c>
      <c r="S122" s="11" t="str">
        <f t="shared" si="6"/>
        <v/>
      </c>
      <c r="T122" s="6">
        <v>8.109</v>
      </c>
      <c r="U122" s="6">
        <v>4.54</v>
      </c>
      <c r="V122" s="11">
        <f t="shared" si="7"/>
        <v>0.78612334801762107</v>
      </c>
    </row>
    <row r="123" spans="1:22" x14ac:dyDescent="0.2">
      <c r="A123" s="1" t="s">
        <v>233</v>
      </c>
      <c r="B123" s="4">
        <v>4565245</v>
      </c>
      <c r="C123" s="1" t="s">
        <v>234</v>
      </c>
      <c r="D123" s="5">
        <v>4009282</v>
      </c>
      <c r="E123" s="5">
        <v>831294</v>
      </c>
      <c r="F123" s="11">
        <f t="shared" si="4"/>
        <v>3.8229411014635017</v>
      </c>
      <c r="G123" s="6">
        <v>14.137</v>
      </c>
      <c r="H123" s="6">
        <v>11.547000000000001</v>
      </c>
      <c r="I123" s="6">
        <v>5730061.8745799996</v>
      </c>
      <c r="J123" s="6">
        <v>1225334.6317499999</v>
      </c>
      <c r="K123" s="5">
        <v>55498150</v>
      </c>
      <c r="L123" s="5">
        <v>67956009</v>
      </c>
      <c r="M123" s="11">
        <f t="shared" si="5"/>
        <v>-0.1833224049399369</v>
      </c>
      <c r="N123">
        <f>IFERROR(I123/K123*1000,"")</f>
        <v>103.24779969386367</v>
      </c>
      <c r="O123">
        <f>IFERROR(J123/L123*1000,"")</f>
        <v>18.031291857501518</v>
      </c>
      <c r="P123">
        <f>IFERROR(N123/O123,"")</f>
        <v>5.7260345243044641</v>
      </c>
      <c r="Q123" s="6">
        <v>16.625205000000001</v>
      </c>
      <c r="R123" s="6">
        <v>22.756409999999999</v>
      </c>
      <c r="S123" s="11">
        <f t="shared" si="6"/>
        <v>-0.26942760303580393</v>
      </c>
      <c r="T123" s="6">
        <v>8.5609999999999999</v>
      </c>
      <c r="U123" s="6">
        <v>5.5540000000000003</v>
      </c>
      <c r="V123" s="11">
        <f t="shared" si="7"/>
        <v>0.54141159524666893</v>
      </c>
    </row>
    <row r="124" spans="1:22" x14ac:dyDescent="0.2">
      <c r="A124" s="1" t="s">
        <v>376</v>
      </c>
      <c r="B124" s="4">
        <v>4970563</v>
      </c>
      <c r="C124" s="1" t="s">
        <v>377</v>
      </c>
      <c r="D124" s="5">
        <v>259755344</v>
      </c>
      <c r="E124" s="7">
        <v>155081010</v>
      </c>
      <c r="F124" s="11">
        <f t="shared" si="4"/>
        <v>0.67496551640977831</v>
      </c>
      <c r="G124" s="6">
        <v>9.73</v>
      </c>
      <c r="H124" s="7">
        <v>19.61</v>
      </c>
      <c r="I124" s="6">
        <v>531365046.463</v>
      </c>
      <c r="J124" s="6">
        <v>208745242.788324</v>
      </c>
      <c r="K124" s="5">
        <v>7930822000</v>
      </c>
      <c r="L124" s="5">
        <v>7930821590</v>
      </c>
      <c r="M124" s="11">
        <f t="shared" si="5"/>
        <v>5.1697039982201431E-8</v>
      </c>
      <c r="N124">
        <f>IFERROR(I124/K124*1000,"")</f>
        <v>66.999996527850456</v>
      </c>
      <c r="O124">
        <f>IFERROR(J124/L124*1000,"")</f>
        <v>26.320758879701895</v>
      </c>
      <c r="P124">
        <f>IFERROR(N124/O124,"")</f>
        <v>2.5455191787619644</v>
      </c>
      <c r="Q124" s="6">
        <v>8.2556589999999996</v>
      </c>
      <c r="R124" s="7" t="s">
        <v>4</v>
      </c>
      <c r="S124" s="11" t="str">
        <f t="shared" si="6"/>
        <v/>
      </c>
      <c r="T124" s="6">
        <v>13.766</v>
      </c>
      <c r="U124" s="7" t="s">
        <v>4</v>
      </c>
      <c r="V124" s="11" t="str">
        <f t="shared" si="7"/>
        <v/>
      </c>
    </row>
    <row r="125" spans="1:22" x14ac:dyDescent="0.2">
      <c r="A125" s="1" t="s">
        <v>235</v>
      </c>
      <c r="B125" s="4">
        <v>4019364</v>
      </c>
      <c r="C125" s="1" t="s">
        <v>236</v>
      </c>
      <c r="D125" s="5">
        <v>3178000</v>
      </c>
      <c r="E125" s="5">
        <v>5959000</v>
      </c>
      <c r="F125" s="11">
        <f t="shared" si="4"/>
        <v>-0.4666890417855345</v>
      </c>
      <c r="G125" s="6">
        <v>13.342000000000001</v>
      </c>
      <c r="H125" s="6">
        <v>8.7769999999999992</v>
      </c>
      <c r="I125" s="6">
        <v>2417344</v>
      </c>
      <c r="J125" s="6">
        <v>4731129.8940625004</v>
      </c>
      <c r="K125" s="5">
        <v>142600000</v>
      </c>
      <c r="L125" s="5">
        <v>190400000</v>
      </c>
      <c r="M125" s="11">
        <f t="shared" si="5"/>
        <v>-0.25105042016806722</v>
      </c>
      <c r="N125">
        <f>IFERROR(I125/K125*1000,"")</f>
        <v>16.951921458625524</v>
      </c>
      <c r="O125">
        <f>IFERROR(J125/L125*1000,"")</f>
        <v>24.848371292345067</v>
      </c>
      <c r="P125">
        <f>IFERROR(N125/O125,"")</f>
        <v>0.68221459101618587</v>
      </c>
      <c r="Q125" s="6">
        <v>54.871794999999999</v>
      </c>
      <c r="R125" s="6">
        <v>14.645522</v>
      </c>
      <c r="S125" s="11">
        <f t="shared" si="6"/>
        <v>2.7466602419497237</v>
      </c>
      <c r="T125" s="6">
        <v>-13.31</v>
      </c>
      <c r="U125" s="6">
        <v>2.9870000000000001</v>
      </c>
      <c r="V125" s="11">
        <f t="shared" si="7"/>
        <v>-5.4559758955473718</v>
      </c>
    </row>
    <row r="126" spans="1:22" x14ac:dyDescent="0.2">
      <c r="A126" s="1" t="s">
        <v>237</v>
      </c>
      <c r="B126" s="4">
        <v>4143428</v>
      </c>
      <c r="C126" s="1" t="s">
        <v>238</v>
      </c>
      <c r="D126" s="5">
        <v>54566200</v>
      </c>
      <c r="E126" s="5">
        <v>20535200</v>
      </c>
      <c r="F126" s="11">
        <f t="shared" si="4"/>
        <v>1.6572032412637814</v>
      </c>
      <c r="G126" s="6">
        <v>17.824999999999999</v>
      </c>
      <c r="H126" s="6">
        <v>15.159000000000001</v>
      </c>
      <c r="I126" s="6">
        <v>30400928.705680002</v>
      </c>
      <c r="J126" s="6">
        <v>20189604.261599999</v>
      </c>
      <c r="K126" s="5">
        <v>2516633171</v>
      </c>
      <c r="L126" s="5">
        <v>528525000</v>
      </c>
      <c r="M126" s="11">
        <f t="shared" si="5"/>
        <v>3.7616161411475328</v>
      </c>
      <c r="N126">
        <f>IFERROR(I126/K126*1000,"")</f>
        <v>12.08</v>
      </c>
      <c r="O126">
        <f>IFERROR(J126/L126*1000,"")</f>
        <v>38.199903999999997</v>
      </c>
      <c r="P126">
        <f>IFERROR(N126/O126,"")</f>
        <v>0.31623116120920097</v>
      </c>
      <c r="Q126" s="6">
        <v>31.134021000000001</v>
      </c>
      <c r="R126" s="6">
        <v>94.320751000000001</v>
      </c>
      <c r="S126" s="11">
        <f t="shared" si="6"/>
        <v>-0.66991334706399863</v>
      </c>
      <c r="T126" s="6">
        <v>5.6589999999999998</v>
      </c>
      <c r="U126" s="6">
        <v>1.0469999999999999</v>
      </c>
      <c r="V126" s="11">
        <f t="shared" si="7"/>
        <v>4.4049665711556827</v>
      </c>
    </row>
    <row r="127" spans="1:22" x14ac:dyDescent="0.2">
      <c r="A127" s="1" t="s">
        <v>239</v>
      </c>
      <c r="B127" s="4">
        <v>4004236</v>
      </c>
      <c r="C127" s="1" t="s">
        <v>240</v>
      </c>
      <c r="D127" s="5">
        <v>51217000</v>
      </c>
      <c r="E127" s="5">
        <v>8995100</v>
      </c>
      <c r="F127" s="11">
        <f t="shared" si="4"/>
        <v>4.6938777779013021</v>
      </c>
      <c r="G127" s="6">
        <v>13.226000000000001</v>
      </c>
      <c r="H127" s="6">
        <v>13.435</v>
      </c>
      <c r="I127" s="6">
        <v>165614259.80250001</v>
      </c>
      <c r="J127" s="6">
        <v>15328030.968499999</v>
      </c>
      <c r="K127" s="5">
        <v>1531897252</v>
      </c>
      <c r="L127" s="5">
        <v>2156800000</v>
      </c>
      <c r="M127" s="11">
        <f t="shared" si="5"/>
        <v>-0.28973606639465876</v>
      </c>
      <c r="N127">
        <f>IFERROR(I127/K127*1000,"")</f>
        <v>108.11055348932763</v>
      </c>
      <c r="O127">
        <f>IFERROR(J127/L127*1000,"")</f>
        <v>7.1068392843564538</v>
      </c>
      <c r="P127">
        <f>IFERROR(N127/O127,"")</f>
        <v>15.212184933926977</v>
      </c>
      <c r="Q127" s="6">
        <v>33.690401999999999</v>
      </c>
      <c r="R127" s="6">
        <v>27.388995999999999</v>
      </c>
      <c r="S127" s="11">
        <f t="shared" si="6"/>
        <v>0.23007071891207698</v>
      </c>
      <c r="T127" s="6">
        <v>9.8989999999999991</v>
      </c>
      <c r="U127" s="6">
        <v>6.4379999999999997</v>
      </c>
      <c r="V127" s="11">
        <f t="shared" si="7"/>
        <v>0.53758931345138228</v>
      </c>
    </row>
    <row r="128" spans="1:22" x14ac:dyDescent="0.2">
      <c r="A128" s="1" t="s">
        <v>241</v>
      </c>
      <c r="B128" s="4">
        <v>4182587</v>
      </c>
      <c r="C128" s="1" t="s">
        <v>242</v>
      </c>
      <c r="D128" s="5">
        <v>46660000</v>
      </c>
      <c r="E128" s="5">
        <v>35395000</v>
      </c>
      <c r="F128" s="11">
        <f t="shared" si="4"/>
        <v>0.31826529170786833</v>
      </c>
      <c r="G128" s="6">
        <v>37.543999999999997</v>
      </c>
      <c r="H128" s="6">
        <v>26.504000000000001</v>
      </c>
      <c r="I128" s="6">
        <v>172740898.99132001</v>
      </c>
      <c r="J128" s="6">
        <v>189490569.33035001</v>
      </c>
      <c r="K128" s="5">
        <v>2044033986</v>
      </c>
      <c r="L128" s="5">
        <v>2606675600</v>
      </c>
      <c r="M128" s="11">
        <f t="shared" si="5"/>
        <v>-0.21584642676672161</v>
      </c>
      <c r="N128">
        <f>IFERROR(I128/K128*1000,"")</f>
        <v>84.509797867578115</v>
      </c>
      <c r="O128">
        <f>IFERROR(J128/L128*1000,"")</f>
        <v>72.694342683205392</v>
      </c>
      <c r="P128">
        <f>IFERROR(N128/O128,"")</f>
        <v>1.1625361031994372</v>
      </c>
      <c r="Q128" s="6">
        <v>28.670812999999999</v>
      </c>
      <c r="R128" s="6">
        <v>28.932131999999999</v>
      </c>
      <c r="S128" s="11">
        <f t="shared" si="6"/>
        <v>-9.0321376938277131E-3</v>
      </c>
      <c r="T128" s="6">
        <v>31.826000000000001</v>
      </c>
      <c r="U128" s="6">
        <v>20.37</v>
      </c>
      <c r="V128" s="11">
        <f t="shared" si="7"/>
        <v>0.56239567992145312</v>
      </c>
    </row>
    <row r="129" spans="1:22" x14ac:dyDescent="0.2">
      <c r="A129" s="1" t="s">
        <v>243</v>
      </c>
      <c r="B129" s="4">
        <v>4010841</v>
      </c>
      <c r="C129" s="1" t="s">
        <v>244</v>
      </c>
      <c r="D129" s="5">
        <v>28257000</v>
      </c>
      <c r="E129" s="5">
        <v>9109000</v>
      </c>
      <c r="F129" s="11">
        <f t="shared" si="4"/>
        <v>2.102096827313646</v>
      </c>
      <c r="G129" s="6">
        <v>46.073999999999998</v>
      </c>
      <c r="H129" s="6">
        <v>48.26</v>
      </c>
      <c r="I129" s="6">
        <v>52628536.048260003</v>
      </c>
      <c r="J129" s="6">
        <v>9372862.0527500007</v>
      </c>
      <c r="K129" s="5">
        <v>879463103</v>
      </c>
      <c r="L129" s="5">
        <v>739968894</v>
      </c>
      <c r="M129" s="11">
        <f t="shared" si="5"/>
        <v>0.18851361203299444</v>
      </c>
      <c r="N129">
        <f>IFERROR(I129/K129*1000,"")</f>
        <v>59.841664611892199</v>
      </c>
      <c r="O129">
        <f>IFERROR(J129/L129*1000,"")</f>
        <v>12.666562241669039</v>
      </c>
      <c r="P129">
        <f>IFERROR(N129/O129,"")</f>
        <v>4.7243808912122809</v>
      </c>
      <c r="Q129" s="6">
        <v>4.8355100000000002</v>
      </c>
      <c r="R129" s="6">
        <v>20.430757</v>
      </c>
      <c r="S129" s="11">
        <f t="shared" si="6"/>
        <v>-0.7633220345188384</v>
      </c>
      <c r="T129" s="6">
        <v>16.619</v>
      </c>
      <c r="U129" s="6">
        <v>17.236000000000001</v>
      </c>
      <c r="V129" s="11">
        <f t="shared" si="7"/>
        <v>-3.5797168716639627E-2</v>
      </c>
    </row>
    <row r="130" spans="1:22" x14ac:dyDescent="0.2">
      <c r="A130" s="1" t="s">
        <v>245</v>
      </c>
      <c r="B130" s="4">
        <v>4979831</v>
      </c>
      <c r="C130" s="1" t="s">
        <v>246</v>
      </c>
      <c r="D130" s="5">
        <v>6323259680</v>
      </c>
      <c r="E130" s="7" t="s">
        <v>4</v>
      </c>
      <c r="F130" s="11" t="str">
        <f t="shared" si="4"/>
        <v/>
      </c>
      <c r="G130" s="6">
        <v>12.507</v>
      </c>
      <c r="H130" s="7" t="s">
        <v>4</v>
      </c>
      <c r="I130" s="6">
        <v>2620472158.6097999</v>
      </c>
      <c r="J130" s="6">
        <v>169900023.739328</v>
      </c>
      <c r="K130" s="5">
        <v>12580279206</v>
      </c>
      <c r="L130" s="7" t="s">
        <v>4</v>
      </c>
      <c r="M130" s="11" t="str">
        <f t="shared" si="5"/>
        <v/>
      </c>
      <c r="N130">
        <f>IFERROR(I130/K130*1000,"")</f>
        <v>208.29999999999998</v>
      </c>
      <c r="O130" t="str">
        <f>IFERROR(J130/L130*1000,"")</f>
        <v/>
      </c>
      <c r="P130" t="str">
        <f>IFERROR(N130/O130,"")</f>
        <v/>
      </c>
      <c r="Q130" s="6">
        <v>7.3943909999999997</v>
      </c>
      <c r="R130" s="6">
        <v>6.1748539999999998</v>
      </c>
      <c r="S130" s="11">
        <f t="shared" si="6"/>
        <v>0.19750054009374152</v>
      </c>
      <c r="T130" s="6">
        <v>5.8049999999999997</v>
      </c>
      <c r="U130" s="7" t="s">
        <v>4</v>
      </c>
      <c r="V130" s="11" t="str">
        <f t="shared" si="7"/>
        <v/>
      </c>
    </row>
    <row r="131" spans="1:22" x14ac:dyDescent="0.2">
      <c r="A131" s="1" t="s">
        <v>247</v>
      </c>
      <c r="B131" s="4">
        <v>4041363</v>
      </c>
      <c r="C131" s="1" t="s">
        <v>248</v>
      </c>
      <c r="D131" s="5">
        <v>49954000</v>
      </c>
      <c r="E131" s="5">
        <v>10231000</v>
      </c>
      <c r="F131" s="11">
        <f t="shared" ref="F131:F189" si="8">IFERROR(D131/E131-1,"")</f>
        <v>3.882611670413449</v>
      </c>
      <c r="G131" s="6">
        <v>38.006999999999998</v>
      </c>
      <c r="H131" s="6">
        <v>33.926000000000002</v>
      </c>
      <c r="I131" s="6">
        <v>292072962.5</v>
      </c>
      <c r="J131" s="6">
        <v>173870718.37362501</v>
      </c>
      <c r="K131" s="5">
        <v>2713000000</v>
      </c>
      <c r="L131" s="5">
        <v>5614671898</v>
      </c>
      <c r="M131" s="11">
        <f t="shared" ref="M131:M189" si="9">IFERROR(K131/L131-1,"")</f>
        <v>-0.51680168506971946</v>
      </c>
      <c r="N131">
        <f>IFERROR(I131/K131*1000,"")</f>
        <v>107.65682362698121</v>
      </c>
      <c r="O131">
        <f>IFERROR(J131/L131*1000,"")</f>
        <v>30.967209043071495</v>
      </c>
      <c r="P131">
        <f>IFERROR(N131/O131,"")</f>
        <v>3.4764780861344042</v>
      </c>
      <c r="Q131" s="6">
        <v>34.609121000000002</v>
      </c>
      <c r="R131" s="6">
        <v>29.583333</v>
      </c>
      <c r="S131" s="11">
        <f t="shared" ref="S131:S189" si="10">IFERROR(Q131/R131-1,"")</f>
        <v>0.16988579346350208</v>
      </c>
      <c r="T131" s="6">
        <v>17.021999999999998</v>
      </c>
      <c r="U131" s="6">
        <v>61.548000000000002</v>
      </c>
      <c r="V131" s="11">
        <f t="shared" ref="V131:V189" si="11">IFERROR(T131/U131-1,"")</f>
        <v>-0.72343536751803472</v>
      </c>
    </row>
    <row r="132" spans="1:22" x14ac:dyDescent="0.2">
      <c r="A132" s="1" t="s">
        <v>249</v>
      </c>
      <c r="B132" s="4">
        <v>4534354</v>
      </c>
      <c r="C132" s="1" t="s">
        <v>375</v>
      </c>
      <c r="D132" s="5">
        <v>8204000</v>
      </c>
      <c r="E132" s="5">
        <v>3542247</v>
      </c>
      <c r="F132" s="11">
        <f t="shared" si="8"/>
        <v>1.3160440251625594</v>
      </c>
      <c r="G132" s="6">
        <v>16.710999999999999</v>
      </c>
      <c r="H132" s="6">
        <v>18.023</v>
      </c>
      <c r="I132" s="6">
        <v>70077525.111359999</v>
      </c>
      <c r="J132" s="6">
        <v>919728.01815112599</v>
      </c>
      <c r="K132" s="5">
        <v>1907202412</v>
      </c>
      <c r="L132" s="5">
        <v>1089087608</v>
      </c>
      <c r="M132" s="11">
        <f t="shared" si="9"/>
        <v>0.75119283149533356</v>
      </c>
      <c r="N132">
        <f>IFERROR(I132/K132*1000,"")</f>
        <v>36.743622318447443</v>
      </c>
      <c r="O132">
        <f>IFERROR(J132/L132*1000,"")</f>
        <v>0.8444940621811996</v>
      </c>
      <c r="P132">
        <f>IFERROR(N132/O132,"")</f>
        <v>43.509627792461039</v>
      </c>
      <c r="Q132" s="6">
        <v>6.5064390000000003</v>
      </c>
      <c r="R132" s="6">
        <v>4.4007990000000001</v>
      </c>
      <c r="S132" s="11">
        <f t="shared" si="10"/>
        <v>0.47846766007718156</v>
      </c>
      <c r="T132" s="6">
        <v>0.79200000000000004</v>
      </c>
      <c r="U132" s="6">
        <v>4.7859999999999996</v>
      </c>
      <c r="V132" s="11">
        <f t="shared" si="11"/>
        <v>-0.83451734224822394</v>
      </c>
    </row>
    <row r="133" spans="1:22" x14ac:dyDescent="0.2">
      <c r="A133" s="1" t="s">
        <v>250</v>
      </c>
      <c r="B133" s="4">
        <v>4001586</v>
      </c>
      <c r="C133" s="1" t="s">
        <v>251</v>
      </c>
      <c r="D133" s="5">
        <v>35127400</v>
      </c>
      <c r="E133" s="5">
        <v>7936500</v>
      </c>
      <c r="F133" s="11">
        <f t="shared" si="8"/>
        <v>3.4260568260568265</v>
      </c>
      <c r="G133" s="6">
        <v>18.443000000000001</v>
      </c>
      <c r="H133" s="6">
        <v>10.031000000000001</v>
      </c>
      <c r="I133" s="6">
        <v>51172509.62286</v>
      </c>
      <c r="J133" s="6">
        <v>3799388.02987005</v>
      </c>
      <c r="K133" s="5">
        <v>523300000</v>
      </c>
      <c r="L133" s="5">
        <v>580162500</v>
      </c>
      <c r="M133" s="11">
        <f t="shared" si="9"/>
        <v>-9.8011333031693737E-2</v>
      </c>
      <c r="N133">
        <f>IFERROR(I133/K133*1000,"")</f>
        <v>97.788094062411631</v>
      </c>
      <c r="O133">
        <f>IFERROR(J133/L133*1000,"")</f>
        <v>6.5488342143279681</v>
      </c>
      <c r="P133">
        <f>IFERROR(N133/O133,"")</f>
        <v>14.932137669398385</v>
      </c>
      <c r="Q133" s="6">
        <v>17.013912999999999</v>
      </c>
      <c r="R133" s="6">
        <v>6.7041069999999996</v>
      </c>
      <c r="S133" s="11">
        <f t="shared" si="10"/>
        <v>1.5378343454243795</v>
      </c>
      <c r="T133" s="6">
        <v>13.097</v>
      </c>
      <c r="U133" s="6">
        <v>5.5670000000000002</v>
      </c>
      <c r="V133" s="11">
        <f t="shared" si="11"/>
        <v>1.3526136159511406</v>
      </c>
    </row>
    <row r="134" spans="1:22" x14ac:dyDescent="0.2">
      <c r="A134" s="1" t="s">
        <v>252</v>
      </c>
      <c r="B134" s="4">
        <v>7933986</v>
      </c>
      <c r="C134" s="1" t="s">
        <v>253</v>
      </c>
      <c r="D134" s="5">
        <v>78960000</v>
      </c>
      <c r="E134" s="7" t="s">
        <v>4</v>
      </c>
      <c r="F134" s="11" t="str">
        <f t="shared" si="8"/>
        <v/>
      </c>
      <c r="G134" s="6">
        <v>12.587</v>
      </c>
      <c r="H134" s="7" t="s">
        <v>4</v>
      </c>
      <c r="I134" s="6">
        <v>71871299.269999996</v>
      </c>
      <c r="J134" s="7" t="s">
        <v>4</v>
      </c>
      <c r="K134" s="5">
        <v>3666903024</v>
      </c>
      <c r="L134" s="7" t="s">
        <v>4</v>
      </c>
      <c r="M134" s="11" t="str">
        <f t="shared" si="9"/>
        <v/>
      </c>
      <c r="N134">
        <f>IFERROR(I134/K134*1000,"")</f>
        <v>19.599999999890915</v>
      </c>
      <c r="O134" t="str">
        <f>IFERROR(J134/L134*1000,"")</f>
        <v/>
      </c>
      <c r="P134" t="str">
        <f>IFERROR(N134/O134,"")</f>
        <v/>
      </c>
      <c r="Q134" s="7" t="s">
        <v>396</v>
      </c>
      <c r="R134" s="7" t="s">
        <v>4</v>
      </c>
      <c r="S134" s="11" t="str">
        <f t="shared" si="10"/>
        <v/>
      </c>
      <c r="T134" s="6">
        <v>-1.6439999999999999</v>
      </c>
      <c r="U134" s="7" t="s">
        <v>4</v>
      </c>
      <c r="V134" s="11" t="str">
        <f t="shared" si="11"/>
        <v/>
      </c>
    </row>
    <row r="135" spans="1:22" x14ac:dyDescent="0.2">
      <c r="A135" s="1" t="s">
        <v>254</v>
      </c>
      <c r="B135" s="4">
        <v>4255275</v>
      </c>
      <c r="C135" s="1" t="s">
        <v>255</v>
      </c>
      <c r="D135" s="5">
        <v>12137000</v>
      </c>
      <c r="E135" s="5">
        <v>4382000</v>
      </c>
      <c r="F135" s="11">
        <f t="shared" si="8"/>
        <v>1.7697398448197172</v>
      </c>
      <c r="G135" s="6">
        <v>30.93</v>
      </c>
      <c r="H135" s="6">
        <v>12.048999999999999</v>
      </c>
      <c r="I135" s="6">
        <v>40598819.844099998</v>
      </c>
      <c r="J135" s="6">
        <v>4073908.6492676502</v>
      </c>
      <c r="K135" s="5">
        <v>253267747</v>
      </c>
      <c r="L135" s="5">
        <v>172543180</v>
      </c>
      <c r="M135" s="11">
        <f t="shared" si="9"/>
        <v>0.46785139232973449</v>
      </c>
      <c r="N135">
        <f>IFERROR(I135/K135*1000,"")</f>
        <v>160.30000000000001</v>
      </c>
      <c r="O135">
        <f>IFERROR(J135/L135*1000,"")</f>
        <v>23.610951468888253</v>
      </c>
      <c r="P135">
        <f>IFERROR(N135/O135,"")</f>
        <v>6.78922237467747</v>
      </c>
      <c r="Q135" s="6">
        <v>18.195233000000002</v>
      </c>
      <c r="R135" s="6">
        <v>19.380455999999999</v>
      </c>
      <c r="S135" s="11">
        <f t="shared" si="10"/>
        <v>-6.1155578589069171E-2</v>
      </c>
      <c r="T135" s="6">
        <v>18.637</v>
      </c>
      <c r="U135" s="6">
        <v>4.45</v>
      </c>
      <c r="V135" s="11">
        <f t="shared" si="11"/>
        <v>3.1880898876404498</v>
      </c>
    </row>
    <row r="136" spans="1:22" x14ac:dyDescent="0.2">
      <c r="A136" s="1" t="s">
        <v>256</v>
      </c>
      <c r="B136" s="4">
        <v>4011879</v>
      </c>
      <c r="C136" s="1" t="s">
        <v>257</v>
      </c>
      <c r="D136" s="5">
        <v>17362217</v>
      </c>
      <c r="E136" s="5">
        <v>1499439</v>
      </c>
      <c r="F136" s="11">
        <f t="shared" si="8"/>
        <v>10.579141932416057</v>
      </c>
      <c r="G136" s="6">
        <v>5.9029999999999996</v>
      </c>
      <c r="H136" s="6">
        <v>7.6909999999999998</v>
      </c>
      <c r="I136" s="6">
        <v>6528298.34253</v>
      </c>
      <c r="J136" s="7" t="s">
        <v>4</v>
      </c>
      <c r="K136" s="5">
        <v>236789927</v>
      </c>
      <c r="L136" s="5">
        <v>41112679</v>
      </c>
      <c r="M136" s="11">
        <f t="shared" si="9"/>
        <v>4.7595353248568406</v>
      </c>
      <c r="N136">
        <f>IFERROR(I136/K136*1000,"")</f>
        <v>27.570000232864636</v>
      </c>
      <c r="O136" t="str">
        <f>IFERROR(J136/L136*1000,"")</f>
        <v/>
      </c>
      <c r="P136" t="str">
        <f>IFERROR(N136/O136,"")</f>
        <v/>
      </c>
      <c r="Q136" s="6">
        <v>8.8935479999999991</v>
      </c>
      <c r="R136" s="7" t="s">
        <v>4</v>
      </c>
      <c r="S136" s="11" t="str">
        <f t="shared" si="10"/>
        <v/>
      </c>
      <c r="T136" s="6">
        <v>1.8520000000000001</v>
      </c>
      <c r="U136" s="6">
        <v>3.4910000000000001</v>
      </c>
      <c r="V136" s="11">
        <f t="shared" si="11"/>
        <v>-0.4694929819535949</v>
      </c>
    </row>
    <row r="137" spans="1:22" x14ac:dyDescent="0.2">
      <c r="A137" s="1" t="s">
        <v>258</v>
      </c>
      <c r="B137" s="4">
        <v>4912122</v>
      </c>
      <c r="C137" s="1" t="s">
        <v>259</v>
      </c>
      <c r="D137" s="5">
        <v>4411842</v>
      </c>
      <c r="E137" s="5">
        <v>304615</v>
      </c>
      <c r="F137" s="11">
        <f t="shared" si="8"/>
        <v>13.483337984012605</v>
      </c>
      <c r="G137" s="6">
        <v>6.3070000000000004</v>
      </c>
      <c r="H137" s="6">
        <v>-2.8420000000000001</v>
      </c>
      <c r="I137" s="6">
        <v>2329353.1450800002</v>
      </c>
      <c r="J137" s="6">
        <v>210249.93187500001</v>
      </c>
      <c r="K137" s="5">
        <v>30634200</v>
      </c>
      <c r="L137" s="5">
        <v>6257392</v>
      </c>
      <c r="M137" s="11">
        <f t="shared" si="9"/>
        <v>3.8956817792460505</v>
      </c>
      <c r="N137">
        <f>IFERROR(I137/K137*1000,"")</f>
        <v>76.037668523415007</v>
      </c>
      <c r="O137">
        <f>IFERROR(J137/L137*1000,"")</f>
        <v>33.60024941301424</v>
      </c>
      <c r="P137">
        <f>IFERROR(N137/O137,"")</f>
        <v>2.2630090505805489</v>
      </c>
      <c r="Q137" s="6">
        <v>21.808571000000001</v>
      </c>
      <c r="R137" s="7" t="s">
        <v>396</v>
      </c>
      <c r="S137" s="11" t="str">
        <f t="shared" si="10"/>
        <v/>
      </c>
      <c r="T137" s="6">
        <v>2.4750000000000001</v>
      </c>
      <c r="U137" s="6">
        <v>-1.7869999999999999</v>
      </c>
      <c r="V137" s="11">
        <f t="shared" si="11"/>
        <v>-2.3850027979854507</v>
      </c>
    </row>
    <row r="138" spans="1:22" x14ac:dyDescent="0.2">
      <c r="A138" s="1" t="s">
        <v>260</v>
      </c>
      <c r="B138" s="4">
        <v>4062496</v>
      </c>
      <c r="C138" s="1" t="s">
        <v>261</v>
      </c>
      <c r="D138" s="5">
        <v>35820000</v>
      </c>
      <c r="E138" s="5">
        <v>3196780</v>
      </c>
      <c r="F138" s="11">
        <f t="shared" si="8"/>
        <v>10.205025056463066</v>
      </c>
      <c r="G138" s="6">
        <v>29.199000000000002</v>
      </c>
      <c r="H138" s="6">
        <v>33.542000000000002</v>
      </c>
      <c r="I138" s="6">
        <v>162342180</v>
      </c>
      <c r="J138" s="6">
        <v>66890516.460625</v>
      </c>
      <c r="K138" s="5">
        <v>1114000000</v>
      </c>
      <c r="L138" s="5">
        <v>1495302000</v>
      </c>
      <c r="M138" s="11">
        <f t="shared" si="9"/>
        <v>-0.25499999331238776</v>
      </c>
      <c r="N138">
        <f>IFERROR(I138/K138*1000,"")</f>
        <v>145.72906642728907</v>
      </c>
      <c r="O138">
        <f>IFERROR(J138/L138*1000,"")</f>
        <v>44.733783851439377</v>
      </c>
      <c r="P138">
        <f>IFERROR(N138/O138,"")</f>
        <v>3.2576959487991091</v>
      </c>
      <c r="Q138" s="6">
        <v>22.701946</v>
      </c>
      <c r="R138" s="6">
        <v>105.147059</v>
      </c>
      <c r="S138" s="11">
        <f t="shared" si="10"/>
        <v>-0.78409338106166149</v>
      </c>
      <c r="T138" s="6">
        <v>20.190000000000001</v>
      </c>
      <c r="U138" s="6">
        <v>19.462</v>
      </c>
      <c r="V138" s="11">
        <f t="shared" si="11"/>
        <v>3.7406227520295987E-2</v>
      </c>
    </row>
    <row r="139" spans="1:22" x14ac:dyDescent="0.2">
      <c r="A139" s="1" t="s">
        <v>262</v>
      </c>
      <c r="B139" s="4">
        <v>4916719</v>
      </c>
      <c r="C139" s="1" t="s">
        <v>263</v>
      </c>
      <c r="D139" s="5">
        <v>5000</v>
      </c>
      <c r="E139" s="5">
        <v>19942000</v>
      </c>
      <c r="F139" s="11">
        <f t="shared" si="8"/>
        <v>-0.99974927289138504</v>
      </c>
      <c r="G139" s="7" t="s">
        <v>4</v>
      </c>
      <c r="H139" s="6">
        <v>5.19</v>
      </c>
      <c r="I139" s="6">
        <v>7123.7323237999999</v>
      </c>
      <c r="J139" s="6">
        <v>1727690.76</v>
      </c>
      <c r="K139" s="5">
        <v>52925203</v>
      </c>
      <c r="L139" s="5">
        <v>28336143</v>
      </c>
      <c r="M139" s="11">
        <f t="shared" si="9"/>
        <v>0.86776312499552244</v>
      </c>
      <c r="N139">
        <f>IFERROR(I139/K139*1000,"")</f>
        <v>0.1346</v>
      </c>
      <c r="O139">
        <f>IFERROR(J139/L139*1000,"")</f>
        <v>60.971274742649342</v>
      </c>
      <c r="P139">
        <f>IFERROR(N139/O139,"")</f>
        <v>2.2075969473842644E-3</v>
      </c>
      <c r="Q139" s="7" t="s">
        <v>396</v>
      </c>
      <c r="R139" s="6">
        <v>34.675443999999999</v>
      </c>
      <c r="S139" s="11" t="str">
        <f t="shared" si="10"/>
        <v/>
      </c>
      <c r="T139" s="7" t="s">
        <v>396</v>
      </c>
      <c r="U139" s="6">
        <v>0.51100000000000001</v>
      </c>
      <c r="V139" s="11" t="str">
        <f t="shared" si="11"/>
        <v/>
      </c>
    </row>
    <row r="140" spans="1:22" x14ac:dyDescent="0.2">
      <c r="A140" s="1" t="s">
        <v>264</v>
      </c>
      <c r="B140" s="4">
        <v>4070442</v>
      </c>
      <c r="C140" s="1" t="s">
        <v>265</v>
      </c>
      <c r="D140" s="5">
        <v>14963900</v>
      </c>
      <c r="E140" s="5">
        <v>328219</v>
      </c>
      <c r="F140" s="11">
        <f t="shared" si="8"/>
        <v>44.591205871689333</v>
      </c>
      <c r="G140" s="6">
        <v>7.8319999999999999</v>
      </c>
      <c r="H140" s="6">
        <v>15.351000000000001</v>
      </c>
      <c r="I140" s="6">
        <v>11949418.581590001</v>
      </c>
      <c r="J140" s="6">
        <v>184932.5722</v>
      </c>
      <c r="K140" s="5">
        <v>228171845</v>
      </c>
      <c r="L140" s="5">
        <v>108783866</v>
      </c>
      <c r="M140" s="11">
        <f t="shared" si="9"/>
        <v>1.0974787290607964</v>
      </c>
      <c r="N140">
        <f>IFERROR(I140/K140*1000,"")</f>
        <v>52.370258835352807</v>
      </c>
      <c r="O140">
        <f>IFERROR(J140/L140*1000,"")</f>
        <v>1.7</v>
      </c>
      <c r="P140">
        <f>IFERROR(N140/O140,"")</f>
        <v>30.806034609031062</v>
      </c>
      <c r="Q140" s="6">
        <v>41.915064000000001</v>
      </c>
      <c r="R140" s="6">
        <v>27.868852</v>
      </c>
      <c r="S140" s="11">
        <f t="shared" si="10"/>
        <v>0.50401114477194819</v>
      </c>
      <c r="T140" s="6">
        <v>1.992</v>
      </c>
      <c r="U140" s="6">
        <v>2.016</v>
      </c>
      <c r="V140" s="11">
        <f t="shared" si="11"/>
        <v>-1.1904761904761862E-2</v>
      </c>
    </row>
    <row r="141" spans="1:22" x14ac:dyDescent="0.2">
      <c r="A141" s="1" t="s">
        <v>266</v>
      </c>
      <c r="B141" s="4">
        <v>4157438</v>
      </c>
      <c r="C141" s="1" t="s">
        <v>267</v>
      </c>
      <c r="D141" s="5">
        <v>8778350000</v>
      </c>
      <c r="E141" s="7" t="s">
        <v>4</v>
      </c>
      <c r="F141" s="11" t="str">
        <f t="shared" si="8"/>
        <v/>
      </c>
      <c r="G141" s="6">
        <v>16.265000000000001</v>
      </c>
      <c r="H141" s="7" t="s">
        <v>4</v>
      </c>
      <c r="I141" s="6">
        <v>17628479279.149601</v>
      </c>
      <c r="J141" s="6">
        <v>31260848.326400001</v>
      </c>
      <c r="K141" s="5">
        <v>6765727081</v>
      </c>
      <c r="L141" s="7" t="s">
        <v>4</v>
      </c>
      <c r="M141" s="11" t="str">
        <f t="shared" si="9"/>
        <v/>
      </c>
      <c r="N141">
        <f>IFERROR(I141/K141*1000,"")</f>
        <v>2605.5557766518782</v>
      </c>
      <c r="O141" t="str">
        <f>IFERROR(J141/L141*1000,"")</f>
        <v/>
      </c>
      <c r="P141" t="str">
        <f>IFERROR(N141/O141,"")</f>
        <v/>
      </c>
      <c r="Q141" s="6">
        <v>13.214335999999999</v>
      </c>
      <c r="R141" s="6">
        <v>51.835985000000001</v>
      </c>
      <c r="S141" s="11">
        <f t="shared" si="10"/>
        <v>-0.74507408318757706</v>
      </c>
      <c r="T141" s="6">
        <v>7.5979999999999999</v>
      </c>
      <c r="U141" s="7" t="s">
        <v>4</v>
      </c>
      <c r="V141" s="11" t="str">
        <f t="shared" si="11"/>
        <v/>
      </c>
    </row>
    <row r="142" spans="1:22" x14ac:dyDescent="0.2">
      <c r="A142" s="1" t="s">
        <v>268</v>
      </c>
      <c r="B142" s="4">
        <v>4102003</v>
      </c>
      <c r="C142" s="1" t="s">
        <v>269</v>
      </c>
      <c r="D142" s="5">
        <v>14965000</v>
      </c>
      <c r="E142" s="5">
        <v>2103300</v>
      </c>
      <c r="F142" s="11">
        <f t="shared" si="8"/>
        <v>6.1150097465886937</v>
      </c>
      <c r="G142" s="6">
        <v>29.274999999999999</v>
      </c>
      <c r="H142" s="6">
        <v>30.338000000000001</v>
      </c>
      <c r="I142" s="6">
        <v>51697923.80793</v>
      </c>
      <c r="J142" s="6">
        <v>2881488.9695886802</v>
      </c>
      <c r="K142" s="5">
        <v>314600000</v>
      </c>
      <c r="L142" s="5">
        <v>258021428</v>
      </c>
      <c r="M142" s="11">
        <f t="shared" si="9"/>
        <v>0.21927857867680656</v>
      </c>
      <c r="N142">
        <f>IFERROR(I142/K142*1000,"")</f>
        <v>164.32906486945328</v>
      </c>
      <c r="O142">
        <f>IFERROR(J142/L142*1000,"")</f>
        <v>11.167634377981507</v>
      </c>
      <c r="P142">
        <f>IFERROR(N142/O142,"")</f>
        <v>14.714760468291308</v>
      </c>
      <c r="Q142" s="6">
        <v>35.034115</v>
      </c>
      <c r="R142" s="6">
        <v>14.545056000000001</v>
      </c>
      <c r="S142" s="11">
        <f t="shared" si="10"/>
        <v>1.4086614035724576</v>
      </c>
      <c r="T142" s="6">
        <v>11.567</v>
      </c>
      <c r="U142" s="6">
        <v>10.507</v>
      </c>
      <c r="V142" s="11">
        <f t="shared" si="11"/>
        <v>0.10088512420291229</v>
      </c>
    </row>
    <row r="143" spans="1:22" x14ac:dyDescent="0.2">
      <c r="A143" s="1" t="s">
        <v>270</v>
      </c>
      <c r="B143" s="4">
        <v>4054105</v>
      </c>
      <c r="C143" s="1" t="s">
        <v>271</v>
      </c>
      <c r="D143" s="5">
        <v>6392517</v>
      </c>
      <c r="E143" s="5">
        <v>2699319</v>
      </c>
      <c r="F143" s="11">
        <f t="shared" si="8"/>
        <v>1.3681962005972617</v>
      </c>
      <c r="G143" s="6">
        <v>8.1159999999999997</v>
      </c>
      <c r="H143" s="6">
        <v>12.885999999999999</v>
      </c>
      <c r="I143" s="6">
        <v>9180802.1128000002</v>
      </c>
      <c r="J143" s="6">
        <v>4753199.3145000003</v>
      </c>
      <c r="K143" s="5">
        <v>103451817</v>
      </c>
      <c r="L143" s="5">
        <v>176050349</v>
      </c>
      <c r="M143" s="11">
        <f t="shared" si="9"/>
        <v>-0.41237368975621858</v>
      </c>
      <c r="N143">
        <f>IFERROR(I143/K143*1000,"")</f>
        <v>88.744715936695442</v>
      </c>
      <c r="O143">
        <f>IFERROR(J143/L143*1000,"")</f>
        <v>26.999090552782718</v>
      </c>
      <c r="P143">
        <f>IFERROR(N143/O143,"")</f>
        <v>3.2869520461513759</v>
      </c>
      <c r="Q143" s="6">
        <v>14.620232</v>
      </c>
      <c r="R143" s="6">
        <v>34.967320000000001</v>
      </c>
      <c r="S143" s="11">
        <f t="shared" si="10"/>
        <v>-0.58188868921038273</v>
      </c>
      <c r="T143" s="6">
        <v>6.4320000000000004</v>
      </c>
      <c r="U143" s="6">
        <v>6.8940000000000001</v>
      </c>
      <c r="V143" s="11">
        <f t="shared" si="11"/>
        <v>-6.7014795474325428E-2</v>
      </c>
    </row>
    <row r="144" spans="1:22" x14ac:dyDescent="0.2">
      <c r="A144" s="1" t="s">
        <v>272</v>
      </c>
      <c r="B144" s="4">
        <v>4165755</v>
      </c>
      <c r="C144" s="1" t="s">
        <v>273</v>
      </c>
      <c r="D144" s="5">
        <v>60441000</v>
      </c>
      <c r="E144" s="5">
        <v>28672000</v>
      </c>
      <c r="F144" s="11">
        <f t="shared" si="8"/>
        <v>1.1080147879464284</v>
      </c>
      <c r="G144" s="6">
        <v>34.609000000000002</v>
      </c>
      <c r="H144" s="6">
        <v>23.228000000000002</v>
      </c>
      <c r="I144" s="6">
        <v>195313479.91415</v>
      </c>
      <c r="J144" s="6">
        <v>148203838.69286799</v>
      </c>
      <c r="K144" s="5">
        <v>797241945</v>
      </c>
      <c r="L144" s="5">
        <v>862562700</v>
      </c>
      <c r="M144" s="11">
        <f t="shared" si="9"/>
        <v>-7.5728703548159415E-2</v>
      </c>
      <c r="N144">
        <f>IFERROR(I144/K144*1000,"")</f>
        <v>244.98645754790286</v>
      </c>
      <c r="O144">
        <f>IFERROR(J144/L144*1000,"")</f>
        <v>171.8180471899237</v>
      </c>
      <c r="P144">
        <f>IFERROR(N144/O144,"")</f>
        <v>1.4258482246460435</v>
      </c>
      <c r="Q144" s="6">
        <v>15.773209</v>
      </c>
      <c r="R144" s="6">
        <v>24.753063000000001</v>
      </c>
      <c r="S144" s="11">
        <f t="shared" si="10"/>
        <v>-0.36277748737600679</v>
      </c>
      <c r="T144" s="6">
        <v>19.024000000000001</v>
      </c>
      <c r="U144" s="6">
        <v>30.158000000000001</v>
      </c>
      <c r="V144" s="11">
        <f t="shared" si="11"/>
        <v>-0.36918893825850518</v>
      </c>
    </row>
    <row r="145" spans="1:22" x14ac:dyDescent="0.2">
      <c r="A145" s="1" t="s">
        <v>274</v>
      </c>
      <c r="B145" s="4">
        <v>4160996</v>
      </c>
      <c r="C145" s="1" t="s">
        <v>275</v>
      </c>
      <c r="D145" s="5">
        <v>19308000</v>
      </c>
      <c r="E145" s="5">
        <v>3611288</v>
      </c>
      <c r="F145" s="11">
        <f t="shared" si="8"/>
        <v>4.3465688696110636</v>
      </c>
      <c r="G145" s="6">
        <v>42.588999999999999</v>
      </c>
      <c r="H145" s="6">
        <v>24.201000000000001</v>
      </c>
      <c r="I145" s="6">
        <v>32697832.043400001</v>
      </c>
      <c r="J145" s="6">
        <v>2414366.5710999998</v>
      </c>
      <c r="K145" s="5">
        <v>530020902</v>
      </c>
      <c r="L145" s="5">
        <v>408194704</v>
      </c>
      <c r="M145" s="11">
        <f t="shared" si="9"/>
        <v>0.29845119695624467</v>
      </c>
      <c r="N145">
        <f>IFERROR(I145/K145*1000,"")</f>
        <v>61.691589746775691</v>
      </c>
      <c r="O145">
        <f>IFERROR(J145/L145*1000,"")</f>
        <v>5.9147425173355499</v>
      </c>
      <c r="P145">
        <f>IFERROR(N145/O145,"")</f>
        <v>10.430139531173756</v>
      </c>
      <c r="Q145" s="6">
        <v>18.645959000000001</v>
      </c>
      <c r="R145" s="6">
        <v>6.9105689999999997</v>
      </c>
      <c r="S145" s="11">
        <f t="shared" si="10"/>
        <v>1.6981799906780473</v>
      </c>
      <c r="T145" s="6">
        <v>4.3970000000000002</v>
      </c>
      <c r="U145" s="6">
        <v>3.9169999999999998</v>
      </c>
      <c r="V145" s="11">
        <f t="shared" si="11"/>
        <v>0.1225427623181008</v>
      </c>
    </row>
    <row r="146" spans="1:22" x14ac:dyDescent="0.2">
      <c r="A146" s="1" t="s">
        <v>276</v>
      </c>
      <c r="B146" s="4">
        <v>4967745</v>
      </c>
      <c r="C146" s="1" t="s">
        <v>277</v>
      </c>
      <c r="D146" s="5">
        <v>22370616</v>
      </c>
      <c r="E146" s="5">
        <v>1017116</v>
      </c>
      <c r="F146" s="11">
        <f t="shared" si="8"/>
        <v>20.994163890844309</v>
      </c>
      <c r="G146" s="6">
        <v>3.9620000000000002</v>
      </c>
      <c r="H146" s="6">
        <v>2.9140000000000001</v>
      </c>
      <c r="I146" s="6">
        <v>2190431.04</v>
      </c>
      <c r="J146" s="6">
        <v>50119.283199999998</v>
      </c>
      <c r="K146" s="5">
        <v>625837440</v>
      </c>
      <c r="L146" s="5">
        <v>460281440</v>
      </c>
      <c r="M146" s="11">
        <f t="shared" si="9"/>
        <v>0.35968428359831317</v>
      </c>
      <c r="N146">
        <f>IFERROR(I146/K146*1000,"")</f>
        <v>3.5</v>
      </c>
      <c r="O146">
        <f>IFERROR(J146/L146*1000,"")</f>
        <v>0.1088883427496012</v>
      </c>
      <c r="P146">
        <f>IFERROR(N146/O146,"")</f>
        <v>32.143018358251382</v>
      </c>
      <c r="Q146" s="6">
        <v>5.46875</v>
      </c>
      <c r="R146" s="7" t="s">
        <v>396</v>
      </c>
      <c r="S146" s="11" t="str">
        <f t="shared" si="10"/>
        <v/>
      </c>
      <c r="T146" s="6">
        <v>1.8049999999999999</v>
      </c>
      <c r="U146" s="6">
        <v>1.224</v>
      </c>
      <c r="V146" s="11">
        <f t="shared" si="11"/>
        <v>0.47467320261437895</v>
      </c>
    </row>
    <row r="147" spans="1:22" x14ac:dyDescent="0.2">
      <c r="A147" s="1" t="s">
        <v>278</v>
      </c>
      <c r="B147" s="4">
        <v>4389031</v>
      </c>
      <c r="C147" s="1" t="s">
        <v>372</v>
      </c>
      <c r="D147" s="5">
        <v>258935494000</v>
      </c>
      <c r="E147" s="5">
        <v>43527806000</v>
      </c>
      <c r="F147" s="11">
        <f t="shared" si="8"/>
        <v>4.9487375495103061</v>
      </c>
      <c r="G147" s="6">
        <v>17.006</v>
      </c>
      <c r="H147" s="6">
        <v>27.731000000000002</v>
      </c>
      <c r="I147" s="6">
        <v>519893771585</v>
      </c>
      <c r="J147" s="7" t="s">
        <v>4</v>
      </c>
      <c r="K147" s="5">
        <v>6792669250</v>
      </c>
      <c r="L147" s="5">
        <v>8430785400</v>
      </c>
      <c r="M147" s="11">
        <f t="shared" si="9"/>
        <v>-0.19430172543592439</v>
      </c>
      <c r="N147">
        <f>IFERROR(I147/K147*1000,"")</f>
        <v>76537.477750002319</v>
      </c>
      <c r="O147" t="str">
        <f>IFERROR(J147/L147*1000,"")</f>
        <v/>
      </c>
      <c r="P147" t="str">
        <f>IFERROR(N147/O147,"")</f>
        <v/>
      </c>
      <c r="Q147" s="6">
        <v>9.7428179999999998</v>
      </c>
      <c r="R147" s="7" t="s">
        <v>4</v>
      </c>
      <c r="S147" s="11" t="str">
        <f t="shared" si="10"/>
        <v/>
      </c>
      <c r="T147" s="6">
        <v>5.59</v>
      </c>
      <c r="U147" s="6">
        <v>13.791</v>
      </c>
      <c r="V147" s="11">
        <f t="shared" si="11"/>
        <v>-0.59466318613588576</v>
      </c>
    </row>
    <row r="148" spans="1:22" x14ac:dyDescent="0.2">
      <c r="A148" s="1" t="s">
        <v>279</v>
      </c>
      <c r="B148" s="4">
        <v>4207750</v>
      </c>
      <c r="C148" s="1" t="s">
        <v>280</v>
      </c>
      <c r="D148" s="5">
        <v>17843000</v>
      </c>
      <c r="E148" s="5">
        <v>1860878</v>
      </c>
      <c r="F148" s="11">
        <f t="shared" si="8"/>
        <v>8.5884845755605692</v>
      </c>
      <c r="G148" s="6">
        <v>7.9580000000000002</v>
      </c>
      <c r="H148" s="6">
        <v>12.733000000000001</v>
      </c>
      <c r="I148" s="6">
        <v>11274144.78468</v>
      </c>
      <c r="J148" s="6">
        <v>1856036.0325</v>
      </c>
      <c r="K148" s="5">
        <v>421604856</v>
      </c>
      <c r="L148" s="5">
        <v>409607952</v>
      </c>
      <c r="M148" s="11">
        <f t="shared" si="9"/>
        <v>2.9288747792669767E-2</v>
      </c>
      <c r="N148">
        <f>IFERROR(I148/K148*1000,"")</f>
        <v>26.741022130636939</v>
      </c>
      <c r="O148">
        <f>IFERROR(J148/L148*1000,"")</f>
        <v>4.53125</v>
      </c>
      <c r="P148">
        <f>IFERROR(N148/O148,"")</f>
        <v>5.9014669529681516</v>
      </c>
      <c r="Q148" s="6">
        <v>17.959458999999999</v>
      </c>
      <c r="R148" s="6">
        <v>19.200212000000001</v>
      </c>
      <c r="S148" s="11">
        <f t="shared" si="10"/>
        <v>-6.4621838550532718E-2</v>
      </c>
      <c r="T148" s="6">
        <v>3.4860000000000002</v>
      </c>
      <c r="U148" s="6">
        <v>5.3769999999999998</v>
      </c>
      <c r="V148" s="11">
        <f t="shared" si="11"/>
        <v>-0.35168309466245107</v>
      </c>
    </row>
    <row r="149" spans="1:22" x14ac:dyDescent="0.2">
      <c r="A149" s="1" t="s">
        <v>391</v>
      </c>
      <c r="B149" s="4">
        <v>4914320</v>
      </c>
      <c r="C149" s="1" t="s">
        <v>392</v>
      </c>
      <c r="D149" s="5">
        <v>9562000</v>
      </c>
      <c r="E149" s="5">
        <v>1583696</v>
      </c>
      <c r="F149" s="11">
        <f t="shared" si="8"/>
        <v>5.0377749265010454</v>
      </c>
      <c r="G149" s="6">
        <v>2.1230000000000002</v>
      </c>
      <c r="H149" s="6">
        <v>6.2160000000000002</v>
      </c>
      <c r="I149" s="6">
        <v>3471696.4149000002</v>
      </c>
      <c r="J149" s="6">
        <v>232053.12</v>
      </c>
      <c r="K149" s="5">
        <v>971055</v>
      </c>
      <c r="L149" s="5">
        <v>1487520</v>
      </c>
      <c r="M149" s="11">
        <f t="shared" si="9"/>
        <v>-0.34719869312681506</v>
      </c>
      <c r="N149">
        <f>IFERROR(I149/K149*1000,"")</f>
        <v>3575.18</v>
      </c>
      <c r="O149" s="6">
        <v>156</v>
      </c>
      <c r="P149">
        <f>IFERROR(N149/O149,"")</f>
        <v>22.917820512820512</v>
      </c>
      <c r="Q149" s="7" t="s">
        <v>4</v>
      </c>
      <c r="R149" s="7" t="s">
        <v>4</v>
      </c>
      <c r="S149" s="11" t="str">
        <f t="shared" si="10"/>
        <v/>
      </c>
      <c r="T149" s="7" t="s">
        <v>4</v>
      </c>
      <c r="U149" s="7" t="s">
        <v>4</v>
      </c>
      <c r="V149" s="11" t="str">
        <f t="shared" si="11"/>
        <v/>
      </c>
    </row>
    <row r="150" spans="1:22" x14ac:dyDescent="0.2">
      <c r="A150" s="1" t="s">
        <v>281</v>
      </c>
      <c r="B150" s="4">
        <v>4994157</v>
      </c>
      <c r="C150" s="1" t="s">
        <v>282</v>
      </c>
      <c r="D150" s="5">
        <v>3778209</v>
      </c>
      <c r="E150" s="5">
        <v>2620513.2889999999</v>
      </c>
      <c r="F150" s="11">
        <f t="shared" si="8"/>
        <v>0.44178204165558044</v>
      </c>
      <c r="G150" s="6">
        <v>16.655000000000001</v>
      </c>
      <c r="H150" s="6">
        <v>2.8220000000000001</v>
      </c>
      <c r="I150" s="6">
        <v>4145383.5194000001</v>
      </c>
      <c r="J150" s="6">
        <v>264924.67499999999</v>
      </c>
      <c r="K150" s="5">
        <v>46943358</v>
      </c>
      <c r="L150" s="5">
        <v>44765000</v>
      </c>
      <c r="M150" s="11">
        <f t="shared" si="9"/>
        <v>4.8662079749804521E-2</v>
      </c>
      <c r="N150">
        <f>IFERROR(I150/K150*1000,"")</f>
        <v>88.306071316841042</v>
      </c>
      <c r="O150">
        <f>IFERROR(J150/L150*1000,"")</f>
        <v>5.918120741650843</v>
      </c>
      <c r="P150">
        <f>IFERROR(N150/O150,"")</f>
        <v>14.921302753314274</v>
      </c>
      <c r="Q150" s="6">
        <v>12.183543999999999</v>
      </c>
      <c r="R150" s="6">
        <v>15.901733</v>
      </c>
      <c r="S150" s="11">
        <f t="shared" si="10"/>
        <v>-0.23382287955658676</v>
      </c>
      <c r="T150" s="6">
        <v>9.2159999999999993</v>
      </c>
      <c r="U150" s="6">
        <v>0.52400000000000002</v>
      </c>
      <c r="V150" s="11">
        <f t="shared" si="11"/>
        <v>16.587786259541982</v>
      </c>
    </row>
    <row r="151" spans="1:22" x14ac:dyDescent="0.2">
      <c r="A151" s="1" t="s">
        <v>283</v>
      </c>
      <c r="B151" s="4">
        <v>4007403</v>
      </c>
      <c r="C151" s="1" t="s">
        <v>284</v>
      </c>
      <c r="D151" s="5">
        <v>5108300</v>
      </c>
      <c r="E151" s="5">
        <v>2213800</v>
      </c>
      <c r="F151" s="11">
        <f t="shared" si="8"/>
        <v>1.3074803505285031</v>
      </c>
      <c r="G151" s="6">
        <v>28.126999999999999</v>
      </c>
      <c r="H151" s="6">
        <v>14.364000000000001</v>
      </c>
      <c r="I151" s="6">
        <v>15303021.31246</v>
      </c>
      <c r="J151" s="6">
        <v>1636271.6610000001</v>
      </c>
      <c r="K151" s="5">
        <v>52694017</v>
      </c>
      <c r="L151" s="5">
        <v>57822622</v>
      </c>
      <c r="M151" s="11">
        <f t="shared" si="9"/>
        <v>-8.8695476313751409E-2</v>
      </c>
      <c r="N151">
        <f>IFERROR(I151/K151*1000,"")</f>
        <v>290.41288145597247</v>
      </c>
      <c r="O151">
        <f>IFERROR(J151/L151*1000,"")</f>
        <v>28.298122852332778</v>
      </c>
      <c r="P151">
        <f>IFERROR(N151/O151,"")</f>
        <v>10.262619996790072</v>
      </c>
      <c r="Q151" s="6">
        <v>17.237812000000002</v>
      </c>
      <c r="R151" s="6">
        <v>12.934028</v>
      </c>
      <c r="S151" s="11">
        <f t="shared" si="10"/>
        <v>0.33274893173263598</v>
      </c>
      <c r="T151" s="6">
        <v>19.792999999999999</v>
      </c>
      <c r="U151" s="6">
        <v>6.7080000000000002</v>
      </c>
      <c r="V151" s="11">
        <f t="shared" si="11"/>
        <v>1.9506559332140725</v>
      </c>
    </row>
    <row r="152" spans="1:22" x14ac:dyDescent="0.2">
      <c r="A152" s="1" t="s">
        <v>285</v>
      </c>
      <c r="B152" s="4">
        <v>4354366</v>
      </c>
      <c r="C152" s="1" t="s">
        <v>366</v>
      </c>
      <c r="D152" s="5">
        <v>7467490</v>
      </c>
      <c r="E152" s="5">
        <v>501792</v>
      </c>
      <c r="F152" s="11">
        <f t="shared" si="8"/>
        <v>13.881644187232958</v>
      </c>
      <c r="G152" s="6">
        <v>42.304000000000002</v>
      </c>
      <c r="H152" s="6">
        <v>25.988</v>
      </c>
      <c r="I152" s="6">
        <v>17683836.69328</v>
      </c>
      <c r="J152" s="6">
        <v>485855.90422864002</v>
      </c>
      <c r="K152" s="5">
        <v>285637808</v>
      </c>
      <c r="L152" s="5">
        <v>263196524</v>
      </c>
      <c r="M152" s="11">
        <f t="shared" si="9"/>
        <v>8.5264363141817068E-2</v>
      </c>
      <c r="N152">
        <f>IFERROR(I152/K152*1000,"")</f>
        <v>61.91</v>
      </c>
      <c r="O152">
        <f>IFERROR(J152/L152*1000,"")</f>
        <v>1.845981462234813</v>
      </c>
      <c r="P152">
        <f>IFERROR(N152/O152,"")</f>
        <v>33.537714904812468</v>
      </c>
      <c r="Q152" s="6">
        <v>4.5269079999999997</v>
      </c>
      <c r="R152" s="6">
        <v>7.7917370000000004</v>
      </c>
      <c r="S152" s="11">
        <f t="shared" si="10"/>
        <v>-0.41901170432215573</v>
      </c>
      <c r="T152" s="6">
        <v>26.952000000000002</v>
      </c>
      <c r="U152" s="6">
        <v>5.4009999999999998</v>
      </c>
      <c r="V152" s="11">
        <f t="shared" si="11"/>
        <v>3.9901870024069623</v>
      </c>
    </row>
    <row r="153" spans="1:22" x14ac:dyDescent="0.2">
      <c r="A153" s="1" t="s">
        <v>286</v>
      </c>
      <c r="B153" s="4">
        <v>4236752</v>
      </c>
      <c r="C153" s="1" t="s">
        <v>287</v>
      </c>
      <c r="D153" s="5">
        <v>22637000</v>
      </c>
      <c r="E153" s="5">
        <v>10574000</v>
      </c>
      <c r="F153" s="11">
        <f t="shared" si="8"/>
        <v>1.1408170985435975</v>
      </c>
      <c r="G153" s="6">
        <v>5.1550000000000002</v>
      </c>
      <c r="H153" s="6">
        <v>6.6479999999999997</v>
      </c>
      <c r="I153" s="6">
        <v>14566818.13472</v>
      </c>
      <c r="J153" s="6">
        <v>6509360.6568014203</v>
      </c>
      <c r="K153" s="5">
        <v>146370761</v>
      </c>
      <c r="L153" s="5">
        <v>134350116</v>
      </c>
      <c r="M153" s="11">
        <f t="shared" si="9"/>
        <v>8.9472531605406358E-2</v>
      </c>
      <c r="N153">
        <f>IFERROR(I153/K153*1000,"")</f>
        <v>99.52</v>
      </c>
      <c r="O153">
        <f>IFERROR(J153/L153*1000,"")</f>
        <v>48.450725988218878</v>
      </c>
      <c r="P153">
        <f>IFERROR(N153/O153,"")</f>
        <v>2.0540455890010598</v>
      </c>
      <c r="Q153" s="6">
        <v>18.484397999999999</v>
      </c>
      <c r="R153" s="6">
        <v>49.239305000000002</v>
      </c>
      <c r="S153" s="11">
        <f t="shared" si="10"/>
        <v>-0.62460075340218557</v>
      </c>
      <c r="T153" s="6">
        <v>3.508</v>
      </c>
      <c r="U153" s="6">
        <v>0.747</v>
      </c>
      <c r="V153" s="11">
        <f t="shared" si="11"/>
        <v>3.6961178045515393</v>
      </c>
    </row>
    <row r="154" spans="1:22" x14ac:dyDescent="0.2">
      <c r="A154" s="1" t="s">
        <v>288</v>
      </c>
      <c r="B154" s="4">
        <v>4609861</v>
      </c>
      <c r="C154" s="1" t="s">
        <v>289</v>
      </c>
      <c r="D154" s="5">
        <v>5469000</v>
      </c>
      <c r="E154" s="5">
        <v>395847</v>
      </c>
      <c r="F154" s="11">
        <f t="shared" si="8"/>
        <v>12.815944038984759</v>
      </c>
      <c r="G154" s="6">
        <v>11.7</v>
      </c>
      <c r="H154" s="6">
        <v>8.9559999999999995</v>
      </c>
      <c r="I154" s="6">
        <v>3982326.4781999998</v>
      </c>
      <c r="J154" s="6">
        <v>572625.98549999995</v>
      </c>
      <c r="K154" s="5">
        <v>20169178</v>
      </c>
      <c r="L154" s="5">
        <v>10170235</v>
      </c>
      <c r="M154" s="11">
        <f t="shared" si="9"/>
        <v>0.98315751799245543</v>
      </c>
      <c r="N154">
        <f>IFERROR(I154/K154*1000,"")</f>
        <v>197.44614669968206</v>
      </c>
      <c r="O154">
        <f>IFERROR(J154/L154*1000,"")</f>
        <v>56.304105608179157</v>
      </c>
      <c r="P154">
        <f>IFERROR(N154/O154,"")</f>
        <v>3.5067806257986196</v>
      </c>
      <c r="Q154" s="6">
        <v>16.273702</v>
      </c>
      <c r="R154" s="6">
        <v>33.237215999999997</v>
      </c>
      <c r="S154" s="11">
        <f t="shared" si="10"/>
        <v>-0.51037710258283964</v>
      </c>
      <c r="T154" s="6">
        <v>3.359</v>
      </c>
      <c r="U154" s="6">
        <v>3.9950000000000001</v>
      </c>
      <c r="V154" s="11">
        <f t="shared" si="11"/>
        <v>-0.15919899874843557</v>
      </c>
    </row>
    <row r="155" spans="1:22" x14ac:dyDescent="0.2">
      <c r="A155" s="1" t="s">
        <v>290</v>
      </c>
      <c r="B155" s="4">
        <v>4991518</v>
      </c>
      <c r="C155" s="1" t="s">
        <v>291</v>
      </c>
      <c r="D155" s="5">
        <v>3281700</v>
      </c>
      <c r="E155" s="5">
        <v>5736000</v>
      </c>
      <c r="F155" s="11">
        <f t="shared" si="8"/>
        <v>-0.42787656903765692</v>
      </c>
      <c r="G155" s="6">
        <v>12.173999999999999</v>
      </c>
      <c r="H155" s="6">
        <v>10.739000000000001</v>
      </c>
      <c r="I155" s="6">
        <v>2903050.3635499999</v>
      </c>
      <c r="J155" s="6">
        <v>4218994.824</v>
      </c>
      <c r="K155" s="5">
        <v>33811296</v>
      </c>
      <c r="L155" s="5">
        <v>34661540</v>
      </c>
      <c r="M155" s="11">
        <f t="shared" si="9"/>
        <v>-2.4529896825126629E-2</v>
      </c>
      <c r="N155">
        <f>IFERROR(I155/K155*1000,"")</f>
        <v>85.860369373300557</v>
      </c>
      <c r="O155">
        <f>IFERROR(J155/L155*1000,"")</f>
        <v>121.7197742512306</v>
      </c>
      <c r="P155">
        <f>IFERROR(N155/O155,"")</f>
        <v>0.70539376121487096</v>
      </c>
      <c r="Q155" s="6">
        <v>103.072289</v>
      </c>
      <c r="R155" s="6">
        <v>16.676217999999999</v>
      </c>
      <c r="S155" s="11">
        <f t="shared" si="10"/>
        <v>5.1807952498582113</v>
      </c>
      <c r="T155" s="6">
        <v>6.9809999999999999</v>
      </c>
      <c r="U155" s="6">
        <v>3.5910000000000002</v>
      </c>
      <c r="V155" s="11">
        <f t="shared" si="11"/>
        <v>0.94402673350041755</v>
      </c>
    </row>
    <row r="156" spans="1:22" x14ac:dyDescent="0.2">
      <c r="A156" s="1" t="s">
        <v>292</v>
      </c>
      <c r="B156" s="4">
        <v>103122</v>
      </c>
      <c r="C156" s="1" t="s">
        <v>293</v>
      </c>
      <c r="D156" s="5">
        <v>3164700</v>
      </c>
      <c r="E156" s="5">
        <v>146234</v>
      </c>
      <c r="F156" s="11">
        <f t="shared" si="8"/>
        <v>20.641341958778398</v>
      </c>
      <c r="G156" s="6">
        <v>39.46</v>
      </c>
      <c r="H156" s="6">
        <v>69.566999999999993</v>
      </c>
      <c r="I156" s="6">
        <v>16816285.01094</v>
      </c>
      <c r="J156" s="6">
        <v>623240.77875000006</v>
      </c>
      <c r="K156" s="5">
        <v>124436432</v>
      </c>
      <c r="L156" s="5">
        <v>17509000</v>
      </c>
      <c r="M156" s="11">
        <f t="shared" si="9"/>
        <v>6.1069982294819809</v>
      </c>
      <c r="N156">
        <f>IFERROR(I156/K156*1000,"")</f>
        <v>135.13956275232962</v>
      </c>
      <c r="O156">
        <f>IFERROR(J156/L156*1000,"")</f>
        <v>35.595452552972759</v>
      </c>
      <c r="P156">
        <f>IFERROR(N156/O156,"")</f>
        <v>3.7965400931823079</v>
      </c>
      <c r="Q156" s="6">
        <v>67.700400999999999</v>
      </c>
      <c r="R156" s="6">
        <v>21.205356999999999</v>
      </c>
      <c r="S156" s="11">
        <f t="shared" si="10"/>
        <v>2.192608405508099</v>
      </c>
      <c r="T156" s="6">
        <v>-6.74</v>
      </c>
      <c r="U156" s="6">
        <v>22.768000000000001</v>
      </c>
      <c r="V156" s="11">
        <f t="shared" si="11"/>
        <v>-1.2960295151089247</v>
      </c>
    </row>
    <row r="157" spans="1:22" x14ac:dyDescent="0.2">
      <c r="A157" s="1" t="s">
        <v>294</v>
      </c>
      <c r="B157" s="4">
        <v>4812438</v>
      </c>
      <c r="C157" s="1" t="s">
        <v>295</v>
      </c>
      <c r="D157" s="5">
        <v>438856800</v>
      </c>
      <c r="E157" s="5">
        <v>4437100</v>
      </c>
      <c r="F157" s="11">
        <f t="shared" si="8"/>
        <v>97.906222532735342</v>
      </c>
      <c r="G157" s="6">
        <v>26.548999999999999</v>
      </c>
      <c r="H157" s="6">
        <v>24.324000000000002</v>
      </c>
      <c r="I157" s="6">
        <v>3028320632.3855</v>
      </c>
      <c r="J157" s="7" t="s">
        <v>4</v>
      </c>
      <c r="K157" s="5">
        <v>2399334970</v>
      </c>
      <c r="L157" s="5">
        <v>1850739960</v>
      </c>
      <c r="M157" s="11">
        <f t="shared" si="9"/>
        <v>0.29641928193953304</v>
      </c>
      <c r="N157">
        <f>IFERROR(I157/K157*1000,"")</f>
        <v>1262.1499999999999</v>
      </c>
      <c r="O157" t="str">
        <f>IFERROR(J157/L157*1000,"")</f>
        <v/>
      </c>
      <c r="P157" t="str">
        <f>IFERROR(N157/O157,"")</f>
        <v/>
      </c>
      <c r="Q157" s="6">
        <v>35.754958000000002</v>
      </c>
      <c r="R157" s="7" t="s">
        <v>4</v>
      </c>
      <c r="S157" s="11" t="str">
        <f t="shared" si="10"/>
        <v/>
      </c>
      <c r="T157" s="6">
        <v>19.308</v>
      </c>
      <c r="U157" s="6">
        <v>18.855</v>
      </c>
      <c r="V157" s="11">
        <f t="shared" si="11"/>
        <v>2.4025457438345166E-2</v>
      </c>
    </row>
    <row r="158" spans="1:22" x14ac:dyDescent="0.2">
      <c r="A158" s="1" t="s">
        <v>296</v>
      </c>
      <c r="B158" s="4">
        <v>4984060</v>
      </c>
      <c r="C158" s="1" t="s">
        <v>297</v>
      </c>
      <c r="D158" s="5">
        <v>3244200</v>
      </c>
      <c r="E158" s="7" t="s">
        <v>4</v>
      </c>
      <c r="F158" s="11" t="str">
        <f t="shared" si="8"/>
        <v/>
      </c>
      <c r="G158" s="6">
        <v>-3.8559999999999999</v>
      </c>
      <c r="H158" s="7" t="s">
        <v>4</v>
      </c>
      <c r="I158" s="6">
        <v>252641.41699999999</v>
      </c>
      <c r="J158" s="7" t="s">
        <v>4</v>
      </c>
      <c r="K158" s="5">
        <v>15293064</v>
      </c>
      <c r="L158" s="7" t="s">
        <v>4</v>
      </c>
      <c r="M158" s="11" t="str">
        <f t="shared" si="9"/>
        <v/>
      </c>
      <c r="N158">
        <f>IFERROR(I158/K158*1000,"")</f>
        <v>16.519999981691043</v>
      </c>
      <c r="O158" t="str">
        <f>IFERROR(J158/L158*1000,"")</f>
        <v/>
      </c>
      <c r="P158" t="str">
        <f>IFERROR(N158/O158,"")</f>
        <v/>
      </c>
      <c r="Q158" s="6">
        <v>27.861767</v>
      </c>
      <c r="R158" s="7" t="s">
        <v>4</v>
      </c>
      <c r="S158" s="11" t="str">
        <f t="shared" si="10"/>
        <v/>
      </c>
      <c r="T158" s="6">
        <v>-9.1150000000000002</v>
      </c>
      <c r="U158" s="7" t="s">
        <v>4</v>
      </c>
      <c r="V158" s="11" t="str">
        <f t="shared" si="11"/>
        <v/>
      </c>
    </row>
    <row r="159" spans="1:22" x14ac:dyDescent="0.2">
      <c r="A159" s="1" t="s">
        <v>298</v>
      </c>
      <c r="B159" s="4">
        <v>4004303</v>
      </c>
      <c r="C159" s="1" t="s">
        <v>299</v>
      </c>
      <c r="D159" s="5">
        <v>2974489</v>
      </c>
      <c r="E159" s="5">
        <v>1764482</v>
      </c>
      <c r="F159" s="11">
        <f t="shared" si="8"/>
        <v>0.68575763311838833</v>
      </c>
      <c r="G159" s="6">
        <v>24.620999999999999</v>
      </c>
      <c r="H159" s="6">
        <v>14.532</v>
      </c>
      <c r="I159" s="6">
        <v>11737357.687279999</v>
      </c>
      <c r="J159" s="6">
        <v>1709511.8218749999</v>
      </c>
      <c r="K159" s="5">
        <v>47040000</v>
      </c>
      <c r="L159" s="5">
        <v>38344427</v>
      </c>
      <c r="M159" s="11">
        <f t="shared" si="9"/>
        <v>0.22677540598011814</v>
      </c>
      <c r="N159">
        <f>IFERROR(I159/K159*1000,"")</f>
        <v>249.51865831802718</v>
      </c>
      <c r="O159">
        <f>IFERROR(J159/L159*1000,"")</f>
        <v>44.583058233599374</v>
      </c>
      <c r="P159">
        <f>IFERROR(N159/O159,"")</f>
        <v>5.5967147208842905</v>
      </c>
      <c r="Q159" s="6">
        <v>32.543322000000003</v>
      </c>
      <c r="R159" s="6">
        <v>18.092105</v>
      </c>
      <c r="S159" s="11">
        <f t="shared" si="10"/>
        <v>0.7987581876183012</v>
      </c>
      <c r="T159" s="6">
        <v>11.978999999999999</v>
      </c>
      <c r="U159" s="6">
        <v>6.19</v>
      </c>
      <c r="V159" s="11">
        <f t="shared" si="11"/>
        <v>0.93521809369951514</v>
      </c>
    </row>
    <row r="160" spans="1:22" x14ac:dyDescent="0.2">
      <c r="A160" s="1" t="s">
        <v>300</v>
      </c>
      <c r="B160" s="4">
        <v>4133211</v>
      </c>
      <c r="C160" s="1" t="s">
        <v>301</v>
      </c>
      <c r="D160" s="5">
        <v>9357000</v>
      </c>
      <c r="E160" s="5">
        <v>5626000</v>
      </c>
      <c r="F160" s="11">
        <f t="shared" si="8"/>
        <v>0.66317099182367589</v>
      </c>
      <c r="G160" s="6">
        <v>19.204999999999998</v>
      </c>
      <c r="H160" s="6">
        <v>28.527999999999999</v>
      </c>
      <c r="I160" s="6">
        <v>12815311.906649999</v>
      </c>
      <c r="J160" s="6">
        <v>14183464.9725</v>
      </c>
      <c r="K160" s="5">
        <v>298000000</v>
      </c>
      <c r="L160" s="5">
        <v>421000000</v>
      </c>
      <c r="M160" s="11">
        <f t="shared" si="9"/>
        <v>-0.29216152019002373</v>
      </c>
      <c r="N160">
        <f>IFERROR(I160/K160*1000,"")</f>
        <v>43.004402371308721</v>
      </c>
      <c r="O160">
        <f>IFERROR(J160/L160*1000,"")</f>
        <v>33.68994055225653</v>
      </c>
      <c r="P160">
        <f>IFERROR(N160/O160,"")</f>
        <v>1.2764760538714668</v>
      </c>
      <c r="Q160" s="6">
        <v>15.084211</v>
      </c>
      <c r="R160" s="6">
        <v>20.454545</v>
      </c>
      <c r="S160" s="11">
        <f t="shared" si="10"/>
        <v>-0.26254966805665925</v>
      </c>
      <c r="T160" s="6">
        <v>9.17</v>
      </c>
      <c r="U160" s="6">
        <v>12.691000000000001</v>
      </c>
      <c r="V160" s="11">
        <f t="shared" si="11"/>
        <v>-0.27744070601213466</v>
      </c>
    </row>
    <row r="161" spans="1:22" x14ac:dyDescent="0.2">
      <c r="A161" s="1" t="s">
        <v>302</v>
      </c>
      <c r="B161" s="4">
        <v>4913043</v>
      </c>
      <c r="C161" s="1" t="s">
        <v>303</v>
      </c>
      <c r="D161" s="5">
        <v>15910000</v>
      </c>
      <c r="E161" s="5">
        <v>4440300</v>
      </c>
      <c r="F161" s="11">
        <f t="shared" si="8"/>
        <v>2.5830912325743758</v>
      </c>
      <c r="G161" s="6">
        <v>15.901999999999999</v>
      </c>
      <c r="H161" s="6">
        <v>14.922000000000001</v>
      </c>
      <c r="I161" s="6">
        <v>52800264.797150001</v>
      </c>
      <c r="J161" s="6">
        <v>10335287.141249999</v>
      </c>
      <c r="K161" s="5">
        <v>357619915</v>
      </c>
      <c r="L161" s="5">
        <v>475722024</v>
      </c>
      <c r="M161" s="11">
        <f t="shared" si="9"/>
        <v>-0.24825865325083207</v>
      </c>
      <c r="N161">
        <f>IFERROR(I161/K161*1000,"")</f>
        <v>147.6435248220167</v>
      </c>
      <c r="O161">
        <f>IFERROR(J161/L161*1000,"")</f>
        <v>21.725475424383546</v>
      </c>
      <c r="P161">
        <f>IFERROR(N161/O161,"")</f>
        <v>6.795870835411467</v>
      </c>
      <c r="Q161" s="6">
        <v>52.885305000000002</v>
      </c>
      <c r="R161" s="6">
        <v>36.197916999999997</v>
      </c>
      <c r="S161" s="11">
        <f t="shared" si="10"/>
        <v>0.46100409589866742</v>
      </c>
      <c r="T161" s="6">
        <v>6.3230000000000004</v>
      </c>
      <c r="U161" s="6">
        <v>7.0739999999999998</v>
      </c>
      <c r="V161" s="11">
        <f t="shared" si="11"/>
        <v>-0.10616341532372064</v>
      </c>
    </row>
    <row r="162" spans="1:22" x14ac:dyDescent="0.2">
      <c r="A162" s="1" t="s">
        <v>304</v>
      </c>
      <c r="B162" s="4">
        <v>4054015</v>
      </c>
      <c r="C162" s="1" t="s">
        <v>305</v>
      </c>
      <c r="D162" s="5">
        <v>15616000</v>
      </c>
      <c r="E162" s="5">
        <v>11635398</v>
      </c>
      <c r="F162" s="11">
        <f t="shared" si="8"/>
        <v>0.34211137427357441</v>
      </c>
      <c r="G162" s="6">
        <v>3.048</v>
      </c>
      <c r="H162" s="6">
        <v>19.361999999999998</v>
      </c>
      <c r="I162" s="6">
        <v>7824583.5584000004</v>
      </c>
      <c r="J162" s="6">
        <v>21295484.596625</v>
      </c>
      <c r="K162" s="5">
        <v>366000000</v>
      </c>
      <c r="L162" s="5">
        <v>850498941</v>
      </c>
      <c r="M162" s="11">
        <f t="shared" si="9"/>
        <v>-0.569664367165861</v>
      </c>
      <c r="N162">
        <f>IFERROR(I162/K162*1000,"")</f>
        <v>21.378643602185793</v>
      </c>
      <c r="O162">
        <f>IFERROR(J162/L162*1000,"")</f>
        <v>25.038813771579996</v>
      </c>
      <c r="P162">
        <f>IFERROR(N162/O162,"")</f>
        <v>0.85382014488447389</v>
      </c>
      <c r="Q162" s="7" t="s">
        <v>396</v>
      </c>
      <c r="R162" s="6">
        <v>19.890872999999999</v>
      </c>
      <c r="S162" s="11" t="str">
        <f t="shared" si="10"/>
        <v/>
      </c>
      <c r="T162" s="6">
        <v>-1.294</v>
      </c>
      <c r="U162" s="6">
        <v>9.6869999999999994</v>
      </c>
      <c r="V162" s="11">
        <f t="shared" si="11"/>
        <v>-1.1335810880561579</v>
      </c>
    </row>
    <row r="163" spans="1:22" x14ac:dyDescent="0.2">
      <c r="A163" s="1" t="s">
        <v>306</v>
      </c>
      <c r="B163" s="4">
        <v>4157456</v>
      </c>
      <c r="C163" s="1" t="s">
        <v>307</v>
      </c>
      <c r="D163" s="5">
        <v>56971100</v>
      </c>
      <c r="E163" s="5">
        <v>6650900</v>
      </c>
      <c r="F163" s="11">
        <f t="shared" si="8"/>
        <v>7.5659234088619591</v>
      </c>
      <c r="G163" s="6">
        <v>20.170999999999999</v>
      </c>
      <c r="H163" s="6">
        <v>53.091999999999999</v>
      </c>
      <c r="I163" s="6">
        <v>111399424.48506001</v>
      </c>
      <c r="J163" s="6">
        <v>58784813.710392699</v>
      </c>
      <c r="K163" s="5">
        <v>18659870098</v>
      </c>
      <c r="L163" s="5">
        <v>21509743112</v>
      </c>
      <c r="M163" s="11">
        <f t="shared" si="9"/>
        <v>-0.13249219198764361</v>
      </c>
      <c r="N163">
        <f>IFERROR(I163/K163*1000,"")</f>
        <v>5.9700000000000006</v>
      </c>
      <c r="O163">
        <f>IFERROR(J163/L163*1000,"")</f>
        <v>2.7329389014226502</v>
      </c>
      <c r="P163">
        <f>IFERROR(N163/O163,"")</f>
        <v>2.1844615687867286</v>
      </c>
      <c r="Q163" s="6">
        <v>22.699619999999999</v>
      </c>
      <c r="R163" s="6">
        <v>20.382857000000001</v>
      </c>
      <c r="S163" s="11">
        <f t="shared" si="10"/>
        <v>0.1136623290837</v>
      </c>
      <c r="T163" s="6">
        <v>10.845000000000001</v>
      </c>
      <c r="U163" s="6">
        <v>47.076000000000001</v>
      </c>
      <c r="V163" s="11">
        <f t="shared" si="11"/>
        <v>-0.76962783583991845</v>
      </c>
    </row>
    <row r="164" spans="1:22" x14ac:dyDescent="0.2">
      <c r="A164" s="1" t="s">
        <v>308</v>
      </c>
      <c r="B164" s="4">
        <v>4912995</v>
      </c>
      <c r="C164" s="1" t="s">
        <v>309</v>
      </c>
      <c r="D164" s="5">
        <v>8529200</v>
      </c>
      <c r="E164" s="5">
        <v>641885</v>
      </c>
      <c r="F164" s="11">
        <f t="shared" si="8"/>
        <v>12.287738457823442</v>
      </c>
      <c r="G164" s="6">
        <v>18.850999999999999</v>
      </c>
      <c r="H164" s="6">
        <v>12.743</v>
      </c>
      <c r="I164" s="6">
        <v>13350768.17024</v>
      </c>
      <c r="J164" s="6">
        <v>701405.07799999998</v>
      </c>
      <c r="K164" s="5">
        <v>104398618</v>
      </c>
      <c r="L164" s="5">
        <v>28325280</v>
      </c>
      <c r="M164" s="11">
        <f t="shared" si="9"/>
        <v>2.6857047132455532</v>
      </c>
      <c r="N164">
        <f>IFERROR(I164/K164*1000,"")</f>
        <v>127.882614023109</v>
      </c>
      <c r="O164">
        <f>IFERROR(J164/L164*1000,"")</f>
        <v>24.762511720978573</v>
      </c>
      <c r="P164">
        <f>IFERROR(N164/O164,"")</f>
        <v>5.1643635938097514</v>
      </c>
      <c r="Q164" s="7" t="s">
        <v>396</v>
      </c>
      <c r="R164" s="6">
        <v>31.556038999999998</v>
      </c>
      <c r="S164" s="11" t="str">
        <f t="shared" si="10"/>
        <v/>
      </c>
      <c r="T164" s="6">
        <v>-1.07</v>
      </c>
      <c r="U164" s="6">
        <v>4.093</v>
      </c>
      <c r="V164" s="11">
        <f t="shared" si="11"/>
        <v>-1.2614219398973858</v>
      </c>
    </row>
    <row r="165" spans="1:22" x14ac:dyDescent="0.2">
      <c r="A165" s="1" t="s">
        <v>310</v>
      </c>
      <c r="B165" s="4">
        <v>4985380</v>
      </c>
      <c r="C165" s="1" t="s">
        <v>311</v>
      </c>
      <c r="D165" s="5">
        <v>499645707</v>
      </c>
      <c r="E165" s="5">
        <v>116336954</v>
      </c>
      <c r="F165" s="11">
        <f t="shared" si="8"/>
        <v>3.2948151023448666</v>
      </c>
      <c r="G165" s="6">
        <v>7.3</v>
      </c>
      <c r="H165" s="6">
        <v>21.553000000000001</v>
      </c>
      <c r="I165" s="6">
        <v>367200000</v>
      </c>
      <c r="J165" s="6">
        <v>33119988</v>
      </c>
      <c r="K165" s="5">
        <v>1200000000</v>
      </c>
      <c r="L165" s="5">
        <v>1200000000</v>
      </c>
      <c r="M165" s="11">
        <f t="shared" si="9"/>
        <v>0</v>
      </c>
      <c r="N165">
        <f>IFERROR(I165/K165*1000,"")</f>
        <v>306</v>
      </c>
      <c r="O165">
        <f>IFERROR(J165/L165*1000,"")</f>
        <v>27.599990000000002</v>
      </c>
      <c r="P165">
        <f>IFERROR(N165/O165,"")</f>
        <v>11.086960538753818</v>
      </c>
      <c r="Q165" s="6">
        <v>17.172681000000001</v>
      </c>
      <c r="R165" s="7" t="s">
        <v>396</v>
      </c>
      <c r="S165" s="11" t="str">
        <f t="shared" si="10"/>
        <v/>
      </c>
      <c r="T165" s="6">
        <v>5.1870000000000003</v>
      </c>
      <c r="U165" s="6">
        <v>0.40600000000000003</v>
      </c>
      <c r="V165" s="11">
        <f t="shared" si="11"/>
        <v>11.775862068965518</v>
      </c>
    </row>
    <row r="166" spans="1:22" x14ac:dyDescent="0.2">
      <c r="A166" s="1" t="s">
        <v>312</v>
      </c>
      <c r="B166" s="4">
        <v>4231688</v>
      </c>
      <c r="C166" s="1" t="s">
        <v>313</v>
      </c>
      <c r="D166" s="5">
        <v>7888000</v>
      </c>
      <c r="E166" s="5">
        <v>4131000</v>
      </c>
      <c r="F166" s="11">
        <f t="shared" si="8"/>
        <v>0.90946502057613166</v>
      </c>
      <c r="G166" s="6">
        <v>19.548999999999999</v>
      </c>
      <c r="H166" s="6">
        <v>21.931999999999999</v>
      </c>
      <c r="I166" s="6">
        <v>11606361.83</v>
      </c>
      <c r="J166" s="6">
        <v>12585362.24264</v>
      </c>
      <c r="K166" s="5">
        <v>51872332</v>
      </c>
      <c r="L166" s="5">
        <v>62426500</v>
      </c>
      <c r="M166" s="11">
        <f t="shared" si="9"/>
        <v>-0.16906550903862938</v>
      </c>
      <c r="N166">
        <f>IFERROR(I166/K166*1000,"")</f>
        <v>223.74860320526943</v>
      </c>
      <c r="O166">
        <f>IFERROR(J166/L166*1000,"")</f>
        <v>201.60288087014328</v>
      </c>
      <c r="P166">
        <f>IFERROR(N166/O166,"")</f>
        <v>1.1098482434355226</v>
      </c>
      <c r="Q166" s="6">
        <v>14.637281</v>
      </c>
      <c r="R166" s="6">
        <v>28.086058999999999</v>
      </c>
      <c r="S166" s="11">
        <f t="shared" si="10"/>
        <v>-0.47884176274072487</v>
      </c>
      <c r="T166" s="6">
        <v>11.016999999999999</v>
      </c>
      <c r="U166" s="6">
        <v>13.217000000000001</v>
      </c>
      <c r="V166" s="11">
        <f t="shared" si="11"/>
        <v>-0.16645229628508751</v>
      </c>
    </row>
    <row r="167" spans="1:22" x14ac:dyDescent="0.2">
      <c r="A167" s="1" t="s">
        <v>314</v>
      </c>
      <c r="B167" s="4">
        <v>4914214</v>
      </c>
      <c r="C167" s="1" t="s">
        <v>315</v>
      </c>
      <c r="D167" s="5">
        <v>11121605</v>
      </c>
      <c r="E167" s="5">
        <v>910079.28</v>
      </c>
      <c r="F167" s="11">
        <f t="shared" si="8"/>
        <v>11.22047929714431</v>
      </c>
      <c r="G167" s="6">
        <v>7.7539999999999996</v>
      </c>
      <c r="H167" s="6">
        <v>7.0460000000000003</v>
      </c>
      <c r="I167" s="6">
        <v>6379604.0386800002</v>
      </c>
      <c r="J167" s="6">
        <v>236732.58499999999</v>
      </c>
      <c r="K167" s="5">
        <v>53314310</v>
      </c>
      <c r="L167" s="5">
        <v>47939840</v>
      </c>
      <c r="M167" s="11">
        <f t="shared" si="9"/>
        <v>0.1121086344885589</v>
      </c>
      <c r="N167">
        <f>IFERROR(I167/K167*1000,"")</f>
        <v>119.6602570431841</v>
      </c>
      <c r="O167">
        <f>IFERROR(J167/L167*1000,"")</f>
        <v>4.938117962012389</v>
      </c>
      <c r="P167">
        <f>IFERROR(N167/O167,"")</f>
        <v>24.231955972639419</v>
      </c>
      <c r="Q167" s="6">
        <v>17.214388</v>
      </c>
      <c r="R167" s="6">
        <v>6.6453569999999997</v>
      </c>
      <c r="S167" s="11">
        <f t="shared" si="10"/>
        <v>1.5904384068455615</v>
      </c>
      <c r="T167" s="6">
        <v>3.3650000000000002</v>
      </c>
      <c r="U167" s="6">
        <v>3.9689999999999999</v>
      </c>
      <c r="V167" s="11">
        <f t="shared" si="11"/>
        <v>-0.15217939027462823</v>
      </c>
    </row>
    <row r="168" spans="1:22" x14ac:dyDescent="0.2">
      <c r="A168" s="1" t="s">
        <v>316</v>
      </c>
      <c r="B168" s="4">
        <v>4298555</v>
      </c>
      <c r="C168" s="1" t="s">
        <v>317</v>
      </c>
      <c r="D168" s="5">
        <v>80418075</v>
      </c>
      <c r="E168" s="5">
        <v>735244</v>
      </c>
      <c r="F168" s="11">
        <f t="shared" si="8"/>
        <v>108.37603707068673</v>
      </c>
      <c r="G168" s="6">
        <v>8.5250000000000004</v>
      </c>
      <c r="H168" s="6">
        <v>16.736000000000001</v>
      </c>
      <c r="I168" s="6">
        <v>53357354.729199998</v>
      </c>
      <c r="J168" s="6">
        <v>5036260.824</v>
      </c>
      <c r="K168" s="5">
        <v>5634356360</v>
      </c>
      <c r="L168" s="5">
        <v>5588705360</v>
      </c>
      <c r="M168" s="11">
        <f t="shared" si="9"/>
        <v>8.1684392107583825E-3</v>
      </c>
      <c r="N168">
        <f>IFERROR(I168/K168*1000,"")</f>
        <v>9.4699999999999989</v>
      </c>
      <c r="O168">
        <f>IFERROR(J168/L168*1000,"")</f>
        <v>0.9011498190700824</v>
      </c>
      <c r="P168">
        <f>IFERROR(N168/O168,"")</f>
        <v>10.508796428292372</v>
      </c>
      <c r="Q168" s="6">
        <v>17.93749</v>
      </c>
      <c r="R168" s="7" t="s">
        <v>396</v>
      </c>
      <c r="S168" s="11" t="str">
        <f t="shared" si="10"/>
        <v/>
      </c>
      <c r="T168" s="6">
        <v>3.8769999999999998</v>
      </c>
      <c r="U168" s="6">
        <v>5.4550000000000001</v>
      </c>
      <c r="V168" s="11">
        <f t="shared" si="11"/>
        <v>-0.28927589367552708</v>
      </c>
    </row>
    <row r="169" spans="1:22" x14ac:dyDescent="0.2">
      <c r="A169" s="1" t="s">
        <v>318</v>
      </c>
      <c r="B169" s="4">
        <v>4154741</v>
      </c>
      <c r="C169" s="1" t="s">
        <v>319</v>
      </c>
      <c r="D169" s="5">
        <v>20665900</v>
      </c>
      <c r="E169" s="5">
        <v>21853700</v>
      </c>
      <c r="F169" s="11">
        <f t="shared" si="8"/>
        <v>-5.4352352233260293E-2</v>
      </c>
      <c r="G169" s="6">
        <v>4.2679999999999998</v>
      </c>
      <c r="H169" s="6">
        <v>5.532</v>
      </c>
      <c r="I169" s="6">
        <v>3623057.5756199998</v>
      </c>
      <c r="J169" s="6">
        <v>6630686.6210000003</v>
      </c>
      <c r="K169" s="5">
        <v>507431033</v>
      </c>
      <c r="L169" s="5">
        <v>17375684</v>
      </c>
      <c r="M169" s="11">
        <f t="shared" si="9"/>
        <v>28.20351411777516</v>
      </c>
      <c r="N169">
        <f>IFERROR(I169/K169*1000,"")</f>
        <v>7.14</v>
      </c>
      <c r="O169">
        <f>IFERROR(J169/L169*1000,"")</f>
        <v>381.60722887225626</v>
      </c>
      <c r="P169">
        <f>IFERROR(N169/O169,"")</f>
        <v>1.8710337383021976E-2</v>
      </c>
      <c r="Q169" s="6">
        <v>9.52</v>
      </c>
      <c r="R169" s="6">
        <v>22.258275000000001</v>
      </c>
      <c r="S169" s="11">
        <f t="shared" si="10"/>
        <v>-0.5722938996844994</v>
      </c>
      <c r="T169" s="6">
        <v>1.48</v>
      </c>
      <c r="U169" s="6">
        <v>1.5149999999999999</v>
      </c>
      <c r="V169" s="11">
        <f t="shared" si="11"/>
        <v>-2.3102310231023049E-2</v>
      </c>
    </row>
    <row r="170" spans="1:22" x14ac:dyDescent="0.2">
      <c r="A170" s="1" t="s">
        <v>322</v>
      </c>
      <c r="B170" s="4">
        <v>4023192</v>
      </c>
      <c r="C170" s="1" t="s">
        <v>323</v>
      </c>
      <c r="D170" s="5">
        <v>5864691</v>
      </c>
      <c r="E170" s="5">
        <v>1733199</v>
      </c>
      <c r="F170" s="11">
        <f t="shared" si="8"/>
        <v>2.3837378166038636</v>
      </c>
      <c r="G170" s="6">
        <v>37.237000000000002</v>
      </c>
      <c r="H170" s="6">
        <v>19.648</v>
      </c>
      <c r="I170" s="6">
        <v>13851137.52108</v>
      </c>
      <c r="J170" s="6">
        <v>334774.81290625001</v>
      </c>
      <c r="K170" s="5">
        <v>196077880</v>
      </c>
      <c r="L170" s="5">
        <v>172231415</v>
      </c>
      <c r="M170" s="11">
        <f t="shared" si="9"/>
        <v>0.13845595473973193</v>
      </c>
      <c r="N170">
        <f>IFERROR(I170/K170*1000,"")</f>
        <v>70.640999999999991</v>
      </c>
      <c r="O170">
        <f>IFERROR(J170/L170*1000,"")</f>
        <v>1.9437499999999999</v>
      </c>
      <c r="P170">
        <f>IFERROR(N170/O170,"")</f>
        <v>36.342636655948553</v>
      </c>
      <c r="Q170" s="6">
        <v>36.710279999999997</v>
      </c>
      <c r="R170" s="6">
        <v>26.355139999999999</v>
      </c>
      <c r="S170" s="11">
        <f t="shared" si="10"/>
        <v>0.3929077971128212</v>
      </c>
      <c r="T170" s="6">
        <v>6.6189999999999998</v>
      </c>
      <c r="U170" s="6">
        <v>11.38</v>
      </c>
      <c r="V170" s="11">
        <f t="shared" si="11"/>
        <v>-0.41836555360281202</v>
      </c>
    </row>
    <row r="171" spans="1:22" x14ac:dyDescent="0.2">
      <c r="A171" s="1" t="s">
        <v>320</v>
      </c>
      <c r="B171" s="4">
        <v>4171508</v>
      </c>
      <c r="C171" s="1" t="s">
        <v>321</v>
      </c>
      <c r="D171" s="5">
        <v>5182000</v>
      </c>
      <c r="E171" s="5">
        <v>2355024</v>
      </c>
      <c r="F171" s="11">
        <f t="shared" si="8"/>
        <v>1.2004022039690465</v>
      </c>
      <c r="G171" s="6">
        <v>24.489000000000001</v>
      </c>
      <c r="H171" s="6">
        <v>26.437999999999999</v>
      </c>
      <c r="I171" s="6">
        <v>14904447.42928</v>
      </c>
      <c r="J171" s="6">
        <v>5761429.0759199997</v>
      </c>
      <c r="K171" s="5">
        <v>189750583</v>
      </c>
      <c r="L171" s="5">
        <v>145932854</v>
      </c>
      <c r="M171" s="11">
        <f t="shared" si="9"/>
        <v>0.30025952209500395</v>
      </c>
      <c r="N171">
        <f>IFERROR(I171/K171*1000,"")</f>
        <v>78.547571204458436</v>
      </c>
      <c r="O171">
        <f>IFERROR(J171/L171*1000,"")</f>
        <v>39.480000000000004</v>
      </c>
      <c r="P171">
        <f>IFERROR(N171/O171,"")</f>
        <v>1.9895534752902337</v>
      </c>
      <c r="Q171" s="6">
        <v>15.296367</v>
      </c>
      <c r="R171" s="6">
        <v>8.2362289999999998</v>
      </c>
      <c r="S171" s="11">
        <f t="shared" si="10"/>
        <v>0.85720516027419835</v>
      </c>
      <c r="T171" s="6">
        <v>15.763</v>
      </c>
      <c r="U171" s="6">
        <v>3.6459999999999999</v>
      </c>
      <c r="V171" s="11">
        <f t="shared" si="11"/>
        <v>3.3233680746023042</v>
      </c>
    </row>
    <row r="172" spans="1:22" x14ac:dyDescent="0.2">
      <c r="A172" s="1" t="s">
        <v>324</v>
      </c>
      <c r="B172" s="4">
        <v>4916494</v>
      </c>
      <c r="C172" s="1" t="s">
        <v>325</v>
      </c>
      <c r="D172" s="5">
        <v>3644700</v>
      </c>
      <c r="E172" s="5">
        <v>1641571</v>
      </c>
      <c r="F172" s="11">
        <f t="shared" si="8"/>
        <v>1.2202512105781596</v>
      </c>
      <c r="G172" s="6">
        <v>10.914</v>
      </c>
      <c r="H172" s="6">
        <v>8.8079999999999998</v>
      </c>
      <c r="I172" s="6">
        <v>2094920</v>
      </c>
      <c r="J172" s="6">
        <v>629462.16809279996</v>
      </c>
      <c r="K172" s="5">
        <v>2094920</v>
      </c>
      <c r="L172" s="5">
        <v>3117064</v>
      </c>
      <c r="M172" s="11">
        <f t="shared" si="9"/>
        <v>-0.32791883644352504</v>
      </c>
      <c r="N172">
        <f>IFERROR(I172/K172*1000,"")</f>
        <v>1000</v>
      </c>
      <c r="O172">
        <f>IFERROR(J172/L172*1000,"")</f>
        <v>201.94072630295688</v>
      </c>
      <c r="P172">
        <f>IFERROR(N172/O172,"")</f>
        <v>4.9519481201616227</v>
      </c>
      <c r="Q172" s="6">
        <v>29.884644999999999</v>
      </c>
      <c r="R172" s="6">
        <v>17.656621999999999</v>
      </c>
      <c r="S172" s="11">
        <f t="shared" si="10"/>
        <v>0.69254600342013339</v>
      </c>
      <c r="T172" s="6">
        <v>2.335</v>
      </c>
      <c r="U172" s="6">
        <v>2.5129999999999999</v>
      </c>
      <c r="V172" s="11">
        <f t="shared" si="11"/>
        <v>-7.0831675288499762E-2</v>
      </c>
    </row>
    <row r="173" spans="1:22" x14ac:dyDescent="0.2">
      <c r="A173" s="1" t="s">
        <v>326</v>
      </c>
      <c r="B173" s="4">
        <v>4540311</v>
      </c>
      <c r="C173" s="1" t="s">
        <v>327</v>
      </c>
      <c r="D173" s="5">
        <v>14281976</v>
      </c>
      <c r="E173" s="5">
        <v>2049819</v>
      </c>
      <c r="F173" s="11">
        <f t="shared" si="8"/>
        <v>5.9674327343048335</v>
      </c>
      <c r="G173" s="6">
        <v>12.207000000000001</v>
      </c>
      <c r="H173" s="6">
        <v>15.137</v>
      </c>
      <c r="I173" s="6">
        <v>10421738.926720001</v>
      </c>
      <c r="J173" s="6">
        <v>3325011.6798749999</v>
      </c>
      <c r="K173" s="5">
        <v>67181833</v>
      </c>
      <c r="L173" s="5">
        <v>119661152</v>
      </c>
      <c r="M173" s="11">
        <f t="shared" si="9"/>
        <v>-0.43856605191298847</v>
      </c>
      <c r="N173">
        <f>IFERROR(I173/K173*1000,"")</f>
        <v>155.12733817072245</v>
      </c>
      <c r="O173">
        <f>IFERROR(J173/L173*1000,"")</f>
        <v>27.78689344286941</v>
      </c>
      <c r="P173">
        <f>IFERROR(N173/O173,"")</f>
        <v>5.5827521161970974</v>
      </c>
      <c r="Q173" s="6">
        <v>16.704595000000001</v>
      </c>
      <c r="R173" s="6">
        <v>45.795641000000003</v>
      </c>
      <c r="S173" s="11">
        <f t="shared" si="10"/>
        <v>-0.63523613524702061</v>
      </c>
      <c r="T173" s="6">
        <v>5.0259999999999998</v>
      </c>
      <c r="U173" s="6">
        <v>4.5549999999999997</v>
      </c>
      <c r="V173" s="11">
        <f t="shared" si="11"/>
        <v>0.10340285400658611</v>
      </c>
    </row>
    <row r="174" spans="1:22" x14ac:dyDescent="0.2">
      <c r="A174" s="1" t="s">
        <v>328</v>
      </c>
      <c r="B174" s="4">
        <v>4187119</v>
      </c>
      <c r="C174" s="1" t="s">
        <v>329</v>
      </c>
      <c r="D174" s="5">
        <v>10460000</v>
      </c>
      <c r="E174" s="5">
        <v>9599000</v>
      </c>
      <c r="F174" s="11">
        <f t="shared" si="8"/>
        <v>8.9696843421189776E-2</v>
      </c>
      <c r="G174" s="6">
        <v>13.585000000000001</v>
      </c>
      <c r="H174" s="6">
        <v>18.689</v>
      </c>
      <c r="I174" s="6">
        <v>18357013.663320001</v>
      </c>
      <c r="J174" s="6">
        <v>9246036.8000000007</v>
      </c>
      <c r="K174" s="5">
        <v>533324046</v>
      </c>
      <c r="L174" s="5">
        <v>519946000</v>
      </c>
      <c r="M174" s="11">
        <f t="shared" si="9"/>
        <v>2.5729683467129227E-2</v>
      </c>
      <c r="N174">
        <f>IFERROR(I174/K174*1000,"")</f>
        <v>34.42</v>
      </c>
      <c r="O174">
        <f>IFERROR(J174/L174*1000,"")</f>
        <v>17.782686663615067</v>
      </c>
      <c r="P174">
        <f>IFERROR(N174/O174,"")</f>
        <v>1.9355905353956628</v>
      </c>
      <c r="Q174" s="6">
        <v>12.034965</v>
      </c>
      <c r="R174" s="6">
        <v>9.6705629999999996</v>
      </c>
      <c r="S174" s="11">
        <f t="shared" si="10"/>
        <v>0.2444947620939959</v>
      </c>
      <c r="T174" s="6">
        <v>3.7090000000000001</v>
      </c>
      <c r="U174" s="6">
        <v>14.231</v>
      </c>
      <c r="V174" s="11">
        <f t="shared" si="11"/>
        <v>-0.73937179397090858</v>
      </c>
    </row>
    <row r="175" spans="1:22" x14ac:dyDescent="0.2">
      <c r="A175" s="1" t="s">
        <v>330</v>
      </c>
      <c r="B175" s="4">
        <v>4315667</v>
      </c>
      <c r="C175" s="1" t="s">
        <v>331</v>
      </c>
      <c r="D175" s="5">
        <v>27638348</v>
      </c>
      <c r="E175" s="5">
        <v>3921267</v>
      </c>
      <c r="F175" s="11">
        <f t="shared" si="8"/>
        <v>6.0483208615990698</v>
      </c>
      <c r="G175" s="6">
        <v>5.976</v>
      </c>
      <c r="H175" s="6">
        <v>34.691000000000003</v>
      </c>
      <c r="I175" s="6">
        <v>11372602.18878</v>
      </c>
      <c r="J175" s="6">
        <v>1544617.81526553</v>
      </c>
      <c r="K175" s="5">
        <v>1230942660</v>
      </c>
      <c r="L175" s="5">
        <v>967897090</v>
      </c>
      <c r="M175" s="11">
        <f t="shared" si="9"/>
        <v>0.27177018374959672</v>
      </c>
      <c r="N175">
        <f>IFERROR(I175/K175*1000,"")</f>
        <v>9.2389374081648938</v>
      </c>
      <c r="O175">
        <f>IFERROR(J175/L175*1000,"")</f>
        <v>1.5958492191205265</v>
      </c>
      <c r="P175">
        <f>IFERROR(N175/O175,"")</f>
        <v>5.7893548447242891</v>
      </c>
      <c r="Q175" s="6">
        <v>7.0807929999999999</v>
      </c>
      <c r="R175" s="6">
        <v>6.3972980000000002</v>
      </c>
      <c r="S175" s="11">
        <f t="shared" si="10"/>
        <v>0.10684120076944992</v>
      </c>
      <c r="T175" s="6">
        <v>5.0330000000000004</v>
      </c>
      <c r="U175" s="6">
        <v>5.391</v>
      </c>
      <c r="V175" s="11">
        <f t="shared" si="11"/>
        <v>-6.6406974587275069E-2</v>
      </c>
    </row>
    <row r="176" spans="1:22" x14ac:dyDescent="0.2">
      <c r="A176" s="1" t="s">
        <v>332</v>
      </c>
      <c r="B176" s="4">
        <v>6333299</v>
      </c>
      <c r="C176" s="1" t="s">
        <v>333</v>
      </c>
      <c r="D176" s="5">
        <v>5113719</v>
      </c>
      <c r="E176" s="5">
        <v>2368519</v>
      </c>
      <c r="F176" s="11">
        <f t="shared" si="8"/>
        <v>1.1590365118455881</v>
      </c>
      <c r="G176" s="6">
        <v>22.916</v>
      </c>
      <c r="H176" s="6">
        <v>7.7279999999999998</v>
      </c>
      <c r="I176" s="6">
        <v>3260991.6144650001</v>
      </c>
      <c r="J176" s="6">
        <v>531057.81903944002</v>
      </c>
      <c r="K176" s="5">
        <v>229769402</v>
      </c>
      <c r="L176" s="5">
        <v>2317008</v>
      </c>
      <c r="M176" s="11">
        <f t="shared" si="9"/>
        <v>98.166425838840439</v>
      </c>
      <c r="N176">
        <f>IFERROR(I176/K176*1000,"")</f>
        <v>14.192453764862043</v>
      </c>
      <c r="O176">
        <f>IFERROR(J176/L176*1000,"")</f>
        <v>229.19982107935752</v>
      </c>
      <c r="P176">
        <f>IFERROR(N176/O176,"")</f>
        <v>6.192174888281473E-2</v>
      </c>
      <c r="Q176" s="7" t="s">
        <v>396</v>
      </c>
      <c r="R176" s="7" t="s">
        <v>396</v>
      </c>
      <c r="S176" s="11" t="str">
        <f t="shared" si="10"/>
        <v/>
      </c>
      <c r="T176" s="6">
        <v>9.6980000000000004</v>
      </c>
      <c r="U176" s="6">
        <v>2.3109999999999999</v>
      </c>
      <c r="V176" s="11">
        <f t="shared" si="11"/>
        <v>3.1964517524881009</v>
      </c>
    </row>
    <row r="177" spans="1:22" x14ac:dyDescent="0.2">
      <c r="A177" s="1" t="s">
        <v>334</v>
      </c>
      <c r="B177" s="4">
        <v>4273515</v>
      </c>
      <c r="C177" s="1" t="s">
        <v>335</v>
      </c>
      <c r="D177" s="5">
        <v>2075000</v>
      </c>
      <c r="E177" s="5">
        <v>8995000</v>
      </c>
      <c r="F177" s="11">
        <f t="shared" si="8"/>
        <v>-0.76931628682601438</v>
      </c>
      <c r="G177" s="6">
        <v>5.3490000000000002</v>
      </c>
      <c r="H177" s="6">
        <v>9.5500000000000007</v>
      </c>
      <c r="I177" s="6">
        <v>41158.637999999999</v>
      </c>
      <c r="J177" s="6">
        <v>12296113.395</v>
      </c>
      <c r="K177" s="5">
        <v>355431742</v>
      </c>
      <c r="L177" s="5">
        <v>972370</v>
      </c>
      <c r="M177" s="11">
        <f t="shared" si="9"/>
        <v>364.53137385974475</v>
      </c>
      <c r="N177">
        <f>IFERROR(I177/K177*1000,"")</f>
        <v>0.11579899355190397</v>
      </c>
      <c r="O177">
        <f>IFERROR(J177/L177*1000,"")</f>
        <v>12645.508803233337</v>
      </c>
      <c r="P177">
        <f>IFERROR(N177/O177,"")</f>
        <v>9.1573218091703241E-6</v>
      </c>
      <c r="Q177" s="6">
        <v>0.20752699999999999</v>
      </c>
      <c r="R177" s="7" t="s">
        <v>4</v>
      </c>
      <c r="S177" s="11" t="str">
        <f t="shared" si="10"/>
        <v/>
      </c>
      <c r="T177" s="6">
        <v>-13.734999999999999</v>
      </c>
      <c r="U177" s="6">
        <v>4.38</v>
      </c>
      <c r="V177" s="11">
        <f t="shared" si="11"/>
        <v>-4.1358447488584478</v>
      </c>
    </row>
    <row r="178" spans="1:22" x14ac:dyDescent="0.2">
      <c r="A178" s="1" t="s">
        <v>336</v>
      </c>
      <c r="B178" s="4">
        <v>4165163</v>
      </c>
      <c r="C178" s="1" t="s">
        <v>337</v>
      </c>
      <c r="D178" s="5">
        <v>3402045</v>
      </c>
      <c r="E178" s="5">
        <v>2465066</v>
      </c>
      <c r="F178" s="11">
        <f t="shared" si="8"/>
        <v>0.38010300738398084</v>
      </c>
      <c r="G178" s="6">
        <v>19.452999999999999</v>
      </c>
      <c r="H178" s="6">
        <v>33.968000000000004</v>
      </c>
      <c r="I178" s="6">
        <v>3329741.43029</v>
      </c>
      <c r="J178" s="6">
        <v>2146319.9909999999</v>
      </c>
      <c r="K178" s="5">
        <v>137749168</v>
      </c>
      <c r="L178" s="5">
        <v>137926948</v>
      </c>
      <c r="M178" s="11">
        <f t="shared" si="9"/>
        <v>-1.2889431875198198E-3</v>
      </c>
      <c r="N178">
        <f>IFERROR(I178/K178*1000,"")</f>
        <v>24.172497581183215</v>
      </c>
      <c r="O178">
        <f>IFERROR(J178/L178*1000,"")</f>
        <v>15.561280968821263</v>
      </c>
      <c r="P178">
        <f>IFERROR(N178/O178,"")</f>
        <v>1.5533745345010781</v>
      </c>
      <c r="Q178" s="6">
        <v>8.0771809999999995</v>
      </c>
      <c r="R178" s="6">
        <v>24.053322999999999</v>
      </c>
      <c r="S178" s="11">
        <f t="shared" si="10"/>
        <v>-0.66419687624865809</v>
      </c>
      <c r="T178" s="6">
        <v>9.5180000000000007</v>
      </c>
      <c r="U178" s="6">
        <v>21.007999999999999</v>
      </c>
      <c r="V178" s="11">
        <f t="shared" si="11"/>
        <v>-0.54693450114242181</v>
      </c>
    </row>
    <row r="179" spans="1:22" x14ac:dyDescent="0.2">
      <c r="A179" s="1" t="s">
        <v>338</v>
      </c>
      <c r="B179" s="4">
        <v>4076524</v>
      </c>
      <c r="C179" s="1" t="s">
        <v>339</v>
      </c>
      <c r="D179" s="5">
        <v>322284000</v>
      </c>
      <c r="E179" s="5">
        <v>86123000</v>
      </c>
      <c r="F179" s="11">
        <f t="shared" si="8"/>
        <v>2.7421362469955759</v>
      </c>
      <c r="G179" s="6">
        <v>10.631</v>
      </c>
      <c r="H179" s="6">
        <v>8.7750000000000004</v>
      </c>
      <c r="I179" s="6">
        <v>57550229.980899997</v>
      </c>
      <c r="J179" s="6">
        <v>20763407.607999999</v>
      </c>
      <c r="K179" s="5">
        <v>501295263</v>
      </c>
      <c r="L179" s="5">
        <v>376588367</v>
      </c>
      <c r="M179" s="11">
        <f t="shared" si="9"/>
        <v>0.33114909255813529</v>
      </c>
      <c r="N179">
        <f>IFERROR(I179/K179*1000,"")</f>
        <v>114.8030596508948</v>
      </c>
      <c r="O179">
        <f>IFERROR(J179/L179*1000,"")</f>
        <v>55.135552309824803</v>
      </c>
      <c r="P179">
        <f>IFERROR(N179/O179,"")</f>
        <v>2.0821966016732478</v>
      </c>
      <c r="Q179" s="6">
        <v>3.7819060000000002</v>
      </c>
      <c r="R179" s="6">
        <v>15.932396000000001</v>
      </c>
      <c r="S179" s="11">
        <f t="shared" si="10"/>
        <v>-0.76262791861312007</v>
      </c>
      <c r="T179" s="6">
        <v>5.13</v>
      </c>
      <c r="U179" s="6">
        <v>3.0270000000000001</v>
      </c>
      <c r="V179" s="11">
        <f t="shared" si="11"/>
        <v>0.69474727452923668</v>
      </c>
    </row>
    <row r="180" spans="1:22" x14ac:dyDescent="0.2">
      <c r="A180" s="1" t="s">
        <v>340</v>
      </c>
      <c r="B180" s="4">
        <v>6660464</v>
      </c>
      <c r="C180" s="1" t="s">
        <v>379</v>
      </c>
      <c r="D180" s="5">
        <v>399343000</v>
      </c>
      <c r="E180" s="7" t="s">
        <v>4</v>
      </c>
      <c r="F180" s="11" t="str">
        <f t="shared" si="8"/>
        <v/>
      </c>
      <c r="G180" s="6">
        <v>9.3149999999999995</v>
      </c>
      <c r="H180" s="7" t="s">
        <v>4</v>
      </c>
      <c r="I180" s="6">
        <v>96923921.54287</v>
      </c>
      <c r="J180" s="7" t="s">
        <v>4</v>
      </c>
      <c r="K180" s="5">
        <v>2979524179</v>
      </c>
      <c r="L180" s="7" t="s">
        <v>4</v>
      </c>
      <c r="M180" s="11" t="str">
        <f t="shared" si="9"/>
        <v/>
      </c>
      <c r="N180">
        <f>IFERROR(I180/K180*1000,"")</f>
        <v>32.53</v>
      </c>
      <c r="O180" t="str">
        <f>IFERROR(J180/L180*1000,"")</f>
        <v/>
      </c>
      <c r="P180" t="str">
        <f>IFERROR(N180/O180,"")</f>
        <v/>
      </c>
      <c r="Q180" s="6">
        <v>6.2222650000000002</v>
      </c>
      <c r="R180" s="7" t="s">
        <v>4</v>
      </c>
      <c r="S180" s="11" t="str">
        <f t="shared" si="10"/>
        <v/>
      </c>
      <c r="T180" s="6">
        <v>3.2690000000000001</v>
      </c>
      <c r="U180" s="7" t="s">
        <v>4</v>
      </c>
      <c r="V180" s="11" t="str">
        <f t="shared" si="11"/>
        <v/>
      </c>
    </row>
    <row r="181" spans="1:22" x14ac:dyDescent="0.2">
      <c r="A181" s="1" t="s">
        <v>341</v>
      </c>
      <c r="B181" s="4">
        <v>3005566</v>
      </c>
      <c r="C181" s="1" t="s">
        <v>342</v>
      </c>
      <c r="D181" s="5">
        <v>611289000</v>
      </c>
      <c r="E181" s="5">
        <v>166809000</v>
      </c>
      <c r="F181" s="11">
        <f t="shared" si="8"/>
        <v>2.6646044278186429</v>
      </c>
      <c r="G181" s="6">
        <v>5.2629999999999999</v>
      </c>
      <c r="H181" s="6">
        <v>7.4820000000000002</v>
      </c>
      <c r="I181" s="6">
        <v>424215261.889476</v>
      </c>
      <c r="J181" s="6">
        <v>236454040.30258599</v>
      </c>
      <c r="K181" s="5">
        <v>8080144800</v>
      </c>
      <c r="L181" s="5">
        <v>13371000000</v>
      </c>
      <c r="M181" s="11">
        <f t="shared" si="9"/>
        <v>-0.39569629795826788</v>
      </c>
      <c r="N181">
        <f>IFERROR(I181/K181*1000,"")</f>
        <v>52.500947989134552</v>
      </c>
      <c r="O181">
        <f>IFERROR(J181/L181*1000,"")</f>
        <v>17.684095453039113</v>
      </c>
      <c r="P181">
        <f>IFERROR(N181/O181,"")</f>
        <v>2.9688229250149156</v>
      </c>
      <c r="Q181" s="6">
        <v>36.910283</v>
      </c>
      <c r="R181" s="6">
        <v>43.895107000000003</v>
      </c>
      <c r="S181" s="11">
        <f t="shared" si="10"/>
        <v>-0.15912534397057065</v>
      </c>
      <c r="T181" s="6">
        <v>1.911</v>
      </c>
      <c r="U181" s="6">
        <v>3.2229999999999999</v>
      </c>
      <c r="V181" s="11">
        <f t="shared" si="11"/>
        <v>-0.40707415451442752</v>
      </c>
    </row>
    <row r="182" spans="1:22" x14ac:dyDescent="0.2">
      <c r="A182" s="1" t="s">
        <v>343</v>
      </c>
      <c r="B182" s="4">
        <v>4058144</v>
      </c>
      <c r="C182" s="1" t="s">
        <v>344</v>
      </c>
      <c r="D182" s="5">
        <v>4714573</v>
      </c>
      <c r="E182" s="5">
        <v>2042329</v>
      </c>
      <c r="F182" s="11">
        <f t="shared" si="8"/>
        <v>1.308429738793309</v>
      </c>
      <c r="G182" s="6">
        <v>5.21</v>
      </c>
      <c r="H182" s="6">
        <v>6.4109999999999996</v>
      </c>
      <c r="I182" s="6">
        <v>1729569.8848999999</v>
      </c>
      <c r="J182" s="6">
        <v>1568624.176</v>
      </c>
      <c r="K182" s="5">
        <v>26898443</v>
      </c>
      <c r="L182" s="5">
        <v>41687857</v>
      </c>
      <c r="M182" s="11">
        <f t="shared" si="9"/>
        <v>-0.35476551361227326</v>
      </c>
      <c r="N182">
        <f>IFERROR(I182/K182*1000,"")</f>
        <v>64.3</v>
      </c>
      <c r="O182">
        <f>IFERROR(J182/L182*1000,"")</f>
        <v>37.627843906680063</v>
      </c>
      <c r="P182">
        <f>IFERROR(N182/O182,"")</f>
        <v>1.7088409359693562</v>
      </c>
      <c r="Q182" s="6">
        <v>13.816072</v>
      </c>
      <c r="R182" s="6">
        <v>19.688645000000001</v>
      </c>
      <c r="S182" s="11">
        <f t="shared" si="10"/>
        <v>-0.29827207509709275</v>
      </c>
      <c r="T182" s="6">
        <v>2.202</v>
      </c>
      <c r="U182" s="6">
        <v>3.6150000000000002</v>
      </c>
      <c r="V182" s="11">
        <f t="shared" si="11"/>
        <v>-0.39087136929460586</v>
      </c>
    </row>
    <row r="183" spans="1:22" x14ac:dyDescent="0.2">
      <c r="A183" s="1" t="s">
        <v>345</v>
      </c>
      <c r="B183" s="4">
        <v>4773671</v>
      </c>
      <c r="C183" s="1" t="s">
        <v>346</v>
      </c>
      <c r="D183" s="5">
        <v>7319300</v>
      </c>
      <c r="E183" s="5">
        <v>495952</v>
      </c>
      <c r="F183" s="11">
        <f t="shared" si="8"/>
        <v>13.758081427234893</v>
      </c>
      <c r="G183" s="6">
        <v>16.228000000000002</v>
      </c>
      <c r="H183" s="6">
        <v>25.802</v>
      </c>
      <c r="I183" s="6">
        <v>3512414.5655</v>
      </c>
      <c r="J183" s="6">
        <v>6173207.4950000001</v>
      </c>
      <c r="K183" s="5">
        <v>43302016</v>
      </c>
      <c r="L183" s="5">
        <v>35296932</v>
      </c>
      <c r="M183" s="11">
        <f t="shared" si="9"/>
        <v>0.22679262888910579</v>
      </c>
      <c r="N183">
        <f>IFERROR(I183/K183*1000,"")</f>
        <v>81.114342701734714</v>
      </c>
      <c r="O183">
        <f>IFERROR(J183/L183*1000,"")</f>
        <v>174.89359967602849</v>
      </c>
      <c r="P183">
        <f>IFERROR(N183/O183,"")</f>
        <v>0.46379251643279273</v>
      </c>
      <c r="Q183" s="6">
        <v>5.4078489999999997</v>
      </c>
      <c r="R183" s="6">
        <v>18.950437000000001</v>
      </c>
      <c r="S183" s="11">
        <f t="shared" si="10"/>
        <v>-0.7146319633684437</v>
      </c>
      <c r="T183" s="6">
        <v>1.946</v>
      </c>
      <c r="U183" s="6">
        <v>106.61199999999999</v>
      </c>
      <c r="V183" s="11">
        <f t="shared" si="11"/>
        <v>-0.98174689528383297</v>
      </c>
    </row>
    <row r="184" spans="1:22" x14ac:dyDescent="0.2">
      <c r="A184" s="1" t="s">
        <v>347</v>
      </c>
      <c r="B184" s="4">
        <v>4121790</v>
      </c>
      <c r="C184" s="1" t="s">
        <v>348</v>
      </c>
      <c r="D184" s="5">
        <v>4224340</v>
      </c>
      <c r="E184" s="5">
        <v>1670311</v>
      </c>
      <c r="F184" s="11">
        <f t="shared" si="8"/>
        <v>1.529073926951328</v>
      </c>
      <c r="G184" s="6">
        <v>16.635999999999999</v>
      </c>
      <c r="H184" s="6">
        <v>18.41</v>
      </c>
      <c r="I184" s="6">
        <v>3151065.6787999999</v>
      </c>
      <c r="J184" s="6">
        <v>1328680.1185600001</v>
      </c>
      <c r="K184" s="5">
        <v>105393011</v>
      </c>
      <c r="L184" s="5">
        <v>69455312</v>
      </c>
      <c r="M184" s="11">
        <f t="shared" si="9"/>
        <v>0.51742189279921447</v>
      </c>
      <c r="N184">
        <f>IFERROR(I184/K184*1000,"")</f>
        <v>29.898241343536526</v>
      </c>
      <c r="O184">
        <f>IFERROR(J184/L184*1000,"")</f>
        <v>19.130000000000003</v>
      </c>
      <c r="P184">
        <f>IFERROR(N184/O184,"")</f>
        <v>1.5628981360970478</v>
      </c>
      <c r="Q184" s="6">
        <v>5.7856040000000002</v>
      </c>
      <c r="R184" s="6">
        <v>11.000575</v>
      </c>
      <c r="S184" s="11">
        <f t="shared" si="10"/>
        <v>-0.47406349213563836</v>
      </c>
      <c r="T184" s="6">
        <v>7.915</v>
      </c>
      <c r="U184" s="6">
        <v>11.788</v>
      </c>
      <c r="V184" s="11">
        <f t="shared" si="11"/>
        <v>-0.32855446216491346</v>
      </c>
    </row>
    <row r="185" spans="1:22" x14ac:dyDescent="0.2">
      <c r="A185" s="1" t="s">
        <v>349</v>
      </c>
      <c r="B185" s="4">
        <v>4104836</v>
      </c>
      <c r="C185" s="1" t="s">
        <v>350</v>
      </c>
      <c r="D185" s="5">
        <v>5584000</v>
      </c>
      <c r="E185" s="5">
        <v>3664000</v>
      </c>
      <c r="F185" s="11">
        <f t="shared" si="8"/>
        <v>0.52401746724890819</v>
      </c>
      <c r="G185" s="6">
        <v>30.443999999999999</v>
      </c>
      <c r="H185" s="6">
        <v>20.66</v>
      </c>
      <c r="I185" s="6">
        <v>30803824.269400001</v>
      </c>
      <c r="J185" s="6">
        <v>7958970</v>
      </c>
      <c r="K185" s="5">
        <v>240511166</v>
      </c>
      <c r="L185" s="5">
        <v>280317486</v>
      </c>
      <c r="M185" s="11">
        <f t="shared" si="9"/>
        <v>-0.1420044128106942</v>
      </c>
      <c r="N185">
        <f>IFERROR(I185/K185*1000,"")</f>
        <v>128.07648302449292</v>
      </c>
      <c r="O185">
        <f>IFERROR(J185/L185*1000,"")</f>
        <v>28.392698984179674</v>
      </c>
      <c r="P185">
        <f>IFERROR(N185/O185,"")</f>
        <v>4.5108949697193896</v>
      </c>
      <c r="Q185" s="6">
        <v>31.932668</v>
      </c>
      <c r="R185" s="6">
        <v>22.226531999999999</v>
      </c>
      <c r="S185" s="11">
        <f t="shared" si="10"/>
        <v>0.43669142806444117</v>
      </c>
      <c r="T185" s="6">
        <v>18.033999999999999</v>
      </c>
      <c r="U185" s="6">
        <v>9.2520000000000007</v>
      </c>
      <c r="V185" s="11">
        <f t="shared" si="11"/>
        <v>0.94920017293558123</v>
      </c>
    </row>
    <row r="186" spans="1:22" x14ac:dyDescent="0.2">
      <c r="A186" s="1" t="s">
        <v>351</v>
      </c>
      <c r="B186" s="4">
        <v>4575522</v>
      </c>
      <c r="C186" s="1" t="s">
        <v>352</v>
      </c>
      <c r="D186" s="5">
        <v>140623713</v>
      </c>
      <c r="E186" s="5">
        <v>52239860</v>
      </c>
      <c r="F186" s="11">
        <f t="shared" si="8"/>
        <v>1.6918853343021976</v>
      </c>
      <c r="G186" s="6">
        <v>4.1369999999999996</v>
      </c>
      <c r="H186" s="6">
        <v>7.726</v>
      </c>
      <c r="I186" s="6">
        <v>181240211.61300001</v>
      </c>
      <c r="J186" s="6">
        <v>23310276.109140798</v>
      </c>
      <c r="K186" s="5">
        <v>3492104000</v>
      </c>
      <c r="L186" s="5">
        <v>1087029767</v>
      </c>
      <c r="M186" s="11">
        <f t="shared" si="9"/>
        <v>2.2125192023375382</v>
      </c>
      <c r="N186">
        <f>IFERROR(I186/K186*1000,"")</f>
        <v>51.900004012767091</v>
      </c>
      <c r="O186">
        <f>IFERROR(J186/L186*1000,"")</f>
        <v>21.44400900213876</v>
      </c>
      <c r="P186">
        <f>IFERROR(N186/O186,"")</f>
        <v>2.42025658577138</v>
      </c>
      <c r="Q186" s="6">
        <v>1.0146630000000001</v>
      </c>
      <c r="R186" s="7" t="s">
        <v>4</v>
      </c>
      <c r="S186" s="11" t="str">
        <f t="shared" si="10"/>
        <v/>
      </c>
      <c r="T186" s="6">
        <v>3.395</v>
      </c>
      <c r="U186" s="6">
        <v>2.2989999999999999</v>
      </c>
      <c r="V186" s="11">
        <f t="shared" si="11"/>
        <v>0.4767290126141801</v>
      </c>
    </row>
    <row r="187" spans="1:22" x14ac:dyDescent="0.2">
      <c r="A187" s="1" t="s">
        <v>353</v>
      </c>
      <c r="B187" s="4">
        <v>4167238</v>
      </c>
      <c r="C187" s="1" t="s">
        <v>395</v>
      </c>
      <c r="D187" s="7" t="s">
        <v>4</v>
      </c>
      <c r="E187" s="5">
        <v>2799131</v>
      </c>
      <c r="F187" s="11" t="str">
        <f t="shared" si="8"/>
        <v/>
      </c>
      <c r="G187" s="7" t="s">
        <v>4</v>
      </c>
      <c r="H187" s="6">
        <v>6.8230000000000004</v>
      </c>
      <c r="I187" s="6">
        <v>278887.35194999998</v>
      </c>
      <c r="J187" s="6">
        <v>452214.67839426303</v>
      </c>
      <c r="K187" s="7" t="s">
        <v>4</v>
      </c>
      <c r="L187" s="7" t="s">
        <v>4</v>
      </c>
      <c r="M187" s="11" t="str">
        <f t="shared" si="9"/>
        <v/>
      </c>
      <c r="N187" t="str">
        <f>IFERROR(I187/K187*1000,"")</f>
        <v/>
      </c>
      <c r="O187" t="str">
        <f>IFERROR(J187/L187*1000,"")</f>
        <v/>
      </c>
      <c r="P187" t="str">
        <f>IFERROR(N187/O187,"")</f>
        <v/>
      </c>
      <c r="Q187" s="6">
        <v>12.738095</v>
      </c>
      <c r="R187" s="7" t="s">
        <v>4</v>
      </c>
      <c r="S187" s="11" t="str">
        <f t="shared" si="10"/>
        <v/>
      </c>
      <c r="T187" s="7" t="s">
        <v>4</v>
      </c>
      <c r="U187" s="6">
        <v>2.4300000000000002</v>
      </c>
      <c r="V187" s="11" t="str">
        <f t="shared" si="11"/>
        <v/>
      </c>
    </row>
    <row r="188" spans="1:22" x14ac:dyDescent="0.2">
      <c r="A188" s="1" t="s">
        <v>368</v>
      </c>
      <c r="B188" s="7">
        <v>25.5</v>
      </c>
      <c r="C188" s="6">
        <v>24675658.55669</v>
      </c>
      <c r="D188" s="6">
        <v>2243806.9380000001</v>
      </c>
      <c r="E188" s="5">
        <v>4025392913</v>
      </c>
      <c r="F188" s="11">
        <f t="shared" si="8"/>
        <v>-0.99944258685139686</v>
      </c>
      <c r="G188" s="5">
        <v>787525480</v>
      </c>
      <c r="H188">
        <f>IFERROR(C188/E188*1000,"")</f>
        <v>6.13</v>
      </c>
      <c r="I188">
        <f>IFERROR(D188/G188*1000,"")</f>
        <v>2.8491864644176337</v>
      </c>
      <c r="J188">
        <f>IFERROR(H188/I188,"")</f>
        <v>2.1514913385119412</v>
      </c>
      <c r="M188" s="11" t="str">
        <f t="shared" si="9"/>
        <v/>
      </c>
      <c r="Q188" s="7" t="s">
        <v>396</v>
      </c>
      <c r="R188" s="7" t="s">
        <v>4</v>
      </c>
      <c r="S188" s="11" t="str">
        <f t="shared" si="10"/>
        <v/>
      </c>
      <c r="T188" s="6">
        <v>-0.19</v>
      </c>
      <c r="U188" s="7" t="s">
        <v>4</v>
      </c>
      <c r="V188" s="11" t="str">
        <f t="shared" si="11"/>
        <v/>
      </c>
    </row>
    <row r="189" spans="1:22" x14ac:dyDescent="0.2">
      <c r="F189" s="11" t="str">
        <f t="shared" si="8"/>
        <v/>
      </c>
      <c r="M189" s="11" t="str">
        <f t="shared" si="9"/>
        <v/>
      </c>
      <c r="Q189" s="1" t="s">
        <v>367</v>
      </c>
      <c r="R189" s="5">
        <v>80222011</v>
      </c>
      <c r="S189" s="11" t="str">
        <f t="shared" si="10"/>
        <v/>
      </c>
      <c r="T189" s="7">
        <v>3380717</v>
      </c>
      <c r="U189" s="6">
        <v>10.31</v>
      </c>
      <c r="V189" s="11">
        <f t="shared" si="11"/>
        <v>327905.59553831228</v>
      </c>
    </row>
    <row r="208" spans="17:17" x14ac:dyDescent="0.2">
      <c r="Q208" s="9"/>
    </row>
  </sheetData>
  <sortState xmlns:xlrd2="http://schemas.microsoft.com/office/spreadsheetml/2017/richdata2" ref="A2:J188">
    <sortCondition ref="A5:A188"/>
  </sortState>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baseColWidth="10" defaultColWidth="8.83203125" defaultRowHeight="15" x14ac:dyDescent="0.2"/>
  <cols>
    <col min="1" max="1" width="48.5" customWidth="1"/>
  </cols>
  <sheetData>
    <row r="1" spans="1:4" ht="40" customHeight="1" x14ac:dyDescent="0.2">
      <c r="A1" s="10"/>
      <c r="B1" s="10"/>
      <c r="C1" s="10"/>
      <c r="D1" s="10"/>
    </row>
    <row r="3" spans="1:4" x14ac:dyDescent="0.2">
      <c r="A3" s="8" t="s">
        <v>354</v>
      </c>
    </row>
    <row r="4" spans="1:4" x14ac:dyDescent="0.2">
      <c r="A4" s="8" t="s">
        <v>355</v>
      </c>
    </row>
    <row r="5" spans="1:4" x14ac:dyDescent="0.2">
      <c r="A5" s="1" t="s">
        <v>356</v>
      </c>
    </row>
    <row r="6" spans="1:4" x14ac:dyDescent="0.2">
      <c r="A6" s="1" t="s">
        <v>357</v>
      </c>
    </row>
    <row r="7" spans="1:4" x14ac:dyDescent="0.2">
      <c r="A7" s="1" t="s">
        <v>358</v>
      </c>
    </row>
    <row r="8" spans="1:4" x14ac:dyDescent="0.2">
      <c r="A8" s="1" t="s">
        <v>359</v>
      </c>
    </row>
    <row r="9" spans="1:4" x14ac:dyDescent="0.2">
      <c r="A9" s="1" t="s">
        <v>360</v>
      </c>
    </row>
  </sheetData>
  <mergeCells count="1">
    <mergeCell ref="A1:D1"/>
  </mergeCells>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Screening Criteria</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Leonardo Gomes</cp:lastModifiedBy>
  <dcterms:modified xsi:type="dcterms:W3CDTF">2025-04-03T21:16:25Z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