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leonardogomes/Library/CloudStorage/GoogleDrive-leodavinci550@gmail.com/My Drive/Elementum/Rob-James/Family_Businesses/Data/"/>
    </mc:Choice>
  </mc:AlternateContent>
  <xr:revisionPtr revIDLastSave="0" documentId="13_ncr:1_{9B1FC816-51DD-7A42-BFDD-52F8198938B1}" xr6:coauthVersionLast="47" xr6:coauthVersionMax="47" xr10:uidLastSave="{00000000-0000-0000-0000-000000000000}"/>
  <bookViews>
    <workbookView xWindow="0" yWindow="760" windowWidth="29400" windowHeight="18360" xr2:uid="{00000000-000D-0000-FFFF-FFFF00000000}"/>
  </bookViews>
  <sheets>
    <sheet name="Sheet1" sheetId="1" r:id="rId1"/>
    <sheet name="Screening Criteri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1" l="1"/>
  <c r="L6" i="1"/>
  <c r="I6" i="1"/>
  <c r="H6" i="1"/>
  <c r="M4" i="1"/>
  <c r="L4" i="1"/>
  <c r="K4" i="1"/>
  <c r="J4" i="1"/>
  <c r="I4" i="1"/>
  <c r="H4" i="1"/>
  <c r="G4" i="1"/>
  <c r="F4" i="1"/>
  <c r="E4" i="1"/>
  <c r="D4" i="1"/>
  <c r="C4" i="1"/>
  <c r="B4" i="1"/>
  <c r="A4" i="1"/>
  <c r="A3" i="1"/>
</calcChain>
</file>

<file path=xl/sharedStrings.xml><?xml version="1.0" encoding="utf-8"?>
<sst xmlns="http://schemas.openxmlformats.org/spreadsheetml/2006/main" count="525" uniqueCount="404">
  <si>
    <t>SP_ENTITY_NAME</t>
  </si>
  <si>
    <t>SP_ENTITY_ID</t>
  </si>
  <si>
    <t>SP_EXCHANGE_TICKER</t>
  </si>
  <si>
    <t>IQ_TOTAL_REV</t>
  </si>
  <si>
    <t>IQ_EBITDA_MARGIN</t>
  </si>
  <si>
    <t>SP_MARKETCAP</t>
  </si>
  <si>
    <t>SP_SHARES_OUT_PERIOD_END</t>
  </si>
  <si>
    <t>SP_PRICE_CLOSE</t>
  </si>
  <si>
    <t/>
  </si>
  <si>
    <t>FY2023</t>
  </si>
  <si>
    <t>FY2000</t>
  </si>
  <si>
    <t>A.P. Møller - Mærsk A/S (CPSE:MAERSK B)</t>
  </si>
  <si>
    <t>CPSE:MAERSK B</t>
  </si>
  <si>
    <t>Acerinox, S.A. (BME:ACX)</t>
  </si>
  <si>
    <t>BME:ACX</t>
  </si>
  <si>
    <t>adidas AG (XTRA:ADS)</t>
  </si>
  <si>
    <t>XTRA:ADS</t>
  </si>
  <si>
    <t>Alimentation Couche-Tard Inc. (TSX:ATD)</t>
  </si>
  <si>
    <t>TSX:ATD</t>
  </si>
  <si>
    <t>Altria Group, Inc. (NYSE:MO)</t>
  </si>
  <si>
    <t>NYSE:MO</t>
  </si>
  <si>
    <t>American Financial Group, Inc. (NYSE:AFG)</t>
  </si>
  <si>
    <t>NYSE:AFG</t>
  </si>
  <si>
    <t>Annaly Capital Management, Inc. (NYSE:NLY)</t>
  </si>
  <si>
    <t>NYSE:NLY</t>
  </si>
  <si>
    <t>NA</t>
  </si>
  <si>
    <t>AntarChile S.A. (SNSE:ANTARCHILE)</t>
  </si>
  <si>
    <t>SNSE:ANTARCHILE</t>
  </si>
  <si>
    <t>Antofagasta plc (LSE:ANTO)</t>
  </si>
  <si>
    <t>LSE:ANTO</t>
  </si>
  <si>
    <t>Associated British Foods plc (LSE:ABF)</t>
  </si>
  <si>
    <t>LSE:ABF</t>
  </si>
  <si>
    <t>AT&amp;T Inc. (NYSE:T)</t>
  </si>
  <si>
    <t>NYSE:T</t>
  </si>
  <si>
    <t>AutoNation, Inc. (NYSE:AN)</t>
  </si>
  <si>
    <t>NYSE:AN</t>
  </si>
  <si>
    <t>AutoZone, Inc. (NYSE:AZO)</t>
  </si>
  <si>
    <t>NYSE:AZO</t>
  </si>
  <si>
    <t>Bath &amp; Body Works, Inc. (NYSE:BBWI)</t>
  </si>
  <si>
    <t>NYSE:BBWI</t>
  </si>
  <si>
    <t>Beiersdorf Aktiengesellschaft (XTRA:BEI)</t>
  </si>
  <si>
    <t>XTRA:BEI</t>
  </si>
  <si>
    <t>Berkshire Hathaway Inc. (NYSE:BRK.A)</t>
  </si>
  <si>
    <t>NYSE:BRK.A</t>
  </si>
  <si>
    <t>Bio-Rad Laboratories, Inc. (NYSE:BIO)</t>
  </si>
  <si>
    <t>NYSE:BIO</t>
  </si>
  <si>
    <t>Bombardier Inc. (TSX:BBD.B)</t>
  </si>
  <si>
    <t>TSX:BBD.B</t>
  </si>
  <si>
    <t>Boyd Gaming Corporation (NYSE:BYD)</t>
  </si>
  <si>
    <t>NYSE:BYD</t>
  </si>
  <si>
    <t>Brown-Forman Corporation (NYSE:BF.B)</t>
  </si>
  <si>
    <t>NYSE:BF.B</t>
  </si>
  <si>
    <t>Canfor Corporation (TSX:CFP)</t>
  </si>
  <si>
    <t>TSX:CFP</t>
  </si>
  <si>
    <t>Casey's General Stores, Inc. (NASDAQGS:CASY)</t>
  </si>
  <si>
    <t>NASDAQGS:CASY</t>
  </si>
  <si>
    <t>Casino, Guichard-Perrachon S.A. (ENXTPA:CO)</t>
  </si>
  <si>
    <t>ENXTPA:CO</t>
  </si>
  <si>
    <t>Ceconomy AG (XTRA:CEC)</t>
  </si>
  <si>
    <t>XTRA:CEC</t>
  </si>
  <si>
    <t>Celestica Inc. (TSX:CLS)</t>
  </si>
  <si>
    <t>TSX:CLS</t>
  </si>
  <si>
    <t>CGI Inc. (TSX:GIB.A)</t>
  </si>
  <si>
    <t>TSX:GIB.A</t>
  </si>
  <si>
    <t>Charoen Pokphand Foods Public Company Limited (SET:CPF)</t>
  </si>
  <si>
    <t>SET:CPF</t>
  </si>
  <si>
    <t>Cheng Uei Precision Industry Co., Ltd. (TWSE:2392)</t>
  </si>
  <si>
    <t>TWSE:2392</t>
  </si>
  <si>
    <t>China Steel Corporation (TWSE:2002)</t>
  </si>
  <si>
    <t>TWSE:2002</t>
  </si>
  <si>
    <t>Christian Dior SE (ENXTPA:CDI)</t>
  </si>
  <si>
    <t>ENXTPA:CDI</t>
  </si>
  <si>
    <t>Citic Pacific Special Steel Group Co., Ltd (SZSE:000708)</t>
  </si>
  <si>
    <t>SZSE:000708</t>
  </si>
  <si>
    <t>Clariant AG (SWX:CLN)</t>
  </si>
  <si>
    <t>SWX:CLN</t>
  </si>
  <si>
    <t>CMS Energy Corporation (NYSE:CMS)</t>
  </si>
  <si>
    <t>NYSE:CMS</t>
  </si>
  <si>
    <t>Columbia Sportswear Company (NASDAQGS:COLM)</t>
  </si>
  <si>
    <t>NASDAQGS:COLM</t>
  </si>
  <si>
    <t>Comcast Corporation (NASDAQGS:CMCSA)</t>
  </si>
  <si>
    <t>NASDAQGS:CMCSA</t>
  </si>
  <si>
    <t>Compagnie Financière Richemont SA (SWX:CFR)</t>
  </si>
  <si>
    <t>SWX:CFR</t>
  </si>
  <si>
    <t>Compagnie Générale des Établissements Michelin Société en commandite par actions (ENXTPA:ML)</t>
  </si>
  <si>
    <t>ENXTPA:ML</t>
  </si>
  <si>
    <t>Companhia Siderúrgica Nacional (BOVESPA:CSNA3)</t>
  </si>
  <si>
    <t>BOVESPA:CSNA3</t>
  </si>
  <si>
    <t>Conagra Brands, Inc. (NYSE:CAG)</t>
  </si>
  <si>
    <t>NYSE:CAG</t>
  </si>
  <si>
    <t>Continental Aktiengesellschaft (XTRA:CON)</t>
  </si>
  <si>
    <t>XTRA:CON</t>
  </si>
  <si>
    <t>Costco Wholesale Corporation (NASDAQGS:COST)</t>
  </si>
  <si>
    <t>NASDAQGS:COST</t>
  </si>
  <si>
    <t>Cummins Inc. (NYSE:CMI)</t>
  </si>
  <si>
    <t>NYSE:CMI</t>
  </si>
  <si>
    <t>D.R. Horton, Inc. (NYSE:DHI)</t>
  </si>
  <si>
    <t>NYSE:DHI</t>
  </si>
  <si>
    <t>DENSO Corporation (TSE:6902)</t>
  </si>
  <si>
    <t>TSE:6902</t>
  </si>
  <si>
    <t>DFI Retail Group Holdings Limited (SGX:D01)</t>
  </si>
  <si>
    <t>SGX:D01</t>
  </si>
  <si>
    <t>Discovery Silver Corp. (TSX:DSV)</t>
  </si>
  <si>
    <t>TSX:DSV</t>
  </si>
  <si>
    <t>Doosan Corporation (KOSE:A000150)</t>
  </si>
  <si>
    <t>KOSE:A000150</t>
  </si>
  <si>
    <t>dormakaba Holding AG (SWX:DOKA)</t>
  </si>
  <si>
    <t>SWX:DOKA</t>
  </si>
  <si>
    <t>Dr. Reddy's Laboratories Limited (BSE:500124)</t>
  </si>
  <si>
    <t>BSE:500124</t>
  </si>
  <si>
    <t>Drägerwerk AG &amp; Co. KGaA (XTRA:DRW3)</t>
  </si>
  <si>
    <t>XTRA:DRW3</t>
  </si>
  <si>
    <t>Dürr Aktiengesellschaft (XTRA:DUE)</t>
  </si>
  <si>
    <t>XTRA:DUE</t>
  </si>
  <si>
    <t>EBOS Group Limited (NZSE:EBO)</t>
  </si>
  <si>
    <t>NZSE:EBO</t>
  </si>
  <si>
    <t>Eiffage SA (ENXTPA:FGR)</t>
  </si>
  <si>
    <t>ENXTPA:FGR</t>
  </si>
  <si>
    <t>Emerson Electric Co. (NYSE:EMR)</t>
  </si>
  <si>
    <t>NYSE:EMR</t>
  </si>
  <si>
    <t>Empire Company Limited (TSX:EMP.A)</t>
  </si>
  <si>
    <t>TSX:EMP.A</t>
  </si>
  <si>
    <t>Empresas Copec S.A. (SNSE:COPEC)</t>
  </si>
  <si>
    <t>SNSE:COPEC</t>
  </si>
  <si>
    <t>Enterprise Products Partners L.P. (NYSE:EPD)</t>
  </si>
  <si>
    <t>NYSE:EPD</t>
  </si>
  <si>
    <t>ERAMET S.A. (ENXTPA:ERA)</t>
  </si>
  <si>
    <t>ENXTPA:ERA</t>
  </si>
  <si>
    <t>Erie Indemnity Company (NASDAQGS:ERIE)</t>
  </si>
  <si>
    <t>NASDAQGS:ERIE</t>
  </si>
  <si>
    <t>Eurazeo SE (ENXTPA:RF)</t>
  </si>
  <si>
    <t>ENXTPA:RF</t>
  </si>
  <si>
    <t>Evergreen Marine Corporation (Taiwan) Ltd. (TWSE:2603)</t>
  </si>
  <si>
    <t>TWSE:2603</t>
  </si>
  <si>
    <t>Fast Retailing Co., Ltd. (TSE:9983)</t>
  </si>
  <si>
    <t>TSE:9983</t>
  </si>
  <si>
    <t>Ferrovial SE (BME:FER)</t>
  </si>
  <si>
    <t>BME:FER</t>
  </si>
  <si>
    <t>Finning International Inc. (TSX:FTT)</t>
  </si>
  <si>
    <t>TSX:FTT</t>
  </si>
  <si>
    <t>First Pacific Company Limited (SEHK:142)</t>
  </si>
  <si>
    <t>SEHK:142</t>
  </si>
  <si>
    <t>Flowserve Corporation (NYSE:FLS)</t>
  </si>
  <si>
    <t>NYSE:FLS</t>
  </si>
  <si>
    <t>Formosa Chemicals &amp; Fibre Corporation (TWSE:1326)</t>
  </si>
  <si>
    <t>TWSE:1326</t>
  </si>
  <si>
    <t>Franklin Resources, Inc. (NYSE:BEN)</t>
  </si>
  <si>
    <t>NYSE:BEN</t>
  </si>
  <si>
    <t>Fresenius Medical Care AG (XTRA:FME)</t>
  </si>
  <si>
    <t>XTRA:FME</t>
  </si>
  <si>
    <t>Geberit AG (SWX:GEBN)</t>
  </si>
  <si>
    <t>SWX:GEBN</t>
  </si>
  <si>
    <t>George Weston Limited (TSX:WN)</t>
  </si>
  <si>
    <t>TSX:WN</t>
  </si>
  <si>
    <t>Grand Industrial Holding Co.,Ltd (SZSE:000626)</t>
  </si>
  <si>
    <t>SZSE:000626</t>
  </si>
  <si>
    <t>Gruma, S.A.B. de C.V. (BMV:GRUMA B)</t>
  </si>
  <si>
    <t>BMV:GRUMA B</t>
  </si>
  <si>
    <t>Grupo Financiero Inbursa, S.A.B. de C.V. (BMV:GFINBUR O)</t>
  </si>
  <si>
    <t>BMV:GFINBUR O</t>
  </si>
  <si>
    <t>Grupo Nacional Provincial, S.A.B. (BMV:GNP *)</t>
  </si>
  <si>
    <t>BMV:GNP *</t>
  </si>
  <si>
    <t>GS Global Corp. (KOSE:A001250)</t>
  </si>
  <si>
    <t>KOSE:A001250</t>
  </si>
  <si>
    <t>H &amp; M Hennes &amp; Mauritz AB (publ) (OM:HM B)</t>
  </si>
  <si>
    <t>OM:HM B</t>
  </si>
  <si>
    <t>HD Korea Shipbuilding &amp; Offshore Engineering Co., Ltd. (KOSE:A009540)</t>
  </si>
  <si>
    <t>KOSE:A009540</t>
  </si>
  <si>
    <t>HDC HOLDINGS CO.,Ltd (KOSE:A012630)</t>
  </si>
  <si>
    <t>KOSE:A012630</t>
  </si>
  <si>
    <t>Heidelberger Druckmaschinen Aktiengesellschaft (XTRA:HDD)</t>
  </si>
  <si>
    <t>XTRA:HDD</t>
  </si>
  <si>
    <t>Henderson Land Development Company Limited (SEHK:12)</t>
  </si>
  <si>
    <t>SEHK:12</t>
  </si>
  <si>
    <t>Henkel AG &amp; Co. KGaA (XTRA:HEN3)</t>
  </si>
  <si>
    <t>XTRA:HEN3</t>
  </si>
  <si>
    <t>Henry Schein, Inc. (NASDAQGS:HSIC)</t>
  </si>
  <si>
    <t>NASDAQGS:HSIC</t>
  </si>
  <si>
    <t>Hologic, Inc. (NASDAQGS:HOLX)</t>
  </si>
  <si>
    <t>NASDAQGS:HOLX</t>
  </si>
  <si>
    <t>Hormel Foods Corporation (NYSE:HRL)</t>
  </si>
  <si>
    <t>NYSE:HRL</t>
  </si>
  <si>
    <t>Hugo Boss AG (XTRA:BOSS)</t>
  </si>
  <si>
    <t>XTRA:BOSS</t>
  </si>
  <si>
    <t>Hyosung Corporation (KOSE:A004800)</t>
  </si>
  <si>
    <t>KOSE:A004800</t>
  </si>
  <si>
    <t>Hyundai Engineering &amp; Construction Co.,Ltd. (KOSE:A000720)</t>
  </si>
  <si>
    <t>KOSE:A000720</t>
  </si>
  <si>
    <t>Hyundai Mobis Co.,Ltd (KOSE:A012330)</t>
  </si>
  <si>
    <t>KOSE:A012330</t>
  </si>
  <si>
    <t>Icahn Enterprises L.P. (NASDAQGS:IEP)</t>
  </si>
  <si>
    <t>NASDAQGS:IEP</t>
  </si>
  <si>
    <t>Industrias CH, S. A. B. de C. V. (BMV:ICH B)</t>
  </si>
  <si>
    <t>BMV:ICH B</t>
  </si>
  <si>
    <t>J Sainsbury plc (LSE:SBRY)</t>
  </si>
  <si>
    <t>LSE:SBRY</t>
  </si>
  <si>
    <t>JPMorgan Chase &amp; Co. (NYSE:JPM)</t>
  </si>
  <si>
    <t>NYSE:JPM</t>
  </si>
  <si>
    <t>Jungheinrich Aktiengesellschaft (XTRA:JUN3)</t>
  </si>
  <si>
    <t>XTRA:JUN3</t>
  </si>
  <si>
    <t>Kellanova (NYSE:K)</t>
  </si>
  <si>
    <t>NYSE:K</t>
  </si>
  <si>
    <t>Kelly Services, Inc. (NASDAQGS:KELY.A)</t>
  </si>
  <si>
    <t>NASDAQGS:KELY.A</t>
  </si>
  <si>
    <t>Kering SA (ENXTPA:KER)</t>
  </si>
  <si>
    <t>ENXTPA:KER</t>
  </si>
  <si>
    <t>Kia Corporation (KOSE:A000270)</t>
  </si>
  <si>
    <t>KOSE:A000270</t>
  </si>
  <si>
    <t>Kingfisher plc (LSE:KGF)</t>
  </si>
  <si>
    <t>LSE:KGF</t>
  </si>
  <si>
    <t>Knight-Swift Transportation Holdings Inc. (NYSE:KNX)</t>
  </si>
  <si>
    <t>NYSE:KNX</t>
  </si>
  <si>
    <t>Korea Electric Power Corporation (KOSE:A015760)</t>
  </si>
  <si>
    <t>KOSE:A015760</t>
  </si>
  <si>
    <t>Korea Gas Corporation (KOSE:A036460)</t>
  </si>
  <si>
    <t>KOSE:A036460</t>
  </si>
  <si>
    <t>KSB SE &amp; Co. KGaA (XTRA:KSB)</t>
  </si>
  <si>
    <t>XTRA:KSB</t>
  </si>
  <si>
    <t>Lennar Corporation (NYSE:LEN)</t>
  </si>
  <si>
    <t>NYSE:LEN</t>
  </si>
  <si>
    <t>Lithia Motors, Inc. (NYSE:LAD)</t>
  </si>
  <si>
    <t>NYSE:LAD</t>
  </si>
  <si>
    <t>Loblaw Companies Limited (TSX:L)</t>
  </si>
  <si>
    <t>TSX:L</t>
  </si>
  <si>
    <t>Loews Corporation (NYSE:L)</t>
  </si>
  <si>
    <t>NYSE:L</t>
  </si>
  <si>
    <t>L'Oréal S.A. (ENXTPA:OR)</t>
  </si>
  <si>
    <t>ENXTPA:OR</t>
  </si>
  <si>
    <t>LS Corp. (KOSE:A006260)</t>
  </si>
  <si>
    <t>KOSE:A006260</t>
  </si>
  <si>
    <t>Lundin Mining Corporation (TSX:LUN)</t>
  </si>
  <si>
    <t>TSX:LUN</t>
  </si>
  <si>
    <t>LVMH Moët Hennessy - Louis Vuitton, Société Européenne (ENXTPA:MC)</t>
  </si>
  <si>
    <t>ENXTPA:MC</t>
  </si>
  <si>
    <t>LX International Corp. (KOSE:A001120)</t>
  </si>
  <si>
    <t>KOSE:A001120</t>
  </si>
  <si>
    <t>Maple Leaf Foods Inc. (TSX:MFI)</t>
  </si>
  <si>
    <t>TSX:MFI</t>
  </si>
  <si>
    <t>Marriott International, Inc. (NASDAQGS:MAR)</t>
  </si>
  <si>
    <t>NASDAQGS:MAR</t>
  </si>
  <si>
    <t>Mayr-Melnhof Karton AG (WBAG:MMK)</t>
  </si>
  <si>
    <t>WBAG:MMK</t>
  </si>
  <si>
    <t>McCormick &amp; Company, Incorporated (NYSE:MKC)</t>
  </si>
  <si>
    <t>NYSE:MKC</t>
  </si>
  <si>
    <t>McDonald's Corporation (NYSE:MCD)</t>
  </si>
  <si>
    <t>NYSE:MCD</t>
  </si>
  <si>
    <t>Mercedes-Benz Group AG (XTRA:MBG)</t>
  </si>
  <si>
    <t>XTRA:MBG</t>
  </si>
  <si>
    <t>Methanex Corporation (TSX:MX)</t>
  </si>
  <si>
    <t>TSX:MX</t>
  </si>
  <si>
    <t>Metro Inc. (TSX:MRU)</t>
  </si>
  <si>
    <t>TSX:MRU</t>
  </si>
  <si>
    <t>Molson Coors Beverage Company (NYSE:TAP)</t>
  </si>
  <si>
    <t>NYSE:TAP</t>
  </si>
  <si>
    <t>MSC Industrial Direct Co., Inc. (NYSE:MSM)</t>
  </si>
  <si>
    <t>NYSE:MSM</t>
  </si>
  <si>
    <t>Nan Ya Plastics Corporation (TWSE:1303)</t>
  </si>
  <si>
    <t>TWSE:1303</t>
  </si>
  <si>
    <t>Nan Ya Printed Circuit Board Corporation (TWSE:8046)</t>
  </si>
  <si>
    <t>TWSE:8046</t>
  </si>
  <si>
    <t>NCR Voyix Corporation (NYSE:VYX)</t>
  </si>
  <si>
    <t>NYSE:VYX</t>
  </si>
  <si>
    <t>New World Development Company Limited (SEHK:17)</t>
  </si>
  <si>
    <t>SEHK:17</t>
  </si>
  <si>
    <t>NIKE, Inc. (NYSE:NKE)</t>
  </si>
  <si>
    <t>NYSE:NKE</t>
  </si>
  <si>
    <t>Novartis AG (SWX:NOVN)</t>
  </si>
  <si>
    <t>SWX:NOVN</t>
  </si>
  <si>
    <t>Occidental Petroleum Corporation (NYSE:OXY)</t>
  </si>
  <si>
    <t>NYSE:OXY</t>
  </si>
  <si>
    <t>Oil and Natural Gas Corporation Limited (NSEI:ONGC)</t>
  </si>
  <si>
    <t>NSEI:ONGC</t>
  </si>
  <si>
    <t>Oracle Corporation (NYSE:ORCL)</t>
  </si>
  <si>
    <t>NYSE:ORCL</t>
  </si>
  <si>
    <t>Orbia Advance Corporation, S.A.B. de C.V. (BMV:ORBIA *)</t>
  </si>
  <si>
    <t>BMV:ORBIA *</t>
  </si>
  <si>
    <t>PACCAR Inc (NASDAQGS:PCAR)</t>
  </si>
  <si>
    <t>NASDAQGS:PCAR</t>
  </si>
  <si>
    <t>Pepkor Holdings Limited (JSE:PPH)</t>
  </si>
  <si>
    <t>JSE:PPH</t>
  </si>
  <si>
    <t>Pernod Ricard SA (ENXTPA:RI)</t>
  </si>
  <si>
    <t>ENXTPA:RI</t>
  </si>
  <si>
    <t>Pilgrim's Pride Corporation (NASDAQGS:PPC)</t>
  </si>
  <si>
    <t>NASDAQGS:PPC</t>
  </si>
  <si>
    <t>PriceSmart, Inc. (NASDAQGS:PSMT)</t>
  </si>
  <si>
    <t>NASDAQGS:PSMT</t>
  </si>
  <si>
    <t>QUALCOMM Incorporated (NASDAQGS:QCOM)</t>
  </si>
  <si>
    <t>NASDAQGS:QCOM</t>
  </si>
  <si>
    <t>Rallye SA (ENXTPA:RAL)</t>
  </si>
  <si>
    <t>ENXTPA:RAL</t>
  </si>
  <si>
    <t>Ramsay Health Care Limited (ASX:RHC)</t>
  </si>
  <si>
    <t>ASX:RHC</t>
  </si>
  <si>
    <t>Reliance Industries Limited (NSEI:RELIANCE)</t>
  </si>
  <si>
    <t>NSEI:RELIANCE</t>
  </si>
  <si>
    <t>Republic Services, Inc. (NYSE:RSG)</t>
  </si>
  <si>
    <t>NYSE:RSG</t>
  </si>
  <si>
    <t>Robert Half Inc. (NYSE:RHI)</t>
  </si>
  <si>
    <t>NYSE:RHI</t>
  </si>
  <si>
    <t>Roche Holding AG (SWX:ROG)</t>
  </si>
  <si>
    <t>SWX:ROG</t>
  </si>
  <si>
    <t>Rogers Communications Inc. (TSX:RCI.B)</t>
  </si>
  <si>
    <t>TSX:RCI.B</t>
  </si>
  <si>
    <t>S.A.S. Dragon Holdings Limited (SEHK:1184)</t>
  </si>
  <si>
    <t>SEHK:1184</t>
  </si>
  <si>
    <t>Samsung Electro-Mechanics Co., Ltd. (KOSE:A009150)</t>
  </si>
  <si>
    <t>KOSE:A009150</t>
  </si>
  <si>
    <t>Samsung Electronics Co., Ltd. (KOSE:A005930)</t>
  </si>
  <si>
    <t>KOSE:A005930</t>
  </si>
  <si>
    <t>Saputo Inc. (TSX:SAP)</t>
  </si>
  <si>
    <t>TSX:SAP</t>
  </si>
  <si>
    <t>Seaboard Corporation (NYSEAM:SEB)</t>
  </si>
  <si>
    <t>NYSEAM:SEB</t>
  </si>
  <si>
    <t>Sixt SE (XTRA:SIX2)</t>
  </si>
  <si>
    <t>XTRA:SIX2</t>
  </si>
  <si>
    <t>Snap-on Incorporated (NYSE:SNA)</t>
  </si>
  <si>
    <t>NYSE:SNA</t>
  </si>
  <si>
    <t>Sociedad Química y Minera de Chile S.A. (NYSE:SQM)</t>
  </si>
  <si>
    <t>NYSE:SQM</t>
  </si>
  <si>
    <t>Sodexo S.A. (ENXTPA:SW)</t>
  </si>
  <si>
    <t>ENXTPA:SW</t>
  </si>
  <si>
    <t>Sopra Steria Group SA (ENXTPA:SOP)</t>
  </si>
  <si>
    <t>ENXTPA:SOP</t>
  </si>
  <si>
    <t>Sulzer Ltd (SWX:SUN)</t>
  </si>
  <si>
    <t>SWX:SUN</t>
  </si>
  <si>
    <t>Sun Communities, Inc. (NYSE:SUI)</t>
  </si>
  <si>
    <t>NYSE:SUI</t>
  </si>
  <si>
    <t>Sun Pharmaceutical Industries Limited (NSEI:SUNPHARMA)</t>
  </si>
  <si>
    <t>NSEI:SUNPHARMA</t>
  </si>
  <si>
    <t>Swiss Steel Holding AG (SWX:STLN)</t>
  </si>
  <si>
    <t>SWX:STLN</t>
  </si>
  <si>
    <t>Teleflex Incorporated (NYSE:TFX)</t>
  </si>
  <si>
    <t>NYSE:TFX</t>
  </si>
  <si>
    <t>The Campbell's Company (NASDAQGS:CPB)</t>
  </si>
  <si>
    <t>NASDAQGS:CPB</t>
  </si>
  <si>
    <t>The Estée Lauder Companies Inc. (NYSE:EL)</t>
  </si>
  <si>
    <t>NYSE:EL</t>
  </si>
  <si>
    <t>The Gap, Inc. (NYSE:GAP)</t>
  </si>
  <si>
    <t>NYSE:GAP</t>
  </si>
  <si>
    <t>The Hong Kong and China Gas Company Limited (SEHK:3)</t>
  </si>
  <si>
    <t>SEHK:3</t>
  </si>
  <si>
    <t>The J. M. Smucker Company (NYSE:SJM)</t>
  </si>
  <si>
    <t>NYSE:SJM</t>
  </si>
  <si>
    <t>The Siam Cement Public Company Limited (SET:SCC)</t>
  </si>
  <si>
    <t>SET:SCC</t>
  </si>
  <si>
    <t>The Swatch Group AG (SWX:UHR)</t>
  </si>
  <si>
    <t>SWX:UHR</t>
  </si>
  <si>
    <t>THOR Industries, Inc. (NYSE:THO)</t>
  </si>
  <si>
    <t>NYSE:THO</t>
  </si>
  <si>
    <t>Tingyi (Cayman Islands) Holding Corp. (SEHK:322)</t>
  </si>
  <si>
    <t>SEHK:322</t>
  </si>
  <si>
    <t>TUI AG (XTRA:TUI1)</t>
  </si>
  <si>
    <t>XTRA:TUI1</t>
  </si>
  <si>
    <t>UCB SA (ENXTBR:UCB)</t>
  </si>
  <si>
    <t>ENXTBR:UCB</t>
  </si>
  <si>
    <t>U-Haul Holding Company (NYSE:UHAL)</t>
  </si>
  <si>
    <t>NYSE:UHAL</t>
  </si>
  <si>
    <t>Unibel S.A. (ENXTPA:UNBL)</t>
  </si>
  <si>
    <t>ENXTPA:UNBL</t>
  </si>
  <si>
    <t>Universal Health Services, Inc. (NYSE:UHS)</t>
  </si>
  <si>
    <t>NYSE:UHS</t>
  </si>
  <si>
    <t>UPM-Kymmene Oyj (HLSE:UPM)</t>
  </si>
  <si>
    <t>HLSE:UPM</t>
  </si>
  <si>
    <t>Usinas Siderúrgicas de Minas Gerais S.A. (BOVESPA:USIM5)</t>
  </si>
  <si>
    <t>BOVESPA:USIM5</t>
  </si>
  <si>
    <t>Vallourec S.A. (ENXTPA:VK)</t>
  </si>
  <si>
    <t>ENXTPA:VK</t>
  </si>
  <si>
    <t>Vantiva S.A. (ENXTPA:VANTI)</t>
  </si>
  <si>
    <t>ENXTPA:VANTI</t>
  </si>
  <si>
    <t>Vishay Intertechnology, Inc. (NYSE:VSH)</t>
  </si>
  <si>
    <t>NYSE:VSH</t>
  </si>
  <si>
    <t>Volkswagen AG (XTRA:VOW3)</t>
  </si>
  <si>
    <t>XTRA:VOW3</t>
  </si>
  <si>
    <t>Volvo Car AB (publ.) (OM:VOLCAR B)</t>
  </si>
  <si>
    <t>OM:VOLCAR B</t>
  </si>
  <si>
    <t>Walmart Inc. (NYSE:WMT)</t>
  </si>
  <si>
    <t>NYSE:WMT</t>
  </si>
  <si>
    <t>Weis Markets, Inc. (NYSE:WMK)</t>
  </si>
  <si>
    <t>NYSE:WMK</t>
  </si>
  <si>
    <t>Wendel (ENXTPA:MF)</t>
  </si>
  <si>
    <t>ENXTPA:MF</t>
  </si>
  <si>
    <t>Wienerberger AG (WBAG:WIE)</t>
  </si>
  <si>
    <t>WBAG:WIE</t>
  </si>
  <si>
    <t>Wolters Kluwer N.V. (ENXTAM:WKL)</t>
  </si>
  <si>
    <t>ENXTAM:WKL</t>
  </si>
  <si>
    <t>Yang Ming Marine Transport Corporation (TWSE:2609)</t>
  </si>
  <si>
    <t>TWSE:2609</t>
  </si>
  <si>
    <t>Yellow Corporation (OTCEM:YELL.Q)</t>
  </si>
  <si>
    <t>OTCEM:YELL.Q</t>
  </si>
  <si>
    <t>Yuexiu Property Company Limited (SEHK:123)</t>
  </si>
  <si>
    <t>SEHK:123</t>
  </si>
  <si>
    <t>Yuexiu Real Estate Investment Trust (SEHK:405)</t>
  </si>
  <si>
    <t>SEHK:405</t>
  </si>
  <si>
    <t>Companies: New Screen</t>
  </si>
  <si>
    <t xml:space="preserve">Screening Criteria: </t>
  </si>
  <si>
    <t>1                 Add Companies: "Ramsay Health Care Limited","EBOS Group Limited","Mayr-Melnhof Karton AG","Wienerberger AG","Companhia Siderúrgica Nacional","Usinas Siderúrgicas de Minas Gerais S.A.","Rogers Communications Inc.","Alimentation Couche-Tard Inc.","Loblaw Companies Limited","Empire Company Limited","Metro Inc.","Bombardier Inc.","Finning International Inc.","Canfor Corporation","Methanex Corporation","CGI Inc.","Celestica Inc.","Empresas Copec S.A.","AntarChile S.A.","Antofagasta plc","Sociedad Química y Minera de Chile S.A.","A.P. Møller - Mærsk A/S","Discovery Silver Corp.","LVMH Moët Hennessy - Louis Vuitton, Société Européenne","Christian Dior SE","Kering SA","Compagnie Générale des Établissements Michelin Société en commandite par actions"</t>
  </si>
  <si>
    <t>2    Or        Add Companies: "L'Oréal S.A.","Pernod Ricard SA","Casino, Guichard-Perrachon S.A.","Rallye SA","Wendel","Eurazeo SE","Sodexo S.A.","Eiffage SA","ERAMET S.A.","Vallourec S.A.","Sopra Steria Group SA","Vantiva S.A.","Volkswagen AG","Mercedes-Benz Group AG","Continental Aktiengesellschaft","adidas AG","Ceconomy AG","TUI AG","Sixt SE","Hugo Boss AG","Henkel AG &amp; Co. KGaA","Beiersdorf Aktiengesellschaft","Drägerwerk AG &amp; Co. KGaA","Fresenius Medical Care AG","Jungheinrich Aktiengesellschaft","Dürr Aktiengesellschaft","KSB SE &amp; Co. KGaA","Heidelberger Druckmaschinen Aktiengesellschaft","First Pacific Company Limited","DFI Retail Group Holdings Limited","New World Development Company Limited","Yuexiu Real Estate Investment Trust","Reliance Industries Limited","Oil and Natural Gas Corporation Limited"</t>
  </si>
  <si>
    <t>3    Or        Add Companies: "Sun Pharmaceutical Industries Limited","Dr. Reddy's Laboratories Limited","Fast Retailing Co., Ltd.","DENSO Corporation","Grupo Nacional Provincial, S.A.B.","Grupo Financiero Inbursa, S.A.B. de C.V.","Ferrovial SE","Wolters Kluwer N.V.","Kia Corporation","Hyundai Mobis Co.,Ltd","Hyundai Engineering &amp; Construction Co.,Ltd.","HD Korea Shipbuilding &amp; Offshore Engineering Co., Ltd.","LS Corp.","LX International Corp.","HDC HOLDINGS CO.,Ltd","GS Global Corp.","Hyosung Corporation","Samsung Electronics Co., Ltd.","Korea Electric Power Corporation","Korea Gas Corporation","H &amp; M Hennes &amp; Mauritz AB (publ)","Volvo Car AB (publ.)","Compagnie Financière Richemont SA","Geberit AG","Roche Holding AG","Novartis AG","Sulzer Ltd","dormakaba Holding AG","Swiss Steel Holding AG","Clariant AG","Evergreen Marine Corporation (Taiwan) Ltd.","Yang Ming Marine Transport Corporation","Formosa Chemicals &amp; Fibre Corporation","China Steel Corporation","Associated British Foods plc","Kingfisher plc","Comcast Corporation","AT&amp;T Inc."</t>
  </si>
  <si>
    <t>4    Or        Add Companies: "NIKE, Inc.","McDonald's Corporation","Lennar Corporation","D.R. Horton, Inc.","Lithia Motors, Inc.","AutoNation, Inc.","Marriott International, Inc.","AutoZone, Inc.","The Gap, Inc.","THOR Industries, Inc.","Columbia Sportswear Company","Boyd Gaming Corporation","Walmart Inc.","Costco Wholesale Corporation","The Estée Lauder Companies Inc.","Altria Group, Inc.","Hormel Foods Corporation","Kellanova","Seabord Management Corp.","Casey's General Stores, Inc.","Molson Coors Beverage Company","Conagra Brands, Inc.","The Campbell's Company","The J. M. Smucker Company","Weis Markets, Inc.","PriceSmart, Inc.","Brown-Forman Corporation","McCormick &amp; Company, Incorporated","Enterprise Products Partners L.P.","Occidental Petroleum Corporation","Berkshire Hathaway Inc.","JPMorgan Chase &amp; Co.","Icahn Enterprises L.P.","Loews Corporation","Franklin Resources, Inc.","American Financial Group, Inc.","Erie Indemnity Company","Annaly Capital Management, Inc.","Universal Health Services, Inc.","Henry Schein, Inc.","Bio-Rad Laboratories, Inc.","Teleflex Incorporated","PACCAR Inc","Cummins Inc.","Republic Services, Inc.","Emerson Electric Co.","Knight-Swift Transportation Holdings Inc.","Robert Half Inc.","U-Haul Holding Company","Snap-on Incorporated","Kelly Services, Inc.","Yellow Corporation","MSC Industrial Direct Co., Inc.","Flowserve Corporation"</t>
  </si>
  <si>
    <t>5    Or        Add Companies: "Oracle Corporation","QUALCOMM Incorporated","Vishay Intertechnology, Inc.","NCR Voyix Corporation","The Swatch Group AG","Bath &amp; Body Works, Inc.","Charoen Pokphand Foods Public Company Limited","Pilgrim's Pride Corporation","Unibel S.A.","Maple Leaf Foods Inc.","George Weston Limited","J Sainsbury plc","Saputo Inc.","Tingyi (Cayman Islands) Holding Corp.","Gruma, S.A.B. de C.V.","Pepkor Holdings Limited","UCB SA","Hologic, Inc.","Doosan Corporation","Grand Industrial Holding Co.,Ltd","Orbia Advance Corporation, S.A.B. de C.V.","Acerinox, S.A.","The Siam Cement Public Company Limited","Citic Pacific Special Steel Group Co., Ltd","Nan Ya Printed Circuit Board Corporation","UPM-Kymmene Oyj","Industrias CH, S. A. B. de C. V.","Lundin Mining Corporation","Henderson Land Development Company Limited","Sun Communities, Inc.","S.A.S. Dragon Holdings Limited","Cheng Uei Precision Industry Co., Ltd.","The Hong Kong and China Gas Company Limited","CMS Energy Corporation"</t>
  </si>
  <si>
    <t>6    Or        Add Companies: "Yuexiu Property Company Limited"</t>
  </si>
  <si>
    <t>7    Or        Add Companies: "Samsung Electro-Mechanics Co., Ltd."</t>
  </si>
  <si>
    <t>8    Or        Add Companies: "Nan Ya Plastics Corporation"</t>
  </si>
  <si>
    <t>9    Or        Add Companies: "Seaboard Corporation"</t>
  </si>
  <si>
    <t>10                 Exclude Entities: "Seabord Management Corp."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</si>
</sst>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0" xfId="0" applyAlignment="1">
      <alignment horizontal="left" wrapText="1"/>
    </xf>
    <xf numFmtId="0" fontId="0" fillId="0" borderId="0" xfId="0" applyAlignment="1">
      <alignment horizontal="right" wrapText="1"/>
    </xf>
    <xf numFmtId="49" fontId="0" fillId="0" borderId="0" xfId="0" applyNumberFormat="1" applyAlignment="1">
      <alignment horizontal="left" vertical="top"/>
    </xf>
    <xf numFmtId="164" fontId="0" fillId="0" borderId="0" xfId="0" applyNumberFormat="1" applyAlignment="1">
      <alignment horizontal="right" vertical="top"/>
    </xf>
    <xf numFmtId="165" fontId="0" fillId="0" borderId="0" xfId="0" applyNumberFormat="1" applyAlignment="1">
      <alignment horizontal="right" vertical="top"/>
    </xf>
    <xf numFmtId="0" fontId="0" fillId="0" borderId="0" xfId="0" applyAlignment="1">
      <alignment horizontal="right" vertical="top"/>
    </xf>
    <xf numFmtId="0" fontId="1" fillId="0" borderId="0" xfId="0" applyFont="1" applyAlignment="1">
      <alignment horizontal="left" vertical="top"/>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0</xdr:row>
      <xdr:rowOff>28575</xdr:rowOff>
    </xdr:from>
    <xdr:ext cx="1524000" cy="419100"/>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8575" y="28575"/>
          <a:ext cx="1524000" cy="41910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197"/>
  <sheetViews>
    <sheetView tabSelected="1" workbookViewId="0">
      <selection activeCell="Q9" sqref="Q9"/>
    </sheetView>
  </sheetViews>
  <sheetFormatPr baseColWidth="10" defaultColWidth="8.83203125" defaultRowHeight="15" x14ac:dyDescent="0.2"/>
  <cols>
    <col min="1" max="1" width="48.5" customWidth="1"/>
    <col min="2" max="2" width="19.33203125" customWidth="1"/>
    <col min="3" max="3" width="21.1640625" customWidth="1"/>
    <col min="4" max="4" width="25.5" customWidth="1"/>
    <col min="5" max="5" width="21.5" customWidth="1"/>
    <col min="6" max="7" width="16.1640625" customWidth="1"/>
    <col min="8" max="9" width="21.1640625" customWidth="1"/>
    <col min="10" max="10" width="22.5" customWidth="1"/>
    <col min="11" max="11" width="20.5" customWidth="1"/>
    <col min="12" max="12" width="23.5" customWidth="1"/>
    <col min="13" max="13" width="21.5" customWidth="1"/>
  </cols>
  <sheetData>
    <row r="3" spans="1:13" x14ac:dyDescent="0.2">
      <c r="A3" s="1" t="e">
        <f ca="1">SPGTable($B$8:$B$197,$C$5:$M$5,$C$6:$M$6,"Options:Curr=Reported currency,Mag=Thousands,ConvMethod=R,FilingVer=Current/Restated")</f>
        <v>#NAME?</v>
      </c>
    </row>
    <row r="4" spans="1:13" x14ac:dyDescent="0.2">
      <c r="A4" s="2" t="e">
        <f ca="1">SPGLabel(266637,267969,"","Options:Curr=Reported currency,Mag=Thousands,ConvMethod=R,FilingVer=Current/Restated")</f>
        <v>#NAME?</v>
      </c>
      <c r="B4" s="2" t="e">
        <f ca="1">SPGLabel(266637,267961,"","Options:Curr=Reported currency,Mag=Thousands,ConvMethod=R,FilingVer=Current/Restated")</f>
        <v>#NAME?</v>
      </c>
      <c r="C4" s="2" t="e">
        <f ca="1">SPGLabel(266637,331277,"","Options:Curr=Reported currency,Mag=Thousands,ConvMethod=R,FilingVer=Current/Restated")</f>
        <v>#NAME?</v>
      </c>
      <c r="D4" s="3" t="e">
        <f ca="1">SPGLabel(266637,329288,"FY2023","Options:Curr=Reported currency,Mag=Thousands,ConvMethod=R,FilingVer=Current/Restated")</f>
        <v>#NAME?</v>
      </c>
      <c r="E4" s="3" t="e">
        <f ca="1">SPGLabel(266637,329288,"FY2000","Options:Curr=Reported currency,Mag=Thousands,ConvMethod=R,FilingVer=Current/Restated")</f>
        <v>#NAME?</v>
      </c>
      <c r="F4" s="3" t="e">
        <f ca="1">SPGLabel(266637,329306,"FY2023","Options:Curr=Reported currency,Mag=Thousands,ConvMethod=R,FilingVer=Current/Restated")</f>
        <v>#NAME?</v>
      </c>
      <c r="G4" s="3" t="e">
        <f ca="1">SPGLabel(266637,329306,"FY2000","Options:Curr=Reported currency,Mag=Thousands,ConvMethod=R,FilingVer=Current/Restated")</f>
        <v>#NAME?</v>
      </c>
      <c r="H4" s="3" t="e">
        <f ca="1">SPGLabel(266637,329249,"12/28/2023","Options:Curr=Reported currency,Mag=Thousands,ConvMethod=R,FilingVer=Current/Restated")</f>
        <v>#NAME?</v>
      </c>
      <c r="I4" s="3" t="e">
        <f ca="1">SPGLabel(266637,329249,"12/28/2000","Options:Curr=Reported currency,Mag=Thousands,ConvMethod=R,FilingVer=Current/Restated")</f>
        <v>#NAME?</v>
      </c>
      <c r="J4" s="3" t="e">
        <f ca="1">SPGLabel(266637,275632,"FY2023","Options:Curr=Reported currency,Mag=Thousands,ConvMethod=R,FilingVer=Current/Restated")</f>
        <v>#NAME?</v>
      </c>
      <c r="K4" s="3" t="e">
        <f ca="1">SPGLabel(266637,275632,"FY2000","Options:Curr=Reported currency,Mag=Thousands,ConvMethod=R,FilingVer=Current/Restated")</f>
        <v>#NAME?</v>
      </c>
      <c r="L4" s="3" t="e">
        <f ca="1">SPGLabel(266637,290930,"12/28/2023","Options:Curr=Reported currency,Mag=Thousands,ConvMethod=R,FilingVer=Current/Restated")</f>
        <v>#NAME?</v>
      </c>
      <c r="M4" s="3" t="e">
        <f ca="1">SPGLabel(266637,290930,"12/28/2000","Options:Curr=Reported currency,Mag=Thousands,ConvMethod=R,FilingVer=Current/Restated")</f>
        <v>#NAME?</v>
      </c>
    </row>
    <row r="5" spans="1:13" ht="32" x14ac:dyDescent="0.2">
      <c r="A5" s="2" t="s">
        <v>0</v>
      </c>
      <c r="B5" s="2" t="s">
        <v>1</v>
      </c>
      <c r="C5" s="2" t="s">
        <v>2</v>
      </c>
      <c r="D5" s="3" t="s">
        <v>3</v>
      </c>
      <c r="E5" s="3" t="s">
        <v>3</v>
      </c>
      <c r="F5" s="3" t="s">
        <v>4</v>
      </c>
      <c r="G5" s="3" t="s">
        <v>4</v>
      </c>
      <c r="H5" s="3" t="s">
        <v>5</v>
      </c>
      <c r="I5" s="3" t="s">
        <v>5</v>
      </c>
      <c r="J5" s="3" t="s">
        <v>6</v>
      </c>
      <c r="K5" s="3" t="s">
        <v>6</v>
      </c>
      <c r="L5" s="3" t="s">
        <v>7</v>
      </c>
      <c r="M5" s="3" t="s">
        <v>7</v>
      </c>
    </row>
    <row r="6" spans="1:13" ht="16" x14ac:dyDescent="0.2">
      <c r="A6" s="2" t="s">
        <v>8</v>
      </c>
      <c r="B6" s="2" t="s">
        <v>8</v>
      </c>
      <c r="C6" s="2" t="s">
        <v>8</v>
      </c>
      <c r="D6" s="3" t="s">
        <v>9</v>
      </c>
      <c r="E6" s="3" t="s">
        <v>10</v>
      </c>
      <c r="F6" s="3" t="s">
        <v>9</v>
      </c>
      <c r="G6" s="3" t="s">
        <v>10</v>
      </c>
      <c r="H6" s="3" t="e">
        <f ca="1">SPGLabel(266637,329249,"&lt;&gt;12/28/2023","Options:Curr=Reported currency,Mag=Thousands,ConvMethod=R,FilingVer=Current/Restated")</f>
        <v>#NAME?</v>
      </c>
      <c r="I6" s="3" t="e">
        <f ca="1">SPGLabel(266637,329249,"&lt;&gt;12/28/2000","Options:Curr=Reported currency,Mag=Thousands,ConvMethod=R,FilingVer=Current/Restated")</f>
        <v>#NAME?</v>
      </c>
      <c r="J6" s="3" t="s">
        <v>9</v>
      </c>
      <c r="K6" s="3" t="s">
        <v>10</v>
      </c>
      <c r="L6" s="3" t="e">
        <f ca="1">SPGLabel(266637,290930,"&lt;&gt;12/28/2023","Options:Curr=Reported currency,Mag=Thousands,ConvMethod=R,FilingVer=Current/Restated")</f>
        <v>#NAME?</v>
      </c>
      <c r="M6" s="3" t="e">
        <f ca="1">SPGLabel(266637,290930,"&lt;&gt;12/28/2000","Options:Curr=Reported currency,Mag=Thousands,ConvMethod=R,FilingVer=Current/Restated")</f>
        <v>#NAME?</v>
      </c>
    </row>
    <row r="7" spans="1:13" ht="16" x14ac:dyDescent="0.2">
      <c r="A7" s="2" t="s">
        <v>8</v>
      </c>
      <c r="B7" s="2" t="s">
        <v>8</v>
      </c>
      <c r="C7" s="2" t="s">
        <v>8</v>
      </c>
      <c r="D7" s="3" t="s">
        <v>8</v>
      </c>
      <c r="E7" s="3" t="s">
        <v>8</v>
      </c>
      <c r="F7" s="3" t="s">
        <v>8</v>
      </c>
      <c r="G7" s="3" t="s">
        <v>8</v>
      </c>
      <c r="H7" s="3" t="s">
        <v>8</v>
      </c>
      <c r="I7" s="3" t="s">
        <v>8</v>
      </c>
      <c r="J7" s="3" t="s">
        <v>8</v>
      </c>
      <c r="K7" s="3" t="s">
        <v>8</v>
      </c>
      <c r="L7" s="3" t="s">
        <v>8</v>
      </c>
      <c r="M7" s="3" t="s">
        <v>8</v>
      </c>
    </row>
    <row r="8" spans="1:13" x14ac:dyDescent="0.2">
      <c r="A8" s="1" t="s">
        <v>11</v>
      </c>
      <c r="B8" s="4">
        <v>4232116</v>
      </c>
      <c r="C8" s="1" t="s">
        <v>12</v>
      </c>
      <c r="D8" s="5">
        <v>51065000</v>
      </c>
      <c r="E8" s="5">
        <v>581000</v>
      </c>
      <c r="F8" s="6">
        <v>12.512</v>
      </c>
      <c r="G8" s="6">
        <v>60.929000000000002</v>
      </c>
      <c r="H8" s="6">
        <v>190291330.81</v>
      </c>
      <c r="I8" s="6">
        <v>95420423.594705701</v>
      </c>
      <c r="J8" s="5">
        <v>15983959</v>
      </c>
      <c r="K8" s="5">
        <v>11165904</v>
      </c>
      <c r="L8" s="6">
        <v>11980</v>
      </c>
      <c r="M8" s="6">
        <v>6266.6606899999997</v>
      </c>
    </row>
    <row r="9" spans="1:13" x14ac:dyDescent="0.2">
      <c r="A9" s="1" t="s">
        <v>13</v>
      </c>
      <c r="B9" s="4">
        <v>4509404</v>
      </c>
      <c r="C9" s="1" t="s">
        <v>14</v>
      </c>
      <c r="D9" s="5">
        <v>6615803</v>
      </c>
      <c r="E9" s="5">
        <v>1959733</v>
      </c>
      <c r="F9" s="6">
        <v>10.791</v>
      </c>
      <c r="G9" s="6">
        <v>24.675000000000001</v>
      </c>
      <c r="H9" s="6">
        <v>2670545.1529600001</v>
      </c>
      <c r="I9" s="6">
        <v>1967351.8777999999</v>
      </c>
      <c r="J9" s="5">
        <v>249228581</v>
      </c>
      <c r="K9" s="5">
        <v>236958208</v>
      </c>
      <c r="L9" s="6">
        <v>10.72</v>
      </c>
      <c r="M9" s="6">
        <v>8.4250000000000007</v>
      </c>
    </row>
    <row r="10" spans="1:13" x14ac:dyDescent="0.2">
      <c r="A10" s="1" t="s">
        <v>15</v>
      </c>
      <c r="B10" s="4">
        <v>4910220</v>
      </c>
      <c r="C10" s="1" t="s">
        <v>16</v>
      </c>
      <c r="D10" s="5">
        <v>21427000</v>
      </c>
      <c r="E10" s="5">
        <v>5834805</v>
      </c>
      <c r="F10" s="6">
        <v>3.6640000000000001</v>
      </c>
      <c r="G10" s="6">
        <v>9.8209999999999997</v>
      </c>
      <c r="H10" s="6">
        <v>32870886.364399999</v>
      </c>
      <c r="I10" s="6">
        <v>2925075</v>
      </c>
      <c r="J10" s="5">
        <v>178549084</v>
      </c>
      <c r="K10" s="5">
        <v>181400000</v>
      </c>
      <c r="L10" s="6">
        <v>184.1</v>
      </c>
      <c r="M10" s="6">
        <v>16.125</v>
      </c>
    </row>
    <row r="11" spans="1:13" x14ac:dyDescent="0.2">
      <c r="A11" s="1" t="s">
        <v>17</v>
      </c>
      <c r="B11" s="4">
        <v>4201118</v>
      </c>
      <c r="C11" s="1" t="s">
        <v>18</v>
      </c>
      <c r="D11" s="5">
        <v>71856700</v>
      </c>
      <c r="E11" s="5">
        <v>1573991</v>
      </c>
      <c r="F11" s="6">
        <v>7.2050000000000001</v>
      </c>
      <c r="G11" s="6">
        <v>4.8540000000000001</v>
      </c>
      <c r="H11" s="6">
        <v>74667626.75169</v>
      </c>
      <c r="I11" s="6">
        <v>506344.230458832</v>
      </c>
      <c r="J11" s="5">
        <v>981300000</v>
      </c>
      <c r="K11" s="5">
        <v>892556880</v>
      </c>
      <c r="L11" s="6">
        <v>77.489999999999995</v>
      </c>
      <c r="M11" s="6">
        <v>0.58333100000000004</v>
      </c>
    </row>
    <row r="12" spans="1:13" x14ac:dyDescent="0.2">
      <c r="A12" s="1" t="s">
        <v>19</v>
      </c>
      <c r="B12" s="4">
        <v>4087349</v>
      </c>
      <c r="C12" s="1" t="s">
        <v>20</v>
      </c>
      <c r="D12" s="5">
        <v>20502000</v>
      </c>
      <c r="E12" s="5">
        <v>56233000</v>
      </c>
      <c r="F12" s="6">
        <v>60.817999999999998</v>
      </c>
      <c r="G12" s="6">
        <v>28.896000000000001</v>
      </c>
      <c r="H12" s="6">
        <v>71064223.361320004</v>
      </c>
      <c r="I12" s="6">
        <v>99225221.796749994</v>
      </c>
      <c r="J12" s="5">
        <v>1763461775</v>
      </c>
      <c r="K12" s="5">
        <v>2208896380</v>
      </c>
      <c r="L12" s="6">
        <v>40.18</v>
      </c>
      <c r="M12" s="6">
        <v>44.625</v>
      </c>
    </row>
    <row r="13" spans="1:13" x14ac:dyDescent="0.2">
      <c r="A13" s="1" t="s">
        <v>21</v>
      </c>
      <c r="B13" s="4">
        <v>103424</v>
      </c>
      <c r="C13" s="1" t="s">
        <v>22</v>
      </c>
      <c r="D13" s="5">
        <v>7452000</v>
      </c>
      <c r="E13" s="5">
        <v>3813295</v>
      </c>
      <c r="F13" s="6">
        <v>17.056000000000001</v>
      </c>
      <c r="G13" s="6">
        <v>7.8879999999999999</v>
      </c>
      <c r="H13" s="6">
        <v>10000557.06033</v>
      </c>
      <c r="I13" s="6">
        <v>1668518.22963837</v>
      </c>
      <c r="J13" s="5">
        <v>83635807</v>
      </c>
      <c r="K13" s="5">
        <v>101115137</v>
      </c>
      <c r="L13" s="6">
        <v>119.37</v>
      </c>
      <c r="M13" s="6">
        <v>17.208333</v>
      </c>
    </row>
    <row r="14" spans="1:13" x14ac:dyDescent="0.2">
      <c r="A14" s="1" t="s">
        <v>23</v>
      </c>
      <c r="B14" s="4">
        <v>113558</v>
      </c>
      <c r="C14" s="1" t="s">
        <v>24</v>
      </c>
      <c r="D14" s="5">
        <v>-1398818</v>
      </c>
      <c r="E14" s="5">
        <v>18874</v>
      </c>
      <c r="F14" s="7" t="s">
        <v>25</v>
      </c>
      <c r="G14" s="7" t="s">
        <v>25</v>
      </c>
      <c r="H14" s="6">
        <v>9941789.2198799998</v>
      </c>
      <c r="I14" s="6">
        <v>133280.068</v>
      </c>
      <c r="J14" s="5">
        <v>500080287</v>
      </c>
      <c r="K14" s="5">
        <v>3630745</v>
      </c>
      <c r="L14" s="6">
        <v>19.88</v>
      </c>
      <c r="M14" s="6">
        <v>37</v>
      </c>
    </row>
    <row r="15" spans="1:13" x14ac:dyDescent="0.2">
      <c r="A15" s="1" t="s">
        <v>26</v>
      </c>
      <c r="B15" s="4">
        <v>4439971</v>
      </c>
      <c r="C15" s="1" t="s">
        <v>27</v>
      </c>
      <c r="D15" s="5">
        <v>28528000</v>
      </c>
      <c r="E15" s="5">
        <v>2136675764</v>
      </c>
      <c r="F15" s="6">
        <v>6.867</v>
      </c>
      <c r="G15" s="6">
        <v>20.602</v>
      </c>
      <c r="H15" s="6">
        <v>3206872251.0969</v>
      </c>
      <c r="I15" s="6">
        <v>428479697</v>
      </c>
      <c r="J15" s="5">
        <v>454105081</v>
      </c>
      <c r="K15" s="7" t="s">
        <v>25</v>
      </c>
      <c r="L15" s="6">
        <v>7059.9</v>
      </c>
      <c r="M15" s="6">
        <v>1901</v>
      </c>
    </row>
    <row r="16" spans="1:13" x14ac:dyDescent="0.2">
      <c r="A16" s="1" t="s">
        <v>28</v>
      </c>
      <c r="B16" s="4">
        <v>4348083</v>
      </c>
      <c r="C16" s="1" t="s">
        <v>29</v>
      </c>
      <c r="D16" s="5">
        <v>6324500</v>
      </c>
      <c r="E16" s="5">
        <v>505400</v>
      </c>
      <c r="F16" s="6">
        <v>45.77</v>
      </c>
      <c r="G16" s="6">
        <v>46.438000000000002</v>
      </c>
      <c r="H16" s="6">
        <v>16833503.067125</v>
      </c>
      <c r="I16" s="6">
        <v>871624</v>
      </c>
      <c r="J16" s="5">
        <v>985856695</v>
      </c>
      <c r="K16" s="5">
        <v>985856695</v>
      </c>
      <c r="L16" s="6">
        <v>17.074999999999999</v>
      </c>
      <c r="M16" s="6">
        <v>0.88400000000000001</v>
      </c>
    </row>
    <row r="17" spans="1:13" x14ac:dyDescent="0.2">
      <c r="A17" s="1" t="s">
        <v>30</v>
      </c>
      <c r="B17" s="4">
        <v>4160989</v>
      </c>
      <c r="C17" s="1" t="s">
        <v>31</v>
      </c>
      <c r="D17" s="5">
        <v>19750000</v>
      </c>
      <c r="E17" s="5">
        <v>4406000</v>
      </c>
      <c r="F17" s="6">
        <v>10.208</v>
      </c>
      <c r="G17" s="6">
        <v>9.2829999999999995</v>
      </c>
      <c r="H17" s="6">
        <v>17909739.948109999</v>
      </c>
      <c r="I17" s="6">
        <v>3990036.96</v>
      </c>
      <c r="J17" s="5">
        <v>763218096</v>
      </c>
      <c r="K17" s="5">
        <v>791674000</v>
      </c>
      <c r="L17" s="6">
        <v>23.69</v>
      </c>
      <c r="M17" s="6">
        <v>5.04</v>
      </c>
    </row>
    <row r="18" spans="1:13" x14ac:dyDescent="0.2">
      <c r="A18" s="1" t="s">
        <v>32</v>
      </c>
      <c r="B18" s="4">
        <v>4024242</v>
      </c>
      <c r="C18" s="1" t="s">
        <v>33</v>
      </c>
      <c r="D18" s="5">
        <v>122428000</v>
      </c>
      <c r="E18" s="5">
        <v>51374000</v>
      </c>
      <c r="F18" s="6">
        <v>34.244999999999997</v>
      </c>
      <c r="G18" s="6">
        <v>39.354999999999997</v>
      </c>
      <c r="H18" s="6">
        <v>119691336.77531999</v>
      </c>
      <c r="I18" s="6">
        <v>159516764.40700001</v>
      </c>
      <c r="J18" s="5">
        <v>7150063361</v>
      </c>
      <c r="K18" s="5">
        <v>3386708765</v>
      </c>
      <c r="L18" s="6">
        <v>16.739999999999998</v>
      </c>
      <c r="M18" s="6">
        <v>47.125</v>
      </c>
    </row>
    <row r="19" spans="1:13" x14ac:dyDescent="0.2">
      <c r="A19" s="1" t="s">
        <v>34</v>
      </c>
      <c r="B19" s="4">
        <v>4067051</v>
      </c>
      <c r="C19" s="1" t="s">
        <v>35</v>
      </c>
      <c r="D19" s="5">
        <v>26948900</v>
      </c>
      <c r="E19" s="5">
        <v>20599000</v>
      </c>
      <c r="F19" s="6">
        <v>6.9850000000000003</v>
      </c>
      <c r="G19" s="6">
        <v>4.0629999999999997</v>
      </c>
      <c r="H19" s="6">
        <v>6441851.0535000004</v>
      </c>
      <c r="I19" s="6">
        <v>2124888.0731250001</v>
      </c>
      <c r="J19" s="5">
        <v>41644514</v>
      </c>
      <c r="K19" s="5">
        <v>348085486</v>
      </c>
      <c r="L19" s="6">
        <v>151.5</v>
      </c>
      <c r="M19" s="6">
        <v>5.9375</v>
      </c>
    </row>
    <row r="20" spans="1:13" x14ac:dyDescent="0.2">
      <c r="A20" s="1" t="s">
        <v>36</v>
      </c>
      <c r="B20" s="4">
        <v>4344582</v>
      </c>
      <c r="C20" s="1" t="s">
        <v>37</v>
      </c>
      <c r="D20" s="5">
        <v>17457209</v>
      </c>
      <c r="E20" s="5">
        <v>4482696</v>
      </c>
      <c r="F20" s="6">
        <v>22.75</v>
      </c>
      <c r="G20" s="6">
        <v>14.250999999999999</v>
      </c>
      <c r="H20" s="6">
        <v>44399557.305600002</v>
      </c>
      <c r="I20" s="6">
        <v>3143481.6237499998</v>
      </c>
      <c r="J20" s="5">
        <v>17857000</v>
      </c>
      <c r="K20" s="5">
        <v>121510000</v>
      </c>
      <c r="L20" s="6">
        <v>2567.65</v>
      </c>
      <c r="M20" s="6">
        <v>27.625</v>
      </c>
    </row>
    <row r="21" spans="1:13" x14ac:dyDescent="0.2">
      <c r="A21" s="1" t="s">
        <v>38</v>
      </c>
      <c r="B21" s="4">
        <v>4069317</v>
      </c>
      <c r="C21" s="1" t="s">
        <v>39</v>
      </c>
      <c r="D21" s="5">
        <v>7560000</v>
      </c>
      <c r="E21" s="5">
        <v>9766000</v>
      </c>
      <c r="F21" s="6">
        <v>21.123999999999999</v>
      </c>
      <c r="G21" s="6">
        <v>12.071999999999999</v>
      </c>
      <c r="H21" s="6">
        <v>9744817.7329600006</v>
      </c>
      <c r="I21" s="6">
        <v>7236953.4479999999</v>
      </c>
      <c r="J21" s="5">
        <v>229000000</v>
      </c>
      <c r="K21" s="5">
        <v>429928000</v>
      </c>
      <c r="L21" s="6">
        <v>43.13</v>
      </c>
      <c r="M21" s="6">
        <v>17</v>
      </c>
    </row>
    <row r="22" spans="1:13" x14ac:dyDescent="0.2">
      <c r="A22" s="1" t="s">
        <v>40</v>
      </c>
      <c r="B22" s="4">
        <v>4914461</v>
      </c>
      <c r="C22" s="1" t="s">
        <v>41</v>
      </c>
      <c r="D22" s="5">
        <v>9447000</v>
      </c>
      <c r="E22" s="5">
        <v>4116000</v>
      </c>
      <c r="F22" s="6">
        <v>14.840999999999999</v>
      </c>
      <c r="G22" s="6">
        <v>13.071</v>
      </c>
      <c r="H22" s="6">
        <v>30620562.84</v>
      </c>
      <c r="I22" s="6">
        <v>8719334.568</v>
      </c>
      <c r="J22" s="5">
        <v>226818984</v>
      </c>
      <c r="K22" s="5">
        <v>253588236</v>
      </c>
      <c r="L22" s="6">
        <v>135</v>
      </c>
      <c r="M22" s="6">
        <v>34.600534000000003</v>
      </c>
    </row>
    <row r="23" spans="1:13" x14ac:dyDescent="0.2">
      <c r="A23" s="1" t="s">
        <v>42</v>
      </c>
      <c r="B23" s="4">
        <v>103462</v>
      </c>
      <c r="C23" s="1" t="s">
        <v>43</v>
      </c>
      <c r="D23" s="5">
        <v>364482000</v>
      </c>
      <c r="E23" s="5">
        <v>30934000</v>
      </c>
      <c r="F23" s="6">
        <v>37.225999999999999</v>
      </c>
      <c r="G23" s="6">
        <v>21.536000000000001</v>
      </c>
      <c r="H23" s="6">
        <v>779426459.53275001</v>
      </c>
      <c r="I23" s="6">
        <v>106242736.425</v>
      </c>
      <c r="J23" s="5">
        <v>1441920</v>
      </c>
      <c r="K23" s="5">
        <v>1526321</v>
      </c>
      <c r="L23" s="6">
        <v>544999.99</v>
      </c>
      <c r="M23" s="6">
        <v>69700</v>
      </c>
    </row>
    <row r="24" spans="1:13" x14ac:dyDescent="0.2">
      <c r="A24" s="1" t="s">
        <v>44</v>
      </c>
      <c r="B24" s="4">
        <v>4098629</v>
      </c>
      <c r="C24" s="1" t="s">
        <v>45</v>
      </c>
      <c r="D24" s="5">
        <v>2671200</v>
      </c>
      <c r="E24" s="5">
        <v>725884</v>
      </c>
      <c r="F24" s="6">
        <v>18.108000000000001</v>
      </c>
      <c r="G24" s="6">
        <v>13.571999999999999</v>
      </c>
      <c r="H24" s="6">
        <v>9440914.3998499997</v>
      </c>
      <c r="I24" s="6">
        <v>394063.79200000002</v>
      </c>
      <c r="J24" s="5">
        <v>28518436</v>
      </c>
      <c r="K24" s="5">
        <v>24467258</v>
      </c>
      <c r="L24" s="6">
        <v>324.62</v>
      </c>
      <c r="M24" s="6">
        <v>15.8</v>
      </c>
    </row>
    <row r="25" spans="1:13" x14ac:dyDescent="0.2">
      <c r="A25" s="1" t="s">
        <v>46</v>
      </c>
      <c r="B25" s="4">
        <v>4040457</v>
      </c>
      <c r="C25" s="1" t="s">
        <v>47</v>
      </c>
      <c r="D25" s="5">
        <v>8046000</v>
      </c>
      <c r="E25" s="5">
        <v>13618500</v>
      </c>
      <c r="F25" s="6">
        <v>11.596</v>
      </c>
      <c r="G25" s="6">
        <v>10.456</v>
      </c>
      <c r="H25" s="6">
        <v>5059877.5820699995</v>
      </c>
      <c r="I25" s="6">
        <v>31425387.559899502</v>
      </c>
      <c r="J25" s="5">
        <v>97656998</v>
      </c>
      <c r="K25" s="5">
        <v>55104721</v>
      </c>
      <c r="L25" s="6">
        <v>52.81</v>
      </c>
      <c r="M25" s="6">
        <v>577.50025000000005</v>
      </c>
    </row>
    <row r="26" spans="1:13" x14ac:dyDescent="0.2">
      <c r="A26" s="1" t="s">
        <v>48</v>
      </c>
      <c r="B26" s="4">
        <v>4006418</v>
      </c>
      <c r="C26" s="1" t="s">
        <v>49</v>
      </c>
      <c r="D26" s="5">
        <v>3738492</v>
      </c>
      <c r="E26" s="5">
        <v>1060550</v>
      </c>
      <c r="F26" s="6">
        <v>33.253</v>
      </c>
      <c r="G26" s="6">
        <v>18.768000000000001</v>
      </c>
      <c r="H26" s="6">
        <v>6171185.4763799999</v>
      </c>
      <c r="I26" s="6">
        <v>217822.33900000001</v>
      </c>
      <c r="J26" s="5">
        <v>96832453</v>
      </c>
      <c r="K26" s="5">
        <v>62234954</v>
      </c>
      <c r="L26" s="6">
        <v>63.06</v>
      </c>
      <c r="M26" s="6">
        <v>3.5</v>
      </c>
    </row>
    <row r="27" spans="1:13" x14ac:dyDescent="0.2">
      <c r="A27" s="1" t="s">
        <v>50</v>
      </c>
      <c r="B27" s="4">
        <v>4086734</v>
      </c>
      <c r="C27" s="1" t="s">
        <v>51</v>
      </c>
      <c r="D27" s="5">
        <v>4228000</v>
      </c>
      <c r="E27" s="5">
        <v>1620000</v>
      </c>
      <c r="F27" s="6">
        <v>31.055</v>
      </c>
      <c r="G27" s="6">
        <v>25.309000000000001</v>
      </c>
      <c r="H27" s="6">
        <v>27692922.40179</v>
      </c>
      <c r="I27" s="6">
        <v>4676047.8691910999</v>
      </c>
      <c r="J27" s="5">
        <v>478557000</v>
      </c>
      <c r="K27" s="5">
        <v>642302231</v>
      </c>
      <c r="L27" s="6">
        <v>57.35</v>
      </c>
      <c r="M27" s="6">
        <v>7.3</v>
      </c>
    </row>
    <row r="28" spans="1:13" x14ac:dyDescent="0.2">
      <c r="A28" s="1" t="s">
        <v>52</v>
      </c>
      <c r="B28" s="4">
        <v>4295253</v>
      </c>
      <c r="C28" s="1" t="s">
        <v>53</v>
      </c>
      <c r="D28" s="5">
        <v>5426600</v>
      </c>
      <c r="E28" s="5">
        <v>2265891</v>
      </c>
      <c r="F28" s="6">
        <v>-2.5379999999999998</v>
      </c>
      <c r="G28" s="6">
        <v>16.606000000000002</v>
      </c>
      <c r="H28" s="6">
        <v>2119646.7662</v>
      </c>
      <c r="I28" s="6">
        <v>786561.81590000005</v>
      </c>
      <c r="J28" s="5">
        <v>118931779</v>
      </c>
      <c r="K28" s="5">
        <v>81088847</v>
      </c>
      <c r="L28" s="6">
        <v>17.8</v>
      </c>
      <c r="M28" s="6">
        <v>9.6999999999999993</v>
      </c>
    </row>
    <row r="29" spans="1:13" x14ac:dyDescent="0.2">
      <c r="A29" s="1" t="s">
        <v>54</v>
      </c>
      <c r="B29" s="4">
        <v>4097130</v>
      </c>
      <c r="C29" s="1" t="s">
        <v>55</v>
      </c>
      <c r="D29" s="5">
        <v>15094475</v>
      </c>
      <c r="E29" s="5">
        <v>1374463</v>
      </c>
      <c r="F29" s="6">
        <v>6.15</v>
      </c>
      <c r="G29" s="6">
        <v>8.0229999999999997</v>
      </c>
      <c r="H29" s="6">
        <v>10205250.38652</v>
      </c>
      <c r="I29" s="6">
        <v>717445.61600000004</v>
      </c>
      <c r="J29" s="5">
        <v>37263248</v>
      </c>
      <c r="K29" s="5">
        <v>49450762</v>
      </c>
      <c r="L29" s="6">
        <v>275.01</v>
      </c>
      <c r="M29" s="6">
        <v>14.5</v>
      </c>
    </row>
    <row r="30" spans="1:13" x14ac:dyDescent="0.2">
      <c r="A30" s="1" t="s">
        <v>56</v>
      </c>
      <c r="B30" s="4">
        <v>4161767</v>
      </c>
      <c r="C30" s="1" t="s">
        <v>57</v>
      </c>
      <c r="D30" s="5">
        <v>9052000</v>
      </c>
      <c r="E30" s="5">
        <v>19072700</v>
      </c>
      <c r="F30" s="6">
        <v>8.3849999999999998</v>
      </c>
      <c r="G30" s="6">
        <v>5.3150000000000004</v>
      </c>
      <c r="H30" s="6">
        <v>86163.975200000001</v>
      </c>
      <c r="I30" s="6">
        <v>9979457.6598979998</v>
      </c>
      <c r="J30" s="5">
        <v>1079817</v>
      </c>
      <c r="K30" s="5">
        <v>18349541</v>
      </c>
      <c r="L30" s="6">
        <v>79.599999999999994</v>
      </c>
      <c r="M30" s="6">
        <v>10839.998</v>
      </c>
    </row>
    <row r="31" spans="1:13" x14ac:dyDescent="0.2">
      <c r="A31" s="1" t="s">
        <v>58</v>
      </c>
      <c r="B31" s="4">
        <v>4156314</v>
      </c>
      <c r="C31" s="1" t="s">
        <v>59</v>
      </c>
      <c r="D31" s="5">
        <v>22242000</v>
      </c>
      <c r="E31" s="5">
        <v>46930000</v>
      </c>
      <c r="F31" s="6">
        <v>1.5509999999999999</v>
      </c>
      <c r="G31" s="6">
        <v>4.6589999999999998</v>
      </c>
      <c r="H31" s="6">
        <v>1190732.5401359999</v>
      </c>
      <c r="I31" s="6">
        <v>15136068.403200001</v>
      </c>
      <c r="J31" s="5">
        <v>485221084</v>
      </c>
      <c r="K31" s="5">
        <v>326787529</v>
      </c>
      <c r="L31" s="6">
        <v>2.4540000000000002</v>
      </c>
      <c r="M31" s="6">
        <v>48</v>
      </c>
    </row>
    <row r="32" spans="1:13" x14ac:dyDescent="0.2">
      <c r="A32" s="1" t="s">
        <v>60</v>
      </c>
      <c r="B32" s="4">
        <v>4067508</v>
      </c>
      <c r="C32" s="1" t="s">
        <v>61</v>
      </c>
      <c r="D32" s="5">
        <v>7961000</v>
      </c>
      <c r="E32" s="5">
        <v>9752100</v>
      </c>
      <c r="F32" s="6">
        <v>6.0140000000000002</v>
      </c>
      <c r="G32" s="6">
        <v>4.9779999999999998</v>
      </c>
      <c r="H32" s="6">
        <v>4661656.2115200004</v>
      </c>
      <c r="I32" s="6">
        <v>16781628.032673899</v>
      </c>
      <c r="J32" s="5">
        <v>118952174</v>
      </c>
      <c r="K32" s="5">
        <v>203400000</v>
      </c>
      <c r="L32" s="6">
        <v>39.159999999999997</v>
      </c>
      <c r="M32" s="6">
        <v>82.600009999999997</v>
      </c>
    </row>
    <row r="33" spans="1:13" x14ac:dyDescent="0.2">
      <c r="A33" s="1" t="s">
        <v>62</v>
      </c>
      <c r="B33" s="4">
        <v>4087588</v>
      </c>
      <c r="C33" s="1" t="s">
        <v>63</v>
      </c>
      <c r="D33" s="5">
        <v>14296360</v>
      </c>
      <c r="E33" s="5">
        <v>1423080</v>
      </c>
      <c r="F33" s="6">
        <v>17.527999999999999</v>
      </c>
      <c r="G33" s="6">
        <v>11.695</v>
      </c>
      <c r="H33" s="6">
        <v>32583926.508499999</v>
      </c>
      <c r="I33" s="6">
        <v>1736293.8159</v>
      </c>
      <c r="J33" s="5">
        <v>230850460</v>
      </c>
      <c r="K33" s="5">
        <v>275602193</v>
      </c>
      <c r="L33" s="6">
        <v>141.5</v>
      </c>
      <c r="M33" s="6">
        <v>6.3</v>
      </c>
    </row>
    <row r="34" spans="1:13" x14ac:dyDescent="0.2">
      <c r="A34" s="1" t="s">
        <v>64</v>
      </c>
      <c r="B34" s="4">
        <v>4913777</v>
      </c>
      <c r="C34" s="1" t="s">
        <v>65</v>
      </c>
      <c r="D34" s="5">
        <v>589616584</v>
      </c>
      <c r="E34" s="5">
        <v>62564527</v>
      </c>
      <c r="F34" s="6">
        <v>6.0789999999999997</v>
      </c>
      <c r="G34" s="6">
        <v>10.379</v>
      </c>
      <c r="H34" s="6">
        <v>161563991.38600001</v>
      </c>
      <c r="I34" s="6">
        <v>13442141.174000001</v>
      </c>
      <c r="J34" s="5">
        <v>8242569000</v>
      </c>
      <c r="K34" s="5">
        <v>3491552090</v>
      </c>
      <c r="L34" s="6">
        <v>19.600000000000001</v>
      </c>
      <c r="M34" s="6">
        <v>3.85</v>
      </c>
    </row>
    <row r="35" spans="1:13" x14ac:dyDescent="0.2">
      <c r="A35" s="1" t="s">
        <v>66</v>
      </c>
      <c r="B35" s="4">
        <v>4968914</v>
      </c>
      <c r="C35" s="1" t="s">
        <v>67</v>
      </c>
      <c r="D35" s="5">
        <v>90550764</v>
      </c>
      <c r="E35" s="5">
        <v>4316695</v>
      </c>
      <c r="F35" s="6">
        <v>6.8330000000000002</v>
      </c>
      <c r="G35" s="6">
        <v>14.965999999999999</v>
      </c>
      <c r="H35" s="6">
        <v>22516384.681000002</v>
      </c>
      <c r="I35" s="7" t="s">
        <v>25</v>
      </c>
      <c r="J35" s="5">
        <v>462823940</v>
      </c>
      <c r="K35" s="5">
        <v>273043875</v>
      </c>
      <c r="L35" s="6">
        <v>48.65</v>
      </c>
      <c r="M35" s="6">
        <v>31.710704</v>
      </c>
    </row>
    <row r="36" spans="1:13" x14ac:dyDescent="0.2">
      <c r="A36" s="1" t="s">
        <v>68</v>
      </c>
      <c r="B36" s="4">
        <v>4339953</v>
      </c>
      <c r="C36" s="1" t="s">
        <v>69</v>
      </c>
      <c r="D36" s="5">
        <v>363326498</v>
      </c>
      <c r="E36" s="7" t="s">
        <v>25</v>
      </c>
      <c r="F36" s="6">
        <v>9.4390000000000001</v>
      </c>
      <c r="G36" s="7" t="s">
        <v>25</v>
      </c>
      <c r="H36" s="6">
        <v>412942077</v>
      </c>
      <c r="I36" s="6">
        <v>174778699.92942399</v>
      </c>
      <c r="J36" s="5">
        <v>15269622000</v>
      </c>
      <c r="K36" s="7" t="s">
        <v>25</v>
      </c>
      <c r="L36" s="6">
        <v>27</v>
      </c>
      <c r="M36" s="6">
        <v>14.447683</v>
      </c>
    </row>
    <row r="37" spans="1:13" x14ac:dyDescent="0.2">
      <c r="A37" s="1" t="s">
        <v>70</v>
      </c>
      <c r="B37" s="4">
        <v>4916695</v>
      </c>
      <c r="C37" s="1" t="s">
        <v>71</v>
      </c>
      <c r="D37" s="5">
        <v>86153000</v>
      </c>
      <c r="E37" s="5">
        <v>11867000</v>
      </c>
      <c r="F37" s="6">
        <v>29.184999999999999</v>
      </c>
      <c r="G37" s="6">
        <v>19.643000000000001</v>
      </c>
      <c r="H37" s="6">
        <v>127189458.90000001</v>
      </c>
      <c r="I37" s="6">
        <v>9316663.6671999991</v>
      </c>
      <c r="J37" s="5">
        <v>180410580</v>
      </c>
      <c r="K37" s="5">
        <v>178804428</v>
      </c>
      <c r="L37" s="6">
        <v>705</v>
      </c>
      <c r="M37" s="6">
        <v>51.4</v>
      </c>
    </row>
    <row r="38" spans="1:13" x14ac:dyDescent="0.2">
      <c r="A38" s="1" t="s">
        <v>72</v>
      </c>
      <c r="B38" s="4">
        <v>6358450</v>
      </c>
      <c r="C38" s="1" t="s">
        <v>73</v>
      </c>
      <c r="D38" s="5">
        <v>114018799.18700001</v>
      </c>
      <c r="E38" s="5">
        <v>1088699.8219999999</v>
      </c>
      <c r="F38" s="6">
        <v>10.129</v>
      </c>
      <c r="G38" s="6">
        <v>8.1050000000000004</v>
      </c>
      <c r="H38" s="6">
        <v>70104998.173439994</v>
      </c>
      <c r="I38" s="7" t="s">
        <v>25</v>
      </c>
      <c r="J38" s="5">
        <v>5047156349</v>
      </c>
      <c r="K38" s="7" t="s">
        <v>25</v>
      </c>
      <c r="L38" s="6">
        <v>13.89</v>
      </c>
      <c r="M38" s="6">
        <v>3.8999980000000001</v>
      </c>
    </row>
    <row r="39" spans="1:13" x14ac:dyDescent="0.2">
      <c r="A39" s="1" t="s">
        <v>74</v>
      </c>
      <c r="B39" s="4">
        <v>4886584</v>
      </c>
      <c r="C39" s="1" t="s">
        <v>75</v>
      </c>
      <c r="D39" s="5">
        <v>4377000</v>
      </c>
      <c r="E39" s="5">
        <v>10583000</v>
      </c>
      <c r="F39" s="6">
        <v>13.891</v>
      </c>
      <c r="G39" s="6">
        <v>15.185</v>
      </c>
      <c r="H39" s="6">
        <v>4086388.66842</v>
      </c>
      <c r="I39" s="6">
        <v>8412309.5600000005</v>
      </c>
      <c r="J39" s="5">
        <v>328848494</v>
      </c>
      <c r="K39" s="5">
        <v>152875240</v>
      </c>
      <c r="L39" s="6">
        <v>12.42</v>
      </c>
      <c r="M39" s="6">
        <v>58</v>
      </c>
    </row>
    <row r="40" spans="1:13" x14ac:dyDescent="0.2">
      <c r="A40" s="1" t="s">
        <v>76</v>
      </c>
      <c r="B40" s="4">
        <v>4004172</v>
      </c>
      <c r="C40" s="1" t="s">
        <v>77</v>
      </c>
      <c r="D40" s="5">
        <v>7462000</v>
      </c>
      <c r="E40" s="5">
        <v>6697000</v>
      </c>
      <c r="F40" s="6">
        <v>33.100999999999999</v>
      </c>
      <c r="G40" s="6">
        <v>19.651</v>
      </c>
      <c r="H40" s="6">
        <v>16922286.886</v>
      </c>
      <c r="I40" s="6">
        <v>3739624.5150000001</v>
      </c>
      <c r="J40" s="5">
        <v>294440000</v>
      </c>
      <c r="K40" s="5">
        <v>121201000</v>
      </c>
      <c r="L40" s="6">
        <v>58</v>
      </c>
      <c r="M40" s="6">
        <v>30.9375</v>
      </c>
    </row>
    <row r="41" spans="1:13" x14ac:dyDescent="0.2">
      <c r="A41" s="1" t="s">
        <v>78</v>
      </c>
      <c r="B41" s="4">
        <v>4419132</v>
      </c>
      <c r="C41" s="1" t="s">
        <v>79</v>
      </c>
      <c r="D41" s="5">
        <v>3487203</v>
      </c>
      <c r="E41" s="5">
        <v>614825</v>
      </c>
      <c r="F41" s="6">
        <v>11.28</v>
      </c>
      <c r="G41" s="6">
        <v>17.898</v>
      </c>
      <c r="H41" s="6">
        <v>4867245.26</v>
      </c>
      <c r="I41" s="6">
        <v>1371717.6610000001</v>
      </c>
      <c r="J41" s="5">
        <v>59996000</v>
      </c>
      <c r="K41" s="5">
        <v>77128000</v>
      </c>
      <c r="L41" s="6">
        <v>80.44</v>
      </c>
      <c r="M41" s="6">
        <v>17.854164999999998</v>
      </c>
    </row>
    <row r="42" spans="1:13" x14ac:dyDescent="0.2">
      <c r="A42" s="1" t="s">
        <v>80</v>
      </c>
      <c r="B42" s="4">
        <v>4057180</v>
      </c>
      <c r="C42" s="1" t="s">
        <v>81</v>
      </c>
      <c r="D42" s="5">
        <v>121572000</v>
      </c>
      <c r="E42" s="5">
        <v>8357000</v>
      </c>
      <c r="F42" s="6">
        <v>30.968</v>
      </c>
      <c r="G42" s="6">
        <v>29.411999999999999</v>
      </c>
      <c r="H42" s="6">
        <v>177586518.52588001</v>
      </c>
      <c r="I42" s="6">
        <v>73160490.636153102</v>
      </c>
      <c r="J42" s="5">
        <v>3978762306</v>
      </c>
      <c r="K42" s="5">
        <v>2808431076</v>
      </c>
      <c r="L42" s="6">
        <v>44.12</v>
      </c>
      <c r="M42" s="6">
        <v>13.666665999999999</v>
      </c>
    </row>
    <row r="43" spans="1:13" x14ac:dyDescent="0.2">
      <c r="A43" s="1" t="s">
        <v>82</v>
      </c>
      <c r="B43" s="4">
        <v>4290528</v>
      </c>
      <c r="C43" s="1" t="s">
        <v>83</v>
      </c>
      <c r="D43" s="5">
        <v>19953000</v>
      </c>
      <c r="E43" s="5">
        <v>2924200</v>
      </c>
      <c r="F43" s="6">
        <v>28.738</v>
      </c>
      <c r="G43" s="6">
        <v>21.12</v>
      </c>
      <c r="H43" s="6">
        <v>67730328.602500007</v>
      </c>
      <c r="I43" s="6">
        <v>24674814.307999998</v>
      </c>
      <c r="J43" s="5">
        <v>572099721</v>
      </c>
      <c r="K43" s="5">
        <v>1138400000</v>
      </c>
      <c r="L43" s="6">
        <v>115.25</v>
      </c>
      <c r="M43" s="6">
        <v>21.675000000000001</v>
      </c>
    </row>
    <row r="44" spans="1:13" x14ac:dyDescent="0.2">
      <c r="A44" s="1" t="s">
        <v>84</v>
      </c>
      <c r="B44" s="4">
        <v>4197800</v>
      </c>
      <c r="C44" s="1" t="s">
        <v>85</v>
      </c>
      <c r="D44" s="5">
        <v>28343000</v>
      </c>
      <c r="E44" s="5">
        <v>15788361</v>
      </c>
      <c r="F44" s="6">
        <v>17.986999999999998</v>
      </c>
      <c r="G44" s="6">
        <v>13.778</v>
      </c>
      <c r="H44" s="6">
        <v>23136042.983399998</v>
      </c>
      <c r="I44" s="6">
        <v>5186561.1105000004</v>
      </c>
      <c r="J44" s="5">
        <v>714958065</v>
      </c>
      <c r="K44" s="5">
        <v>523448792</v>
      </c>
      <c r="L44" s="6">
        <v>32.36</v>
      </c>
      <c r="M44" s="6">
        <v>9.625</v>
      </c>
    </row>
    <row r="45" spans="1:13" x14ac:dyDescent="0.2">
      <c r="A45" s="1" t="s">
        <v>86</v>
      </c>
      <c r="B45" s="4">
        <v>4349375</v>
      </c>
      <c r="C45" s="1" t="s">
        <v>87</v>
      </c>
      <c r="D45" s="5">
        <v>45437950</v>
      </c>
      <c r="E45" s="5">
        <v>3472340</v>
      </c>
      <c r="F45" s="6">
        <v>18.157</v>
      </c>
      <c r="G45" s="6">
        <v>20.315000000000001</v>
      </c>
      <c r="H45" s="6">
        <v>26071006.998020001</v>
      </c>
      <c r="I45" s="6">
        <v>4454385.3865977405</v>
      </c>
      <c r="J45" s="5">
        <v>1326093947</v>
      </c>
      <c r="K45" s="5">
        <v>1721502264</v>
      </c>
      <c r="L45" s="6">
        <v>19.66</v>
      </c>
      <c r="M45" s="6">
        <v>2.5874990000000002</v>
      </c>
    </row>
    <row r="46" spans="1:13" x14ac:dyDescent="0.2">
      <c r="A46" s="1" t="s">
        <v>88</v>
      </c>
      <c r="B46" s="4">
        <v>4101861</v>
      </c>
      <c r="C46" s="1" t="s">
        <v>89</v>
      </c>
      <c r="D46" s="5">
        <v>12277000</v>
      </c>
      <c r="E46" s="5">
        <v>25484500</v>
      </c>
      <c r="F46" s="6">
        <v>18.312999999999999</v>
      </c>
      <c r="G46" s="6">
        <v>8.1590000000000007</v>
      </c>
      <c r="H46" s="6">
        <v>13655542.360169999</v>
      </c>
      <c r="I46" s="6">
        <v>13901166.731249999</v>
      </c>
      <c r="J46" s="5">
        <v>477022783</v>
      </c>
      <c r="K46" s="5">
        <v>492212112</v>
      </c>
      <c r="L46" s="6">
        <v>28.57</v>
      </c>
      <c r="M46" s="6">
        <v>26.0625</v>
      </c>
    </row>
    <row r="47" spans="1:13" x14ac:dyDescent="0.2">
      <c r="A47" s="1" t="s">
        <v>90</v>
      </c>
      <c r="B47" s="4">
        <v>4233298</v>
      </c>
      <c r="C47" s="1" t="s">
        <v>91</v>
      </c>
      <c r="D47" s="5">
        <v>41421000</v>
      </c>
      <c r="E47" s="5">
        <v>10115000</v>
      </c>
      <c r="F47" s="6">
        <v>9.2149999999999999</v>
      </c>
      <c r="G47" s="6">
        <v>9.3109999999999999</v>
      </c>
      <c r="H47" s="6">
        <v>15340458.8961</v>
      </c>
      <c r="I47" s="6">
        <v>2145035.5063800002</v>
      </c>
      <c r="J47" s="5">
        <v>200005983</v>
      </c>
      <c r="K47" s="5">
        <v>125715562</v>
      </c>
      <c r="L47" s="6">
        <v>76.7</v>
      </c>
      <c r="M47" s="6">
        <v>16.77</v>
      </c>
    </row>
    <row r="48" spans="1:13" x14ac:dyDescent="0.2">
      <c r="A48" s="1" t="s">
        <v>92</v>
      </c>
      <c r="B48" s="4">
        <v>4126080</v>
      </c>
      <c r="C48" s="1" t="s">
        <v>93</v>
      </c>
      <c r="D48" s="5">
        <v>242290000</v>
      </c>
      <c r="E48" s="5">
        <v>32164296</v>
      </c>
      <c r="F48" s="6">
        <v>4.367</v>
      </c>
      <c r="G48" s="6">
        <v>4.016</v>
      </c>
      <c r="H48" s="6">
        <v>294236312.64960003</v>
      </c>
      <c r="I48" s="6">
        <v>17307933.994874999</v>
      </c>
      <c r="J48" s="5">
        <v>442793000</v>
      </c>
      <c r="K48" s="5">
        <v>447297000</v>
      </c>
      <c r="L48" s="6">
        <v>663.1</v>
      </c>
      <c r="M48" s="6">
        <v>38.625</v>
      </c>
    </row>
    <row r="49" spans="1:13" x14ac:dyDescent="0.2">
      <c r="A49" s="1" t="s">
        <v>94</v>
      </c>
      <c r="B49" s="4">
        <v>4074303</v>
      </c>
      <c r="C49" s="1" t="s">
        <v>95</v>
      </c>
      <c r="D49" s="5">
        <v>34065000</v>
      </c>
      <c r="E49" s="5">
        <v>6597000</v>
      </c>
      <c r="F49" s="6">
        <v>13.103999999999999</v>
      </c>
      <c r="G49" s="6">
        <v>6.7910000000000004</v>
      </c>
      <c r="H49" s="6">
        <v>34100979.140539996</v>
      </c>
      <c r="I49" s="6">
        <v>1441037.5</v>
      </c>
      <c r="J49" s="5">
        <v>141800000</v>
      </c>
      <c r="K49" s="5">
        <v>153200000</v>
      </c>
      <c r="L49" s="6">
        <v>240.58</v>
      </c>
      <c r="M49" s="6">
        <v>9.40625</v>
      </c>
    </row>
    <row r="50" spans="1:13" x14ac:dyDescent="0.2">
      <c r="A50" s="1" t="s">
        <v>96</v>
      </c>
      <c r="B50" s="4">
        <v>4049266</v>
      </c>
      <c r="C50" s="1" t="s">
        <v>97</v>
      </c>
      <c r="D50" s="5">
        <v>35460400</v>
      </c>
      <c r="E50" s="5">
        <v>3653695</v>
      </c>
      <c r="F50" s="6">
        <v>17.908000000000001</v>
      </c>
      <c r="G50" s="6">
        <v>9.2870000000000008</v>
      </c>
      <c r="H50" s="6">
        <v>50609293.038180001</v>
      </c>
      <c r="I50" s="6">
        <v>1742481.1023681599</v>
      </c>
      <c r="J50" s="5">
        <v>334848565</v>
      </c>
      <c r="K50" s="5">
        <v>224724188</v>
      </c>
      <c r="L50" s="6">
        <v>151.97999999999999</v>
      </c>
      <c r="M50" s="6">
        <v>7.7515200000000002</v>
      </c>
    </row>
    <row r="51" spans="1:13" x14ac:dyDescent="0.2">
      <c r="A51" s="1" t="s">
        <v>98</v>
      </c>
      <c r="B51" s="4">
        <v>4915629</v>
      </c>
      <c r="C51" s="1" t="s">
        <v>99</v>
      </c>
      <c r="D51" s="5">
        <v>6401320000</v>
      </c>
      <c r="E51" s="5">
        <v>1883407000</v>
      </c>
      <c r="F51" s="6">
        <v>12.348000000000001</v>
      </c>
      <c r="G51" s="6">
        <v>13.348000000000001</v>
      </c>
      <c r="H51" s="6">
        <v>6327726552.5500002</v>
      </c>
      <c r="I51" s="6">
        <v>2303973577.0799999</v>
      </c>
      <c r="J51" s="5">
        <v>2995288080</v>
      </c>
      <c r="K51" s="5">
        <v>3657100916</v>
      </c>
      <c r="L51" s="6">
        <v>2112.5</v>
      </c>
      <c r="M51" s="6">
        <v>630</v>
      </c>
    </row>
    <row r="52" spans="1:13" x14ac:dyDescent="0.2">
      <c r="A52" s="1" t="s">
        <v>100</v>
      </c>
      <c r="B52" s="4">
        <v>4165895</v>
      </c>
      <c r="C52" s="1" t="s">
        <v>101</v>
      </c>
      <c r="D52" s="5">
        <v>9169900</v>
      </c>
      <c r="E52" s="5">
        <v>5733000</v>
      </c>
      <c r="F52" s="6">
        <v>3.4020000000000001</v>
      </c>
      <c r="G52" s="6">
        <v>2.0270000000000001</v>
      </c>
      <c r="H52" s="6">
        <v>3086323.6416000002</v>
      </c>
      <c r="I52" s="6">
        <v>562938</v>
      </c>
      <c r="J52" s="5">
        <v>1353700000</v>
      </c>
      <c r="K52" s="5">
        <v>1655700000</v>
      </c>
      <c r="L52" s="6">
        <v>2.2799999999999998</v>
      </c>
      <c r="M52" s="6">
        <v>0.34</v>
      </c>
    </row>
    <row r="53" spans="1:13" x14ac:dyDescent="0.2">
      <c r="A53" s="1" t="s">
        <v>102</v>
      </c>
      <c r="B53" s="4">
        <v>4773175</v>
      </c>
      <c r="C53" s="1" t="s">
        <v>103</v>
      </c>
      <c r="D53" s="7" t="s">
        <v>25</v>
      </c>
      <c r="E53" s="7" t="s">
        <v>25</v>
      </c>
      <c r="F53" s="7" t="s">
        <v>25</v>
      </c>
      <c r="G53" s="7" t="s">
        <v>25</v>
      </c>
      <c r="H53" s="6">
        <v>304800.82709999999</v>
      </c>
      <c r="I53" s="7" t="s">
        <v>25</v>
      </c>
      <c r="J53" s="5">
        <v>395862249</v>
      </c>
      <c r="K53" s="7" t="s">
        <v>25</v>
      </c>
      <c r="L53" s="6">
        <v>0.77</v>
      </c>
      <c r="M53" s="7" t="s">
        <v>25</v>
      </c>
    </row>
    <row r="54" spans="1:13" x14ac:dyDescent="0.2">
      <c r="A54" s="1" t="s">
        <v>104</v>
      </c>
      <c r="B54" s="4">
        <v>4280807</v>
      </c>
      <c r="C54" s="1" t="s">
        <v>105</v>
      </c>
      <c r="D54" s="5">
        <v>19130130000</v>
      </c>
      <c r="E54" s="5">
        <v>2536052307</v>
      </c>
      <c r="F54" s="6">
        <v>10.771000000000001</v>
      </c>
      <c r="G54" s="6">
        <v>18.555</v>
      </c>
      <c r="H54" s="6">
        <v>1489664943.5</v>
      </c>
      <c r="I54" s="7" t="s">
        <v>25</v>
      </c>
      <c r="J54" s="5">
        <v>16955189</v>
      </c>
      <c r="K54" s="5">
        <v>15203053</v>
      </c>
      <c r="L54" s="6">
        <v>93900</v>
      </c>
      <c r="M54" s="7" t="s">
        <v>25</v>
      </c>
    </row>
    <row r="55" spans="1:13" x14ac:dyDescent="0.2">
      <c r="A55" s="1" t="s">
        <v>106</v>
      </c>
      <c r="B55" s="4">
        <v>4987297</v>
      </c>
      <c r="C55" s="1" t="s">
        <v>107</v>
      </c>
      <c r="D55" s="5">
        <v>2848800</v>
      </c>
      <c r="E55" s="5">
        <v>538900</v>
      </c>
      <c r="F55" s="6">
        <v>12.766999999999999</v>
      </c>
      <c r="G55" s="6">
        <v>13.007999999999999</v>
      </c>
      <c r="H55" s="6">
        <v>1879715.601</v>
      </c>
      <c r="I55" s="6">
        <v>1296487.5</v>
      </c>
      <c r="J55" s="5">
        <v>4186449</v>
      </c>
      <c r="K55" s="5">
        <v>2245000</v>
      </c>
      <c r="L55" s="6">
        <v>449</v>
      </c>
      <c r="M55" s="6">
        <v>577.5</v>
      </c>
    </row>
    <row r="56" spans="1:13" x14ac:dyDescent="0.2">
      <c r="A56" s="1" t="s">
        <v>108</v>
      </c>
      <c r="B56" s="4">
        <v>4810958</v>
      </c>
      <c r="C56" s="1" t="s">
        <v>109</v>
      </c>
      <c r="D56" s="5">
        <v>245879000</v>
      </c>
      <c r="E56" s="5">
        <v>7337511</v>
      </c>
      <c r="F56" s="6">
        <v>26.506</v>
      </c>
      <c r="G56" s="6">
        <v>21.134</v>
      </c>
      <c r="H56" s="6">
        <v>973787349.40199995</v>
      </c>
      <c r="I56" s="6">
        <v>34645307.303999998</v>
      </c>
      <c r="J56" s="5">
        <v>830783660</v>
      </c>
      <c r="K56" s="5">
        <v>631775600</v>
      </c>
      <c r="L56" s="6">
        <v>1169.6400000000001</v>
      </c>
      <c r="M56" s="6">
        <v>65.400000000000006</v>
      </c>
    </row>
    <row r="57" spans="1:13" x14ac:dyDescent="0.2">
      <c r="A57" s="1" t="s">
        <v>110</v>
      </c>
      <c r="B57" s="4">
        <v>4812722</v>
      </c>
      <c r="C57" s="1" t="s">
        <v>111</v>
      </c>
      <c r="D57" s="5">
        <v>3373504</v>
      </c>
      <c r="E57" s="5">
        <v>1136675</v>
      </c>
      <c r="F57" s="6">
        <v>7.4180000000000001</v>
      </c>
      <c r="G57" s="6">
        <v>2.2069999999999999</v>
      </c>
      <c r="H57" s="6">
        <v>892520</v>
      </c>
      <c r="I57" s="6">
        <v>99187</v>
      </c>
      <c r="J57" s="5">
        <v>18760000</v>
      </c>
      <c r="K57" s="5">
        <v>12700000</v>
      </c>
      <c r="L57" s="6">
        <v>51.8</v>
      </c>
      <c r="M57" s="6">
        <v>7.81</v>
      </c>
    </row>
    <row r="58" spans="1:13" x14ac:dyDescent="0.2">
      <c r="A58" s="1" t="s">
        <v>112</v>
      </c>
      <c r="B58" s="4">
        <v>4992446</v>
      </c>
      <c r="C58" s="1" t="s">
        <v>113</v>
      </c>
      <c r="D58" s="5">
        <v>4196029</v>
      </c>
      <c r="E58" s="5">
        <v>2042301</v>
      </c>
      <c r="F58" s="6">
        <v>5.3129999999999997</v>
      </c>
      <c r="G58" s="6">
        <v>5.218</v>
      </c>
      <c r="H58" s="6">
        <v>1474004.73</v>
      </c>
      <c r="I58" s="6">
        <v>314600</v>
      </c>
      <c r="J58" s="5">
        <v>69202080</v>
      </c>
      <c r="K58" s="5">
        <v>57192800</v>
      </c>
      <c r="L58" s="6">
        <v>21.3</v>
      </c>
      <c r="M58" s="6">
        <v>6.05</v>
      </c>
    </row>
    <row r="59" spans="1:13" x14ac:dyDescent="0.2">
      <c r="A59" s="1" t="s">
        <v>114</v>
      </c>
      <c r="B59" s="4">
        <v>4811203</v>
      </c>
      <c r="C59" s="1" t="s">
        <v>115</v>
      </c>
      <c r="D59" s="5">
        <v>12237401</v>
      </c>
      <c r="E59" s="5">
        <v>80821.376000000004</v>
      </c>
      <c r="F59" s="6">
        <v>4.2190000000000003</v>
      </c>
      <c r="G59" s="6">
        <v>8.766</v>
      </c>
      <c r="H59" s="6">
        <v>6809497.4299999997</v>
      </c>
      <c r="I59" s="6">
        <v>74563.92</v>
      </c>
      <c r="J59" s="5">
        <v>191603879</v>
      </c>
      <c r="K59" s="5">
        <v>27833876</v>
      </c>
      <c r="L59" s="6">
        <v>35.5</v>
      </c>
      <c r="M59" s="6">
        <v>2.6788910000000001</v>
      </c>
    </row>
    <row r="60" spans="1:13" x14ac:dyDescent="0.2">
      <c r="A60" s="1" t="s">
        <v>116</v>
      </c>
      <c r="B60" s="4">
        <v>4200274</v>
      </c>
      <c r="C60" s="1" t="s">
        <v>117</v>
      </c>
      <c r="D60" s="5">
        <v>22369000</v>
      </c>
      <c r="E60" s="5">
        <v>6271000</v>
      </c>
      <c r="F60" s="6">
        <v>15.45</v>
      </c>
      <c r="G60" s="6">
        <v>3.2210000000000001</v>
      </c>
      <c r="H60" s="6">
        <v>9334842.4117799997</v>
      </c>
      <c r="I60" s="6">
        <v>822492.817402613</v>
      </c>
      <c r="J60" s="5">
        <v>94017938</v>
      </c>
      <c r="K60" s="5">
        <v>85409413</v>
      </c>
      <c r="L60" s="6">
        <v>96.78</v>
      </c>
      <c r="M60" s="6">
        <v>9.4498809999999995</v>
      </c>
    </row>
    <row r="61" spans="1:13" x14ac:dyDescent="0.2">
      <c r="A61" s="1" t="s">
        <v>118</v>
      </c>
      <c r="B61" s="4">
        <v>4136907</v>
      </c>
      <c r="C61" s="1" t="s">
        <v>119</v>
      </c>
      <c r="D61" s="5">
        <v>15165000</v>
      </c>
      <c r="E61" s="5">
        <v>15545000</v>
      </c>
      <c r="F61" s="6">
        <v>25.513000000000002</v>
      </c>
      <c r="G61" s="6">
        <v>20.707999999999998</v>
      </c>
      <c r="H61" s="6">
        <v>55489232.926119998</v>
      </c>
      <c r="I61" s="6">
        <v>33791491.057187498</v>
      </c>
      <c r="J61" s="5">
        <v>572000000</v>
      </c>
      <c r="K61" s="5">
        <v>854953682</v>
      </c>
      <c r="L61" s="6">
        <v>97.09</v>
      </c>
      <c r="M61" s="6">
        <v>39.40625</v>
      </c>
    </row>
    <row r="62" spans="1:13" x14ac:dyDescent="0.2">
      <c r="A62" s="1" t="s">
        <v>120</v>
      </c>
      <c r="B62" s="4">
        <v>4280078</v>
      </c>
      <c r="C62" s="1" t="s">
        <v>121</v>
      </c>
      <c r="D62" s="5">
        <v>30581900</v>
      </c>
      <c r="E62" s="5">
        <v>11164500</v>
      </c>
      <c r="F62" s="6">
        <v>5.431</v>
      </c>
      <c r="G62" s="6">
        <v>4.1680000000000001</v>
      </c>
      <c r="H62" s="6">
        <v>8654665.4250000007</v>
      </c>
      <c r="I62" s="6">
        <v>1081563.6810000001</v>
      </c>
      <c r="J62" s="5">
        <v>253278953</v>
      </c>
      <c r="K62" s="5">
        <v>196647942</v>
      </c>
      <c r="L62" s="6">
        <v>35</v>
      </c>
      <c r="M62" s="6">
        <v>5.5</v>
      </c>
    </row>
    <row r="63" spans="1:13" x14ac:dyDescent="0.2">
      <c r="A63" s="1" t="s">
        <v>122</v>
      </c>
      <c r="B63" s="4">
        <v>4439968</v>
      </c>
      <c r="C63" s="1" t="s">
        <v>123</v>
      </c>
      <c r="D63" s="5">
        <v>28528000</v>
      </c>
      <c r="E63" s="5">
        <v>2135536168</v>
      </c>
      <c r="F63" s="6">
        <v>6.8570000000000002</v>
      </c>
      <c r="G63" s="6">
        <v>20.658000000000001</v>
      </c>
      <c r="H63" s="6">
        <v>8393156296.5360003</v>
      </c>
      <c r="I63" s="6">
        <v>2664700388.4000001</v>
      </c>
      <c r="J63" s="5">
        <v>1299853848</v>
      </c>
      <c r="K63" s="5">
        <v>1299853848</v>
      </c>
      <c r="L63" s="6">
        <v>6457</v>
      </c>
      <c r="M63" s="6">
        <v>2050</v>
      </c>
    </row>
    <row r="64" spans="1:13" x14ac:dyDescent="0.2">
      <c r="A64" s="1" t="s">
        <v>124</v>
      </c>
      <c r="B64" s="4">
        <v>4059899</v>
      </c>
      <c r="C64" s="1" t="s">
        <v>125</v>
      </c>
      <c r="D64" s="5">
        <v>49715000</v>
      </c>
      <c r="E64" s="5">
        <v>3049020</v>
      </c>
      <c r="F64" s="6">
        <v>17.760999999999999</v>
      </c>
      <c r="G64" s="6">
        <v>8.4260000000000002</v>
      </c>
      <c r="H64" s="6">
        <v>56924948.669</v>
      </c>
      <c r="I64" s="6">
        <v>2105142.5529999998</v>
      </c>
      <c r="J64" s="5">
        <v>2168245238</v>
      </c>
      <c r="K64" s="5">
        <v>270668740</v>
      </c>
      <c r="L64" s="6">
        <v>26.21</v>
      </c>
      <c r="M64" s="6">
        <v>7.859375</v>
      </c>
    </row>
    <row r="65" spans="1:13" x14ac:dyDescent="0.2">
      <c r="A65" s="1" t="s">
        <v>126</v>
      </c>
      <c r="B65" s="4">
        <v>4350028</v>
      </c>
      <c r="C65" s="1" t="s">
        <v>127</v>
      </c>
      <c r="D65" s="5">
        <v>3340000</v>
      </c>
      <c r="E65" s="5">
        <v>2287000</v>
      </c>
      <c r="F65" s="6">
        <v>11.198</v>
      </c>
      <c r="G65" s="6">
        <v>19.37</v>
      </c>
      <c r="H65" s="6">
        <v>2067885.7227</v>
      </c>
      <c r="I65" s="6">
        <v>1062429.1665000001</v>
      </c>
      <c r="J65" s="5">
        <v>28492847</v>
      </c>
      <c r="K65" s="5">
        <v>24699360</v>
      </c>
      <c r="L65" s="6">
        <v>72.45</v>
      </c>
      <c r="M65" s="6">
        <v>43.5</v>
      </c>
    </row>
    <row r="66" spans="1:13" x14ac:dyDescent="0.2">
      <c r="A66" s="1" t="s">
        <v>128</v>
      </c>
      <c r="B66" s="4">
        <v>103619</v>
      </c>
      <c r="C66" s="1" t="s">
        <v>129</v>
      </c>
      <c r="D66" s="5">
        <v>3268940</v>
      </c>
      <c r="E66" s="5">
        <v>768118</v>
      </c>
      <c r="F66" s="6">
        <v>18.361999999999998</v>
      </c>
      <c r="G66" s="6">
        <v>28.576000000000001</v>
      </c>
      <c r="H66" s="6">
        <v>17468999.101440001</v>
      </c>
      <c r="I66" s="6">
        <v>2147968.1141875</v>
      </c>
      <c r="J66" s="5">
        <v>52289868</v>
      </c>
      <c r="K66" s="5">
        <v>71424323</v>
      </c>
      <c r="L66" s="6">
        <v>334.08</v>
      </c>
      <c r="M66" s="6">
        <v>29.9375</v>
      </c>
    </row>
    <row r="67" spans="1:13" x14ac:dyDescent="0.2">
      <c r="A67" s="1" t="s">
        <v>130</v>
      </c>
      <c r="B67" s="4">
        <v>4145136</v>
      </c>
      <c r="C67" s="1" t="s">
        <v>131</v>
      </c>
      <c r="D67" s="5">
        <v>404950</v>
      </c>
      <c r="E67" s="5">
        <v>124292</v>
      </c>
      <c r="F67" s="6">
        <v>25.524999999999999</v>
      </c>
      <c r="G67" s="6">
        <v>19.515000000000001</v>
      </c>
      <c r="H67" s="6">
        <v>5392187.8978500003</v>
      </c>
      <c r="I67" s="6">
        <v>3178619.3802845101</v>
      </c>
      <c r="J67" s="5">
        <v>73604565</v>
      </c>
      <c r="K67" s="5">
        <v>93351720</v>
      </c>
      <c r="L67" s="6">
        <v>72.150000000000006</v>
      </c>
      <c r="M67" s="6">
        <v>32.847454999999997</v>
      </c>
    </row>
    <row r="68" spans="1:13" x14ac:dyDescent="0.2">
      <c r="A68" s="1" t="s">
        <v>132</v>
      </c>
      <c r="B68" s="4">
        <v>4554409</v>
      </c>
      <c r="C68" s="1" t="s">
        <v>133</v>
      </c>
      <c r="D68" s="5">
        <v>276714825</v>
      </c>
      <c r="E68" s="5">
        <v>60498769</v>
      </c>
      <c r="F68" s="6">
        <v>18.814</v>
      </c>
      <c r="G68" s="6">
        <v>16.800999999999998</v>
      </c>
      <c r="H68" s="6">
        <v>302648071.72600001</v>
      </c>
      <c r="I68" s="6">
        <v>43473981.746758103</v>
      </c>
      <c r="J68" s="5">
        <v>2116420000</v>
      </c>
      <c r="K68" s="5">
        <v>1189634630</v>
      </c>
      <c r="L68" s="6">
        <v>143</v>
      </c>
      <c r="M68" s="6">
        <v>36.543978000000003</v>
      </c>
    </row>
    <row r="69" spans="1:13" x14ac:dyDescent="0.2">
      <c r="A69" s="1" t="s">
        <v>134</v>
      </c>
      <c r="B69" s="4">
        <v>4161823</v>
      </c>
      <c r="C69" s="1" t="s">
        <v>135</v>
      </c>
      <c r="D69" s="5">
        <v>2766557000</v>
      </c>
      <c r="E69" s="5">
        <v>228986000</v>
      </c>
      <c r="F69" s="6">
        <v>15.282999999999999</v>
      </c>
      <c r="G69" s="6">
        <v>26.774999999999999</v>
      </c>
      <c r="H69" s="6">
        <v>10895923562.040001</v>
      </c>
      <c r="I69" s="6">
        <v>1234166987.4539299</v>
      </c>
      <c r="J69" s="5">
        <v>306668268</v>
      </c>
      <c r="K69" s="5">
        <v>318220968</v>
      </c>
      <c r="L69" s="6">
        <v>35530</v>
      </c>
      <c r="M69" s="6">
        <v>3878.333333</v>
      </c>
    </row>
    <row r="70" spans="1:13" x14ac:dyDescent="0.2">
      <c r="A70" s="1" t="s">
        <v>136</v>
      </c>
      <c r="B70" s="4">
        <v>4207829</v>
      </c>
      <c r="C70" s="1" t="s">
        <v>137</v>
      </c>
      <c r="D70" s="5">
        <v>8514000</v>
      </c>
      <c r="E70" s="5">
        <v>3609000</v>
      </c>
      <c r="F70" s="6">
        <v>11.71</v>
      </c>
      <c r="G70" s="6">
        <v>9.1850000000000005</v>
      </c>
      <c r="H70" s="6">
        <v>23953929.131439999</v>
      </c>
      <c r="I70" s="7" t="s">
        <v>25</v>
      </c>
      <c r="J70" s="5">
        <v>735929055</v>
      </c>
      <c r="K70" s="5">
        <v>140264743</v>
      </c>
      <c r="L70" s="6">
        <v>32.83</v>
      </c>
      <c r="M70" s="7" t="s">
        <v>25</v>
      </c>
    </row>
    <row r="71" spans="1:13" x14ac:dyDescent="0.2">
      <c r="A71" s="1" t="s">
        <v>138</v>
      </c>
      <c r="B71" s="4">
        <v>4085990</v>
      </c>
      <c r="C71" s="1" t="s">
        <v>139</v>
      </c>
      <c r="D71" s="5">
        <v>10527000</v>
      </c>
      <c r="E71" s="5">
        <v>2460032</v>
      </c>
      <c r="F71" s="6">
        <v>11.2</v>
      </c>
      <c r="G71" s="6">
        <v>13.984</v>
      </c>
      <c r="H71" s="6">
        <v>5550797.4510300001</v>
      </c>
      <c r="I71" s="6">
        <v>996320.43519999995</v>
      </c>
      <c r="J71" s="5">
        <v>144007263</v>
      </c>
      <c r="K71" s="5">
        <v>151580926</v>
      </c>
      <c r="L71" s="6">
        <v>38.409999999999997</v>
      </c>
      <c r="M71" s="6">
        <v>6.4</v>
      </c>
    </row>
    <row r="72" spans="1:13" x14ac:dyDescent="0.2">
      <c r="A72" s="1" t="s">
        <v>140</v>
      </c>
      <c r="B72" s="4">
        <v>1031113</v>
      </c>
      <c r="C72" s="1" t="s">
        <v>141</v>
      </c>
      <c r="D72" s="5">
        <v>10510700</v>
      </c>
      <c r="E72" s="5">
        <v>2299200</v>
      </c>
      <c r="F72" s="6">
        <v>23.353999999999999</v>
      </c>
      <c r="G72" s="6">
        <v>14.775</v>
      </c>
      <c r="H72" s="6">
        <v>13345464.995100001</v>
      </c>
      <c r="I72" s="6">
        <v>6331026.3920999998</v>
      </c>
      <c r="J72" s="5">
        <v>4240734708</v>
      </c>
      <c r="K72" s="5">
        <v>3139772765</v>
      </c>
      <c r="L72" s="6">
        <v>3.15</v>
      </c>
      <c r="M72" s="6">
        <v>2.1749999999999998</v>
      </c>
    </row>
    <row r="73" spans="1:13" x14ac:dyDescent="0.2">
      <c r="A73" s="1" t="s">
        <v>142</v>
      </c>
      <c r="B73" s="4">
        <v>4992894</v>
      </c>
      <c r="C73" s="1" t="s">
        <v>143</v>
      </c>
      <c r="D73" s="5">
        <v>4320577</v>
      </c>
      <c r="E73" s="5">
        <v>1538293</v>
      </c>
      <c r="F73" s="6">
        <v>11.180999999999999</v>
      </c>
      <c r="G73" s="6">
        <v>13.01</v>
      </c>
      <c r="H73" s="6">
        <v>5451718.6180499997</v>
      </c>
      <c r="I73" s="6">
        <v>861264.963107388</v>
      </c>
      <c r="J73" s="5">
        <v>130908000</v>
      </c>
      <c r="K73" s="5">
        <v>112308000</v>
      </c>
      <c r="L73" s="6">
        <v>41.55</v>
      </c>
      <c r="M73" s="6">
        <v>7.6666660000000002</v>
      </c>
    </row>
    <row r="74" spans="1:13" x14ac:dyDescent="0.2">
      <c r="A74" s="1" t="s">
        <v>144</v>
      </c>
      <c r="B74" s="4">
        <v>4986931</v>
      </c>
      <c r="C74" s="1" t="s">
        <v>145</v>
      </c>
      <c r="D74" s="5">
        <v>332619533</v>
      </c>
      <c r="E74" s="7" t="s">
        <v>25</v>
      </c>
      <c r="F74" s="6">
        <v>4.2709999999999999</v>
      </c>
      <c r="G74" s="7" t="s">
        <v>25</v>
      </c>
      <c r="H74" s="6">
        <v>367318248.13200003</v>
      </c>
      <c r="I74" s="6">
        <v>98597918.296807706</v>
      </c>
      <c r="J74" s="5">
        <v>5849016690</v>
      </c>
      <c r="K74" s="7" t="s">
        <v>25</v>
      </c>
      <c r="L74" s="6">
        <v>62.8</v>
      </c>
      <c r="M74" s="6">
        <v>19.258026999999998</v>
      </c>
    </row>
    <row r="75" spans="1:13" x14ac:dyDescent="0.2">
      <c r="A75" s="1" t="s">
        <v>146</v>
      </c>
      <c r="B75" s="4">
        <v>102719</v>
      </c>
      <c r="C75" s="1" t="s">
        <v>147</v>
      </c>
      <c r="D75" s="5">
        <v>7849400</v>
      </c>
      <c r="E75" s="5">
        <v>2340140</v>
      </c>
      <c r="F75" s="6">
        <v>24.785</v>
      </c>
      <c r="G75" s="6">
        <v>36.881999999999998</v>
      </c>
      <c r="H75" s="6">
        <v>14895540.117000001</v>
      </c>
      <c r="I75" s="6">
        <v>9257498.8647631891</v>
      </c>
      <c r="J75" s="5">
        <v>495937891</v>
      </c>
      <c r="K75" s="5">
        <v>731190420</v>
      </c>
      <c r="L75" s="6">
        <v>30.06</v>
      </c>
      <c r="M75" s="6">
        <v>12.666665999999999</v>
      </c>
    </row>
    <row r="76" spans="1:13" x14ac:dyDescent="0.2">
      <c r="A76" s="1" t="s">
        <v>148</v>
      </c>
      <c r="B76" s="4">
        <v>4271957</v>
      </c>
      <c r="C76" s="1" t="s">
        <v>149</v>
      </c>
      <c r="D76" s="5">
        <v>19453617</v>
      </c>
      <c r="E76" s="5">
        <v>4201338</v>
      </c>
      <c r="F76" s="6">
        <v>12.23</v>
      </c>
      <c r="G76" s="6">
        <v>21.747</v>
      </c>
      <c r="H76" s="6">
        <v>11120369.7171</v>
      </c>
      <c r="I76" s="6">
        <v>8189056.2999993404</v>
      </c>
      <c r="J76" s="5">
        <v>293413449</v>
      </c>
      <c r="K76" s="5">
        <v>281295279</v>
      </c>
      <c r="L76" s="6">
        <v>37.9</v>
      </c>
      <c r="M76" s="6">
        <v>29.113333000000001</v>
      </c>
    </row>
    <row r="77" spans="1:13" x14ac:dyDescent="0.2">
      <c r="A77" s="1" t="s">
        <v>150</v>
      </c>
      <c r="B77" s="4">
        <v>4987623</v>
      </c>
      <c r="C77" s="1" t="s">
        <v>151</v>
      </c>
      <c r="D77" s="5">
        <v>3083900</v>
      </c>
      <c r="E77" s="5">
        <v>1062300</v>
      </c>
      <c r="F77" s="6">
        <v>29.216000000000001</v>
      </c>
      <c r="G77" s="6">
        <v>28.004999999999999</v>
      </c>
      <c r="H77" s="6">
        <v>17947357.1952</v>
      </c>
      <c r="I77" s="6">
        <v>1932065.2350000001</v>
      </c>
      <c r="J77" s="5">
        <v>33299117</v>
      </c>
      <c r="K77" s="5">
        <v>40039730</v>
      </c>
      <c r="L77" s="6">
        <v>535.20000000000005</v>
      </c>
      <c r="M77" s="6">
        <v>46.5</v>
      </c>
    </row>
    <row r="78" spans="1:13" x14ac:dyDescent="0.2">
      <c r="A78" s="1" t="s">
        <v>152</v>
      </c>
      <c r="B78" s="4">
        <v>4112861</v>
      </c>
      <c r="C78" s="1" t="s">
        <v>153</v>
      </c>
      <c r="D78" s="5">
        <v>60124000</v>
      </c>
      <c r="E78" s="5">
        <v>22344000</v>
      </c>
      <c r="F78" s="6">
        <v>9.7629999999999999</v>
      </c>
      <c r="G78" s="6">
        <v>6.9820000000000002</v>
      </c>
      <c r="H78" s="6">
        <v>22192022.547400001</v>
      </c>
      <c r="I78" s="6">
        <v>11151200</v>
      </c>
      <c r="J78" s="5">
        <v>134422686</v>
      </c>
      <c r="K78" s="5">
        <v>131458543</v>
      </c>
      <c r="L78" s="6">
        <v>163.41999999999999</v>
      </c>
      <c r="M78" s="6">
        <v>84.8</v>
      </c>
    </row>
    <row r="79" spans="1:13" x14ac:dyDescent="0.2">
      <c r="A79" s="1" t="s">
        <v>154</v>
      </c>
      <c r="B79" s="4">
        <v>4993228</v>
      </c>
      <c r="C79" s="1" t="s">
        <v>155</v>
      </c>
      <c r="D79" s="5">
        <v>86295012.25</v>
      </c>
      <c r="E79" s="5">
        <v>2658955.0630000001</v>
      </c>
      <c r="F79" s="6">
        <v>-0.192</v>
      </c>
      <c r="G79" s="6">
        <v>1.258</v>
      </c>
      <c r="H79" s="6">
        <v>3698376.1072</v>
      </c>
      <c r="I79" s="7" t="s">
        <v>25</v>
      </c>
      <c r="J79" s="5">
        <v>506626864</v>
      </c>
      <c r="K79" s="7" t="s">
        <v>25</v>
      </c>
      <c r="L79" s="6">
        <v>7.3</v>
      </c>
      <c r="M79" s="6">
        <v>6.6076920000000001</v>
      </c>
    </row>
    <row r="80" spans="1:13" x14ac:dyDescent="0.2">
      <c r="A80" s="1" t="s">
        <v>156</v>
      </c>
      <c r="B80" s="4">
        <v>4909939</v>
      </c>
      <c r="C80" s="1" t="s">
        <v>157</v>
      </c>
      <c r="D80" s="5">
        <v>6576230</v>
      </c>
      <c r="E80" s="5">
        <v>19250949</v>
      </c>
      <c r="F80" s="6">
        <v>14.513999999999999</v>
      </c>
      <c r="G80" s="6">
        <v>9.173</v>
      </c>
      <c r="H80" s="6">
        <v>115356647.23209</v>
      </c>
      <c r="I80" s="6">
        <v>2701189.41536</v>
      </c>
      <c r="J80" s="5">
        <v>369129459</v>
      </c>
      <c r="K80" s="5">
        <v>438776086</v>
      </c>
      <c r="L80" s="6">
        <v>312.51</v>
      </c>
      <c r="M80" s="6">
        <v>7.64</v>
      </c>
    </row>
    <row r="81" spans="1:13" x14ac:dyDescent="0.2">
      <c r="A81" s="1" t="s">
        <v>158</v>
      </c>
      <c r="B81" s="4">
        <v>4066183</v>
      </c>
      <c r="C81" s="1" t="s">
        <v>159</v>
      </c>
      <c r="D81" s="5">
        <v>51592000</v>
      </c>
      <c r="E81" s="5">
        <v>4820674</v>
      </c>
      <c r="F81" s="7" t="s">
        <v>25</v>
      </c>
      <c r="G81" s="7" t="s">
        <v>25</v>
      </c>
      <c r="H81" s="6">
        <v>279232958.20991999</v>
      </c>
      <c r="I81" s="6">
        <v>88107502.862399995</v>
      </c>
      <c r="J81" s="5">
        <v>6667027948</v>
      </c>
      <c r="K81" s="5">
        <v>6151721928</v>
      </c>
      <c r="L81" s="6">
        <v>45.76</v>
      </c>
      <c r="M81" s="6">
        <v>6.1499879999999996</v>
      </c>
    </row>
    <row r="82" spans="1:13" x14ac:dyDescent="0.2">
      <c r="A82" s="1" t="s">
        <v>160</v>
      </c>
      <c r="B82" s="4">
        <v>4176868</v>
      </c>
      <c r="C82" s="1" t="s">
        <v>161</v>
      </c>
      <c r="D82" s="5">
        <v>91513000</v>
      </c>
      <c r="E82" s="5">
        <v>12961856</v>
      </c>
      <c r="F82" s="6">
        <v>6.7160000000000002</v>
      </c>
      <c r="G82" s="6">
        <v>12.532</v>
      </c>
      <c r="H82" s="6">
        <v>31323275.34</v>
      </c>
      <c r="I82" s="7" t="s">
        <v>25</v>
      </c>
      <c r="J82" s="5">
        <v>223737681</v>
      </c>
      <c r="K82" s="7" t="s">
        <v>25</v>
      </c>
      <c r="L82" s="6">
        <v>140</v>
      </c>
      <c r="M82" s="6">
        <v>20.5</v>
      </c>
    </row>
    <row r="83" spans="1:13" x14ac:dyDescent="0.2">
      <c r="A83" s="1" t="s">
        <v>162</v>
      </c>
      <c r="B83" s="4">
        <v>4993744</v>
      </c>
      <c r="C83" s="1" t="s">
        <v>163</v>
      </c>
      <c r="D83" s="5">
        <v>3916492567</v>
      </c>
      <c r="E83" s="5">
        <v>3353017000</v>
      </c>
      <c r="F83" s="6">
        <v>2.5030000000000001</v>
      </c>
      <c r="G83" s="6">
        <v>1.0189999999999999</v>
      </c>
      <c r="H83" s="6">
        <v>210362765.09999999</v>
      </c>
      <c r="I83" s="7" t="s">
        <v>25</v>
      </c>
      <c r="J83" s="5">
        <v>82495202</v>
      </c>
      <c r="K83" s="5">
        <v>425436</v>
      </c>
      <c r="L83" s="6">
        <v>2550</v>
      </c>
      <c r="M83" s="7" t="s">
        <v>25</v>
      </c>
    </row>
    <row r="84" spans="1:13" x14ac:dyDescent="0.2">
      <c r="A84" s="1" t="s">
        <v>164</v>
      </c>
      <c r="B84" s="4">
        <v>4380961</v>
      </c>
      <c r="C84" s="1" t="s">
        <v>165</v>
      </c>
      <c r="D84" s="5">
        <v>236035000</v>
      </c>
      <c r="E84" s="5">
        <v>30453700</v>
      </c>
      <c r="F84" s="6">
        <v>8.8059999999999992</v>
      </c>
      <c r="G84" s="6">
        <v>13.869</v>
      </c>
      <c r="H84" s="6">
        <v>285677409.78609997</v>
      </c>
      <c r="I84" s="6">
        <v>119578832.4985</v>
      </c>
      <c r="J84" s="5">
        <v>1622548047</v>
      </c>
      <c r="K84" s="5">
        <v>1655072000</v>
      </c>
      <c r="L84" s="6">
        <v>176.3</v>
      </c>
      <c r="M84" s="6">
        <v>72.25</v>
      </c>
    </row>
    <row r="85" spans="1:13" x14ac:dyDescent="0.2">
      <c r="A85" s="1" t="s">
        <v>166</v>
      </c>
      <c r="B85" s="4">
        <v>4264621</v>
      </c>
      <c r="C85" s="1" t="s">
        <v>167</v>
      </c>
      <c r="D85" s="5">
        <v>21296205574</v>
      </c>
      <c r="E85" s="5">
        <v>8872553300</v>
      </c>
      <c r="F85" s="6">
        <v>3.536</v>
      </c>
      <c r="G85" s="6">
        <v>16.106999999999999</v>
      </c>
      <c r="H85" s="6">
        <v>8549398767</v>
      </c>
      <c r="I85" s="7" t="s">
        <v>25</v>
      </c>
      <c r="J85" s="5">
        <v>70714630</v>
      </c>
      <c r="K85" s="5">
        <v>43432949</v>
      </c>
      <c r="L85" s="6">
        <v>120900</v>
      </c>
      <c r="M85" s="7" t="s">
        <v>25</v>
      </c>
    </row>
    <row r="86" spans="1:13" x14ac:dyDescent="0.2">
      <c r="A86" s="1" t="s">
        <v>168</v>
      </c>
      <c r="B86" s="4">
        <v>4990655</v>
      </c>
      <c r="C86" s="1" t="s">
        <v>169</v>
      </c>
      <c r="D86" s="5">
        <v>5908284632</v>
      </c>
      <c r="E86" s="5">
        <v>1998148014</v>
      </c>
      <c r="F86" s="6">
        <v>7.39</v>
      </c>
      <c r="G86" s="6">
        <v>9.032</v>
      </c>
      <c r="H86" s="6">
        <v>357011544.11000001</v>
      </c>
      <c r="I86" s="7" t="s">
        <v>25</v>
      </c>
      <c r="J86" s="5">
        <v>51815899</v>
      </c>
      <c r="K86" s="5">
        <v>29053981</v>
      </c>
      <c r="L86" s="6">
        <v>6890</v>
      </c>
      <c r="M86" s="7" t="s">
        <v>25</v>
      </c>
    </row>
    <row r="87" spans="1:13" x14ac:dyDescent="0.2">
      <c r="A87" s="1" t="s">
        <v>170</v>
      </c>
      <c r="B87" s="4">
        <v>105022</v>
      </c>
      <c r="C87" s="1" t="s">
        <v>171</v>
      </c>
      <c r="D87" s="5">
        <v>2470000</v>
      </c>
      <c r="E87" s="5">
        <v>4694069</v>
      </c>
      <c r="F87" s="6">
        <v>5.1820000000000004</v>
      </c>
      <c r="G87" s="6">
        <v>12.746</v>
      </c>
      <c r="H87" s="6">
        <v>370072.98214400001</v>
      </c>
      <c r="I87" s="6">
        <v>5564292.2495999997</v>
      </c>
      <c r="J87" s="5">
        <v>304336334</v>
      </c>
      <c r="K87" s="5">
        <v>85908480</v>
      </c>
      <c r="L87" s="6">
        <v>1.216</v>
      </c>
      <c r="M87" s="6">
        <v>64.77</v>
      </c>
    </row>
    <row r="88" spans="1:13" x14ac:dyDescent="0.2">
      <c r="A88" s="1" t="s">
        <v>172</v>
      </c>
      <c r="B88" s="4">
        <v>4143422</v>
      </c>
      <c r="C88" s="1" t="s">
        <v>173</v>
      </c>
      <c r="D88" s="5">
        <v>27570000</v>
      </c>
      <c r="E88" s="5">
        <v>17005317</v>
      </c>
      <c r="F88" s="6">
        <v>23.885000000000002</v>
      </c>
      <c r="G88" s="6">
        <v>44.097999999999999</v>
      </c>
      <c r="H88" s="6">
        <v>116677426.7723</v>
      </c>
      <c r="I88" s="6">
        <v>67163437.801844597</v>
      </c>
      <c r="J88" s="5">
        <v>4841387003</v>
      </c>
      <c r="K88" s="5">
        <v>3355963667</v>
      </c>
      <c r="L88" s="6">
        <v>24.1</v>
      </c>
      <c r="M88" s="6">
        <v>20.013159999999999</v>
      </c>
    </row>
    <row r="89" spans="1:13" x14ac:dyDescent="0.2">
      <c r="A89" s="1" t="s">
        <v>174</v>
      </c>
      <c r="B89" s="4">
        <v>4911266</v>
      </c>
      <c r="C89" s="1" t="s">
        <v>175</v>
      </c>
      <c r="D89" s="5">
        <v>21514000</v>
      </c>
      <c r="E89" s="5">
        <v>12779000</v>
      </c>
      <c r="F89" s="6">
        <v>13.814</v>
      </c>
      <c r="G89" s="6">
        <v>13.021000000000001</v>
      </c>
      <c r="H89" s="6">
        <v>28575511.26128</v>
      </c>
      <c r="I89" s="6">
        <v>9331578.3526503704</v>
      </c>
      <c r="J89" s="5">
        <v>419327268</v>
      </c>
      <c r="K89" s="5">
        <v>434980710</v>
      </c>
      <c r="L89" s="6">
        <v>72.52</v>
      </c>
      <c r="M89" s="6">
        <v>23.213101000000002</v>
      </c>
    </row>
    <row r="90" spans="1:13" x14ac:dyDescent="0.2">
      <c r="A90" s="1" t="s">
        <v>176</v>
      </c>
      <c r="B90" s="4">
        <v>4811795</v>
      </c>
      <c r="C90" s="1" t="s">
        <v>177</v>
      </c>
      <c r="D90" s="5">
        <v>12339000</v>
      </c>
      <c r="E90" s="5">
        <v>2381721</v>
      </c>
      <c r="F90" s="6">
        <v>7.6989999999999998</v>
      </c>
      <c r="G90" s="6">
        <v>6.7759999999999998</v>
      </c>
      <c r="H90" s="6">
        <v>9883110.2164600007</v>
      </c>
      <c r="I90" s="6">
        <v>1464554.4157499999</v>
      </c>
      <c r="J90" s="5">
        <v>129247765</v>
      </c>
      <c r="K90" s="5">
        <v>167535220</v>
      </c>
      <c r="L90" s="6">
        <v>76.06</v>
      </c>
      <c r="M90" s="6">
        <v>8.8125</v>
      </c>
    </row>
    <row r="91" spans="1:13" x14ac:dyDescent="0.2">
      <c r="A91" s="1" t="s">
        <v>178</v>
      </c>
      <c r="B91" s="4">
        <v>4080680</v>
      </c>
      <c r="C91" s="1" t="s">
        <v>179</v>
      </c>
      <c r="D91" s="5">
        <v>4030400</v>
      </c>
      <c r="E91" s="5">
        <v>94337</v>
      </c>
      <c r="F91" s="6">
        <v>31.187999999999999</v>
      </c>
      <c r="G91" s="6">
        <v>-17.956</v>
      </c>
      <c r="H91" s="6">
        <v>17102599.67052</v>
      </c>
      <c r="I91" s="6">
        <v>77144.37</v>
      </c>
      <c r="J91" s="5">
        <v>241709000</v>
      </c>
      <c r="K91" s="5">
        <v>61488000</v>
      </c>
      <c r="L91" s="6">
        <v>71.260000000000005</v>
      </c>
      <c r="M91" s="6">
        <v>1.25</v>
      </c>
    </row>
    <row r="92" spans="1:13" x14ac:dyDescent="0.2">
      <c r="A92" s="1" t="s">
        <v>180</v>
      </c>
      <c r="B92" s="4">
        <v>4068867</v>
      </c>
      <c r="C92" s="1" t="s">
        <v>181</v>
      </c>
      <c r="D92" s="5">
        <v>12110010</v>
      </c>
      <c r="E92" s="5">
        <v>3473849</v>
      </c>
      <c r="F92" s="6">
        <v>10.903</v>
      </c>
      <c r="G92" s="6">
        <v>9.4559999999999995</v>
      </c>
      <c r="H92" s="6">
        <v>17466071.388640001</v>
      </c>
      <c r="I92" s="6">
        <v>2667326.6092500002</v>
      </c>
      <c r="J92" s="5">
        <v>546599420</v>
      </c>
      <c r="K92" s="5">
        <v>554277716</v>
      </c>
      <c r="L92" s="6">
        <v>31.94</v>
      </c>
      <c r="M92" s="6">
        <v>4.78125</v>
      </c>
    </row>
    <row r="93" spans="1:13" x14ac:dyDescent="0.2">
      <c r="A93" s="1" t="s">
        <v>182</v>
      </c>
      <c r="B93" s="4">
        <v>4912163</v>
      </c>
      <c r="C93" s="1" t="s">
        <v>183</v>
      </c>
      <c r="D93" s="5">
        <v>4197459</v>
      </c>
      <c r="E93" s="5">
        <v>931571</v>
      </c>
      <c r="F93" s="6">
        <v>12.317</v>
      </c>
      <c r="G93" s="6">
        <v>18.238</v>
      </c>
      <c r="H93" s="6">
        <v>4595096.3988600001</v>
      </c>
      <c r="I93" s="6">
        <v>1854071.6414000001</v>
      </c>
      <c r="J93" s="5">
        <v>69016167</v>
      </c>
      <c r="K93" s="5">
        <v>70400000</v>
      </c>
      <c r="L93" s="6">
        <v>66.58</v>
      </c>
      <c r="M93" s="6">
        <v>22.99999</v>
      </c>
    </row>
    <row r="94" spans="1:13" x14ac:dyDescent="0.2">
      <c r="A94" s="1" t="s">
        <v>184</v>
      </c>
      <c r="B94" s="4">
        <v>4517529</v>
      </c>
      <c r="C94" s="1" t="s">
        <v>185</v>
      </c>
      <c r="D94" s="5">
        <v>1847206700</v>
      </c>
      <c r="E94" s="5">
        <v>4474590675</v>
      </c>
      <c r="F94" s="6">
        <v>9.0090000000000003</v>
      </c>
      <c r="G94" s="6">
        <v>14.365</v>
      </c>
      <c r="H94" s="6">
        <v>1260265262.53809</v>
      </c>
      <c r="I94" s="7" t="s">
        <v>25</v>
      </c>
      <c r="J94" s="5">
        <v>16284867</v>
      </c>
      <c r="K94" s="5">
        <v>9518606</v>
      </c>
      <c r="L94" s="6">
        <v>77388.735354000004</v>
      </c>
      <c r="M94" s="7" t="s">
        <v>25</v>
      </c>
    </row>
    <row r="95" spans="1:13" x14ac:dyDescent="0.2">
      <c r="A95" s="1" t="s">
        <v>186</v>
      </c>
      <c r="B95" s="4">
        <v>4303351</v>
      </c>
      <c r="C95" s="1" t="s">
        <v>187</v>
      </c>
      <c r="D95" s="5">
        <v>29651357000</v>
      </c>
      <c r="E95" s="5">
        <v>6392246058</v>
      </c>
      <c r="F95" s="6">
        <v>3.4359999999999999</v>
      </c>
      <c r="G95" s="6">
        <v>-17.641999999999999</v>
      </c>
      <c r="H95" s="6">
        <v>3940632888</v>
      </c>
      <c r="I95" s="7" t="s">
        <v>25</v>
      </c>
      <c r="J95" s="5">
        <v>112410458</v>
      </c>
      <c r="K95" s="5">
        <v>5895471</v>
      </c>
      <c r="L95" s="6">
        <v>34900</v>
      </c>
      <c r="M95" s="7" t="s">
        <v>25</v>
      </c>
    </row>
    <row r="96" spans="1:13" x14ac:dyDescent="0.2">
      <c r="A96" s="1" t="s">
        <v>188</v>
      </c>
      <c r="B96" s="4">
        <v>4554407</v>
      </c>
      <c r="C96" s="1" t="s">
        <v>189</v>
      </c>
      <c r="D96" s="5">
        <v>59254361000</v>
      </c>
      <c r="E96" s="5">
        <v>1940278086</v>
      </c>
      <c r="F96" s="6">
        <v>5.4379999999999997</v>
      </c>
      <c r="G96" s="6">
        <v>12.305999999999999</v>
      </c>
      <c r="H96" s="6">
        <v>21312263868</v>
      </c>
      <c r="I96" s="7" t="s">
        <v>25</v>
      </c>
      <c r="J96" s="5">
        <v>90668643</v>
      </c>
      <c r="K96" s="5">
        <v>78916411</v>
      </c>
      <c r="L96" s="6">
        <v>237000</v>
      </c>
      <c r="M96" s="7" t="s">
        <v>25</v>
      </c>
    </row>
    <row r="97" spans="1:13" x14ac:dyDescent="0.2">
      <c r="A97" s="1" t="s">
        <v>190</v>
      </c>
      <c r="B97" s="4">
        <v>4044522</v>
      </c>
      <c r="C97" s="1" t="s">
        <v>191</v>
      </c>
      <c r="D97" s="5">
        <v>10912000</v>
      </c>
      <c r="E97" s="5">
        <v>312877</v>
      </c>
      <c r="F97" s="6">
        <v>5.5350000000000001</v>
      </c>
      <c r="G97" s="6">
        <v>33.140999999999998</v>
      </c>
      <c r="H97" s="6">
        <v>7090459.0723400004</v>
      </c>
      <c r="I97" s="6">
        <v>416117.17722509999</v>
      </c>
      <c r="J97" s="5">
        <v>429033241</v>
      </c>
      <c r="K97" s="5">
        <v>47680424</v>
      </c>
      <c r="L97" s="6">
        <v>17.260000000000002</v>
      </c>
      <c r="M97" s="6">
        <v>8.7272119999999997</v>
      </c>
    </row>
    <row r="98" spans="1:13" x14ac:dyDescent="0.2">
      <c r="A98" s="1" t="s">
        <v>192</v>
      </c>
      <c r="B98" s="4">
        <v>4984138</v>
      </c>
      <c r="C98" s="1" t="s">
        <v>193</v>
      </c>
      <c r="D98" s="5">
        <v>46652017</v>
      </c>
      <c r="E98" s="5">
        <v>1653680.254</v>
      </c>
      <c r="F98" s="6">
        <v>22.097000000000001</v>
      </c>
      <c r="G98" s="6">
        <v>31.657</v>
      </c>
      <c r="H98" s="6">
        <v>78382559.80302</v>
      </c>
      <c r="I98" s="6">
        <v>1717382.2604845499</v>
      </c>
      <c r="J98" s="5">
        <v>408489077</v>
      </c>
      <c r="K98" s="5">
        <v>248026635</v>
      </c>
      <c r="L98" s="6">
        <v>191.77</v>
      </c>
      <c r="M98" s="6">
        <v>7.1333299999999999</v>
      </c>
    </row>
    <row r="99" spans="1:13" x14ac:dyDescent="0.2">
      <c r="A99" s="1" t="s">
        <v>194</v>
      </c>
      <c r="B99" s="4">
        <v>4237911</v>
      </c>
      <c r="C99" s="1" t="s">
        <v>195</v>
      </c>
      <c r="D99" s="5">
        <v>31491000</v>
      </c>
      <c r="E99" s="5">
        <v>15030000</v>
      </c>
      <c r="F99" s="6">
        <v>5.7539999999999996</v>
      </c>
      <c r="G99" s="6">
        <v>6.7270000000000003</v>
      </c>
      <c r="H99" s="6">
        <v>6979273.7055479996</v>
      </c>
      <c r="I99" s="6">
        <v>7620123.3155293502</v>
      </c>
      <c r="J99" s="5">
        <v>2315038052</v>
      </c>
      <c r="K99" s="5">
        <v>1666901819</v>
      </c>
      <c r="L99" s="6">
        <v>2.9940000000000002</v>
      </c>
      <c r="M99" s="6">
        <v>4.5714290000000002</v>
      </c>
    </row>
    <row r="100" spans="1:13" x14ac:dyDescent="0.2">
      <c r="A100" s="1" t="s">
        <v>196</v>
      </c>
      <c r="B100" s="4">
        <v>100201</v>
      </c>
      <c r="C100" s="1" t="s">
        <v>197</v>
      </c>
      <c r="D100" s="5">
        <v>145670000</v>
      </c>
      <c r="E100" s="5">
        <v>31806000</v>
      </c>
      <c r="F100" s="7" t="s">
        <v>25</v>
      </c>
      <c r="G100" s="7" t="s">
        <v>25</v>
      </c>
      <c r="H100" s="6">
        <v>492338720.47229999</v>
      </c>
      <c r="I100" s="6">
        <v>61505102.2468125</v>
      </c>
      <c r="J100" s="5">
        <v>2876658594</v>
      </c>
      <c r="K100" s="5">
        <v>1928490225</v>
      </c>
      <c r="L100" s="6">
        <v>170.3</v>
      </c>
      <c r="M100" s="6">
        <v>46.9375</v>
      </c>
    </row>
    <row r="101" spans="1:13" x14ac:dyDescent="0.2">
      <c r="A101" s="1" t="s">
        <v>198</v>
      </c>
      <c r="B101" s="4">
        <v>4994584</v>
      </c>
      <c r="C101" s="1" t="s">
        <v>199</v>
      </c>
      <c r="D101" s="5">
        <v>5545887</v>
      </c>
      <c r="E101" s="5">
        <v>1514596</v>
      </c>
      <c r="F101" s="6">
        <v>9.3040000000000003</v>
      </c>
      <c r="G101" s="6">
        <v>5.9320000000000004</v>
      </c>
      <c r="H101" s="6">
        <v>3412920</v>
      </c>
      <c r="I101" s="6">
        <v>275400</v>
      </c>
      <c r="J101" s="5">
        <v>102000000</v>
      </c>
      <c r="K101" s="5">
        <v>100920000</v>
      </c>
      <c r="L101" s="6">
        <v>33.46</v>
      </c>
      <c r="M101" s="6">
        <v>2.7</v>
      </c>
    </row>
    <row r="102" spans="1:13" x14ac:dyDescent="0.2">
      <c r="A102" s="1" t="s">
        <v>200</v>
      </c>
      <c r="B102" s="4">
        <v>4133514</v>
      </c>
      <c r="C102" s="1" t="s">
        <v>201</v>
      </c>
      <c r="D102" s="5">
        <v>13122000</v>
      </c>
      <c r="E102" s="5">
        <v>6086700</v>
      </c>
      <c r="F102" s="6">
        <v>13.907999999999999</v>
      </c>
      <c r="G102" s="6">
        <v>22.457000000000001</v>
      </c>
      <c r="H102" s="6">
        <v>19050948.105659999</v>
      </c>
      <c r="I102" s="6">
        <v>10698728.308499999</v>
      </c>
      <c r="J102" s="5">
        <v>340588194</v>
      </c>
      <c r="K102" s="5">
        <v>405638655</v>
      </c>
      <c r="L102" s="6">
        <v>55.62</v>
      </c>
      <c r="M102" s="6">
        <v>26.375</v>
      </c>
    </row>
    <row r="103" spans="1:13" x14ac:dyDescent="0.2">
      <c r="A103" s="1" t="s">
        <v>202</v>
      </c>
      <c r="B103" s="4">
        <v>4996499</v>
      </c>
      <c r="C103" s="1" t="s">
        <v>203</v>
      </c>
      <c r="D103" s="5">
        <v>4835700</v>
      </c>
      <c r="E103" s="5">
        <v>4487291</v>
      </c>
      <c r="F103" s="6">
        <v>2.0510000000000002</v>
      </c>
      <c r="G103" s="6">
        <v>3.9350000000000001</v>
      </c>
      <c r="H103" s="6">
        <v>773619.20765</v>
      </c>
      <c r="I103" s="6">
        <v>873678.85218749999</v>
      </c>
      <c r="J103" s="5">
        <v>35277825</v>
      </c>
      <c r="K103" s="5">
        <v>35739471</v>
      </c>
      <c r="L103" s="6">
        <v>21.96</v>
      </c>
      <c r="M103" s="6">
        <v>24.4375</v>
      </c>
    </row>
    <row r="104" spans="1:13" x14ac:dyDescent="0.2">
      <c r="A104" s="1" t="s">
        <v>204</v>
      </c>
      <c r="B104" s="4">
        <v>4408847</v>
      </c>
      <c r="C104" s="1" t="s">
        <v>205</v>
      </c>
      <c r="D104" s="5">
        <v>19566000</v>
      </c>
      <c r="E104" s="5">
        <v>24761200</v>
      </c>
      <c r="F104" s="6">
        <v>28.626000000000001</v>
      </c>
      <c r="G104" s="6">
        <v>8.7530000000000001</v>
      </c>
      <c r="H104" s="6">
        <v>48445354.22625</v>
      </c>
      <c r="I104" s="6">
        <v>26832650.489999998</v>
      </c>
      <c r="J104" s="5">
        <v>122580181</v>
      </c>
      <c r="K104" s="5">
        <v>118779305</v>
      </c>
      <c r="L104" s="6">
        <v>398.25</v>
      </c>
      <c r="M104" s="6">
        <v>225.9</v>
      </c>
    </row>
    <row r="105" spans="1:13" x14ac:dyDescent="0.2">
      <c r="A105" s="1" t="s">
        <v>206</v>
      </c>
      <c r="B105" s="4">
        <v>4427682</v>
      </c>
      <c r="C105" s="1" t="s">
        <v>207</v>
      </c>
      <c r="D105" s="5">
        <v>99808420000</v>
      </c>
      <c r="E105" s="5">
        <v>11468556000</v>
      </c>
      <c r="F105" s="6">
        <v>13.991</v>
      </c>
      <c r="G105" s="6">
        <v>6.3129999999999997</v>
      </c>
      <c r="H105" s="6">
        <v>39508169200</v>
      </c>
      <c r="I105" s="7" t="s">
        <v>25</v>
      </c>
      <c r="J105" s="5">
        <v>396206820</v>
      </c>
      <c r="K105" s="5">
        <v>449597455</v>
      </c>
      <c r="L105" s="6">
        <v>100000</v>
      </c>
      <c r="M105" s="7" t="s">
        <v>25</v>
      </c>
    </row>
    <row r="106" spans="1:13" x14ac:dyDescent="0.2">
      <c r="A106" s="1" t="s">
        <v>208</v>
      </c>
      <c r="B106" s="4">
        <v>4073779</v>
      </c>
      <c r="C106" s="1" t="s">
        <v>209</v>
      </c>
      <c r="D106" s="5">
        <v>13059000</v>
      </c>
      <c r="E106" s="5">
        <v>10885000</v>
      </c>
      <c r="F106" s="6">
        <v>8.2319999999999993</v>
      </c>
      <c r="G106" s="6">
        <v>8.6440000000000001</v>
      </c>
      <c r="H106" s="6">
        <v>4603240.2227269998</v>
      </c>
      <c r="I106" s="6">
        <v>6620042.0111196497</v>
      </c>
      <c r="J106" s="5">
        <v>2059419612</v>
      </c>
      <c r="K106" s="5">
        <v>1082412630</v>
      </c>
      <c r="L106" s="6">
        <v>2.4609999999999999</v>
      </c>
      <c r="M106" s="6">
        <v>6.1160059999999996</v>
      </c>
    </row>
    <row r="107" spans="1:13" x14ac:dyDescent="0.2">
      <c r="A107" s="1" t="s">
        <v>210</v>
      </c>
      <c r="B107" s="4">
        <v>4994083</v>
      </c>
      <c r="C107" s="1" t="s">
        <v>211</v>
      </c>
      <c r="D107" s="5">
        <v>7141766</v>
      </c>
      <c r="E107" s="5">
        <v>216859</v>
      </c>
      <c r="F107" s="6">
        <v>14.179</v>
      </c>
      <c r="G107" s="6">
        <v>23.588999999999999</v>
      </c>
      <c r="H107" s="6">
        <v>9425563.2899999991</v>
      </c>
      <c r="I107" s="6">
        <v>297110.33537652303</v>
      </c>
      <c r="J107" s="5">
        <v>161384768</v>
      </c>
      <c r="K107" s="5">
        <v>75897952</v>
      </c>
      <c r="L107" s="6">
        <v>58.41</v>
      </c>
      <c r="M107" s="6">
        <v>3.8518509999999999</v>
      </c>
    </row>
    <row r="108" spans="1:13" x14ac:dyDescent="0.2">
      <c r="A108" s="1" t="s">
        <v>212</v>
      </c>
      <c r="B108" s="4">
        <v>4157507</v>
      </c>
      <c r="C108" s="1" t="s">
        <v>213</v>
      </c>
      <c r="D108" s="5">
        <v>88219461000</v>
      </c>
      <c r="E108" s="5">
        <v>18708109000</v>
      </c>
      <c r="F108" s="6">
        <v>8.891</v>
      </c>
      <c r="G108" s="6">
        <v>47.036999999999999</v>
      </c>
      <c r="H108" s="6">
        <v>12133121055.299999</v>
      </c>
      <c r="I108" s="7" t="s">
        <v>25</v>
      </c>
      <c r="J108" s="5">
        <v>641964077</v>
      </c>
      <c r="K108" s="5">
        <v>640100876</v>
      </c>
      <c r="L108" s="6">
        <v>18900</v>
      </c>
      <c r="M108" s="7" t="s">
        <v>25</v>
      </c>
    </row>
    <row r="109" spans="1:13" x14ac:dyDescent="0.2">
      <c r="A109" s="1" t="s">
        <v>214</v>
      </c>
      <c r="B109" s="4">
        <v>4157496</v>
      </c>
      <c r="C109" s="1" t="s">
        <v>215</v>
      </c>
      <c r="D109" s="5">
        <v>44555995000</v>
      </c>
      <c r="E109" s="5">
        <v>6117065861</v>
      </c>
      <c r="F109" s="6">
        <v>7.37</v>
      </c>
      <c r="G109" s="6">
        <v>14.773999999999999</v>
      </c>
      <c r="H109" s="6">
        <v>2119925665</v>
      </c>
      <c r="I109" s="7" t="s">
        <v>25</v>
      </c>
      <c r="J109" s="5">
        <v>85826950</v>
      </c>
      <c r="K109" s="5">
        <v>70675160</v>
      </c>
      <c r="L109" s="6">
        <v>24700</v>
      </c>
      <c r="M109" s="7" t="s">
        <v>25</v>
      </c>
    </row>
    <row r="110" spans="1:13" x14ac:dyDescent="0.2">
      <c r="A110" s="1" t="s">
        <v>216</v>
      </c>
      <c r="B110" s="4">
        <v>4991897</v>
      </c>
      <c r="C110" s="1" t="s">
        <v>217</v>
      </c>
      <c r="D110" s="5">
        <v>2821000</v>
      </c>
      <c r="E110" s="5">
        <v>1099332</v>
      </c>
      <c r="F110" s="6">
        <v>9.7870000000000008</v>
      </c>
      <c r="G110" s="6">
        <v>5.15</v>
      </c>
      <c r="H110" s="6">
        <v>1080536.361</v>
      </c>
      <c r="I110" s="6">
        <v>146424.079</v>
      </c>
      <c r="J110" s="5">
        <v>1751327</v>
      </c>
      <c r="K110" s="5">
        <v>1751327</v>
      </c>
      <c r="L110" s="6">
        <v>655</v>
      </c>
      <c r="M110" s="6">
        <v>84.2</v>
      </c>
    </row>
    <row r="111" spans="1:13" x14ac:dyDescent="0.2">
      <c r="A111" s="1" t="s">
        <v>218</v>
      </c>
      <c r="B111" s="4">
        <v>4054537</v>
      </c>
      <c r="C111" s="1" t="s">
        <v>219</v>
      </c>
      <c r="D111" s="5">
        <v>34233366</v>
      </c>
      <c r="E111" s="5">
        <v>4706968</v>
      </c>
      <c r="F111" s="6">
        <v>16.346</v>
      </c>
      <c r="G111" s="6">
        <v>11.016</v>
      </c>
      <c r="H111" s="6">
        <v>41909419.895690002</v>
      </c>
      <c r="I111" s="6">
        <v>2391778.47607547</v>
      </c>
      <c r="J111" s="5">
        <v>280948138</v>
      </c>
      <c r="K111" s="5">
        <v>129980232</v>
      </c>
      <c r="L111" s="6">
        <v>149.18</v>
      </c>
      <c r="M111" s="6">
        <v>18.443626999999999</v>
      </c>
    </row>
    <row r="112" spans="1:13" x14ac:dyDescent="0.2">
      <c r="A112" s="1" t="s">
        <v>220</v>
      </c>
      <c r="B112" s="4">
        <v>4914216</v>
      </c>
      <c r="C112" s="1" t="s">
        <v>221</v>
      </c>
      <c r="D112" s="5">
        <v>31042300</v>
      </c>
      <c r="E112" s="5">
        <v>1658611</v>
      </c>
      <c r="F112" s="6">
        <v>6.2430000000000003</v>
      </c>
      <c r="G112" s="6">
        <v>4.3449999999999998</v>
      </c>
      <c r="H112" s="6">
        <v>9057780.7373200003</v>
      </c>
      <c r="I112" s="6">
        <v>153113.81575000001</v>
      </c>
      <c r="J112" s="5">
        <v>27400000</v>
      </c>
      <c r="K112" s="5">
        <v>12499000</v>
      </c>
      <c r="L112" s="6">
        <v>329.14</v>
      </c>
      <c r="M112" s="6">
        <v>12.25</v>
      </c>
    </row>
    <row r="113" spans="1:13" x14ac:dyDescent="0.2">
      <c r="A113" s="1" t="s">
        <v>222</v>
      </c>
      <c r="B113" s="4">
        <v>4069352</v>
      </c>
      <c r="C113" s="1" t="s">
        <v>223</v>
      </c>
      <c r="D113" s="5">
        <v>59529000</v>
      </c>
      <c r="E113" s="5">
        <v>20121000</v>
      </c>
      <c r="F113" s="6">
        <v>8.423</v>
      </c>
      <c r="G113" s="6">
        <v>6.2619999999999996</v>
      </c>
      <c r="H113" s="6">
        <v>39882766.658859998</v>
      </c>
      <c r="I113" s="6">
        <v>13820000</v>
      </c>
      <c r="J113" s="5">
        <v>309257140</v>
      </c>
      <c r="K113" s="5">
        <v>276200000</v>
      </c>
      <c r="L113" s="6">
        <v>127.37</v>
      </c>
      <c r="M113" s="6">
        <v>50</v>
      </c>
    </row>
    <row r="114" spans="1:13" x14ac:dyDescent="0.2">
      <c r="A114" s="1" t="s">
        <v>224</v>
      </c>
      <c r="B114" s="4">
        <v>103455</v>
      </c>
      <c r="C114" s="1" t="s">
        <v>225</v>
      </c>
      <c r="D114" s="5">
        <v>15901000</v>
      </c>
      <c r="E114" s="5">
        <v>20684100</v>
      </c>
      <c r="F114" s="6">
        <v>17.622</v>
      </c>
      <c r="G114" s="6">
        <v>18.684000000000001</v>
      </c>
      <c r="H114" s="6">
        <v>15509222.09974</v>
      </c>
      <c r="I114" s="6">
        <v>10329816.302772</v>
      </c>
      <c r="J114" s="5">
        <v>222168150</v>
      </c>
      <c r="K114" s="5">
        <v>591684000</v>
      </c>
      <c r="L114" s="6">
        <v>69.47</v>
      </c>
      <c r="M114" s="6">
        <v>17.458333</v>
      </c>
    </row>
    <row r="115" spans="1:13" x14ac:dyDescent="0.2">
      <c r="A115" s="1" t="s">
        <v>226</v>
      </c>
      <c r="B115" s="4">
        <v>4199027</v>
      </c>
      <c r="C115" s="1" t="s">
        <v>227</v>
      </c>
      <c r="D115" s="5">
        <v>41182500</v>
      </c>
      <c r="E115" s="5">
        <v>12671200</v>
      </c>
      <c r="F115" s="6">
        <v>21.829000000000001</v>
      </c>
      <c r="G115" s="6">
        <v>15.013</v>
      </c>
      <c r="H115" s="6">
        <v>241321606.86750001</v>
      </c>
      <c r="I115" s="6">
        <v>60947003.723999999</v>
      </c>
      <c r="J115" s="5">
        <v>534725475</v>
      </c>
      <c r="K115" s="5">
        <v>676062160</v>
      </c>
      <c r="L115" s="6">
        <v>451.3</v>
      </c>
      <c r="M115" s="6">
        <v>90.15</v>
      </c>
    </row>
    <row r="116" spans="1:13" x14ac:dyDescent="0.2">
      <c r="A116" s="1" t="s">
        <v>228</v>
      </c>
      <c r="B116" s="4">
        <v>4763043</v>
      </c>
      <c r="C116" s="1" t="s">
        <v>229</v>
      </c>
      <c r="D116" s="5">
        <v>24480743000</v>
      </c>
      <c r="E116" s="5">
        <v>1932592223</v>
      </c>
      <c r="F116" s="6">
        <v>5.266</v>
      </c>
      <c r="G116" s="6">
        <v>9.7050000000000001</v>
      </c>
      <c r="H116" s="6">
        <v>2559144316</v>
      </c>
      <c r="I116" s="7" t="s">
        <v>25</v>
      </c>
      <c r="J116" s="5">
        <v>27434435</v>
      </c>
      <c r="K116" s="5">
        <v>30341776</v>
      </c>
      <c r="L116" s="6">
        <v>93200</v>
      </c>
      <c r="M116" s="7" t="s">
        <v>25</v>
      </c>
    </row>
    <row r="117" spans="1:13" x14ac:dyDescent="0.2">
      <c r="A117" s="1" t="s">
        <v>230</v>
      </c>
      <c r="B117" s="4">
        <v>4351931</v>
      </c>
      <c r="C117" s="1" t="s">
        <v>231</v>
      </c>
      <c r="D117" s="5">
        <v>2743444</v>
      </c>
      <c r="E117" s="7" t="s">
        <v>25</v>
      </c>
      <c r="F117" s="6">
        <v>34.159999999999997</v>
      </c>
      <c r="G117" s="7" t="s">
        <v>25</v>
      </c>
      <c r="H117" s="6">
        <v>8378495.4679199997</v>
      </c>
      <c r="I117" s="6">
        <v>6532.1789387039998</v>
      </c>
      <c r="J117" s="5">
        <v>773688789</v>
      </c>
      <c r="K117" s="5">
        <v>17190216</v>
      </c>
      <c r="L117" s="6">
        <v>10.83</v>
      </c>
      <c r="M117" s="6">
        <v>0.379994</v>
      </c>
    </row>
    <row r="118" spans="1:13" x14ac:dyDescent="0.2">
      <c r="A118" s="1" t="s">
        <v>232</v>
      </c>
      <c r="B118" s="4">
        <v>4276690</v>
      </c>
      <c r="C118" s="1" t="s">
        <v>233</v>
      </c>
      <c r="D118" s="5">
        <v>86153000</v>
      </c>
      <c r="E118" s="5">
        <v>11581000</v>
      </c>
      <c r="F118" s="6">
        <v>29.315000000000001</v>
      </c>
      <c r="G118" s="6">
        <v>21.181000000000001</v>
      </c>
      <c r="H118" s="6">
        <v>365069070.38300002</v>
      </c>
      <c r="I118" s="6">
        <v>34496499.924000002</v>
      </c>
      <c r="J118" s="5">
        <v>499513306</v>
      </c>
      <c r="K118" s="5">
        <v>489858345</v>
      </c>
      <c r="L118" s="6">
        <v>731</v>
      </c>
      <c r="M118" s="6">
        <v>71.099999999999994</v>
      </c>
    </row>
    <row r="119" spans="1:13" x14ac:dyDescent="0.2">
      <c r="A119" s="1" t="s">
        <v>234</v>
      </c>
      <c r="B119" s="4">
        <v>4351808</v>
      </c>
      <c r="C119" s="1" t="s">
        <v>235</v>
      </c>
      <c r="D119" s="5">
        <v>14514349869</v>
      </c>
      <c r="E119" s="5">
        <v>26522806000</v>
      </c>
      <c r="F119" s="6">
        <v>5.1289999999999996</v>
      </c>
      <c r="G119" s="7" t="s">
        <v>25</v>
      </c>
      <c r="H119" s="6">
        <v>1057456318.8</v>
      </c>
      <c r="I119" s="7" t="s">
        <v>25</v>
      </c>
      <c r="J119" s="5">
        <v>35967902</v>
      </c>
      <c r="K119" s="5">
        <v>63714851</v>
      </c>
      <c r="L119" s="6">
        <v>29400</v>
      </c>
      <c r="M119" s="7" t="s">
        <v>25</v>
      </c>
    </row>
    <row r="120" spans="1:13" x14ac:dyDescent="0.2">
      <c r="A120" s="1" t="s">
        <v>236</v>
      </c>
      <c r="B120" s="4">
        <v>4112343</v>
      </c>
      <c r="C120" s="1" t="s">
        <v>237</v>
      </c>
      <c r="D120" s="5">
        <v>4841213</v>
      </c>
      <c r="E120" s="5">
        <v>3943289</v>
      </c>
      <c r="F120" s="6">
        <v>5.2510000000000003</v>
      </c>
      <c r="G120" s="6">
        <v>4.4809999999999999</v>
      </c>
      <c r="H120" s="6">
        <v>3026116.8560799998</v>
      </c>
      <c r="I120" s="6">
        <v>760799.56799999997</v>
      </c>
      <c r="J120" s="5">
        <v>122534659</v>
      </c>
      <c r="K120" s="5">
        <v>95057176</v>
      </c>
      <c r="L120" s="6">
        <v>24.88</v>
      </c>
      <c r="M120" s="6">
        <v>8</v>
      </c>
    </row>
    <row r="121" spans="1:13" x14ac:dyDescent="0.2">
      <c r="A121" s="1" t="s">
        <v>238</v>
      </c>
      <c r="B121" s="4">
        <v>4046286</v>
      </c>
      <c r="C121" s="1" t="s">
        <v>239</v>
      </c>
      <c r="D121" s="5">
        <v>6300000</v>
      </c>
      <c r="E121" s="5">
        <v>2609000</v>
      </c>
      <c r="F121" s="6">
        <v>67.81</v>
      </c>
      <c r="G121" s="6">
        <v>38.75</v>
      </c>
      <c r="H121" s="6">
        <v>65810357.259839997</v>
      </c>
      <c r="I121" s="6">
        <v>10019282.441550599</v>
      </c>
      <c r="J121" s="5">
        <v>290500000</v>
      </c>
      <c r="K121" s="5">
        <v>487268038</v>
      </c>
      <c r="L121" s="6">
        <v>224.08</v>
      </c>
      <c r="M121" s="6">
        <v>20.649311000000001</v>
      </c>
    </row>
    <row r="122" spans="1:13" x14ac:dyDescent="0.2">
      <c r="A122" s="1" t="s">
        <v>240</v>
      </c>
      <c r="B122" s="4">
        <v>4982485</v>
      </c>
      <c r="C122" s="1" t="s">
        <v>241</v>
      </c>
      <c r="D122" s="5">
        <v>4164403</v>
      </c>
      <c r="E122" s="5">
        <v>1078252.8</v>
      </c>
      <c r="F122" s="6">
        <v>9.2439999999999998</v>
      </c>
      <c r="G122" s="6">
        <v>15.250999999999999</v>
      </c>
      <c r="H122" s="6">
        <v>2504000</v>
      </c>
      <c r="I122" s="6">
        <v>563520</v>
      </c>
      <c r="J122" s="5">
        <v>20000000</v>
      </c>
      <c r="K122" s="5">
        <v>24000000</v>
      </c>
      <c r="L122" s="6">
        <v>125.2</v>
      </c>
      <c r="M122" s="6">
        <v>23.48</v>
      </c>
    </row>
    <row r="123" spans="1:13" x14ac:dyDescent="0.2">
      <c r="A123" s="1" t="s">
        <v>242</v>
      </c>
      <c r="B123" s="4">
        <v>4219024</v>
      </c>
      <c r="C123" s="1" t="s">
        <v>243</v>
      </c>
      <c r="D123" s="5">
        <v>6662200</v>
      </c>
      <c r="E123" s="5">
        <v>2041900</v>
      </c>
      <c r="F123" s="6">
        <v>18.215</v>
      </c>
      <c r="G123" s="6">
        <v>14.074999999999999</v>
      </c>
      <c r="H123" s="6">
        <v>18296180.209059998</v>
      </c>
      <c r="I123" s="6">
        <v>2546975.5083750002</v>
      </c>
      <c r="J123" s="5">
        <v>268100000</v>
      </c>
      <c r="K123" s="5">
        <v>273200000</v>
      </c>
      <c r="L123" s="6">
        <v>68.23</v>
      </c>
      <c r="M123" s="6">
        <v>9.390625</v>
      </c>
    </row>
    <row r="124" spans="1:13" x14ac:dyDescent="0.2">
      <c r="A124" s="1" t="s">
        <v>244</v>
      </c>
      <c r="B124" s="4">
        <v>4095638</v>
      </c>
      <c r="C124" s="1" t="s">
        <v>245</v>
      </c>
      <c r="D124" s="5">
        <v>25494000</v>
      </c>
      <c r="E124" s="5">
        <v>14243000</v>
      </c>
      <c r="F124" s="6">
        <v>53.832000000000001</v>
      </c>
      <c r="G124" s="6">
        <v>29.015000000000001</v>
      </c>
      <c r="H124" s="6">
        <v>214585186.1552</v>
      </c>
      <c r="I124" s="6">
        <v>44420483.500749998</v>
      </c>
      <c r="J124" s="5">
        <v>722700000</v>
      </c>
      <c r="K124" s="5">
        <v>1304900000</v>
      </c>
      <c r="L124" s="6">
        <v>295.83999999999997</v>
      </c>
      <c r="M124" s="6">
        <v>33.875</v>
      </c>
    </row>
    <row r="125" spans="1:13" x14ac:dyDescent="0.2">
      <c r="A125" s="1" t="s">
        <v>246</v>
      </c>
      <c r="B125" s="4">
        <v>4048555</v>
      </c>
      <c r="C125" s="1" t="s">
        <v>247</v>
      </c>
      <c r="D125" s="5">
        <v>152390000</v>
      </c>
      <c r="E125" s="5">
        <v>162384000</v>
      </c>
      <c r="F125" s="6">
        <v>14.009</v>
      </c>
      <c r="G125" s="6">
        <v>6.835</v>
      </c>
      <c r="H125" s="6">
        <v>65058419.956419997</v>
      </c>
      <c r="I125" s="6">
        <v>43432857</v>
      </c>
      <c r="J125" s="5">
        <v>1040937447</v>
      </c>
      <c r="K125" s="5">
        <v>1003271911</v>
      </c>
      <c r="L125" s="6">
        <v>62.26</v>
      </c>
      <c r="M125" s="6">
        <v>43.29</v>
      </c>
    </row>
    <row r="126" spans="1:13" x14ac:dyDescent="0.2">
      <c r="A126" s="1" t="s">
        <v>248</v>
      </c>
      <c r="B126" s="4">
        <v>4986671</v>
      </c>
      <c r="C126" s="1" t="s">
        <v>249</v>
      </c>
      <c r="D126" s="5">
        <v>3723475</v>
      </c>
      <c r="E126" s="5">
        <v>1061271</v>
      </c>
      <c r="F126" s="6">
        <v>14.09</v>
      </c>
      <c r="G126" s="6">
        <v>28.741</v>
      </c>
      <c r="H126" s="6">
        <v>4273754.3175600003</v>
      </c>
      <c r="I126" s="6">
        <v>1582066.5336</v>
      </c>
      <c r="J126" s="5">
        <v>67387492</v>
      </c>
      <c r="K126" s="5">
        <v>160793216</v>
      </c>
      <c r="L126" s="6">
        <v>63.43</v>
      </c>
      <c r="M126" s="6">
        <v>9.4499999999999993</v>
      </c>
    </row>
    <row r="127" spans="1:13" x14ac:dyDescent="0.2">
      <c r="A127" s="1" t="s">
        <v>250</v>
      </c>
      <c r="B127" s="4">
        <v>4220837</v>
      </c>
      <c r="C127" s="1" t="s">
        <v>251</v>
      </c>
      <c r="D127" s="5">
        <v>20724600</v>
      </c>
      <c r="E127" s="5">
        <v>4657500</v>
      </c>
      <c r="F127" s="6">
        <v>8.5920000000000005</v>
      </c>
      <c r="G127" s="6">
        <v>4.7130000000000001</v>
      </c>
      <c r="H127" s="6">
        <v>15540429.1865</v>
      </c>
      <c r="I127" s="6">
        <v>1049347.099584</v>
      </c>
      <c r="J127" s="5">
        <v>228653000</v>
      </c>
      <c r="K127" s="5">
        <v>301243758</v>
      </c>
      <c r="L127" s="6">
        <v>68.150000000000006</v>
      </c>
      <c r="M127" s="6">
        <v>3.483333</v>
      </c>
    </row>
    <row r="128" spans="1:13" x14ac:dyDescent="0.2">
      <c r="A128" s="1" t="s">
        <v>252</v>
      </c>
      <c r="B128" s="4">
        <v>4209632</v>
      </c>
      <c r="C128" s="1" t="s">
        <v>253</v>
      </c>
      <c r="D128" s="5">
        <v>11702100</v>
      </c>
      <c r="E128" s="5">
        <v>2414415</v>
      </c>
      <c r="F128" s="6">
        <v>19.5</v>
      </c>
      <c r="G128" s="6">
        <v>12.223000000000001</v>
      </c>
      <c r="H128" s="6">
        <v>13218221.346270001</v>
      </c>
      <c r="I128" s="6">
        <v>2977254.19575</v>
      </c>
      <c r="J128" s="5">
        <v>213300000</v>
      </c>
      <c r="K128" s="5">
        <v>74262242</v>
      </c>
      <c r="L128" s="6">
        <v>61.25</v>
      </c>
      <c r="M128" s="6">
        <v>40.375</v>
      </c>
    </row>
    <row r="129" spans="1:13" x14ac:dyDescent="0.2">
      <c r="A129" s="1" t="s">
        <v>254</v>
      </c>
      <c r="B129" s="4">
        <v>4565245</v>
      </c>
      <c r="C129" s="1" t="s">
        <v>255</v>
      </c>
      <c r="D129" s="5">
        <v>4009282</v>
      </c>
      <c r="E129" s="5">
        <v>831294</v>
      </c>
      <c r="F129" s="6">
        <v>14.137</v>
      </c>
      <c r="G129" s="6">
        <v>11.547000000000001</v>
      </c>
      <c r="H129" s="6">
        <v>5730061.8745799996</v>
      </c>
      <c r="I129" s="6">
        <v>1225334.6317499999</v>
      </c>
      <c r="J129" s="5">
        <v>55498150</v>
      </c>
      <c r="K129" s="5">
        <v>67956009</v>
      </c>
      <c r="L129" s="6">
        <v>101.58</v>
      </c>
      <c r="M129" s="6">
        <v>17.75</v>
      </c>
    </row>
    <row r="130" spans="1:13" x14ac:dyDescent="0.2">
      <c r="A130" s="1" t="s">
        <v>256</v>
      </c>
      <c r="B130" s="4">
        <v>4986390</v>
      </c>
      <c r="C130" s="1" t="s">
        <v>257</v>
      </c>
      <c r="D130" s="5">
        <v>259755344</v>
      </c>
      <c r="E130" s="5">
        <v>155081010</v>
      </c>
      <c r="F130" s="6">
        <v>9.7279999999999998</v>
      </c>
      <c r="G130" s="6">
        <v>19.609000000000002</v>
      </c>
      <c r="H130" s="6">
        <v>531365046.463</v>
      </c>
      <c r="I130" s="6">
        <v>208745242.788324</v>
      </c>
      <c r="J130" s="5">
        <v>7930822000</v>
      </c>
      <c r="K130" s="5">
        <v>7930821590</v>
      </c>
      <c r="L130" s="6">
        <v>67</v>
      </c>
      <c r="M130" s="6">
        <v>27.107831999999998</v>
      </c>
    </row>
    <row r="131" spans="1:13" x14ac:dyDescent="0.2">
      <c r="A131" s="1" t="s">
        <v>258</v>
      </c>
      <c r="B131" s="4">
        <v>4970563</v>
      </c>
      <c r="C131" s="1" t="s">
        <v>259</v>
      </c>
      <c r="D131" s="5">
        <v>42252578</v>
      </c>
      <c r="E131" s="7" t="s">
        <v>25</v>
      </c>
      <c r="F131" s="6">
        <v>28.253</v>
      </c>
      <c r="G131" s="7" t="s">
        <v>25</v>
      </c>
      <c r="H131" s="6">
        <v>160249044</v>
      </c>
      <c r="I131" s="7" t="s">
        <v>25</v>
      </c>
      <c r="J131" s="5">
        <v>646166000</v>
      </c>
      <c r="K131" s="7" t="s">
        <v>25</v>
      </c>
      <c r="L131" s="6">
        <v>248</v>
      </c>
      <c r="M131" s="7" t="s">
        <v>25</v>
      </c>
    </row>
    <row r="132" spans="1:13" x14ac:dyDescent="0.2">
      <c r="A132" s="1" t="s">
        <v>260</v>
      </c>
      <c r="B132" s="4">
        <v>4019364</v>
      </c>
      <c r="C132" s="1" t="s">
        <v>261</v>
      </c>
      <c r="D132" s="5">
        <v>3178000</v>
      </c>
      <c r="E132" s="5">
        <v>5959000</v>
      </c>
      <c r="F132" s="6">
        <v>13.342000000000001</v>
      </c>
      <c r="G132" s="6">
        <v>8.7769999999999992</v>
      </c>
      <c r="H132" s="6">
        <v>2417344</v>
      </c>
      <c r="I132" s="6">
        <v>4731129.8940625004</v>
      </c>
      <c r="J132" s="5">
        <v>142600000</v>
      </c>
      <c r="K132" s="5">
        <v>190400000</v>
      </c>
      <c r="L132" s="6">
        <v>17.12</v>
      </c>
      <c r="M132" s="6">
        <v>24.53125</v>
      </c>
    </row>
    <row r="133" spans="1:13" x14ac:dyDescent="0.2">
      <c r="A133" s="1" t="s">
        <v>262</v>
      </c>
      <c r="B133" s="4">
        <v>4143428</v>
      </c>
      <c r="C133" s="1" t="s">
        <v>263</v>
      </c>
      <c r="D133" s="5">
        <v>54566200</v>
      </c>
      <c r="E133" s="5">
        <v>20535200</v>
      </c>
      <c r="F133" s="6">
        <v>17.824999999999999</v>
      </c>
      <c r="G133" s="6">
        <v>15.159000000000001</v>
      </c>
      <c r="H133" s="6">
        <v>30400928.705680002</v>
      </c>
      <c r="I133" s="6">
        <v>20189604.261599999</v>
      </c>
      <c r="J133" s="5">
        <v>2516633171</v>
      </c>
      <c r="K133" s="5">
        <v>528525000</v>
      </c>
      <c r="L133" s="6">
        <v>12.08</v>
      </c>
      <c r="M133" s="6">
        <v>38.199903999999997</v>
      </c>
    </row>
    <row r="134" spans="1:13" x14ac:dyDescent="0.2">
      <c r="A134" s="1" t="s">
        <v>264</v>
      </c>
      <c r="B134" s="4">
        <v>4004236</v>
      </c>
      <c r="C134" s="1" t="s">
        <v>265</v>
      </c>
      <c r="D134" s="5">
        <v>51217000</v>
      </c>
      <c r="E134" s="5">
        <v>8995100</v>
      </c>
      <c r="F134" s="6">
        <v>13.226000000000001</v>
      </c>
      <c r="G134" s="6">
        <v>13.435</v>
      </c>
      <c r="H134" s="6">
        <v>165614259.80250001</v>
      </c>
      <c r="I134" s="6">
        <v>15328030.968499999</v>
      </c>
      <c r="J134" s="5">
        <v>1531897252</v>
      </c>
      <c r="K134" s="5">
        <v>2156800000</v>
      </c>
      <c r="L134" s="6">
        <v>108.82</v>
      </c>
      <c r="M134" s="6">
        <v>7.09375</v>
      </c>
    </row>
    <row r="135" spans="1:13" x14ac:dyDescent="0.2">
      <c r="A135" s="1" t="s">
        <v>266</v>
      </c>
      <c r="B135" s="4">
        <v>4182587</v>
      </c>
      <c r="C135" s="1" t="s">
        <v>267</v>
      </c>
      <c r="D135" s="5">
        <v>46660000</v>
      </c>
      <c r="E135" s="5">
        <v>35395000</v>
      </c>
      <c r="F135" s="6">
        <v>37.543999999999997</v>
      </c>
      <c r="G135" s="6">
        <v>26.504000000000001</v>
      </c>
      <c r="H135" s="6">
        <v>172740898.99132001</v>
      </c>
      <c r="I135" s="6">
        <v>189490569.33035001</v>
      </c>
      <c r="J135" s="5">
        <v>2044033986</v>
      </c>
      <c r="K135" s="5">
        <v>2606675600</v>
      </c>
      <c r="L135" s="6">
        <v>84.04</v>
      </c>
      <c r="M135" s="6">
        <v>72.474990000000005</v>
      </c>
    </row>
    <row r="136" spans="1:13" x14ac:dyDescent="0.2">
      <c r="A136" s="1" t="s">
        <v>268</v>
      </c>
      <c r="B136" s="4">
        <v>4010841</v>
      </c>
      <c r="C136" s="1" t="s">
        <v>269</v>
      </c>
      <c r="D136" s="5">
        <v>28257000</v>
      </c>
      <c r="E136" s="5">
        <v>9109000</v>
      </c>
      <c r="F136" s="6">
        <v>46.073999999999998</v>
      </c>
      <c r="G136" s="6">
        <v>48.26</v>
      </c>
      <c r="H136" s="6">
        <v>52628536.048260003</v>
      </c>
      <c r="I136" s="6">
        <v>9372862.0527500007</v>
      </c>
      <c r="J136" s="5">
        <v>879463103</v>
      </c>
      <c r="K136" s="5">
        <v>739968894</v>
      </c>
      <c r="L136" s="6">
        <v>59.97</v>
      </c>
      <c r="M136" s="6">
        <v>12.6875</v>
      </c>
    </row>
    <row r="137" spans="1:13" x14ac:dyDescent="0.2">
      <c r="A137" s="1" t="s">
        <v>270</v>
      </c>
      <c r="B137" s="4">
        <v>4979831</v>
      </c>
      <c r="C137" s="1" t="s">
        <v>271</v>
      </c>
      <c r="D137" s="5">
        <v>6323259680</v>
      </c>
      <c r="E137" s="7" t="s">
        <v>25</v>
      </c>
      <c r="F137" s="6">
        <v>12.507</v>
      </c>
      <c r="G137" s="7" t="s">
        <v>25</v>
      </c>
      <c r="H137" s="6">
        <v>2620472158.6097999</v>
      </c>
      <c r="I137" s="6">
        <v>169900023.739328</v>
      </c>
      <c r="J137" s="5">
        <v>12580279206</v>
      </c>
      <c r="K137" s="7" t="s">
        <v>25</v>
      </c>
      <c r="L137" s="6">
        <v>208.3</v>
      </c>
      <c r="M137" s="6">
        <v>13.238887999999999</v>
      </c>
    </row>
    <row r="138" spans="1:13" x14ac:dyDescent="0.2">
      <c r="A138" s="1" t="s">
        <v>272</v>
      </c>
      <c r="B138" s="4">
        <v>4041363</v>
      </c>
      <c r="C138" s="1" t="s">
        <v>273</v>
      </c>
      <c r="D138" s="5">
        <v>49954000</v>
      </c>
      <c r="E138" s="5">
        <v>10231000</v>
      </c>
      <c r="F138" s="6">
        <v>38.006999999999998</v>
      </c>
      <c r="G138" s="6">
        <v>33.926000000000002</v>
      </c>
      <c r="H138" s="6">
        <v>292072962.5</v>
      </c>
      <c r="I138" s="6">
        <v>173870718.37362501</v>
      </c>
      <c r="J138" s="5">
        <v>2713000000</v>
      </c>
      <c r="K138" s="5">
        <v>5614671898</v>
      </c>
      <c r="L138" s="6">
        <v>106.25</v>
      </c>
      <c r="M138" s="6">
        <v>31.0625</v>
      </c>
    </row>
    <row r="139" spans="1:13" x14ac:dyDescent="0.2">
      <c r="A139" s="1" t="s">
        <v>274</v>
      </c>
      <c r="B139" s="4">
        <v>4534354</v>
      </c>
      <c r="C139" s="1" t="s">
        <v>275</v>
      </c>
      <c r="D139" s="5">
        <v>8204000</v>
      </c>
      <c r="E139" s="5">
        <v>3542247</v>
      </c>
      <c r="F139" s="6">
        <v>16.710999999999999</v>
      </c>
      <c r="G139" s="6">
        <v>18.023</v>
      </c>
      <c r="H139" s="6">
        <v>70077525.111359999</v>
      </c>
      <c r="I139" s="6">
        <v>919728.01815112599</v>
      </c>
      <c r="J139" s="5">
        <v>1907202412</v>
      </c>
      <c r="K139" s="5">
        <v>1089087608</v>
      </c>
      <c r="L139" s="6">
        <v>37.44</v>
      </c>
      <c r="M139" s="6">
        <v>0.80974699999999999</v>
      </c>
    </row>
    <row r="140" spans="1:13" x14ac:dyDescent="0.2">
      <c r="A140" s="1" t="s">
        <v>276</v>
      </c>
      <c r="B140" s="4">
        <v>4001586</v>
      </c>
      <c r="C140" s="1" t="s">
        <v>277</v>
      </c>
      <c r="D140" s="5">
        <v>35127400</v>
      </c>
      <c r="E140" s="5">
        <v>7936500</v>
      </c>
      <c r="F140" s="6">
        <v>18.443000000000001</v>
      </c>
      <c r="G140" s="6">
        <v>10.031000000000001</v>
      </c>
      <c r="H140" s="6">
        <v>51172509.62286</v>
      </c>
      <c r="I140" s="6">
        <v>3799388.02987005</v>
      </c>
      <c r="J140" s="5">
        <v>523300000</v>
      </c>
      <c r="K140" s="5">
        <v>580162500</v>
      </c>
      <c r="L140" s="6">
        <v>97.83</v>
      </c>
      <c r="M140" s="6">
        <v>6.5432079999999999</v>
      </c>
    </row>
    <row r="141" spans="1:13" x14ac:dyDescent="0.2">
      <c r="A141" s="1" t="s">
        <v>278</v>
      </c>
      <c r="B141" s="4">
        <v>7933986</v>
      </c>
      <c r="C141" s="1" t="s">
        <v>279</v>
      </c>
      <c r="D141" s="5">
        <v>78960000</v>
      </c>
      <c r="E141" s="7" t="s">
        <v>25</v>
      </c>
      <c r="F141" s="6">
        <v>12.587</v>
      </c>
      <c r="G141" s="7" t="s">
        <v>25</v>
      </c>
      <c r="H141" s="6">
        <v>71871299.269999996</v>
      </c>
      <c r="I141" s="7" t="s">
        <v>25</v>
      </c>
      <c r="J141" s="5">
        <v>3666903024</v>
      </c>
      <c r="K141" s="7" t="s">
        <v>25</v>
      </c>
      <c r="L141" s="6">
        <v>19.600000000000001</v>
      </c>
      <c r="M141" s="7" t="s">
        <v>25</v>
      </c>
    </row>
    <row r="142" spans="1:13" x14ac:dyDescent="0.2">
      <c r="A142" s="1" t="s">
        <v>280</v>
      </c>
      <c r="B142" s="4">
        <v>4255275</v>
      </c>
      <c r="C142" s="1" t="s">
        <v>281</v>
      </c>
      <c r="D142" s="5">
        <v>12137000</v>
      </c>
      <c r="E142" s="5">
        <v>4382000</v>
      </c>
      <c r="F142" s="6">
        <v>30.93</v>
      </c>
      <c r="G142" s="6">
        <v>12.048999999999999</v>
      </c>
      <c r="H142" s="6">
        <v>40598819.844099998</v>
      </c>
      <c r="I142" s="6">
        <v>4073908.6492676502</v>
      </c>
      <c r="J142" s="5">
        <v>253267747</v>
      </c>
      <c r="K142" s="5">
        <v>172543180</v>
      </c>
      <c r="L142" s="6">
        <v>160.30000000000001</v>
      </c>
      <c r="M142" s="6">
        <v>23.954243999999999</v>
      </c>
    </row>
    <row r="143" spans="1:13" x14ac:dyDescent="0.2">
      <c r="A143" s="1" t="s">
        <v>282</v>
      </c>
      <c r="B143" s="4">
        <v>4011879</v>
      </c>
      <c r="C143" s="1" t="s">
        <v>283</v>
      </c>
      <c r="D143" s="5">
        <v>17362217</v>
      </c>
      <c r="E143" s="5">
        <v>1499439</v>
      </c>
      <c r="F143" s="6">
        <v>5.9029999999999996</v>
      </c>
      <c r="G143" s="6">
        <v>7.6909999999999998</v>
      </c>
      <c r="H143" s="6">
        <v>6528298.34253</v>
      </c>
      <c r="I143" s="7" t="s">
        <v>25</v>
      </c>
      <c r="J143" s="5">
        <v>236789927</v>
      </c>
      <c r="K143" s="5">
        <v>41112679</v>
      </c>
      <c r="L143" s="6">
        <v>27.57</v>
      </c>
      <c r="M143" s="7" t="s">
        <v>25</v>
      </c>
    </row>
    <row r="144" spans="1:13" x14ac:dyDescent="0.2">
      <c r="A144" s="1" t="s">
        <v>284</v>
      </c>
      <c r="B144" s="4">
        <v>4912122</v>
      </c>
      <c r="C144" s="1" t="s">
        <v>285</v>
      </c>
      <c r="D144" s="5">
        <v>4411842</v>
      </c>
      <c r="E144" s="5">
        <v>304615</v>
      </c>
      <c r="F144" s="6">
        <v>6.3070000000000004</v>
      </c>
      <c r="G144" s="6">
        <v>-2.8420000000000001</v>
      </c>
      <c r="H144" s="6">
        <v>2329353.1450800002</v>
      </c>
      <c r="I144" s="6">
        <v>210249.93187500001</v>
      </c>
      <c r="J144" s="5">
        <v>30634200</v>
      </c>
      <c r="K144" s="5">
        <v>6257392</v>
      </c>
      <c r="L144" s="6">
        <v>76.33</v>
      </c>
      <c r="M144" s="6">
        <v>33.5625</v>
      </c>
    </row>
    <row r="145" spans="1:13" x14ac:dyDescent="0.2">
      <c r="A145" s="1" t="s">
        <v>286</v>
      </c>
      <c r="B145" s="4">
        <v>4062496</v>
      </c>
      <c r="C145" s="1" t="s">
        <v>287</v>
      </c>
      <c r="D145" s="5">
        <v>35820000</v>
      </c>
      <c r="E145" s="5">
        <v>3196780</v>
      </c>
      <c r="F145" s="6">
        <v>29.199000000000002</v>
      </c>
      <c r="G145" s="6">
        <v>33.542000000000002</v>
      </c>
      <c r="H145" s="6">
        <v>162342180</v>
      </c>
      <c r="I145" s="6">
        <v>66890516.460625</v>
      </c>
      <c r="J145" s="5">
        <v>1114000000</v>
      </c>
      <c r="K145" s="5">
        <v>1495302000</v>
      </c>
      <c r="L145" s="6">
        <v>145.86000000000001</v>
      </c>
      <c r="M145" s="6">
        <v>44.6875</v>
      </c>
    </row>
    <row r="146" spans="1:13" x14ac:dyDescent="0.2">
      <c r="A146" s="1" t="s">
        <v>288</v>
      </c>
      <c r="B146" s="4">
        <v>4916719</v>
      </c>
      <c r="C146" s="1" t="s">
        <v>289</v>
      </c>
      <c r="D146" s="5">
        <v>5000</v>
      </c>
      <c r="E146" s="5">
        <v>19942000</v>
      </c>
      <c r="F146" s="7" t="s">
        <v>25</v>
      </c>
      <c r="G146" s="6">
        <v>5.19</v>
      </c>
      <c r="H146" s="6">
        <v>7123.7323237999999</v>
      </c>
      <c r="I146" s="6">
        <v>1727690.76</v>
      </c>
      <c r="J146" s="5">
        <v>52925203</v>
      </c>
      <c r="K146" s="5">
        <v>28336143</v>
      </c>
      <c r="L146" s="6">
        <v>0.1346</v>
      </c>
      <c r="M146" s="6">
        <v>62</v>
      </c>
    </row>
    <row r="147" spans="1:13" x14ac:dyDescent="0.2">
      <c r="A147" s="1" t="s">
        <v>290</v>
      </c>
      <c r="B147" s="4">
        <v>4070442</v>
      </c>
      <c r="C147" s="1" t="s">
        <v>291</v>
      </c>
      <c r="D147" s="5">
        <v>14963900</v>
      </c>
      <c r="E147" s="5">
        <v>328219</v>
      </c>
      <c r="F147" s="6">
        <v>7.8319999999999999</v>
      </c>
      <c r="G147" s="6">
        <v>15.351000000000001</v>
      </c>
      <c r="H147" s="6">
        <v>11949418.581590001</v>
      </c>
      <c r="I147" s="6">
        <v>184932.5722</v>
      </c>
      <c r="J147" s="5">
        <v>228171845</v>
      </c>
      <c r="K147" s="5">
        <v>108783866</v>
      </c>
      <c r="L147" s="6">
        <v>52.31</v>
      </c>
      <c r="M147" s="6">
        <v>1.7</v>
      </c>
    </row>
    <row r="148" spans="1:13" x14ac:dyDescent="0.2">
      <c r="A148" s="1" t="s">
        <v>292</v>
      </c>
      <c r="B148" s="4">
        <v>4157438</v>
      </c>
      <c r="C148" s="1" t="s">
        <v>293</v>
      </c>
      <c r="D148" s="5">
        <v>8778350000</v>
      </c>
      <c r="E148" s="7" t="s">
        <v>25</v>
      </c>
      <c r="F148" s="6">
        <v>16.265000000000001</v>
      </c>
      <c r="G148" s="7" t="s">
        <v>25</v>
      </c>
      <c r="H148" s="6">
        <v>17628479279.149601</v>
      </c>
      <c r="I148" s="6">
        <v>31260848.326400001</v>
      </c>
      <c r="J148" s="5">
        <v>6765727081</v>
      </c>
      <c r="K148" s="7" t="s">
        <v>25</v>
      </c>
      <c r="L148" s="6">
        <v>1302.7750000000001</v>
      </c>
      <c r="M148" s="6">
        <v>42.35</v>
      </c>
    </row>
    <row r="149" spans="1:13" x14ac:dyDescent="0.2">
      <c r="A149" s="1" t="s">
        <v>294</v>
      </c>
      <c r="B149" s="4">
        <v>4102003</v>
      </c>
      <c r="C149" s="1" t="s">
        <v>295</v>
      </c>
      <c r="D149" s="5">
        <v>14965000</v>
      </c>
      <c r="E149" s="5">
        <v>2103300</v>
      </c>
      <c r="F149" s="6">
        <v>29.274999999999999</v>
      </c>
      <c r="G149" s="6">
        <v>30.338000000000001</v>
      </c>
      <c r="H149" s="6">
        <v>51697923.80793</v>
      </c>
      <c r="I149" s="6">
        <v>2881488.9695886802</v>
      </c>
      <c r="J149" s="5">
        <v>314600000</v>
      </c>
      <c r="K149" s="5">
        <v>258021428</v>
      </c>
      <c r="L149" s="6">
        <v>164.31</v>
      </c>
      <c r="M149" s="6">
        <v>11.083333</v>
      </c>
    </row>
    <row r="150" spans="1:13" x14ac:dyDescent="0.2">
      <c r="A150" s="1" t="s">
        <v>296</v>
      </c>
      <c r="B150" s="4">
        <v>4054105</v>
      </c>
      <c r="C150" s="1" t="s">
        <v>297</v>
      </c>
      <c r="D150" s="5">
        <v>6392517</v>
      </c>
      <c r="E150" s="5">
        <v>2699319</v>
      </c>
      <c r="F150" s="6">
        <v>8.1159999999999997</v>
      </c>
      <c r="G150" s="6">
        <v>12.885999999999999</v>
      </c>
      <c r="H150" s="6">
        <v>9180802.1128000002</v>
      </c>
      <c r="I150" s="6">
        <v>4753199.3145000003</v>
      </c>
      <c r="J150" s="5">
        <v>103451817</v>
      </c>
      <c r="K150" s="5">
        <v>176050349</v>
      </c>
      <c r="L150" s="6">
        <v>88.16</v>
      </c>
      <c r="M150" s="6">
        <v>26.75</v>
      </c>
    </row>
    <row r="151" spans="1:13" x14ac:dyDescent="0.2">
      <c r="A151" s="1" t="s">
        <v>298</v>
      </c>
      <c r="B151" s="4">
        <v>4165755</v>
      </c>
      <c r="C151" s="1" t="s">
        <v>299</v>
      </c>
      <c r="D151" s="5">
        <v>60441000</v>
      </c>
      <c r="E151" s="5">
        <v>28672000</v>
      </c>
      <c r="F151" s="6">
        <v>34.609000000000002</v>
      </c>
      <c r="G151" s="6">
        <v>23.228000000000002</v>
      </c>
      <c r="H151" s="6">
        <v>195313479.91415</v>
      </c>
      <c r="I151" s="6">
        <v>148203838.69286799</v>
      </c>
      <c r="J151" s="5">
        <v>797241945</v>
      </c>
      <c r="K151" s="5">
        <v>862562700</v>
      </c>
      <c r="L151" s="6">
        <v>242.45</v>
      </c>
      <c r="M151" s="6">
        <v>165.39996600000001</v>
      </c>
    </row>
    <row r="152" spans="1:13" x14ac:dyDescent="0.2">
      <c r="A152" s="1" t="s">
        <v>300</v>
      </c>
      <c r="B152" s="4">
        <v>4160996</v>
      </c>
      <c r="C152" s="1" t="s">
        <v>301</v>
      </c>
      <c r="D152" s="5">
        <v>19308000</v>
      </c>
      <c r="E152" s="5">
        <v>3611288</v>
      </c>
      <c r="F152" s="6">
        <v>42.588999999999999</v>
      </c>
      <c r="G152" s="6">
        <v>24.201000000000001</v>
      </c>
      <c r="H152" s="6">
        <v>32697832.043400001</v>
      </c>
      <c r="I152" s="6">
        <v>2414366.5710999998</v>
      </c>
      <c r="J152" s="5">
        <v>530020902</v>
      </c>
      <c r="K152" s="5">
        <v>408194704</v>
      </c>
      <c r="L152" s="6">
        <v>61.83</v>
      </c>
      <c r="M152" s="6">
        <v>12.75</v>
      </c>
    </row>
    <row r="153" spans="1:13" x14ac:dyDescent="0.2">
      <c r="A153" s="1" t="s">
        <v>302</v>
      </c>
      <c r="B153" s="4">
        <v>4967745</v>
      </c>
      <c r="C153" s="1" t="s">
        <v>303</v>
      </c>
      <c r="D153" s="5">
        <v>22370616</v>
      </c>
      <c r="E153" s="5">
        <v>1017116</v>
      </c>
      <c r="F153" s="6">
        <v>3.9620000000000002</v>
      </c>
      <c r="G153" s="6">
        <v>2.9140000000000001</v>
      </c>
      <c r="H153" s="6">
        <v>2190431.04</v>
      </c>
      <c r="I153" s="6">
        <v>50119.283199999998</v>
      </c>
      <c r="J153" s="5">
        <v>625837440</v>
      </c>
      <c r="K153" s="5">
        <v>460281440</v>
      </c>
      <c r="L153" s="6">
        <v>3.5</v>
      </c>
      <c r="M153" s="6">
        <v>0.28000000000000003</v>
      </c>
    </row>
    <row r="154" spans="1:13" x14ac:dyDescent="0.2">
      <c r="A154" s="1" t="s">
        <v>304</v>
      </c>
      <c r="B154" s="4">
        <v>4556629</v>
      </c>
      <c r="C154" s="1" t="s">
        <v>305</v>
      </c>
      <c r="D154" s="5">
        <v>8892411943</v>
      </c>
      <c r="E154" s="5">
        <v>4326579860</v>
      </c>
      <c r="F154" s="6">
        <v>16.837</v>
      </c>
      <c r="G154" s="6">
        <v>18.091999999999999</v>
      </c>
      <c r="H154" s="6">
        <v>11340132627.4</v>
      </c>
      <c r="I154" s="7" t="s">
        <v>25</v>
      </c>
      <c r="J154" s="5">
        <v>75547250</v>
      </c>
      <c r="K154" s="5">
        <v>74317419</v>
      </c>
      <c r="L154" s="6">
        <v>153200</v>
      </c>
      <c r="M154" s="7" t="s">
        <v>25</v>
      </c>
    </row>
    <row r="155" spans="1:13" x14ac:dyDescent="0.2">
      <c r="A155" s="1" t="s">
        <v>306</v>
      </c>
      <c r="B155" s="4">
        <v>4389031</v>
      </c>
      <c r="C155" s="1" t="s">
        <v>307</v>
      </c>
      <c r="D155" s="5">
        <v>258935494000</v>
      </c>
      <c r="E155" s="5">
        <v>43527806000</v>
      </c>
      <c r="F155" s="6">
        <v>17.006</v>
      </c>
      <c r="G155" s="6">
        <v>27.731000000000002</v>
      </c>
      <c r="H155" s="6">
        <v>519893771585</v>
      </c>
      <c r="I155" s="7" t="s">
        <v>25</v>
      </c>
      <c r="J155" s="5">
        <v>6792669250</v>
      </c>
      <c r="K155" s="5">
        <v>8430785400</v>
      </c>
      <c r="L155" s="6">
        <v>78500</v>
      </c>
      <c r="M155" s="7" t="s">
        <v>25</v>
      </c>
    </row>
    <row r="156" spans="1:13" x14ac:dyDescent="0.2">
      <c r="A156" s="1" t="s">
        <v>308</v>
      </c>
      <c r="B156" s="4">
        <v>4207750</v>
      </c>
      <c r="C156" s="1" t="s">
        <v>309</v>
      </c>
      <c r="D156" s="5">
        <v>17843000</v>
      </c>
      <c r="E156" s="5">
        <v>1860878</v>
      </c>
      <c r="F156" s="6">
        <v>7.9580000000000002</v>
      </c>
      <c r="G156" s="6">
        <v>12.733000000000001</v>
      </c>
      <c r="H156" s="6">
        <v>11274144.78468</v>
      </c>
      <c r="I156" s="6">
        <v>1856036.0325</v>
      </c>
      <c r="J156" s="5">
        <v>421604856</v>
      </c>
      <c r="K156" s="5">
        <v>409607952</v>
      </c>
      <c r="L156" s="6">
        <v>26.58</v>
      </c>
      <c r="M156" s="6">
        <v>4.53125</v>
      </c>
    </row>
    <row r="157" spans="1:13" x14ac:dyDescent="0.2">
      <c r="A157" s="1" t="s">
        <v>310</v>
      </c>
      <c r="B157" s="4">
        <v>4914320</v>
      </c>
      <c r="C157" s="1" t="s">
        <v>311</v>
      </c>
      <c r="D157" s="5">
        <v>9562000</v>
      </c>
      <c r="E157" s="5">
        <v>1583696</v>
      </c>
      <c r="F157" s="6">
        <v>2.1230000000000002</v>
      </c>
      <c r="G157" s="6">
        <v>6.2160000000000002</v>
      </c>
      <c r="H157" s="6">
        <v>3471696.4149000002</v>
      </c>
      <c r="I157" s="6">
        <v>232053.12</v>
      </c>
      <c r="J157" s="5">
        <v>971055</v>
      </c>
      <c r="K157" s="5">
        <v>1487520</v>
      </c>
      <c r="L157" s="6">
        <v>3575.18</v>
      </c>
      <c r="M157" s="6">
        <v>156</v>
      </c>
    </row>
    <row r="158" spans="1:13" x14ac:dyDescent="0.2">
      <c r="A158" s="1" t="s">
        <v>312</v>
      </c>
      <c r="B158" s="4">
        <v>4994157</v>
      </c>
      <c r="C158" s="1" t="s">
        <v>313</v>
      </c>
      <c r="D158" s="5">
        <v>3636326</v>
      </c>
      <c r="E158" s="5">
        <v>2620513.2889999999</v>
      </c>
      <c r="F158" s="6">
        <v>17.305</v>
      </c>
      <c r="G158" s="6">
        <v>2.8220000000000001</v>
      </c>
      <c r="H158" s="6">
        <v>4145383.5194000001</v>
      </c>
      <c r="I158" s="6">
        <v>264924.67499999999</v>
      </c>
      <c r="J158" s="5">
        <v>46943358</v>
      </c>
      <c r="K158" s="5">
        <v>44765000</v>
      </c>
      <c r="L158" s="6">
        <v>100.1</v>
      </c>
      <c r="M158" s="6">
        <v>6.35</v>
      </c>
    </row>
    <row r="159" spans="1:13" x14ac:dyDescent="0.2">
      <c r="A159" s="1" t="s">
        <v>314</v>
      </c>
      <c r="B159" s="4">
        <v>4007403</v>
      </c>
      <c r="C159" s="1" t="s">
        <v>315</v>
      </c>
      <c r="D159" s="5">
        <v>5108300</v>
      </c>
      <c r="E159" s="5">
        <v>2213800</v>
      </c>
      <c r="F159" s="6">
        <v>28.126999999999999</v>
      </c>
      <c r="G159" s="6">
        <v>14.364000000000001</v>
      </c>
      <c r="H159" s="6">
        <v>15303021.31246</v>
      </c>
      <c r="I159" s="6">
        <v>1636271.6610000001</v>
      </c>
      <c r="J159" s="5">
        <v>52694017</v>
      </c>
      <c r="K159" s="5">
        <v>57822622</v>
      </c>
      <c r="L159" s="6">
        <v>289.94</v>
      </c>
      <c r="M159" s="6">
        <v>27.9375</v>
      </c>
    </row>
    <row r="160" spans="1:13" x14ac:dyDescent="0.2">
      <c r="A160" s="1" t="s">
        <v>316</v>
      </c>
      <c r="B160" s="4">
        <v>4354366</v>
      </c>
      <c r="C160" s="1" t="s">
        <v>317</v>
      </c>
      <c r="D160" s="5">
        <v>7467490</v>
      </c>
      <c r="E160" s="5">
        <v>501792</v>
      </c>
      <c r="F160" s="6">
        <v>42.304000000000002</v>
      </c>
      <c r="G160" s="6">
        <v>25.988</v>
      </c>
      <c r="H160" s="6">
        <v>17683836.69328</v>
      </c>
      <c r="I160" s="6">
        <v>485855.90422864002</v>
      </c>
      <c r="J160" s="5">
        <v>285637808</v>
      </c>
      <c r="K160" s="5">
        <v>263196524</v>
      </c>
      <c r="L160" s="6">
        <v>61.91</v>
      </c>
      <c r="M160" s="6">
        <v>2.0180600000000002</v>
      </c>
    </row>
    <row r="161" spans="1:13" x14ac:dyDescent="0.2">
      <c r="A161" s="1" t="s">
        <v>318</v>
      </c>
      <c r="B161" s="4">
        <v>4236752</v>
      </c>
      <c r="C161" s="1" t="s">
        <v>319</v>
      </c>
      <c r="D161" s="5">
        <v>22637000</v>
      </c>
      <c r="E161" s="5">
        <v>10574000</v>
      </c>
      <c r="F161" s="6">
        <v>5.1550000000000002</v>
      </c>
      <c r="G161" s="6">
        <v>6.6479999999999997</v>
      </c>
      <c r="H161" s="6">
        <v>14566818.13472</v>
      </c>
      <c r="I161" s="6">
        <v>6509360.6568014203</v>
      </c>
      <c r="J161" s="5">
        <v>146370761</v>
      </c>
      <c r="K161" s="5">
        <v>134350116</v>
      </c>
      <c r="L161" s="6">
        <v>99.52</v>
      </c>
      <c r="M161" s="6">
        <v>48.549954999999997</v>
      </c>
    </row>
    <row r="162" spans="1:13" x14ac:dyDescent="0.2">
      <c r="A162" s="1" t="s">
        <v>320</v>
      </c>
      <c r="B162" s="4">
        <v>4609861</v>
      </c>
      <c r="C162" s="1" t="s">
        <v>321</v>
      </c>
      <c r="D162" s="5">
        <v>5469000</v>
      </c>
      <c r="E162" s="5">
        <v>395847</v>
      </c>
      <c r="F162" s="6">
        <v>11.7</v>
      </c>
      <c r="G162" s="6">
        <v>8.9559999999999995</v>
      </c>
      <c r="H162" s="6">
        <v>3982326.4781999998</v>
      </c>
      <c r="I162" s="6">
        <v>572625.98549999995</v>
      </c>
      <c r="J162" s="5">
        <v>20169178</v>
      </c>
      <c r="K162" s="5">
        <v>10170235</v>
      </c>
      <c r="L162" s="6">
        <v>197.4</v>
      </c>
      <c r="M162" s="6">
        <v>60.3</v>
      </c>
    </row>
    <row r="163" spans="1:13" x14ac:dyDescent="0.2">
      <c r="A163" s="1" t="s">
        <v>322</v>
      </c>
      <c r="B163" s="4">
        <v>4991518</v>
      </c>
      <c r="C163" s="1" t="s">
        <v>323</v>
      </c>
      <c r="D163" s="5">
        <v>3281700</v>
      </c>
      <c r="E163" s="5">
        <v>5736000</v>
      </c>
      <c r="F163" s="6">
        <v>12.173999999999999</v>
      </c>
      <c r="G163" s="6">
        <v>10.739000000000001</v>
      </c>
      <c r="H163" s="6">
        <v>2903050.3635499999</v>
      </c>
      <c r="I163" s="6">
        <v>4218994.824</v>
      </c>
      <c r="J163" s="5">
        <v>33811296</v>
      </c>
      <c r="K163" s="5">
        <v>34661540</v>
      </c>
      <c r="L163" s="6">
        <v>85.55</v>
      </c>
      <c r="M163" s="6">
        <v>116.4</v>
      </c>
    </row>
    <row r="164" spans="1:13" x14ac:dyDescent="0.2">
      <c r="A164" s="1" t="s">
        <v>324</v>
      </c>
      <c r="B164" s="4">
        <v>103122</v>
      </c>
      <c r="C164" s="1" t="s">
        <v>325</v>
      </c>
      <c r="D164" s="5">
        <v>3164700</v>
      </c>
      <c r="E164" s="5">
        <v>146234</v>
      </c>
      <c r="F164" s="6">
        <v>39.46</v>
      </c>
      <c r="G164" s="6">
        <v>69.566999999999993</v>
      </c>
      <c r="H164" s="6">
        <v>16816285.01094</v>
      </c>
      <c r="I164" s="6">
        <v>623240.77875000006</v>
      </c>
      <c r="J164" s="5">
        <v>124436432</v>
      </c>
      <c r="K164" s="5">
        <v>17509000</v>
      </c>
      <c r="L164" s="6">
        <v>135.13</v>
      </c>
      <c r="M164" s="6">
        <v>35.625</v>
      </c>
    </row>
    <row r="165" spans="1:13" x14ac:dyDescent="0.2">
      <c r="A165" s="1" t="s">
        <v>326</v>
      </c>
      <c r="B165" s="4">
        <v>4812438</v>
      </c>
      <c r="C165" s="1" t="s">
        <v>327</v>
      </c>
      <c r="D165" s="5">
        <v>438856800</v>
      </c>
      <c r="E165" s="5">
        <v>4437100</v>
      </c>
      <c r="F165" s="6">
        <v>26.548999999999999</v>
      </c>
      <c r="G165" s="6">
        <v>24.324000000000002</v>
      </c>
      <c r="H165" s="6">
        <v>3028320632.3855</v>
      </c>
      <c r="I165" s="7" t="s">
        <v>25</v>
      </c>
      <c r="J165" s="5">
        <v>2399334970</v>
      </c>
      <c r="K165" s="5">
        <v>1850739960</v>
      </c>
      <c r="L165" s="6">
        <v>1262.1500000000001</v>
      </c>
      <c r="M165" s="6">
        <v>13.386231</v>
      </c>
    </row>
    <row r="166" spans="1:13" x14ac:dyDescent="0.2">
      <c r="A166" s="1" t="s">
        <v>328</v>
      </c>
      <c r="B166" s="4">
        <v>4984060</v>
      </c>
      <c r="C166" s="1" t="s">
        <v>329</v>
      </c>
      <c r="D166" s="5">
        <v>3244200</v>
      </c>
      <c r="E166" s="7" t="s">
        <v>25</v>
      </c>
      <c r="F166" s="6">
        <v>-3.8559999999999999</v>
      </c>
      <c r="G166" s="7" t="s">
        <v>25</v>
      </c>
      <c r="H166" s="6">
        <v>252641.41699999999</v>
      </c>
      <c r="I166" s="7" t="s">
        <v>25</v>
      </c>
      <c r="J166" s="5">
        <v>15293064</v>
      </c>
      <c r="K166" s="7" t="s">
        <v>25</v>
      </c>
      <c r="L166" s="6">
        <v>16.52</v>
      </c>
      <c r="M166" s="6">
        <v>2000</v>
      </c>
    </row>
    <row r="167" spans="1:13" x14ac:dyDescent="0.2">
      <c r="A167" s="1" t="s">
        <v>330</v>
      </c>
      <c r="B167" s="4">
        <v>4004303</v>
      </c>
      <c r="C167" s="1" t="s">
        <v>331</v>
      </c>
      <c r="D167" s="5">
        <v>2974489</v>
      </c>
      <c r="E167" s="5">
        <v>1764482</v>
      </c>
      <c r="F167" s="6">
        <v>24.620999999999999</v>
      </c>
      <c r="G167" s="6">
        <v>14.532</v>
      </c>
      <c r="H167" s="6">
        <v>11737357.687279999</v>
      </c>
      <c r="I167" s="6">
        <v>1709511.8218749999</v>
      </c>
      <c r="J167" s="5">
        <v>47040000</v>
      </c>
      <c r="K167" s="5">
        <v>38344427</v>
      </c>
      <c r="L167" s="6">
        <v>249.77</v>
      </c>
      <c r="M167" s="6">
        <v>44.6875</v>
      </c>
    </row>
    <row r="168" spans="1:13" x14ac:dyDescent="0.2">
      <c r="A168" s="1" t="s">
        <v>332</v>
      </c>
      <c r="B168" s="4">
        <v>4133211</v>
      </c>
      <c r="C168" s="1" t="s">
        <v>333</v>
      </c>
      <c r="D168" s="5">
        <v>9357000</v>
      </c>
      <c r="E168" s="5">
        <v>5626000</v>
      </c>
      <c r="F168" s="6">
        <v>19.204999999999998</v>
      </c>
      <c r="G168" s="6">
        <v>28.527999999999999</v>
      </c>
      <c r="H168" s="6">
        <v>12815311.906649999</v>
      </c>
      <c r="I168" s="6">
        <v>14183464.9725</v>
      </c>
      <c r="J168" s="5">
        <v>298000000</v>
      </c>
      <c r="K168" s="5">
        <v>421000000</v>
      </c>
      <c r="L168" s="6">
        <v>42.99</v>
      </c>
      <c r="M168" s="6">
        <v>33.75</v>
      </c>
    </row>
    <row r="169" spans="1:13" x14ac:dyDescent="0.2">
      <c r="A169" s="1" t="s">
        <v>334</v>
      </c>
      <c r="B169" s="4">
        <v>4913043</v>
      </c>
      <c r="C169" s="1" t="s">
        <v>335</v>
      </c>
      <c r="D169" s="5">
        <v>15910000</v>
      </c>
      <c r="E169" s="5">
        <v>4440300</v>
      </c>
      <c r="F169" s="6">
        <v>15.901999999999999</v>
      </c>
      <c r="G169" s="6">
        <v>14.922000000000001</v>
      </c>
      <c r="H169" s="6">
        <v>52800264.797150001</v>
      </c>
      <c r="I169" s="6">
        <v>10335287.141249999</v>
      </c>
      <c r="J169" s="5">
        <v>357619915</v>
      </c>
      <c r="K169" s="5">
        <v>475722024</v>
      </c>
      <c r="L169" s="6">
        <v>147.55000000000001</v>
      </c>
      <c r="M169" s="6">
        <v>21.71875</v>
      </c>
    </row>
    <row r="170" spans="1:13" x14ac:dyDescent="0.2">
      <c r="A170" s="1" t="s">
        <v>336</v>
      </c>
      <c r="B170" s="4">
        <v>4054015</v>
      </c>
      <c r="C170" s="1" t="s">
        <v>337</v>
      </c>
      <c r="D170" s="5">
        <v>15616000</v>
      </c>
      <c r="E170" s="5">
        <v>11635398</v>
      </c>
      <c r="F170" s="6">
        <v>3.048</v>
      </c>
      <c r="G170" s="6">
        <v>19.361999999999998</v>
      </c>
      <c r="H170" s="6">
        <v>7824583.5584000004</v>
      </c>
      <c r="I170" s="6">
        <v>21295484.596625</v>
      </c>
      <c r="J170" s="5">
        <v>366000000</v>
      </c>
      <c r="K170" s="5">
        <v>850498941</v>
      </c>
      <c r="L170" s="6">
        <v>21.1</v>
      </c>
      <c r="M170" s="6">
        <v>25.0625</v>
      </c>
    </row>
    <row r="171" spans="1:13" x14ac:dyDescent="0.2">
      <c r="A171" s="1" t="s">
        <v>338</v>
      </c>
      <c r="B171" s="4">
        <v>4157456</v>
      </c>
      <c r="C171" s="1" t="s">
        <v>339</v>
      </c>
      <c r="D171" s="5">
        <v>56971100</v>
      </c>
      <c r="E171" s="5">
        <v>6650900</v>
      </c>
      <c r="F171" s="6">
        <v>20.170999999999999</v>
      </c>
      <c r="G171" s="6">
        <v>53.091999999999999</v>
      </c>
      <c r="H171" s="6">
        <v>111399424.48506001</v>
      </c>
      <c r="I171" s="6">
        <v>58784813.710392699</v>
      </c>
      <c r="J171" s="5">
        <v>18659870098</v>
      </c>
      <c r="K171" s="5">
        <v>21509743112</v>
      </c>
      <c r="L171" s="6">
        <v>5.97</v>
      </c>
      <c r="M171" s="6">
        <v>2.7109200000000002</v>
      </c>
    </row>
    <row r="172" spans="1:13" x14ac:dyDescent="0.2">
      <c r="A172" s="1" t="s">
        <v>340</v>
      </c>
      <c r="B172" s="4">
        <v>4912995</v>
      </c>
      <c r="C172" s="1" t="s">
        <v>341</v>
      </c>
      <c r="D172" s="5">
        <v>8529200</v>
      </c>
      <c r="E172" s="5">
        <v>641885</v>
      </c>
      <c r="F172" s="6">
        <v>18.850999999999999</v>
      </c>
      <c r="G172" s="6">
        <v>12.743</v>
      </c>
      <c r="H172" s="6">
        <v>13350768.17024</v>
      </c>
      <c r="I172" s="6">
        <v>701405.07799999998</v>
      </c>
      <c r="J172" s="5">
        <v>104398618</v>
      </c>
      <c r="K172" s="5">
        <v>28325280</v>
      </c>
      <c r="L172" s="6">
        <v>125.78</v>
      </c>
      <c r="M172" s="6">
        <v>29</v>
      </c>
    </row>
    <row r="173" spans="1:13" x14ac:dyDescent="0.2">
      <c r="A173" s="1" t="s">
        <v>342</v>
      </c>
      <c r="B173" s="4">
        <v>4985380</v>
      </c>
      <c r="C173" s="1" t="s">
        <v>343</v>
      </c>
      <c r="D173" s="5">
        <v>499645707</v>
      </c>
      <c r="E173" s="5">
        <v>116336954</v>
      </c>
      <c r="F173" s="6">
        <v>7.3</v>
      </c>
      <c r="G173" s="6">
        <v>21.553000000000001</v>
      </c>
      <c r="H173" s="6">
        <v>367200000</v>
      </c>
      <c r="I173" s="6">
        <v>33119988</v>
      </c>
      <c r="J173" s="5">
        <v>1200000000</v>
      </c>
      <c r="K173" s="5">
        <v>1200000000</v>
      </c>
      <c r="L173" s="6">
        <v>306</v>
      </c>
      <c r="M173" s="6">
        <v>27.599989999999998</v>
      </c>
    </row>
    <row r="174" spans="1:13" x14ac:dyDescent="0.2">
      <c r="A174" s="1" t="s">
        <v>344</v>
      </c>
      <c r="B174" s="4">
        <v>4231688</v>
      </c>
      <c r="C174" s="1" t="s">
        <v>345</v>
      </c>
      <c r="D174" s="5">
        <v>7888000</v>
      </c>
      <c r="E174" s="5">
        <v>4131000</v>
      </c>
      <c r="F174" s="6">
        <v>19.548999999999999</v>
      </c>
      <c r="G174" s="6">
        <v>21.931999999999999</v>
      </c>
      <c r="H174" s="6">
        <v>11606361.83</v>
      </c>
      <c r="I174" s="6">
        <v>12585362.24264</v>
      </c>
      <c r="J174" s="5">
        <v>51872332</v>
      </c>
      <c r="K174" s="5">
        <v>62426500</v>
      </c>
      <c r="L174" s="6">
        <v>227.8</v>
      </c>
      <c r="M174" s="6">
        <v>198.39992000000001</v>
      </c>
    </row>
    <row r="175" spans="1:13" x14ac:dyDescent="0.2">
      <c r="A175" s="1" t="s">
        <v>346</v>
      </c>
      <c r="B175" s="4">
        <v>4914214</v>
      </c>
      <c r="C175" s="1" t="s">
        <v>347</v>
      </c>
      <c r="D175" s="5">
        <v>11121605</v>
      </c>
      <c r="E175" s="5">
        <v>910079.28</v>
      </c>
      <c r="F175" s="6">
        <v>7.7539999999999996</v>
      </c>
      <c r="G175" s="6">
        <v>7.0460000000000003</v>
      </c>
      <c r="H175" s="6">
        <v>6379604.0386800002</v>
      </c>
      <c r="I175" s="6">
        <v>236732.58499999999</v>
      </c>
      <c r="J175" s="5">
        <v>53314310</v>
      </c>
      <c r="K175" s="5">
        <v>47939840</v>
      </c>
      <c r="L175" s="6">
        <v>119.64</v>
      </c>
      <c r="M175" s="6">
        <v>4.9375</v>
      </c>
    </row>
    <row r="176" spans="1:13" x14ac:dyDescent="0.2">
      <c r="A176" s="1" t="s">
        <v>348</v>
      </c>
      <c r="B176" s="4">
        <v>4298555</v>
      </c>
      <c r="C176" s="1" t="s">
        <v>349</v>
      </c>
      <c r="D176" s="5">
        <v>80418075</v>
      </c>
      <c r="E176" s="5">
        <v>735244</v>
      </c>
      <c r="F176" s="6">
        <v>8.5250000000000004</v>
      </c>
      <c r="G176" s="6">
        <v>16.736000000000001</v>
      </c>
      <c r="H176" s="6">
        <v>53357354.729199998</v>
      </c>
      <c r="I176" s="6">
        <v>5036260.824</v>
      </c>
      <c r="J176" s="5">
        <v>5634356360</v>
      </c>
      <c r="K176" s="5">
        <v>5588705360</v>
      </c>
      <c r="L176" s="6">
        <v>9.4700000000000006</v>
      </c>
      <c r="M176" s="6">
        <v>0.9</v>
      </c>
    </row>
    <row r="177" spans="1:13" x14ac:dyDescent="0.2">
      <c r="A177" s="1" t="s">
        <v>350</v>
      </c>
      <c r="B177" s="4">
        <v>4154741</v>
      </c>
      <c r="C177" s="1" t="s">
        <v>351</v>
      </c>
      <c r="D177" s="5">
        <v>20665900</v>
      </c>
      <c r="E177" s="5">
        <v>21853700</v>
      </c>
      <c r="F177" s="6">
        <v>4.2679999999999998</v>
      </c>
      <c r="G177" s="6">
        <v>5.532</v>
      </c>
      <c r="H177" s="6">
        <v>3623057.5756199998</v>
      </c>
      <c r="I177" s="6">
        <v>6630686.6210000003</v>
      </c>
      <c r="J177" s="5">
        <v>507431033</v>
      </c>
      <c r="K177" s="5">
        <v>17375684</v>
      </c>
      <c r="L177" s="6">
        <v>7.14</v>
      </c>
      <c r="M177" s="6">
        <v>383.5</v>
      </c>
    </row>
    <row r="178" spans="1:13" x14ac:dyDescent="0.2">
      <c r="A178" s="1" t="s">
        <v>352</v>
      </c>
      <c r="B178" s="4">
        <v>4171508</v>
      </c>
      <c r="C178" s="1" t="s">
        <v>353</v>
      </c>
      <c r="D178" s="5">
        <v>5182000</v>
      </c>
      <c r="E178" s="5">
        <v>2355024</v>
      </c>
      <c r="F178" s="6">
        <v>24.489000000000001</v>
      </c>
      <c r="G178" s="6">
        <v>26.437999999999999</v>
      </c>
      <c r="H178" s="6">
        <v>14904447.42928</v>
      </c>
      <c r="I178" s="6">
        <v>5761429.0759199997</v>
      </c>
      <c r="J178" s="5">
        <v>189750583</v>
      </c>
      <c r="K178" s="5">
        <v>145932854</v>
      </c>
      <c r="L178" s="6">
        <v>78.56</v>
      </c>
      <c r="M178" s="6">
        <v>39.479999999999997</v>
      </c>
    </row>
    <row r="179" spans="1:13" x14ac:dyDescent="0.2">
      <c r="A179" s="1" t="s">
        <v>354</v>
      </c>
      <c r="B179" s="4">
        <v>4023192</v>
      </c>
      <c r="C179" s="1" t="s">
        <v>355</v>
      </c>
      <c r="D179" s="5">
        <v>5864691</v>
      </c>
      <c r="E179" s="5">
        <v>1733199</v>
      </c>
      <c r="F179" s="6">
        <v>37.237000000000002</v>
      </c>
      <c r="G179" s="6">
        <v>19.648</v>
      </c>
      <c r="H179" s="6">
        <v>13851137.52108</v>
      </c>
      <c r="I179" s="6">
        <v>334774.81290625001</v>
      </c>
      <c r="J179" s="5">
        <v>196077880</v>
      </c>
      <c r="K179" s="5">
        <v>172231415</v>
      </c>
      <c r="L179" s="6">
        <v>72</v>
      </c>
      <c r="M179" s="6">
        <v>1.9437500000000001</v>
      </c>
    </row>
    <row r="180" spans="1:13" x14ac:dyDescent="0.2">
      <c r="A180" s="1" t="s">
        <v>356</v>
      </c>
      <c r="B180" s="4">
        <v>4916494</v>
      </c>
      <c r="C180" s="1" t="s">
        <v>357</v>
      </c>
      <c r="D180" s="5">
        <v>3644700</v>
      </c>
      <c r="E180" s="5">
        <v>1641571</v>
      </c>
      <c r="F180" s="6">
        <v>10.914</v>
      </c>
      <c r="G180" s="6">
        <v>8.8079999999999998</v>
      </c>
      <c r="H180" s="6">
        <v>2094920</v>
      </c>
      <c r="I180" s="6">
        <v>629462.16809279996</v>
      </c>
      <c r="J180" s="5">
        <v>2094920</v>
      </c>
      <c r="K180" s="5">
        <v>3117064</v>
      </c>
      <c r="L180" s="6">
        <v>1000</v>
      </c>
      <c r="M180" s="6">
        <v>189.99993000000001</v>
      </c>
    </row>
    <row r="181" spans="1:13" x14ac:dyDescent="0.2">
      <c r="A181" s="1" t="s">
        <v>358</v>
      </c>
      <c r="B181" s="4">
        <v>4540311</v>
      </c>
      <c r="C181" s="1" t="s">
        <v>359</v>
      </c>
      <c r="D181" s="5">
        <v>14281976</v>
      </c>
      <c r="E181" s="5">
        <v>2049819</v>
      </c>
      <c r="F181" s="6">
        <v>12.207000000000001</v>
      </c>
      <c r="G181" s="6">
        <v>15.137</v>
      </c>
      <c r="H181" s="6">
        <v>10421738.926720001</v>
      </c>
      <c r="I181" s="6">
        <v>3325011.6798749999</v>
      </c>
      <c r="J181" s="5">
        <v>67181833</v>
      </c>
      <c r="K181" s="5">
        <v>119661152</v>
      </c>
      <c r="L181" s="6">
        <v>152.68</v>
      </c>
      <c r="M181" s="6">
        <v>27.84375</v>
      </c>
    </row>
    <row r="182" spans="1:13" x14ac:dyDescent="0.2">
      <c r="A182" s="1" t="s">
        <v>360</v>
      </c>
      <c r="B182" s="4">
        <v>4187119</v>
      </c>
      <c r="C182" s="1" t="s">
        <v>361</v>
      </c>
      <c r="D182" s="5">
        <v>10460000</v>
      </c>
      <c r="E182" s="5">
        <v>9599000</v>
      </c>
      <c r="F182" s="6">
        <v>13.585000000000001</v>
      </c>
      <c r="G182" s="6">
        <v>18.689</v>
      </c>
      <c r="H182" s="6">
        <v>18357013.663320001</v>
      </c>
      <c r="I182" s="6">
        <v>9246036.8000000007</v>
      </c>
      <c r="J182" s="5">
        <v>533324046</v>
      </c>
      <c r="K182" s="5">
        <v>519946000</v>
      </c>
      <c r="L182" s="6">
        <v>34.42</v>
      </c>
      <c r="M182" s="6">
        <v>18.2</v>
      </c>
    </row>
    <row r="183" spans="1:13" x14ac:dyDescent="0.2">
      <c r="A183" s="1" t="s">
        <v>362</v>
      </c>
      <c r="B183" s="4">
        <v>4315667</v>
      </c>
      <c r="C183" s="1" t="s">
        <v>363</v>
      </c>
      <c r="D183" s="5">
        <v>27638348</v>
      </c>
      <c r="E183" s="5">
        <v>3921267</v>
      </c>
      <c r="F183" s="6">
        <v>5.976</v>
      </c>
      <c r="G183" s="6">
        <v>34.691000000000003</v>
      </c>
      <c r="H183" s="6">
        <v>11372602.18878</v>
      </c>
      <c r="I183" s="6">
        <v>1544617.81526553</v>
      </c>
      <c r="J183" s="5">
        <v>1230942660</v>
      </c>
      <c r="K183" s="5">
        <v>967897090</v>
      </c>
      <c r="L183" s="6">
        <v>9.2899999999999991</v>
      </c>
      <c r="M183" s="6">
        <v>1.951176</v>
      </c>
    </row>
    <row r="184" spans="1:13" x14ac:dyDescent="0.2">
      <c r="A184" s="1" t="s">
        <v>364</v>
      </c>
      <c r="B184" s="4">
        <v>6333299</v>
      </c>
      <c r="C184" s="1" t="s">
        <v>365</v>
      </c>
      <c r="D184" s="5">
        <v>5113719</v>
      </c>
      <c r="E184" s="5">
        <v>2368519</v>
      </c>
      <c r="F184" s="6">
        <v>22.916</v>
      </c>
      <c r="G184" s="6">
        <v>7.7279999999999998</v>
      </c>
      <c r="H184" s="6">
        <v>3260991.6144650001</v>
      </c>
      <c r="I184" s="6">
        <v>531057.81903944002</v>
      </c>
      <c r="J184" s="5">
        <v>229769402</v>
      </c>
      <c r="K184" s="5">
        <v>2317008</v>
      </c>
      <c r="L184" s="6">
        <v>14.195</v>
      </c>
      <c r="M184" s="6">
        <v>229.19991999999999</v>
      </c>
    </row>
    <row r="185" spans="1:13" x14ac:dyDescent="0.2">
      <c r="A185" s="1" t="s">
        <v>366</v>
      </c>
      <c r="B185" s="4">
        <v>4273515</v>
      </c>
      <c r="C185" s="1" t="s">
        <v>367</v>
      </c>
      <c r="D185" s="5">
        <v>2075000</v>
      </c>
      <c r="E185" s="5">
        <v>8995000</v>
      </c>
      <c r="F185" s="6">
        <v>5.3490000000000002</v>
      </c>
      <c r="G185" s="6">
        <v>9.5500000000000007</v>
      </c>
      <c r="H185" s="6">
        <v>41158.637999999999</v>
      </c>
      <c r="I185" s="6">
        <v>12296113.395</v>
      </c>
      <c r="J185" s="5">
        <v>355431742</v>
      </c>
      <c r="K185" s="5">
        <v>972370</v>
      </c>
      <c r="L185" s="6">
        <v>0.1158</v>
      </c>
      <c r="M185" s="6">
        <v>13348.799743</v>
      </c>
    </row>
    <row r="186" spans="1:13" x14ac:dyDescent="0.2">
      <c r="A186" s="1" t="s">
        <v>368</v>
      </c>
      <c r="B186" s="4">
        <v>4165163</v>
      </c>
      <c r="C186" s="1" t="s">
        <v>369</v>
      </c>
      <c r="D186" s="5">
        <v>3402045</v>
      </c>
      <c r="E186" s="5">
        <v>2465066</v>
      </c>
      <c r="F186" s="6">
        <v>19.452999999999999</v>
      </c>
      <c r="G186" s="6">
        <v>33.968000000000004</v>
      </c>
      <c r="H186" s="6">
        <v>3329741.43029</v>
      </c>
      <c r="I186" s="6">
        <v>2146319.9909999999</v>
      </c>
      <c r="J186" s="5">
        <v>137749168</v>
      </c>
      <c r="K186" s="5">
        <v>137926948</v>
      </c>
      <c r="L186" s="6">
        <v>24.07</v>
      </c>
      <c r="M186" s="6">
        <v>15.5625</v>
      </c>
    </row>
    <row r="187" spans="1:13" x14ac:dyDescent="0.2">
      <c r="A187" s="1" t="s">
        <v>370</v>
      </c>
      <c r="B187" s="4">
        <v>4076524</v>
      </c>
      <c r="C187" s="1" t="s">
        <v>371</v>
      </c>
      <c r="D187" s="5">
        <v>322284000</v>
      </c>
      <c r="E187" s="5">
        <v>86123000</v>
      </c>
      <c r="F187" s="6">
        <v>10.631</v>
      </c>
      <c r="G187" s="6">
        <v>8.7750000000000004</v>
      </c>
      <c r="H187" s="6">
        <v>57550229.980899997</v>
      </c>
      <c r="I187" s="6">
        <v>20763407.607999999</v>
      </c>
      <c r="J187" s="5">
        <v>501295263</v>
      </c>
      <c r="K187" s="5">
        <v>376588367</v>
      </c>
      <c r="L187" s="6">
        <v>112.16</v>
      </c>
      <c r="M187" s="6">
        <v>32.299999999999997</v>
      </c>
    </row>
    <row r="188" spans="1:13" x14ac:dyDescent="0.2">
      <c r="A188" s="1" t="s">
        <v>372</v>
      </c>
      <c r="B188" s="4">
        <v>6660464</v>
      </c>
      <c r="C188" s="1" t="s">
        <v>373</v>
      </c>
      <c r="D188" s="5">
        <v>399343000</v>
      </c>
      <c r="E188" s="7" t="s">
        <v>25</v>
      </c>
      <c r="F188" s="6">
        <v>9.3149999999999995</v>
      </c>
      <c r="G188" s="7" t="s">
        <v>25</v>
      </c>
      <c r="H188" s="6">
        <v>96923921.54287</v>
      </c>
      <c r="I188" s="7" t="s">
        <v>25</v>
      </c>
      <c r="J188" s="5">
        <v>2979524179</v>
      </c>
      <c r="K188" s="7" t="s">
        <v>25</v>
      </c>
      <c r="L188" s="6">
        <v>32.53</v>
      </c>
      <c r="M188" s="7" t="s">
        <v>25</v>
      </c>
    </row>
    <row r="189" spans="1:13" x14ac:dyDescent="0.2">
      <c r="A189" s="1" t="s">
        <v>374</v>
      </c>
      <c r="B189" s="4">
        <v>3005566</v>
      </c>
      <c r="C189" s="1" t="s">
        <v>375</v>
      </c>
      <c r="D189" s="5">
        <v>611289000</v>
      </c>
      <c r="E189" s="5">
        <v>166809000</v>
      </c>
      <c r="F189" s="6">
        <v>5.2629999999999999</v>
      </c>
      <c r="G189" s="6">
        <v>7.4820000000000002</v>
      </c>
      <c r="H189" s="6">
        <v>424215261.889476</v>
      </c>
      <c r="I189" s="6">
        <v>236454040.30258599</v>
      </c>
      <c r="J189" s="5">
        <v>8080144800</v>
      </c>
      <c r="K189" s="5">
        <v>13371000000</v>
      </c>
      <c r="L189" s="6">
        <v>52.523333000000001</v>
      </c>
      <c r="M189" s="6">
        <v>17.645833</v>
      </c>
    </row>
    <row r="190" spans="1:13" x14ac:dyDescent="0.2">
      <c r="A190" s="1" t="s">
        <v>376</v>
      </c>
      <c r="B190" s="4">
        <v>4058144</v>
      </c>
      <c r="C190" s="1" t="s">
        <v>377</v>
      </c>
      <c r="D190" s="5">
        <v>4714573</v>
      </c>
      <c r="E190" s="5">
        <v>2042329</v>
      </c>
      <c r="F190" s="6">
        <v>5.21</v>
      </c>
      <c r="G190" s="6">
        <v>6.4109999999999996</v>
      </c>
      <c r="H190" s="6">
        <v>1729569.8848999999</v>
      </c>
      <c r="I190" s="6">
        <v>1568624.176</v>
      </c>
      <c r="J190" s="5">
        <v>26898443</v>
      </c>
      <c r="K190" s="5">
        <v>41687857</v>
      </c>
      <c r="L190" s="6">
        <v>64.3</v>
      </c>
      <c r="M190" s="6">
        <v>37.625</v>
      </c>
    </row>
    <row r="191" spans="1:13" x14ac:dyDescent="0.2">
      <c r="A191" s="1" t="s">
        <v>378</v>
      </c>
      <c r="B191" s="4">
        <v>4773671</v>
      </c>
      <c r="C191" s="1" t="s">
        <v>379</v>
      </c>
      <c r="D191" s="5">
        <v>7319300</v>
      </c>
      <c r="E191" s="5">
        <v>495952</v>
      </c>
      <c r="F191" s="6">
        <v>16.228000000000002</v>
      </c>
      <c r="G191" s="6">
        <v>25.802</v>
      </c>
      <c r="H191" s="6">
        <v>3512414.5655</v>
      </c>
      <c r="I191" s="6">
        <v>6173207.4950000001</v>
      </c>
      <c r="J191" s="5">
        <v>43302016</v>
      </c>
      <c r="K191" s="5">
        <v>35296932</v>
      </c>
      <c r="L191" s="6">
        <v>80.75</v>
      </c>
      <c r="M191" s="6">
        <v>45.5</v>
      </c>
    </row>
    <row r="192" spans="1:13" x14ac:dyDescent="0.2">
      <c r="A192" s="1" t="s">
        <v>380</v>
      </c>
      <c r="B192" s="4">
        <v>4121790</v>
      </c>
      <c r="C192" s="1" t="s">
        <v>381</v>
      </c>
      <c r="D192" s="5">
        <v>4224340</v>
      </c>
      <c r="E192" s="5">
        <v>1670311</v>
      </c>
      <c r="F192" s="6">
        <v>16.635999999999999</v>
      </c>
      <c r="G192" s="6">
        <v>18.41</v>
      </c>
      <c r="H192" s="6">
        <v>3151065.6787999999</v>
      </c>
      <c r="I192" s="6">
        <v>1328680.1185600001</v>
      </c>
      <c r="J192" s="5">
        <v>105393011</v>
      </c>
      <c r="K192" s="5">
        <v>69455312</v>
      </c>
      <c r="L192" s="6">
        <v>29.9</v>
      </c>
      <c r="M192" s="6">
        <v>19.13</v>
      </c>
    </row>
    <row r="193" spans="1:13" x14ac:dyDescent="0.2">
      <c r="A193" s="1" t="s">
        <v>382</v>
      </c>
      <c r="B193" s="4">
        <v>4104836</v>
      </c>
      <c r="C193" s="1" t="s">
        <v>383</v>
      </c>
      <c r="D193" s="5">
        <v>5584000</v>
      </c>
      <c r="E193" s="5">
        <v>3664000</v>
      </c>
      <c r="F193" s="6">
        <v>30.443999999999999</v>
      </c>
      <c r="G193" s="6">
        <v>20.66</v>
      </c>
      <c r="H193" s="6">
        <v>30803824.269400001</v>
      </c>
      <c r="I193" s="6">
        <v>7958970</v>
      </c>
      <c r="J193" s="5">
        <v>240511166</v>
      </c>
      <c r="K193" s="5">
        <v>280317486</v>
      </c>
      <c r="L193" s="6">
        <v>128.05000000000001</v>
      </c>
      <c r="M193" s="6">
        <v>28.65</v>
      </c>
    </row>
    <row r="194" spans="1:13" x14ac:dyDescent="0.2">
      <c r="A194" s="1" t="s">
        <v>384</v>
      </c>
      <c r="B194" s="4">
        <v>4575522</v>
      </c>
      <c r="C194" s="1" t="s">
        <v>385</v>
      </c>
      <c r="D194" s="5">
        <v>140623713</v>
      </c>
      <c r="E194" s="5">
        <v>52239860</v>
      </c>
      <c r="F194" s="6">
        <v>4.1369999999999996</v>
      </c>
      <c r="G194" s="6">
        <v>7.726</v>
      </c>
      <c r="H194" s="6">
        <v>181240211.61300001</v>
      </c>
      <c r="I194" s="6">
        <v>23310276.109140798</v>
      </c>
      <c r="J194" s="5">
        <v>3492104000</v>
      </c>
      <c r="K194" s="5">
        <v>1087029767</v>
      </c>
      <c r="L194" s="6">
        <v>51.9</v>
      </c>
      <c r="M194" s="6">
        <v>22.732408</v>
      </c>
    </row>
    <row r="195" spans="1:13" x14ac:dyDescent="0.2">
      <c r="A195" s="1" t="s">
        <v>386</v>
      </c>
      <c r="B195" s="4">
        <v>4167238</v>
      </c>
      <c r="C195" s="1" t="s">
        <v>387</v>
      </c>
      <c r="D195" s="7" t="s">
        <v>25</v>
      </c>
      <c r="E195" s="5">
        <v>2799131</v>
      </c>
      <c r="F195" s="7" t="s">
        <v>25</v>
      </c>
      <c r="G195" s="6">
        <v>6.8230000000000004</v>
      </c>
      <c r="H195" s="6">
        <v>278887.35194999998</v>
      </c>
      <c r="I195" s="6">
        <v>452214.67839426303</v>
      </c>
      <c r="J195" s="7" t="s">
        <v>25</v>
      </c>
      <c r="K195" s="7" t="s">
        <v>25</v>
      </c>
      <c r="L195" s="6">
        <v>5.35</v>
      </c>
      <c r="M195" s="6">
        <v>142970.17970099999</v>
      </c>
    </row>
    <row r="196" spans="1:13" x14ac:dyDescent="0.2">
      <c r="A196" s="1" t="s">
        <v>388</v>
      </c>
      <c r="B196" s="4">
        <v>4270336</v>
      </c>
      <c r="C196" s="1" t="s">
        <v>389</v>
      </c>
      <c r="D196" s="5">
        <v>80222011</v>
      </c>
      <c r="E196" s="5">
        <v>3380717</v>
      </c>
      <c r="F196" s="6">
        <v>10.31</v>
      </c>
      <c r="G196" s="6">
        <v>25.498999999999999</v>
      </c>
      <c r="H196" s="6">
        <v>24675658.55669</v>
      </c>
      <c r="I196" s="6">
        <v>2243806.9380000001</v>
      </c>
      <c r="J196" s="5">
        <v>4025392913</v>
      </c>
      <c r="K196" s="5">
        <v>787525480</v>
      </c>
      <c r="L196" s="6">
        <v>6.13</v>
      </c>
      <c r="M196" s="6">
        <v>2.85</v>
      </c>
    </row>
    <row r="197" spans="1:13" x14ac:dyDescent="0.2">
      <c r="A197" s="1" t="s">
        <v>390</v>
      </c>
      <c r="B197" s="4">
        <v>4264461</v>
      </c>
      <c r="C197" s="1" t="s">
        <v>391</v>
      </c>
      <c r="D197" s="5">
        <v>2086855</v>
      </c>
      <c r="E197" s="7" t="s">
        <v>25</v>
      </c>
      <c r="F197" s="6">
        <v>57.323999999999998</v>
      </c>
      <c r="G197" s="7" t="s">
        <v>25</v>
      </c>
      <c r="H197" s="6">
        <v>6117172.7137500001</v>
      </c>
      <c r="I197" s="7" t="s">
        <v>25</v>
      </c>
      <c r="J197" s="5">
        <v>4915738171</v>
      </c>
      <c r="K197" s="7" t="s">
        <v>25</v>
      </c>
      <c r="L197" s="6">
        <v>1.25</v>
      </c>
      <c r="M197" s="7" t="s">
        <v>25</v>
      </c>
    </row>
  </sheetData>
  <pageMargins left="0.7" right="0.7" top="0.75" bottom="0.75" header="0.3" footer="0.3"/>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
  <sheetViews>
    <sheetView workbookViewId="0"/>
  </sheetViews>
  <sheetFormatPr baseColWidth="10" defaultColWidth="8.83203125" defaultRowHeight="15" x14ac:dyDescent="0.2"/>
  <cols>
    <col min="1" max="1" width="48.5" customWidth="1"/>
  </cols>
  <sheetData>
    <row r="1" spans="1:4" ht="40" customHeight="1" x14ac:dyDescent="0.2">
      <c r="A1" s="9"/>
      <c r="B1" s="9"/>
      <c r="C1" s="9"/>
      <c r="D1" s="9"/>
    </row>
    <row r="3" spans="1:4" x14ac:dyDescent="0.2">
      <c r="A3" s="8" t="s">
        <v>392</v>
      </c>
    </row>
    <row r="4" spans="1:4" x14ac:dyDescent="0.2">
      <c r="A4" s="8" t="s">
        <v>393</v>
      </c>
    </row>
    <row r="5" spans="1:4" x14ac:dyDescent="0.2">
      <c r="A5" s="1" t="s">
        <v>394</v>
      </c>
    </row>
    <row r="6" spans="1:4" x14ac:dyDescent="0.2">
      <c r="A6" s="1" t="s">
        <v>395</v>
      </c>
    </row>
    <row r="7" spans="1:4" x14ac:dyDescent="0.2">
      <c r="A7" s="1" t="s">
        <v>396</v>
      </c>
    </row>
    <row r="8" spans="1:4" x14ac:dyDescent="0.2">
      <c r="A8" s="1" t="s">
        <v>397</v>
      </c>
    </row>
    <row r="9" spans="1:4" x14ac:dyDescent="0.2">
      <c r="A9" s="1" t="s">
        <v>398</v>
      </c>
    </row>
    <row r="10" spans="1:4" x14ac:dyDescent="0.2">
      <c r="A10" s="1" t="s">
        <v>399</v>
      </c>
    </row>
    <row r="11" spans="1:4" x14ac:dyDescent="0.2">
      <c r="A11" s="1" t="s">
        <v>400</v>
      </c>
    </row>
    <row r="12" spans="1:4" x14ac:dyDescent="0.2">
      <c r="A12" s="1" t="s">
        <v>401</v>
      </c>
    </row>
    <row r="13" spans="1:4" x14ac:dyDescent="0.2">
      <c r="A13" s="1" t="s">
        <v>402</v>
      </c>
    </row>
    <row r="14" spans="1:4" x14ac:dyDescent="0.2">
      <c r="A14" s="1" t="s">
        <v>403</v>
      </c>
    </row>
  </sheetData>
  <mergeCells count="1">
    <mergeCell ref="A1:D1"/>
  </mergeCells>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Screening Criteria</vt:lpstr>
    </vt:vector>
  </TitlesOfParts>
  <Manager/>
  <Company>SoftArtisans,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Leonardo Gomes</cp:lastModifiedBy>
  <dcterms:modified xsi:type="dcterms:W3CDTF">2025-04-03T21:16:38Z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elWriter version">
    <vt:lpwstr/>
  </property>
</Properties>
</file>