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ritk./Documents/Data analysis with public policy/"/>
    </mc:Choice>
  </mc:AlternateContent>
  <xr:revisionPtr revIDLastSave="0" documentId="13_ncr:1_{CA382DB5-0899-B447-B423-5D25BB3566FF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H8" i="2" s="1"/>
  <c r="G9" i="2"/>
  <c r="H9" i="2" s="1"/>
  <c r="G10" i="2"/>
  <c r="H10" i="2" s="1"/>
  <c r="G11" i="2"/>
  <c r="G12" i="2"/>
  <c r="G13" i="2"/>
  <c r="G14" i="2"/>
  <c r="G15" i="2"/>
  <c r="H15" i="2" s="1"/>
  <c r="G16" i="2"/>
  <c r="H16" i="2" s="1"/>
  <c r="G17" i="2"/>
  <c r="H17" i="2" s="1"/>
  <c r="G18" i="2"/>
  <c r="H18" i="2" s="1"/>
  <c r="G2" i="2"/>
  <c r="H2" i="2" s="1"/>
  <c r="H14" i="2"/>
  <c r="H13" i="2"/>
  <c r="H12" i="2"/>
  <c r="H11" i="2"/>
  <c r="H7" i="2"/>
  <c r="H6" i="2"/>
  <c r="H5" i="2"/>
  <c r="H4" i="2"/>
  <c r="H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P2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O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K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<sst xmlns="http://schemas.openxmlformats.org/spreadsheetml/2006/main" count="26" uniqueCount="25">
  <si>
    <t>Year</t>
  </si>
  <si>
    <t>log.h</t>
  </si>
  <si>
    <t>log.q</t>
  </si>
  <si>
    <t>log.p</t>
  </si>
  <si>
    <t>log.pc</t>
  </si>
  <si>
    <t>log.pv</t>
  </si>
  <si>
    <t>log.w</t>
  </si>
  <si>
    <t>log.n</t>
  </si>
  <si>
    <t>log.y_n</t>
  </si>
  <si>
    <t>log.pf</t>
  </si>
  <si>
    <t>NA</t>
  </si>
  <si>
    <t>q</t>
  </si>
  <si>
    <t>h</t>
  </si>
  <si>
    <t>p</t>
  </si>
  <si>
    <t>q'</t>
  </si>
  <si>
    <t>h'</t>
  </si>
  <si>
    <t>p'</t>
  </si>
  <si>
    <t>Q</t>
  </si>
  <si>
    <t>LOG Q</t>
  </si>
  <si>
    <t>SUPPLY(LOG P)</t>
  </si>
  <si>
    <t>DEMAND(LOG P)</t>
  </si>
  <si>
    <t>SUPPLY(P)</t>
  </si>
  <si>
    <t>DEMAND(P)</t>
  </si>
  <si>
    <t>new supply(log p)</t>
  </si>
  <si>
    <t>new supply(p)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</si>
</sst>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</c:numCache>
            </c:numRef>
          </c:cat>
          <c:val>
            <c:numRef>
              <c:f>Sheet1!$K$2:$K$23</c:f>
              <c:numCache>
                <c:formatCode>General</c:formatCode>
                <c:ptCount val="22"/>
                <c:pt idx="0">
                  <c:v>6.9033030502755466</c:v>
                </c:pt>
                <c:pt idx="1">
                  <c:v>6.6326206659727642</c:v>
                </c:pt>
                <c:pt idx="2">
                  <c:v>6.2090009165555378</c:v>
                </c:pt>
                <c:pt idx="3">
                  <c:v>5.7603601569424141</c:v>
                </c:pt>
                <c:pt idx="4">
                  <c:v>5.9239295261127012</c:v>
                </c:pt>
                <c:pt idx="5">
                  <c:v>6.1842145187334809</c:v>
                </c:pt>
                <c:pt idx="6">
                  <c:v>6.0254972072699147</c:v>
                </c:pt>
                <c:pt idx="7">
                  <c:v>6.3661825230944293</c:v>
                </c:pt>
                <c:pt idx="8">
                  <c:v>6.3598195226018319</c:v>
                </c:pt>
                <c:pt idx="9">
                  <c:v>6.0496474644129465</c:v>
                </c:pt>
                <c:pt idx="10">
                  <c:v>6.5995403323941808</c:v>
                </c:pt>
                <c:pt idx="11">
                  <c:v>6.104340039003942</c:v>
                </c:pt>
                <c:pt idx="12">
                  <c:v>5.7661233982397357</c:v>
                </c:pt>
                <c:pt idx="13">
                  <c:v>5.3978460804062891</c:v>
                </c:pt>
                <c:pt idx="14">
                  <c:v>6.3598195226018319</c:v>
                </c:pt>
                <c:pt idx="15">
                  <c:v>6.4430369174874018</c:v>
                </c:pt>
                <c:pt idx="16">
                  <c:v>6.7395961181122024</c:v>
                </c:pt>
                <c:pt idx="17">
                  <c:v>6.7463390851519218</c:v>
                </c:pt>
                <c:pt idx="18">
                  <c:v>6.4753327744341993</c:v>
                </c:pt>
                <c:pt idx="19">
                  <c:v>6.6458991813939594</c:v>
                </c:pt>
                <c:pt idx="20">
                  <c:v>6.793729130397149</c:v>
                </c:pt>
                <c:pt idx="21">
                  <c:v>6.8277828393763862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E-E64C-8BF1-85A6EDF3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197871"/>
        <c:axId val="805199583"/>
      </c:lineChart>
      <c:catAx>
        <c:axId val="80519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5199583"/>
        <c:crossesAt val="0"/>
        <c:auto val="1"/>
        <c:lblAlgn val="ctr"/>
        <c:lblOffset val="100"/>
        <c:noMultiLvlLbl val="0"/>
      </c:catAx>
      <c:valAx>
        <c:axId val="80519958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0519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</c:numCache>
            </c:numRef>
          </c:cat>
          <c:val>
            <c:numRef>
              <c:f>Sheet1!$L$2:$L$23</c:f>
              <c:numCache>
                <c:formatCode>General</c:formatCode>
                <c:ptCount val="22"/>
                <c:pt idx="0">
                  <c:v>6.6992796118716971</c:v>
                </c:pt>
                <c:pt idx="1">
                  <c:v>6.5666249876676321</c:v>
                </c:pt>
                <c:pt idx="2">
                  <c:v>5.8182527389846692</c:v>
                </c:pt>
                <c:pt idx="3">
                  <c:v>5.7030436157161697</c:v>
                </c:pt>
                <c:pt idx="4">
                  <c:v>5.9180085575642778</c:v>
                </c:pt>
                <c:pt idx="5">
                  <c:v>6.0799714485203387</c:v>
                </c:pt>
                <c:pt idx="6">
                  <c:v>6.0074478032911234</c:v>
                </c:pt>
                <c:pt idx="7">
                  <c:v>6.2651341454357139</c:v>
                </c:pt>
                <c:pt idx="8">
                  <c:v>6.2027950191048653</c:v>
                </c:pt>
                <c:pt idx="9">
                  <c:v>6.0315257182302888</c:v>
                </c:pt>
                <c:pt idx="10">
                  <c:v>6.4237367714291347</c:v>
                </c:pt>
                <c:pt idx="11">
                  <c:v>6.104340039003942</c:v>
                </c:pt>
                <c:pt idx="12">
                  <c:v>5.7661233982397357</c:v>
                </c:pt>
                <c:pt idx="13">
                  <c:v>5.3978460804062891</c:v>
                </c:pt>
                <c:pt idx="14">
                  <c:v>6.3598195226018319</c:v>
                </c:pt>
                <c:pt idx="15">
                  <c:v>6.4430369174874018</c:v>
                </c:pt>
                <c:pt idx="16">
                  <c:v>6.7261303960865773</c:v>
                </c:pt>
                <c:pt idx="17">
                  <c:v>6.5469546329894106</c:v>
                </c:pt>
                <c:pt idx="18">
                  <c:v>6.4753327744341993</c:v>
                </c:pt>
                <c:pt idx="19">
                  <c:v>6.6392566040547845</c:v>
                </c:pt>
                <c:pt idx="20">
                  <c:v>6.5469546329894106</c:v>
                </c:pt>
                <c:pt idx="21">
                  <c:v>6.8005262575246839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D-FC4A-9294-5E33CDF2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340271"/>
        <c:axId val="1462823119"/>
      </c:lineChart>
      <c:catAx>
        <c:axId val="146334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62823119"/>
        <c:crosses val="autoZero"/>
        <c:auto val="1"/>
        <c:lblAlgn val="ctr"/>
        <c:lblOffset val="100"/>
        <c:noMultiLvlLbl val="0"/>
      </c:catAx>
      <c:valAx>
        <c:axId val="14628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6334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crop 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</c:numCache>
            </c:numRef>
          </c:cat>
          <c:val>
            <c:numRef>
              <c:f>Sheet1!$L$2:$L$23</c:f>
              <c:numCache>
                <c:formatCode>General</c:formatCode>
                <c:ptCount val="22"/>
                <c:pt idx="0">
                  <c:v>6.6992796118716971</c:v>
                </c:pt>
                <c:pt idx="1">
                  <c:v>6.5666249876676321</c:v>
                </c:pt>
                <c:pt idx="2">
                  <c:v>5.8182527389846692</c:v>
                </c:pt>
                <c:pt idx="3">
                  <c:v>5.7030436157161697</c:v>
                </c:pt>
                <c:pt idx="4">
                  <c:v>5.9180085575642778</c:v>
                </c:pt>
                <c:pt idx="5">
                  <c:v>6.0799714485203387</c:v>
                </c:pt>
                <c:pt idx="6">
                  <c:v>6.0074478032911234</c:v>
                </c:pt>
                <c:pt idx="7">
                  <c:v>6.2651341454357139</c:v>
                </c:pt>
                <c:pt idx="8">
                  <c:v>6.2027950191048653</c:v>
                </c:pt>
                <c:pt idx="9">
                  <c:v>6.0315257182302888</c:v>
                </c:pt>
                <c:pt idx="10">
                  <c:v>6.4237367714291347</c:v>
                </c:pt>
                <c:pt idx="11">
                  <c:v>6.104340039003942</c:v>
                </c:pt>
                <c:pt idx="12">
                  <c:v>5.7661233982397357</c:v>
                </c:pt>
                <c:pt idx="13">
                  <c:v>5.3978460804062891</c:v>
                </c:pt>
                <c:pt idx="14">
                  <c:v>6.3598195226018319</c:v>
                </c:pt>
                <c:pt idx="15">
                  <c:v>6.4430369174874018</c:v>
                </c:pt>
                <c:pt idx="16">
                  <c:v>6.7261303960865773</c:v>
                </c:pt>
                <c:pt idx="17">
                  <c:v>6.5469546329894106</c:v>
                </c:pt>
                <c:pt idx="18">
                  <c:v>6.4753327744341993</c:v>
                </c:pt>
                <c:pt idx="19">
                  <c:v>6.6392566040547845</c:v>
                </c:pt>
                <c:pt idx="20">
                  <c:v>6.5469546329894106</c:v>
                </c:pt>
                <c:pt idx="21">
                  <c:v>6.8005262575246839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1040-A0AF-1CBE46E934EC}"/>
            </c:ext>
          </c:extLst>
        </c:ser>
        <c:ser>
          <c:idx val="1"/>
          <c:order val="1"/>
          <c:tx>
            <c:v>crop 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</c:numCache>
            </c:numRef>
          </c:cat>
          <c:val>
            <c:numRef>
              <c:f>Sheet1!$M$2:$M$23</c:f>
              <c:numCache>
                <c:formatCode>General</c:formatCode>
                <c:ptCount val="22"/>
                <c:pt idx="0">
                  <c:v>7.9089893106988747</c:v>
                </c:pt>
                <c:pt idx="1">
                  <c:v>7.4186715146706428</c:v>
                </c:pt>
                <c:pt idx="2">
                  <c:v>6.6658668154134482</c:v>
                </c:pt>
                <c:pt idx="3">
                  <c:v>7.1563494671667733</c:v>
                </c:pt>
                <c:pt idx="4">
                  <c:v>7.5157438474261014</c:v>
                </c:pt>
                <c:pt idx="5">
                  <c:v>7.2572429662791258</c:v>
                </c:pt>
                <c:pt idx="6">
                  <c:v>8.2235336407692987</c:v>
                </c:pt>
                <c:pt idx="7">
                  <c:v>7.5761109446368451</c:v>
                </c:pt>
                <c:pt idx="8">
                  <c:v>7.6675719444419546</c:v>
                </c:pt>
                <c:pt idx="9">
                  <c:v>7.9645464590347732</c:v>
                </c:pt>
                <c:pt idx="10">
                  <c:v>7.6675719444419546</c:v>
                </c:pt>
                <c:pt idx="11">
                  <c:v>8.3896600400679411</c:v>
                </c:pt>
                <c:pt idx="12">
                  <c:v>10.804902863931257</c:v>
                </c:pt>
                <c:pt idx="13">
                  <c:v>14.125758857299724</c:v>
                </c:pt>
                <c:pt idx="14">
                  <c:v>13.013665530536809</c:v>
                </c:pt>
                <c:pt idx="15">
                  <c:v>13.639909261356905</c:v>
                </c:pt>
                <c:pt idx="16">
                  <c:v>13.250032430312626</c:v>
                </c:pt>
                <c:pt idx="17">
                  <c:v>12.231321526574625</c:v>
                </c:pt>
                <c:pt idx="18">
                  <c:v>13.329771603195772</c:v>
                </c:pt>
                <c:pt idx="19">
                  <c:v>12.109617843917832</c:v>
                </c:pt>
                <c:pt idx="20">
                  <c:v>12.292631280864621</c:v>
                </c:pt>
                <c:pt idx="21">
                  <c:v>13.026685705069601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1040-A0AF-1CBE46E93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005551"/>
        <c:axId val="1463703919"/>
      </c:lineChart>
      <c:catAx>
        <c:axId val="15010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63703919"/>
        <c:crosses val="autoZero"/>
        <c:auto val="1"/>
        <c:lblAlgn val="ctr"/>
        <c:lblOffset val="100"/>
        <c:noMultiLvlLbl val="0"/>
      </c:catAx>
      <c:valAx>
        <c:axId val="14637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010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crop 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</c:numCache>
            </c:numRef>
          </c:cat>
          <c:val>
            <c:numRef>
              <c:f>Sheet1!$N$2:$N$23</c:f>
              <c:numCache>
                <c:formatCode>General</c:formatCode>
                <c:ptCount val="22"/>
                <c:pt idx="0">
                  <c:v>85.506671288468311</c:v>
                </c:pt>
                <c:pt idx="1">
                  <c:v>77.983011052325892</c:v>
                </c:pt>
                <c:pt idx="2">
                  <c:v>66.988460941652647</c:v>
                </c:pt>
                <c:pt idx="3">
                  <c:v>56.363765582595441</c:v>
                </c:pt>
                <c:pt idx="4">
                  <c:v>60.117373748327807</c:v>
                </c:pt>
                <c:pt idx="5">
                  <c:v>66.374307040190942</c:v>
                </c:pt>
                <c:pt idx="6">
                  <c:v>62.517269277568609</c:v>
                </c:pt>
                <c:pt idx="7">
                  <c:v>70.957776796338933</c:v>
                </c:pt>
                <c:pt idx="8">
                  <c:v>70.794578438413865</c:v>
                </c:pt>
                <c:pt idx="9">
                  <c:v>63.095734448019364</c:v>
                </c:pt>
                <c:pt idx="10">
                  <c:v>77.090346906443031</c:v>
                </c:pt>
                <c:pt idx="11">
                  <c:v>64.416926551517776</c:v>
                </c:pt>
                <c:pt idx="12">
                  <c:v>56.493697481230292</c:v>
                </c:pt>
                <c:pt idx="13">
                  <c:v>48.528850016212111</c:v>
                </c:pt>
                <c:pt idx="14">
                  <c:v>70.794578438413865</c:v>
                </c:pt>
                <c:pt idx="15">
                  <c:v>72.9457510254569</c:v>
                </c:pt>
                <c:pt idx="16">
                  <c:v>80.909589917838218</c:v>
                </c:pt>
                <c:pt idx="17">
                  <c:v>81.096105785384125</c:v>
                </c:pt>
                <c:pt idx="18">
                  <c:v>73.790423012910111</c:v>
                </c:pt>
                <c:pt idx="19">
                  <c:v>78.34296427662116</c:v>
                </c:pt>
                <c:pt idx="20">
                  <c:v>82.413811501300245</c:v>
                </c:pt>
                <c:pt idx="21">
                  <c:v>83.368118461963448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8-524C-8A44-7AA5D607A189}"/>
            </c:ext>
          </c:extLst>
        </c:ser>
        <c:ser>
          <c:idx val="1"/>
          <c:order val="1"/>
          <c:tx>
            <c:v>crop 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</c:numCache>
            </c:numRef>
          </c:cat>
          <c:val>
            <c:numRef>
              <c:f>Sheet1!$P$2:$P$23</c:f>
              <c:numCache>
                <c:formatCode>General</c:formatCode>
                <c:ptCount val="22"/>
                <c:pt idx="0">
                  <c:v>116.94993910198721</c:v>
                </c:pt>
                <c:pt idx="1">
                  <c:v>100.92528860766851</c:v>
                </c:pt>
                <c:pt idx="2">
                  <c:v>78.886011761855457</c:v>
                </c:pt>
                <c:pt idx="3">
                  <c:v>92.89663867799365</c:v>
                </c:pt>
                <c:pt idx="4">
                  <c:v>103.99201658290592</c:v>
                </c:pt>
                <c:pt idx="5">
                  <c:v>95.940063151593336</c:v>
                </c:pt>
                <c:pt idx="6">
                  <c:v>127.93813041575257</c:v>
                </c:pt>
                <c:pt idx="7">
                  <c:v>105.9253725177289</c:v>
                </c:pt>
                <c:pt idx="8">
                  <c:v>108.89300933334341</c:v>
                </c:pt>
                <c:pt idx="9">
                  <c:v>118.85022274370192</c:v>
                </c:pt>
                <c:pt idx="10">
                  <c:v>108.89300933334341</c:v>
                </c:pt>
                <c:pt idx="11">
                  <c:v>133.96766874259347</c:v>
                </c:pt>
                <c:pt idx="12">
                  <c:v>239.88329190194912</c:v>
                </c:pt>
                <c:pt idx="13">
                  <c:v>444.63126746910905</c:v>
                </c:pt>
                <c:pt idx="14">
                  <c:v>368.12897364253149</c:v>
                </c:pt>
                <c:pt idx="15">
                  <c:v>410.20410298660693</c:v>
                </c:pt>
                <c:pt idx="16">
                  <c:v>383.7072454922789</c:v>
                </c:pt>
                <c:pt idx="17">
                  <c:v>319.1537855100762</c:v>
                </c:pt>
                <c:pt idx="18">
                  <c:v>389.04514499428063</c:v>
                </c:pt>
                <c:pt idx="19">
                  <c:v>311.88895840939409</c:v>
                </c:pt>
                <c:pt idx="20">
                  <c:v>322.84941217126362</c:v>
                </c:pt>
                <c:pt idx="21">
                  <c:v>368.97759857015063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8-524C-8A44-7AA5D607A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231535"/>
        <c:axId val="1254655120"/>
      </c:lineChart>
      <c:catAx>
        <c:axId val="14632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254655120"/>
        <c:crosses val="autoZero"/>
        <c:auto val="1"/>
        <c:lblAlgn val="ctr"/>
        <c:lblOffset val="100"/>
        <c:noMultiLvlLbl val="0"/>
      </c:catAx>
      <c:valAx>
        <c:axId val="12546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6323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</c:numCache>
            </c:numRef>
          </c:cat>
          <c:val>
            <c:numRef>
              <c:f>Sheet1!$N$2:$N$23</c:f>
              <c:numCache>
                <c:formatCode>General</c:formatCode>
                <c:ptCount val="22"/>
                <c:pt idx="0">
                  <c:v>85.506671288468311</c:v>
                </c:pt>
                <c:pt idx="1">
                  <c:v>77.983011052325892</c:v>
                </c:pt>
                <c:pt idx="2">
                  <c:v>66.988460941652647</c:v>
                </c:pt>
                <c:pt idx="3">
                  <c:v>56.363765582595441</c:v>
                </c:pt>
                <c:pt idx="4">
                  <c:v>60.117373748327807</c:v>
                </c:pt>
                <c:pt idx="5">
                  <c:v>66.374307040190942</c:v>
                </c:pt>
                <c:pt idx="6">
                  <c:v>62.517269277568609</c:v>
                </c:pt>
                <c:pt idx="7">
                  <c:v>70.957776796338933</c:v>
                </c:pt>
                <c:pt idx="8">
                  <c:v>70.794578438413865</c:v>
                </c:pt>
                <c:pt idx="9">
                  <c:v>63.095734448019364</c:v>
                </c:pt>
                <c:pt idx="10">
                  <c:v>77.090346906443031</c:v>
                </c:pt>
                <c:pt idx="11">
                  <c:v>64.416926551517776</c:v>
                </c:pt>
                <c:pt idx="12">
                  <c:v>56.493697481230292</c:v>
                </c:pt>
                <c:pt idx="13">
                  <c:v>48.528850016212111</c:v>
                </c:pt>
                <c:pt idx="14">
                  <c:v>70.794578438413865</c:v>
                </c:pt>
                <c:pt idx="15">
                  <c:v>72.9457510254569</c:v>
                </c:pt>
                <c:pt idx="16">
                  <c:v>80.909589917838218</c:v>
                </c:pt>
                <c:pt idx="17">
                  <c:v>81.096105785384125</c:v>
                </c:pt>
                <c:pt idx="18">
                  <c:v>73.790423012910111</c:v>
                </c:pt>
                <c:pt idx="19">
                  <c:v>78.34296427662116</c:v>
                </c:pt>
                <c:pt idx="20">
                  <c:v>82.413811501300245</c:v>
                </c:pt>
                <c:pt idx="21">
                  <c:v>83.368118461963448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0-0348-87EF-A09DE0BE7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270399"/>
        <c:axId val="697212591"/>
      </c:lineChart>
      <c:catAx>
        <c:axId val="69727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7212591"/>
        <c:crosses val="autoZero"/>
        <c:auto val="1"/>
        <c:lblAlgn val="ctr"/>
        <c:lblOffset val="100"/>
        <c:noMultiLvlLbl val="0"/>
      </c:catAx>
      <c:valAx>
        <c:axId val="6972125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727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</c:f>
              <c:numCache>
                <c:formatCode>General</c:formatCode>
                <c:ptCount val="22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</c:numCache>
            </c:numRef>
          </c:cat>
          <c:val>
            <c:numRef>
              <c:f>Sheet1!$P$2:$P$23</c:f>
              <c:numCache>
                <c:formatCode>General</c:formatCode>
                <c:ptCount val="22"/>
                <c:pt idx="0">
                  <c:v>116.94993910198721</c:v>
                </c:pt>
                <c:pt idx="1">
                  <c:v>100.92528860766851</c:v>
                </c:pt>
                <c:pt idx="2">
                  <c:v>78.886011761855457</c:v>
                </c:pt>
                <c:pt idx="3">
                  <c:v>92.89663867799365</c:v>
                </c:pt>
                <c:pt idx="4">
                  <c:v>103.99201658290592</c:v>
                </c:pt>
                <c:pt idx="5">
                  <c:v>95.940063151593336</c:v>
                </c:pt>
                <c:pt idx="6">
                  <c:v>127.93813041575257</c:v>
                </c:pt>
                <c:pt idx="7">
                  <c:v>105.9253725177289</c:v>
                </c:pt>
                <c:pt idx="8">
                  <c:v>108.89300933334341</c:v>
                </c:pt>
                <c:pt idx="9">
                  <c:v>118.85022274370192</c:v>
                </c:pt>
                <c:pt idx="10">
                  <c:v>108.89300933334341</c:v>
                </c:pt>
                <c:pt idx="11">
                  <c:v>133.96766874259347</c:v>
                </c:pt>
                <c:pt idx="12">
                  <c:v>239.88329190194912</c:v>
                </c:pt>
                <c:pt idx="13">
                  <c:v>444.63126746910905</c:v>
                </c:pt>
                <c:pt idx="14">
                  <c:v>368.12897364253149</c:v>
                </c:pt>
                <c:pt idx="15">
                  <c:v>410.20410298660693</c:v>
                </c:pt>
                <c:pt idx="16">
                  <c:v>383.7072454922789</c:v>
                </c:pt>
                <c:pt idx="17">
                  <c:v>319.1537855100762</c:v>
                </c:pt>
                <c:pt idx="18">
                  <c:v>389.04514499428063</c:v>
                </c:pt>
                <c:pt idx="19">
                  <c:v>311.88895840939409</c:v>
                </c:pt>
                <c:pt idx="20">
                  <c:v>322.84941217126362</c:v>
                </c:pt>
                <c:pt idx="21">
                  <c:v>368.97759857015063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E-1349-B304-EA59963D6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178207"/>
        <c:axId val="1582502703"/>
      </c:lineChart>
      <c:catAx>
        <c:axId val="15831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2502703"/>
        <c:crosses val="autoZero"/>
        <c:auto val="1"/>
        <c:lblAlgn val="ctr"/>
        <c:lblOffset val="100"/>
        <c:noMultiLvlLbl val="0"/>
      </c:catAx>
      <c:valAx>
        <c:axId val="15825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317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supply 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SUPPLY 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Sheet2!$E$2:$E$18</c:f>
              <c:numCache>
                <c:formatCode>General</c:formatCode>
                <c:ptCount val="17"/>
                <c:pt idx="0">
                  <c:v>22.037484955396064</c:v>
                </c:pt>
                <c:pt idx="1">
                  <c:v>32.203943122575815</c:v>
                </c:pt>
                <c:pt idx="2">
                  <c:v>43.905322264484461</c:v>
                </c:pt>
                <c:pt idx="3">
                  <c:v>57.059335753950094</c:v>
                </c:pt>
                <c:pt idx="4">
                  <c:v>71.599999858739778</c:v>
                </c:pt>
                <c:pt idx="5">
                  <c:v>87.472655207699859</c:v>
                </c:pt>
                <c:pt idx="6">
                  <c:v>104.63091989372849</c:v>
                </c:pt>
                <c:pt idx="7">
                  <c:v>123.03469821455319</c:v>
                </c:pt>
                <c:pt idx="8">
                  <c:v>142.64881288848102</c:v>
                </c:pt>
                <c:pt idx="9">
                  <c:v>163.44202802729419</c:v>
                </c:pt>
                <c:pt idx="10">
                  <c:v>185.38632880256418</c:v>
                </c:pt>
                <c:pt idx="11">
                  <c:v>208.45637630889269</c:v>
                </c:pt>
                <c:pt idx="12">
                  <c:v>232.62908585746985</c:v>
                </c:pt>
                <c:pt idx="13">
                  <c:v>257.88329459048293</c:v>
                </c:pt>
                <c:pt idx="14">
                  <c:v>284.1994952323879</c:v>
                </c:pt>
                <c:pt idx="15">
                  <c:v>311.55961979395909</c:v>
                </c:pt>
                <c:pt idx="16">
                  <c:v>339.9468616665535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6-734C-B6E9-D56FFFD52C9A}"/>
            </c:ext>
          </c:extLst>
        </c:ser>
        <c:ser>
          <c:idx val="1"/>
          <c:order val="1"/>
          <c:tx>
            <c:v>DEMAND CURVE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Sheet2!$F$2:$F$18</c:f>
              <c:numCache>
                <c:formatCode>General</c:formatCode>
                <c:ptCount val="17"/>
                <c:pt idx="0">
                  <c:v>421.3650397108824</c:v>
                </c:pt>
                <c:pt idx="1">
                  <c:v>350.90720791756314</c:v>
                </c:pt>
                <c:pt idx="2">
                  <c:v>302.17857393294753</c:v>
                </c:pt>
                <c:pt idx="3">
                  <c:v>266.29762907742145</c:v>
                </c:pt>
                <c:pt idx="4">
                  <c:v>238.67883165774154</c:v>
                </c:pt>
                <c:pt idx="5">
                  <c:v>216.70495161820506</c:v>
                </c:pt>
                <c:pt idx="6">
                  <c:v>198.76856054197467</c:v>
                </c:pt>
                <c:pt idx="7">
                  <c:v>183.82547243583647</c:v>
                </c:pt>
                <c:pt idx="8">
                  <c:v>171.16661844515085</c:v>
                </c:pt>
                <c:pt idx="9">
                  <c:v>160.2928474245108</c:v>
                </c:pt>
                <c:pt idx="10">
                  <c:v>150.84214633714424</c:v>
                </c:pt>
                <c:pt idx="11">
                  <c:v>142.54528616918716</c:v>
                </c:pt>
                <c:pt idx="12">
                  <c:v>135.1977010731421</c:v>
                </c:pt>
                <c:pt idx="13">
                  <c:v>128.64105025305793</c:v>
                </c:pt>
                <c:pt idx="14">
                  <c:v>122.75077377603525</c:v>
                </c:pt>
                <c:pt idx="15">
                  <c:v>117.42747968691206</c:v>
                </c:pt>
                <c:pt idx="16">
                  <c:v>112.59084957072264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6-734C-B6E9-D56FFFD5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3737903"/>
        <c:axId val="1583176527"/>
      </c:lineChart>
      <c:catAx>
        <c:axId val="146373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in millions of watermelons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83176527"/>
        <c:crosses val="autoZero"/>
        <c:auto val="1"/>
        <c:lblAlgn val="ctr"/>
        <c:lblOffset val="100"/>
        <c:noMultiLvlLbl val="0"/>
      </c:catAx>
      <c:valAx>
        <c:axId val="158317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price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6373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supply-demand</a:t>
            </a:r>
            <a:r>
              <a:rPr lang="en-GB" baseline="0"/>
              <a:t> curve with supply shock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supply curve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Sheet2!$E$2:$E$18</c:f>
              <c:numCache>
                <c:formatCode>General</c:formatCode>
                <c:ptCount val="17"/>
                <c:pt idx="0">
                  <c:v>22.037484955396064</c:v>
                </c:pt>
                <c:pt idx="1">
                  <c:v>32.203943122575815</c:v>
                </c:pt>
                <c:pt idx="2">
                  <c:v>43.905322264484461</c:v>
                </c:pt>
                <c:pt idx="3">
                  <c:v>57.059335753950094</c:v>
                </c:pt>
                <c:pt idx="4">
                  <c:v>71.599999858739778</c:v>
                </c:pt>
                <c:pt idx="5">
                  <c:v>87.472655207699859</c:v>
                </c:pt>
                <c:pt idx="6">
                  <c:v>104.63091989372849</c:v>
                </c:pt>
                <c:pt idx="7">
                  <c:v>123.03469821455319</c:v>
                </c:pt>
                <c:pt idx="8">
                  <c:v>142.64881288848102</c:v>
                </c:pt>
                <c:pt idx="9">
                  <c:v>163.44202802729419</c:v>
                </c:pt>
                <c:pt idx="10">
                  <c:v>185.38632880256418</c:v>
                </c:pt>
                <c:pt idx="11">
                  <c:v>208.45637630889269</c:v>
                </c:pt>
                <c:pt idx="12">
                  <c:v>232.62908585746985</c:v>
                </c:pt>
                <c:pt idx="13">
                  <c:v>257.88329459048293</c:v>
                </c:pt>
                <c:pt idx="14">
                  <c:v>284.1994952323879</c:v>
                </c:pt>
                <c:pt idx="15">
                  <c:v>311.55961979395909</c:v>
                </c:pt>
                <c:pt idx="16">
                  <c:v>339.9468616665535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7-EE47-8CEA-46E73FF57AF1}"/>
            </c:ext>
          </c:extLst>
        </c:ser>
        <c:ser>
          <c:idx val="1"/>
          <c:order val="1"/>
          <c:tx>
            <c:v>demand curve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Sheet2!$F$2:$F$18</c:f>
              <c:numCache>
                <c:formatCode>General</c:formatCode>
                <c:ptCount val="17"/>
                <c:pt idx="0">
                  <c:v>421.3650397108824</c:v>
                </c:pt>
                <c:pt idx="1">
                  <c:v>350.90720791756314</c:v>
                </c:pt>
                <c:pt idx="2">
                  <c:v>302.17857393294753</c:v>
                </c:pt>
                <c:pt idx="3">
                  <c:v>266.29762907742145</c:v>
                </c:pt>
                <c:pt idx="4">
                  <c:v>238.67883165774154</c:v>
                </c:pt>
                <c:pt idx="5">
                  <c:v>216.70495161820506</c:v>
                </c:pt>
                <c:pt idx="6">
                  <c:v>198.76856054197467</c:v>
                </c:pt>
                <c:pt idx="7">
                  <c:v>183.82547243583647</c:v>
                </c:pt>
                <c:pt idx="8">
                  <c:v>171.16661844515085</c:v>
                </c:pt>
                <c:pt idx="9">
                  <c:v>160.2928474245108</c:v>
                </c:pt>
                <c:pt idx="10">
                  <c:v>150.84214633714424</c:v>
                </c:pt>
                <c:pt idx="11">
                  <c:v>142.54528616918716</c:v>
                </c:pt>
                <c:pt idx="12">
                  <c:v>135.1977010731421</c:v>
                </c:pt>
                <c:pt idx="13">
                  <c:v>128.64105025305793</c:v>
                </c:pt>
                <c:pt idx="14">
                  <c:v>122.75077377603525</c:v>
                </c:pt>
                <c:pt idx="15">
                  <c:v>117.42747968691206</c:v>
                </c:pt>
                <c:pt idx="16">
                  <c:v>112.59084957072264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7-EE47-8CEA-46E73FF57AF1}"/>
            </c:ext>
          </c:extLst>
        </c:ser>
        <c:ser>
          <c:idx val="2"/>
          <c:order val="2"/>
          <c:tx>
            <c:v>supply curve after shock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Sheet2!$H$2:$H$18</c:f>
              <c:numCache>
                <c:formatCode>General</c:formatCode>
                <c:ptCount val="17"/>
                <c:pt idx="0">
                  <c:v>32.876064330357771</c:v>
                </c:pt>
                <c:pt idx="1">
                  <c:v>48.042637711693331</c:v>
                </c:pt>
                <c:pt idx="2">
                  <c:v>65.499044112057078</c:v>
                </c:pt>
                <c:pt idx="3">
                  <c:v>85.122526308748363</c:v>
                </c:pt>
                <c:pt idx="4">
                  <c:v>106.8146481403795</c:v>
                </c:pt>
                <c:pt idx="5">
                  <c:v>130.49386740710599</c:v>
                </c:pt>
                <c:pt idx="6">
                  <c:v>156.0909904343894</c:v>
                </c:pt>
                <c:pt idx="7">
                  <c:v>183.54620146331067</c:v>
                </c:pt>
                <c:pt idx="8">
                  <c:v>212.80702215624441</c:v>
                </c:pt>
                <c:pt idx="9">
                  <c:v>243.82685404369425</c:v>
                </c:pt>
                <c:pt idx="10">
                  <c:v>276.56390391271054</c:v>
                </c:pt>
                <c:pt idx="11">
                  <c:v>310.98037055840854</c:v>
                </c:pt>
                <c:pt idx="12">
                  <c:v>347.04181567188522</c:v>
                </c:pt>
                <c:pt idx="13">
                  <c:v>384.71666797918198</c:v>
                </c:pt>
                <c:pt idx="14">
                  <c:v>423.97582604485848</c:v>
                </c:pt>
                <c:pt idx="15">
                  <c:v>464.79233559635236</c:v>
                </c:pt>
                <c:pt idx="16">
                  <c:v>507.1411241198046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7-EE47-8CEA-46E73FF5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423823"/>
        <c:axId val="1625190111"/>
      </c:lineChart>
      <c:catAx>
        <c:axId val="161942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25190111"/>
        <c:crosses val="autoZero"/>
        <c:auto val="1"/>
        <c:lblAlgn val="ctr"/>
        <c:lblOffset val="100"/>
        <c:noMultiLvlLbl val="0"/>
      </c:catAx>
      <c:valAx>
        <c:axId val="1625190111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1942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23</xdr:row>
      <xdr:rowOff>101600</xdr:rowOff>
    </xdr:from>
    <xdr:to>
      <xdr:col>6</xdr:col>
      <xdr:colOff>641350</xdr:colOff>
      <xdr:row>37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FE02F-D733-9E9E-9CBA-9654EDE12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209550</xdr:colOff>
      <xdr:row>23</xdr:row>
      <xdr:rowOff>38100</xdr:rowOff>
    </xdr:from>
    <xdr:to>
      <xdr:col>21</xdr:col>
      <xdr:colOff>69850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2A443B-4178-FB0A-A372-63EEDCB66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234950</xdr:colOff>
      <xdr:row>23</xdr:row>
      <xdr:rowOff>25400</xdr:rowOff>
    </xdr:from>
    <xdr:to>
      <xdr:col>14</xdr:col>
      <xdr:colOff>95250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F23B4-A2E2-E8AC-EF58-51B6AA816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177800</xdr:colOff>
      <xdr:row>38</xdr:row>
      <xdr:rowOff>114300</xdr:rowOff>
    </xdr:from>
    <xdr:to>
      <xdr:col>14</xdr:col>
      <xdr:colOff>38100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271222-3126-1F29-D5CA-0225D7800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25400</xdr:colOff>
      <xdr:row>38</xdr:row>
      <xdr:rowOff>177800</xdr:rowOff>
    </xdr:from>
    <xdr:to>
      <xdr:col>6</xdr:col>
      <xdr:colOff>558800</xdr:colOff>
      <xdr:row>53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ED7E17-E103-4FFF-E7CD-06908D4B0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127000</xdr:colOff>
      <xdr:row>38</xdr:row>
      <xdr:rowOff>88900</xdr:rowOff>
    </xdr:from>
    <xdr:to>
      <xdr:col>20</xdr:col>
      <xdr:colOff>660400</xdr:colOff>
      <xdr:row>52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BCD3B7-668C-962D-EE65-10A92B21B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448129</xdr:colOff>
      <xdr:row>1</xdr:row>
      <xdr:rowOff>39007</xdr:rowOff>
    </xdr:from>
    <xdr:to>
      <xdr:col>15</xdr:col>
      <xdr:colOff>308429</xdr:colOff>
      <xdr:row>15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1F471-4460-C03D-F59D-C6C409909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61232</xdr:colOff>
      <xdr:row>19</xdr:row>
      <xdr:rowOff>119517</xdr:rowOff>
    </xdr:from>
    <xdr:to>
      <xdr:col>13</xdr:col>
      <xdr:colOff>272142</xdr:colOff>
      <xdr:row>40</xdr:row>
      <xdr:rowOff>136072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32A7A-58C2-6875-5C59-D547A7749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N2" sqref="N2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">
      <c r="A2">
        <v>1930</v>
      </c>
      <c r="B2">
        <v>1.9319999999999999</v>
      </c>
      <c r="C2">
        <v>1.9019999999999999</v>
      </c>
      <c r="D2">
        <v>2.0680000000000001</v>
      </c>
      <c r="E2">
        <v>0.97599999999999998</v>
      </c>
      <c r="F2">
        <v>0.36699999999999999</v>
      </c>
      <c r="G2">
        <v>1.462</v>
      </c>
      <c r="H2">
        <v>2.09</v>
      </c>
      <c r="I2">
        <v>2.7810000000000001</v>
      </c>
      <c r="J2">
        <v>1.101</v>
      </c>
      <c r="K2">
        <f>EXP(B2)</f>
        <v>6.9033030502755466</v>
      </c>
      <c r="L2">
        <f>EXP(C2)</f>
        <v>6.6992796118716971</v>
      </c>
      <c r="M2">
        <f>EXP(D2)</f>
        <v>7.9089893106988747</v>
      </c>
      <c r="N2">
        <f>10^B2</f>
        <v>85.506671288468311</v>
      </c>
      <c r="O2">
        <f>10^C2</f>
        <v>79.79946872679767</v>
      </c>
      <c r="P2">
        <f>10^D2</f>
        <v>116.94993910198721</v>
      </c>
    </row>
    <row r="3" spans="1:16" x14ac:dyDescent="0.2">
      <c r="A3">
        <v>1931</v>
      </c>
      <c r="B3">
        <v>1.8919999999999999</v>
      </c>
      <c r="C3">
        <v>1.8819999999999999</v>
      </c>
      <c r="D3">
        <v>2.004</v>
      </c>
      <c r="E3">
        <v>0.753</v>
      </c>
      <c r="F3">
        <v>1.1839999999999999</v>
      </c>
      <c r="G3">
        <v>1.3620000000000001</v>
      </c>
      <c r="H3">
        <v>2.093</v>
      </c>
      <c r="I3">
        <v>2.7120000000000002</v>
      </c>
      <c r="J3">
        <v>1.1060000000000001</v>
      </c>
      <c r="K3">
        <f t="shared" ref="K3:K23" si="0">EXP(B3)</f>
        <v>6.6326206659727642</v>
      </c>
      <c r="L3">
        <f t="shared" ref="L3:L23" si="1">EXP(C3)</f>
        <v>6.5666249876676321</v>
      </c>
      <c r="M3">
        <f t="shared" ref="M3:M23" si="2">EXP(D3)</f>
        <v>7.4186715146706428</v>
      </c>
      <c r="N3">
        <f t="shared" ref="N3:N23" si="3">10^B3</f>
        <v>77.983011052325892</v>
      </c>
      <c r="O3">
        <f t="shared" ref="O3:O22" si="4">10^C3</f>
        <v>76.207901002541234</v>
      </c>
      <c r="P3">
        <f t="shared" ref="P3:P23" si="5">10^D3</f>
        <v>100.92528860766851</v>
      </c>
    </row>
    <row r="4" spans="1:16" x14ac:dyDescent="0.2">
      <c r="A4">
        <v>1932</v>
      </c>
      <c r="B4">
        <v>1.8260000000000001</v>
      </c>
      <c r="C4">
        <v>1.7609999999999999</v>
      </c>
      <c r="D4">
        <v>1.897</v>
      </c>
      <c r="E4">
        <v>0.81399999999999995</v>
      </c>
      <c r="F4">
        <v>1.1240000000000001</v>
      </c>
      <c r="G4">
        <v>1.23</v>
      </c>
      <c r="H4">
        <v>2.0960000000000001</v>
      </c>
      <c r="I4">
        <v>2.5910000000000002</v>
      </c>
      <c r="J4">
        <v>1.129</v>
      </c>
      <c r="K4">
        <f t="shared" si="0"/>
        <v>6.2090009165555378</v>
      </c>
      <c r="L4">
        <f t="shared" si="1"/>
        <v>5.8182527389846692</v>
      </c>
      <c r="M4">
        <f t="shared" si="2"/>
        <v>6.6658668154134482</v>
      </c>
      <c r="N4">
        <f t="shared" si="3"/>
        <v>66.988460941652647</v>
      </c>
      <c r="O4">
        <f t="shared" si="4"/>
        <v>57.676646339225066</v>
      </c>
      <c r="P4">
        <f t="shared" si="5"/>
        <v>78.886011761855457</v>
      </c>
    </row>
    <row r="5" spans="1:16" x14ac:dyDescent="0.2">
      <c r="A5">
        <v>1933</v>
      </c>
      <c r="B5">
        <v>1.7509999999999999</v>
      </c>
      <c r="C5">
        <v>1.7410000000000001</v>
      </c>
      <c r="D5">
        <v>1.968</v>
      </c>
      <c r="E5">
        <v>1.0069999999999999</v>
      </c>
      <c r="F5">
        <v>0.99299999999999999</v>
      </c>
      <c r="G5">
        <v>1.204</v>
      </c>
      <c r="H5">
        <v>2.0990000000000002</v>
      </c>
      <c r="I5">
        <v>2.5609999999999999</v>
      </c>
      <c r="J5">
        <v>1.149</v>
      </c>
      <c r="K5">
        <f t="shared" si="0"/>
        <v>5.7603601569424141</v>
      </c>
      <c r="L5">
        <f t="shared" si="1"/>
        <v>5.7030436157161697</v>
      </c>
      <c r="M5">
        <f t="shared" si="2"/>
        <v>7.1563494671667733</v>
      </c>
      <c r="N5">
        <f t="shared" si="3"/>
        <v>56.363765582595441</v>
      </c>
      <c r="O5">
        <f t="shared" si="4"/>
        <v>55.080769640540396</v>
      </c>
      <c r="P5">
        <f t="shared" si="5"/>
        <v>92.89663867799365</v>
      </c>
    </row>
    <row r="6" spans="1:16" x14ac:dyDescent="0.2">
      <c r="A6">
        <v>1934</v>
      </c>
      <c r="B6">
        <v>1.7789999999999999</v>
      </c>
      <c r="C6">
        <v>1.778</v>
      </c>
      <c r="D6">
        <v>2.0169999999999999</v>
      </c>
      <c r="E6">
        <v>1.0920000000000001</v>
      </c>
      <c r="F6">
        <v>0.64100000000000001</v>
      </c>
      <c r="G6">
        <v>1.2669999999999999</v>
      </c>
      <c r="H6">
        <v>2.1019999999999999</v>
      </c>
      <c r="I6">
        <v>2.6139999999999999</v>
      </c>
      <c r="J6">
        <v>1.1399999999999999</v>
      </c>
      <c r="K6">
        <f t="shared" si="0"/>
        <v>5.9239295261127012</v>
      </c>
      <c r="L6">
        <f t="shared" si="1"/>
        <v>5.9180085575642778</v>
      </c>
      <c r="M6">
        <f t="shared" si="2"/>
        <v>7.5157438474261014</v>
      </c>
      <c r="N6">
        <f t="shared" si="3"/>
        <v>60.117373748327807</v>
      </c>
      <c r="O6">
        <f t="shared" si="4"/>
        <v>59.979107625550952</v>
      </c>
      <c r="P6">
        <f t="shared" si="5"/>
        <v>103.99201658290592</v>
      </c>
    </row>
    <row r="7" spans="1:16" x14ac:dyDescent="0.2">
      <c r="A7">
        <v>1935</v>
      </c>
      <c r="B7">
        <v>1.8220000000000001</v>
      </c>
      <c r="C7">
        <v>1.8049999999999999</v>
      </c>
      <c r="D7">
        <v>1.982</v>
      </c>
      <c r="E7">
        <v>1.0449999999999999</v>
      </c>
      <c r="F7">
        <v>0.82199999999999995</v>
      </c>
      <c r="G7">
        <v>1.29</v>
      </c>
      <c r="H7">
        <v>2.1040000000000001</v>
      </c>
      <c r="I7">
        <v>2.6619999999999999</v>
      </c>
      <c r="J7">
        <v>1.177</v>
      </c>
      <c r="K7">
        <f t="shared" si="0"/>
        <v>6.1842145187334809</v>
      </c>
      <c r="L7">
        <f t="shared" si="1"/>
        <v>6.0799714485203387</v>
      </c>
      <c r="M7">
        <f t="shared" si="2"/>
        <v>7.2572429662791258</v>
      </c>
      <c r="N7">
        <f t="shared" si="3"/>
        <v>66.374307040190942</v>
      </c>
      <c r="O7">
        <f t="shared" si="4"/>
        <v>63.826348619054905</v>
      </c>
      <c r="P7">
        <f t="shared" si="5"/>
        <v>95.940063151593336</v>
      </c>
    </row>
    <row r="8" spans="1:16" x14ac:dyDescent="0.2">
      <c r="A8">
        <v>1936</v>
      </c>
      <c r="B8">
        <v>1.796</v>
      </c>
      <c r="C8">
        <v>1.7929999999999999</v>
      </c>
      <c r="D8">
        <v>2.1070000000000002</v>
      </c>
      <c r="E8">
        <v>1.0920000000000001</v>
      </c>
      <c r="F8">
        <v>0.82399999999999995</v>
      </c>
      <c r="G8">
        <v>1.3009999999999999</v>
      </c>
      <c r="H8">
        <v>2.1080000000000001</v>
      </c>
      <c r="I8">
        <v>2.7130000000000001</v>
      </c>
      <c r="J8">
        <v>1.1739999999999999</v>
      </c>
      <c r="K8">
        <f t="shared" si="0"/>
        <v>6.0254972072699147</v>
      </c>
      <c r="L8">
        <f t="shared" si="1"/>
        <v>6.0074478032911234</v>
      </c>
      <c r="M8">
        <f t="shared" si="2"/>
        <v>8.2235336407692987</v>
      </c>
      <c r="N8">
        <f t="shared" si="3"/>
        <v>62.517269277568609</v>
      </c>
      <c r="O8">
        <f t="shared" si="4"/>
        <v>62.086903423006362</v>
      </c>
      <c r="P8">
        <f t="shared" si="5"/>
        <v>127.93813041575257</v>
      </c>
    </row>
    <row r="9" spans="1:16" x14ac:dyDescent="0.2">
      <c r="A9">
        <v>1937</v>
      </c>
      <c r="B9">
        <v>1.851</v>
      </c>
      <c r="C9">
        <v>1.835</v>
      </c>
      <c r="D9">
        <v>2.0249999999999999</v>
      </c>
      <c r="E9">
        <v>0.92500000000000004</v>
      </c>
      <c r="F9">
        <v>0.90300000000000002</v>
      </c>
      <c r="G9">
        <v>1.3520000000000001</v>
      </c>
      <c r="H9">
        <v>2.11</v>
      </c>
      <c r="I9">
        <v>2.7410000000000001</v>
      </c>
      <c r="J9">
        <v>1.175</v>
      </c>
      <c r="K9">
        <f t="shared" si="0"/>
        <v>6.3661825230944293</v>
      </c>
      <c r="L9">
        <f t="shared" si="1"/>
        <v>6.2651341454357139</v>
      </c>
      <c r="M9">
        <f t="shared" si="2"/>
        <v>7.5761109446368451</v>
      </c>
      <c r="N9">
        <f t="shared" si="3"/>
        <v>70.957776796338933</v>
      </c>
      <c r="O9">
        <f t="shared" si="4"/>
        <v>68.391164728142954</v>
      </c>
      <c r="P9">
        <f t="shared" si="5"/>
        <v>105.9253725177289</v>
      </c>
    </row>
    <row r="10" spans="1:16" x14ac:dyDescent="0.2">
      <c r="A10">
        <v>1938</v>
      </c>
      <c r="B10">
        <v>1.85</v>
      </c>
      <c r="C10">
        <v>1.825</v>
      </c>
      <c r="D10">
        <v>2.0369999999999999</v>
      </c>
      <c r="E10">
        <v>0.93400000000000005</v>
      </c>
      <c r="F10">
        <v>1.3220000000000001</v>
      </c>
      <c r="G10">
        <v>1.3420000000000001</v>
      </c>
      <c r="H10">
        <v>2.113</v>
      </c>
      <c r="I10">
        <v>2.7040000000000002</v>
      </c>
      <c r="J10">
        <v>1.196</v>
      </c>
      <c r="K10">
        <f t="shared" si="0"/>
        <v>6.3598195226018319</v>
      </c>
      <c r="L10">
        <f t="shared" si="1"/>
        <v>6.2027950191048653</v>
      </c>
      <c r="M10">
        <f t="shared" si="2"/>
        <v>7.6675719444419546</v>
      </c>
      <c r="N10">
        <f t="shared" si="3"/>
        <v>70.794578438413865</v>
      </c>
      <c r="O10">
        <f t="shared" si="4"/>
        <v>66.834391756861478</v>
      </c>
      <c r="P10">
        <f t="shared" si="5"/>
        <v>108.89300933334341</v>
      </c>
    </row>
    <row r="11" spans="1:16" x14ac:dyDescent="0.2">
      <c r="A11">
        <v>1939</v>
      </c>
      <c r="B11">
        <v>1.8</v>
      </c>
      <c r="C11">
        <v>1.7969999999999999</v>
      </c>
      <c r="D11">
        <v>2.0750000000000002</v>
      </c>
      <c r="E11">
        <v>0.95899999999999996</v>
      </c>
      <c r="F11">
        <v>0.73899999999999999</v>
      </c>
      <c r="G11">
        <v>1.3520000000000001</v>
      </c>
      <c r="H11">
        <v>2.117</v>
      </c>
      <c r="I11">
        <v>2.7309999999999999</v>
      </c>
      <c r="J11">
        <v>1.169</v>
      </c>
      <c r="K11">
        <f t="shared" si="0"/>
        <v>6.0496474644129465</v>
      </c>
      <c r="L11">
        <f t="shared" si="1"/>
        <v>6.0315257182302888</v>
      </c>
      <c r="M11">
        <f t="shared" si="2"/>
        <v>7.9645464590347732</v>
      </c>
      <c r="N11">
        <f t="shared" si="3"/>
        <v>63.095734448019364</v>
      </c>
      <c r="O11">
        <f t="shared" si="4"/>
        <v>62.661386467233555</v>
      </c>
      <c r="P11">
        <f t="shared" si="5"/>
        <v>118.85022274370192</v>
      </c>
    </row>
    <row r="12" spans="1:16" x14ac:dyDescent="0.2">
      <c r="A12">
        <v>1940</v>
      </c>
      <c r="B12">
        <v>1.887</v>
      </c>
      <c r="C12">
        <v>1.86</v>
      </c>
      <c r="D12">
        <v>2.0369999999999999</v>
      </c>
      <c r="E12">
        <v>0.995</v>
      </c>
      <c r="F12">
        <v>1.101</v>
      </c>
      <c r="G12">
        <v>1.3620000000000001</v>
      </c>
      <c r="H12">
        <v>2.121</v>
      </c>
      <c r="I12">
        <v>2.76</v>
      </c>
      <c r="J12">
        <v>1.196</v>
      </c>
      <c r="K12">
        <f t="shared" si="0"/>
        <v>6.5995403323941808</v>
      </c>
      <c r="L12">
        <f t="shared" si="1"/>
        <v>6.4237367714291347</v>
      </c>
      <c r="M12">
        <f t="shared" si="2"/>
        <v>7.6675719444419546</v>
      </c>
      <c r="N12">
        <f t="shared" si="3"/>
        <v>77.090346906443031</v>
      </c>
      <c r="O12">
        <f t="shared" si="4"/>
        <v>72.443596007499067</v>
      </c>
      <c r="P12">
        <f t="shared" si="5"/>
        <v>108.89300933334341</v>
      </c>
    </row>
    <row r="13" spans="1:16" x14ac:dyDescent="0.2">
      <c r="A13">
        <v>1941</v>
      </c>
      <c r="B13">
        <v>1.8089999999999999</v>
      </c>
      <c r="C13">
        <v>1.8089999999999999</v>
      </c>
      <c r="D13">
        <v>2.1269999999999998</v>
      </c>
      <c r="E13">
        <v>1.2310000000000001</v>
      </c>
      <c r="F13">
        <v>1.373</v>
      </c>
      <c r="G13">
        <v>1.431</v>
      </c>
      <c r="H13">
        <v>2.125</v>
      </c>
      <c r="I13">
        <v>2.843</v>
      </c>
      <c r="J13">
        <v>1.198</v>
      </c>
      <c r="K13">
        <f t="shared" si="0"/>
        <v>6.104340039003942</v>
      </c>
      <c r="L13">
        <f t="shared" si="1"/>
        <v>6.104340039003942</v>
      </c>
      <c r="M13">
        <f t="shared" si="2"/>
        <v>8.3896600400679411</v>
      </c>
      <c r="N13">
        <f t="shared" si="3"/>
        <v>64.416926551517776</v>
      </c>
      <c r="O13">
        <f t="shared" si="4"/>
        <v>64.416926551517776</v>
      </c>
      <c r="P13">
        <f t="shared" si="5"/>
        <v>133.96766874259347</v>
      </c>
    </row>
    <row r="14" spans="1:16" x14ac:dyDescent="0.2">
      <c r="A14">
        <v>1942</v>
      </c>
      <c r="B14">
        <v>1.752</v>
      </c>
      <c r="C14">
        <v>1.752</v>
      </c>
      <c r="D14">
        <v>2.38</v>
      </c>
      <c r="E14">
        <v>1.28</v>
      </c>
      <c r="F14">
        <v>1.6910000000000001</v>
      </c>
      <c r="G14">
        <v>1.5309999999999999</v>
      </c>
      <c r="H14">
        <v>2.13</v>
      </c>
      <c r="I14">
        <v>2.94</v>
      </c>
      <c r="J14">
        <v>1.1919999999999999</v>
      </c>
      <c r="K14">
        <f t="shared" si="0"/>
        <v>5.7661233982397357</v>
      </c>
      <c r="L14">
        <f t="shared" si="1"/>
        <v>5.7661233982397357</v>
      </c>
      <c r="M14">
        <f t="shared" si="2"/>
        <v>10.804902863931257</v>
      </c>
      <c r="N14">
        <f t="shared" si="3"/>
        <v>56.493697481230292</v>
      </c>
      <c r="O14">
        <f t="shared" si="4"/>
        <v>56.493697481230292</v>
      </c>
      <c r="P14">
        <f t="shared" si="5"/>
        <v>239.88329190194912</v>
      </c>
    </row>
    <row r="15" spans="1:16" x14ac:dyDescent="0.2">
      <c r="A15">
        <v>1943</v>
      </c>
      <c r="B15">
        <v>1.6859999999999999</v>
      </c>
      <c r="C15">
        <v>1.6859999999999999</v>
      </c>
      <c r="D15">
        <v>2.6480000000000001</v>
      </c>
      <c r="E15">
        <v>1.298</v>
      </c>
      <c r="F15">
        <v>1.5820000000000001</v>
      </c>
      <c r="G15">
        <v>1.6479999999999999</v>
      </c>
      <c r="H15">
        <v>2.1360000000000001</v>
      </c>
      <c r="I15">
        <v>2.99</v>
      </c>
      <c r="J15">
        <v>1.1479999999999999</v>
      </c>
      <c r="K15">
        <f t="shared" si="0"/>
        <v>5.3978460804062891</v>
      </c>
      <c r="L15">
        <f t="shared" si="1"/>
        <v>5.3978460804062891</v>
      </c>
      <c r="M15">
        <f t="shared" si="2"/>
        <v>14.125758857299724</v>
      </c>
      <c r="N15">
        <f t="shared" si="3"/>
        <v>48.528850016212111</v>
      </c>
      <c r="O15">
        <f t="shared" si="4"/>
        <v>48.528850016212111</v>
      </c>
      <c r="P15">
        <f t="shared" si="5"/>
        <v>444.63126746910905</v>
      </c>
    </row>
    <row r="16" spans="1:16" x14ac:dyDescent="0.2">
      <c r="A16">
        <v>1944</v>
      </c>
      <c r="B16">
        <v>1.85</v>
      </c>
      <c r="C16">
        <v>1.85</v>
      </c>
      <c r="D16">
        <v>2.5659999999999998</v>
      </c>
      <c r="E16">
        <v>1.3169999999999999</v>
      </c>
      <c r="F16">
        <v>1.038</v>
      </c>
      <c r="G16">
        <v>1.732</v>
      </c>
      <c r="H16">
        <v>2.141</v>
      </c>
      <c r="I16">
        <v>3.0249999999999999</v>
      </c>
      <c r="J16">
        <v>1.1439999999999999</v>
      </c>
      <c r="K16">
        <f t="shared" si="0"/>
        <v>6.3598195226018319</v>
      </c>
      <c r="L16">
        <f t="shared" si="1"/>
        <v>6.3598195226018319</v>
      </c>
      <c r="M16">
        <f t="shared" si="2"/>
        <v>13.013665530536809</v>
      </c>
      <c r="N16">
        <f t="shared" si="3"/>
        <v>70.794578438413865</v>
      </c>
      <c r="O16">
        <f t="shared" si="4"/>
        <v>70.794578438413865</v>
      </c>
      <c r="P16">
        <f t="shared" si="5"/>
        <v>368.12897364253149</v>
      </c>
    </row>
    <row r="17" spans="1:16" x14ac:dyDescent="0.2">
      <c r="A17">
        <v>1945</v>
      </c>
      <c r="B17">
        <v>1.863</v>
      </c>
      <c r="C17">
        <v>1.863</v>
      </c>
      <c r="D17">
        <v>2.613</v>
      </c>
      <c r="E17">
        <v>1.353</v>
      </c>
      <c r="F17">
        <v>0.80500000000000005</v>
      </c>
      <c r="G17">
        <v>1.792</v>
      </c>
      <c r="H17">
        <v>2.1459999999999999</v>
      </c>
      <c r="I17">
        <v>3.0310000000000001</v>
      </c>
      <c r="J17">
        <v>1.171</v>
      </c>
      <c r="K17">
        <f t="shared" si="0"/>
        <v>6.4430369174874018</v>
      </c>
      <c r="L17">
        <f t="shared" si="1"/>
        <v>6.4430369174874018</v>
      </c>
      <c r="M17">
        <f t="shared" si="2"/>
        <v>13.639909261356905</v>
      </c>
      <c r="N17">
        <f t="shared" si="3"/>
        <v>72.9457510254569</v>
      </c>
      <c r="O17">
        <f t="shared" si="4"/>
        <v>72.9457510254569</v>
      </c>
      <c r="P17">
        <f t="shared" si="5"/>
        <v>410.20410298660693</v>
      </c>
    </row>
    <row r="18" spans="1:16" x14ac:dyDescent="0.2">
      <c r="A18">
        <v>1946</v>
      </c>
      <c r="B18">
        <v>1.9079999999999999</v>
      </c>
      <c r="C18">
        <v>1.9059999999999999</v>
      </c>
      <c r="D18">
        <v>2.5840000000000001</v>
      </c>
      <c r="E18">
        <v>1.514</v>
      </c>
      <c r="F18">
        <v>1.49</v>
      </c>
      <c r="G18">
        <v>1.851</v>
      </c>
      <c r="H18">
        <v>2.15</v>
      </c>
      <c r="I18">
        <v>3.0510000000000002</v>
      </c>
      <c r="J18">
        <v>1.17</v>
      </c>
      <c r="K18">
        <f t="shared" si="0"/>
        <v>6.7395961181122024</v>
      </c>
      <c r="L18">
        <f t="shared" si="1"/>
        <v>6.7261303960865773</v>
      </c>
      <c r="M18">
        <f t="shared" si="2"/>
        <v>13.250032430312626</v>
      </c>
      <c r="N18">
        <f t="shared" si="3"/>
        <v>80.909589917838218</v>
      </c>
      <c r="O18">
        <f t="shared" si="4"/>
        <v>80.53784411990668</v>
      </c>
      <c r="P18">
        <f t="shared" si="5"/>
        <v>383.7072454922789</v>
      </c>
    </row>
    <row r="19" spans="1:16" x14ac:dyDescent="0.2">
      <c r="A19">
        <v>1947</v>
      </c>
      <c r="B19">
        <v>1.909</v>
      </c>
      <c r="C19">
        <v>1.879</v>
      </c>
      <c r="D19">
        <v>2.504</v>
      </c>
      <c r="E19">
        <v>1.504</v>
      </c>
      <c r="F19">
        <v>1.5029999999999999</v>
      </c>
      <c r="G19">
        <v>1.881</v>
      </c>
      <c r="H19">
        <v>2.1589999999999998</v>
      </c>
      <c r="I19">
        <v>3.069</v>
      </c>
      <c r="J19">
        <v>1.246</v>
      </c>
      <c r="K19">
        <f t="shared" si="0"/>
        <v>6.7463390851519218</v>
      </c>
      <c r="L19">
        <f t="shared" si="1"/>
        <v>6.5469546329894106</v>
      </c>
      <c r="M19">
        <f t="shared" si="2"/>
        <v>12.231321526574625</v>
      </c>
      <c r="N19">
        <f t="shared" si="3"/>
        <v>81.096105785384125</v>
      </c>
      <c r="O19">
        <f t="shared" si="4"/>
        <v>75.683289502097438</v>
      </c>
      <c r="P19">
        <f t="shared" si="5"/>
        <v>319.1537855100762</v>
      </c>
    </row>
    <row r="20" spans="1:16" x14ac:dyDescent="0.2">
      <c r="A20">
        <v>1948</v>
      </c>
      <c r="B20">
        <v>1.8680000000000001</v>
      </c>
      <c r="C20">
        <v>1.8680000000000001</v>
      </c>
      <c r="D20">
        <v>2.59</v>
      </c>
      <c r="E20">
        <v>1.4830000000000001</v>
      </c>
      <c r="F20">
        <v>1.7290000000000001</v>
      </c>
      <c r="G20">
        <v>1.903</v>
      </c>
      <c r="H20">
        <v>2.1659999999999999</v>
      </c>
      <c r="I20">
        <v>3.1070000000000002</v>
      </c>
      <c r="J20">
        <v>1.341</v>
      </c>
      <c r="K20">
        <f t="shared" si="0"/>
        <v>6.4753327744341993</v>
      </c>
      <c r="L20">
        <f t="shared" si="1"/>
        <v>6.4753327744341993</v>
      </c>
      <c r="M20">
        <f t="shared" si="2"/>
        <v>13.329771603195772</v>
      </c>
      <c r="N20">
        <f t="shared" si="3"/>
        <v>73.790423012910111</v>
      </c>
      <c r="O20">
        <f t="shared" si="4"/>
        <v>73.790423012910111</v>
      </c>
      <c r="P20">
        <f t="shared" si="5"/>
        <v>389.04514499428063</v>
      </c>
    </row>
    <row r="21" spans="1:16" x14ac:dyDescent="0.2">
      <c r="A21">
        <v>1949</v>
      </c>
      <c r="B21">
        <v>1.8939999999999999</v>
      </c>
      <c r="C21">
        <v>1.893</v>
      </c>
      <c r="D21">
        <v>2.4940000000000002</v>
      </c>
      <c r="E21">
        <v>1.456</v>
      </c>
      <c r="F21">
        <v>1.1870000000000001</v>
      </c>
      <c r="G21">
        <v>1.8919999999999999</v>
      </c>
      <c r="H21">
        <v>2.1739999999999999</v>
      </c>
      <c r="I21">
        <v>3.101</v>
      </c>
      <c r="J21">
        <v>1.3759999999999999</v>
      </c>
      <c r="K21">
        <f t="shared" si="0"/>
        <v>6.6458991813939594</v>
      </c>
      <c r="L21">
        <f t="shared" si="1"/>
        <v>6.6392566040547845</v>
      </c>
      <c r="M21">
        <f t="shared" si="2"/>
        <v>12.109617843917832</v>
      </c>
      <c r="N21">
        <f t="shared" si="3"/>
        <v>78.34296427662116</v>
      </c>
      <c r="O21">
        <f t="shared" si="4"/>
        <v>78.16278045883297</v>
      </c>
      <c r="P21">
        <f t="shared" si="5"/>
        <v>311.88895840939409</v>
      </c>
    </row>
    <row r="22" spans="1:16" x14ac:dyDescent="0.2">
      <c r="A22">
        <v>1950</v>
      </c>
      <c r="B22">
        <v>1.9159999999999999</v>
      </c>
      <c r="C22">
        <v>1.879</v>
      </c>
      <c r="D22">
        <v>2.5089999999999999</v>
      </c>
      <c r="E22">
        <v>1.603</v>
      </c>
      <c r="F22">
        <v>0.81799999999999995</v>
      </c>
      <c r="G22">
        <v>1.8979999999999999</v>
      </c>
      <c r="H22">
        <v>2.181</v>
      </c>
      <c r="I22">
        <v>3.133</v>
      </c>
      <c r="J22">
        <v>1.3979999999999999</v>
      </c>
      <c r="K22">
        <f t="shared" si="0"/>
        <v>6.793729130397149</v>
      </c>
      <c r="L22">
        <f t="shared" si="1"/>
        <v>6.5469546329894106</v>
      </c>
      <c r="M22">
        <f t="shared" si="2"/>
        <v>12.292631280864621</v>
      </c>
      <c r="N22">
        <f t="shared" si="3"/>
        <v>82.413811501300245</v>
      </c>
      <c r="O22">
        <f t="shared" si="4"/>
        <v>75.683289502097438</v>
      </c>
      <c r="P22">
        <f t="shared" si="5"/>
        <v>322.84941217126362</v>
      </c>
    </row>
    <row r="23" spans="1:16" x14ac:dyDescent="0.2">
      <c r="A23">
        <v>1951</v>
      </c>
      <c r="B23">
        <v>1.921</v>
      </c>
      <c r="C23">
        <v>1.917</v>
      </c>
      <c r="D23">
        <v>2.5670000000000002</v>
      </c>
      <c r="E23">
        <v>1.579</v>
      </c>
      <c r="F23" t="s">
        <v>10</v>
      </c>
      <c r="G23" t="s">
        <v>10</v>
      </c>
      <c r="H23">
        <v>2.1890000000000001</v>
      </c>
      <c r="I23">
        <v>3.1659999999999999</v>
      </c>
      <c r="J23">
        <v>1.419</v>
      </c>
      <c r="K23">
        <f t="shared" si="0"/>
        <v>6.8277828393763862</v>
      </c>
      <c r="L23">
        <f t="shared" si="1"/>
        <v>6.8005262575246839</v>
      </c>
      <c r="M23">
        <f t="shared" si="2"/>
        <v>13.026685705069601</v>
      </c>
      <c r="N23">
        <f t="shared" si="3"/>
        <v>83.368118461963448</v>
      </c>
      <c r="O23">
        <f>10^C23</f>
        <v>82.603794957717938</v>
      </c>
      <c r="P23">
        <f t="shared" si="5"/>
        <v>368.97759857015063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tabSelected="1" topLeftCell="A10" zoomScale="112" zoomScaleNormal="100" workbookViewId="0">
      <selection activeCell="D29" sqref="D29"/>
    </sheetView>
  </sheetViews>
  <sheetFormatPr baseColWidth="10" defaultColWidth="8.83203125" defaultRowHeight="15" x14ac:dyDescent="0.2"/>
  <cols>
    <col min="3" max="3" width="12.5" customWidth="1"/>
    <col min="4" max="4" width="13" customWidth="1"/>
    <col min="7" max="7" width="13.6640625" customWidth="1"/>
    <col min="8" max="8" width="15.5" customWidth="1"/>
  </cols>
  <sheetData>
    <row r="1" spans="1:8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2">
      <c r="A2">
        <v>20</v>
      </c>
      <c r="B2">
        <f>LN(A2)</f>
        <v>2.9957322735539909</v>
      </c>
      <c r="C2">
        <f>1.7*(B2)-2</f>
        <v>3.0927448650417846</v>
      </c>
      <c r="D2">
        <f>-0.82*(B2)+8.5</f>
        <v>6.0434995356857275</v>
      </c>
      <c r="E2">
        <f>EXP(C2)</f>
        <v>22.037484955396064</v>
      </c>
      <c r="F2">
        <f>EXP(D2)</f>
        <v>421.3650397108824</v>
      </c>
      <c r="G2">
        <f>1.7*(B2)-1.6</f>
        <v>3.4927448650417845</v>
      </c>
      <c r="H2">
        <f>EXP(G2)</f>
        <v>32.876064330357771</v>
      </c>
    </row>
    <row r="3" spans="1:8" x14ac:dyDescent="0.2">
      <c r="A3">
        <v>25</v>
      </c>
      <c r="B3">
        <f t="shared" ref="B3:B18" si="0">LN(A3)</f>
        <v>3.2188758248682006</v>
      </c>
      <c r="C3">
        <f t="shared" ref="C3:C18" si="1">1.7*(B3)-2</f>
        <v>3.4720889022759405</v>
      </c>
      <c r="D3">
        <f t="shared" ref="D3:D18" si="2">-0.82*(B3)+8.5</f>
        <v>5.8605218236080763</v>
      </c>
      <c r="E3">
        <f t="shared" ref="E3:E18" si="3">EXP(C3)</f>
        <v>32.203943122575815</v>
      </c>
      <c r="F3">
        <f t="shared" ref="F3:F18" si="4">EXP(D3)</f>
        <v>350.90720791756314</v>
      </c>
      <c r="G3">
        <f t="shared" ref="G3:G18" si="5">1.7*(B3)-1.6</f>
        <v>3.8720889022759404</v>
      </c>
      <c r="H3">
        <f t="shared" ref="H3:H18" si="6">EXP(G3)</f>
        <v>48.042637711693331</v>
      </c>
    </row>
    <row r="4" spans="1:8" x14ac:dyDescent="0.2">
      <c r="A4">
        <v>30</v>
      </c>
      <c r="B4">
        <f t="shared" si="0"/>
        <v>3.4011973816621555</v>
      </c>
      <c r="C4">
        <f t="shared" si="1"/>
        <v>3.7820355488256645</v>
      </c>
      <c r="D4">
        <f t="shared" si="2"/>
        <v>5.7110181470370325</v>
      </c>
      <c r="E4">
        <f t="shared" si="3"/>
        <v>43.905322264484461</v>
      </c>
      <c r="F4">
        <f t="shared" si="4"/>
        <v>302.17857393294753</v>
      </c>
      <c r="G4">
        <f t="shared" si="5"/>
        <v>4.1820355488256649</v>
      </c>
      <c r="H4">
        <f t="shared" si="6"/>
        <v>65.499044112057078</v>
      </c>
    </row>
    <row r="5" spans="1:8" x14ac:dyDescent="0.2">
      <c r="A5">
        <v>35</v>
      </c>
      <c r="B5">
        <f t="shared" si="0"/>
        <v>3.5553480614894135</v>
      </c>
      <c r="C5">
        <f t="shared" si="1"/>
        <v>4.0440917045320024</v>
      </c>
      <c r="D5">
        <f t="shared" si="2"/>
        <v>5.5846145895786812</v>
      </c>
      <c r="E5">
        <f t="shared" si="3"/>
        <v>57.059335753950094</v>
      </c>
      <c r="F5">
        <f t="shared" si="4"/>
        <v>266.29762907742145</v>
      </c>
      <c r="G5">
        <f t="shared" si="5"/>
        <v>4.4440917045320028</v>
      </c>
      <c r="H5">
        <f t="shared" si="6"/>
        <v>85.122526308748363</v>
      </c>
    </row>
    <row r="6" spans="1:8" x14ac:dyDescent="0.2">
      <c r="A6">
        <v>40</v>
      </c>
      <c r="B6">
        <f t="shared" si="0"/>
        <v>3.6888794541139363</v>
      </c>
      <c r="C6">
        <f t="shared" si="1"/>
        <v>4.2710950719936918</v>
      </c>
      <c r="D6">
        <f t="shared" si="2"/>
        <v>5.4751188476265726</v>
      </c>
      <c r="E6">
        <f t="shared" si="3"/>
        <v>71.599999858739778</v>
      </c>
      <c r="F6">
        <f t="shared" si="4"/>
        <v>238.67883165774154</v>
      </c>
      <c r="G6">
        <f t="shared" si="5"/>
        <v>4.6710950719936921</v>
      </c>
      <c r="H6">
        <f t="shared" si="6"/>
        <v>106.8146481403795</v>
      </c>
    </row>
    <row r="7" spans="1:8" x14ac:dyDescent="0.2">
      <c r="A7">
        <v>45</v>
      </c>
      <c r="B7">
        <f t="shared" si="0"/>
        <v>3.8066624897703196</v>
      </c>
      <c r="C7">
        <f t="shared" si="1"/>
        <v>4.4713262326095435</v>
      </c>
      <c r="D7">
        <f t="shared" si="2"/>
        <v>5.3785367583883374</v>
      </c>
      <c r="E7">
        <f t="shared" si="3"/>
        <v>87.472655207699859</v>
      </c>
      <c r="F7">
        <f t="shared" si="4"/>
        <v>216.70495161820506</v>
      </c>
      <c r="G7">
        <f t="shared" si="5"/>
        <v>4.8713262326095439</v>
      </c>
      <c r="H7">
        <f t="shared" si="6"/>
        <v>130.49386740710599</v>
      </c>
    </row>
    <row r="8" spans="1:8" x14ac:dyDescent="0.2">
      <c r="A8">
        <v>50</v>
      </c>
      <c r="B8">
        <f t="shared" si="0"/>
        <v>3.912023005428146</v>
      </c>
      <c r="C8">
        <f t="shared" si="1"/>
        <v>4.6504391092278476</v>
      </c>
      <c r="D8">
        <f t="shared" si="2"/>
        <v>5.2921411355489205</v>
      </c>
      <c r="E8">
        <f t="shared" si="3"/>
        <v>104.63091989372849</v>
      </c>
      <c r="F8">
        <f t="shared" si="4"/>
        <v>198.76856054197467</v>
      </c>
      <c r="G8">
        <f t="shared" si="5"/>
        <v>5.0504391092278471</v>
      </c>
      <c r="H8">
        <f t="shared" si="6"/>
        <v>156.0909904343894</v>
      </c>
    </row>
    <row r="9" spans="1:8" x14ac:dyDescent="0.2">
      <c r="A9">
        <v>55</v>
      </c>
      <c r="B9">
        <f t="shared" si="0"/>
        <v>4.0073331852324712</v>
      </c>
      <c r="C9">
        <f t="shared" si="1"/>
        <v>4.8124664148952006</v>
      </c>
      <c r="D9">
        <f t="shared" si="2"/>
        <v>5.2139867881093735</v>
      </c>
      <c r="E9">
        <f t="shared" si="3"/>
        <v>123.03469821455319</v>
      </c>
      <c r="F9">
        <f t="shared" si="4"/>
        <v>183.82547243583647</v>
      </c>
      <c r="G9">
        <f t="shared" si="5"/>
        <v>5.2124664148952</v>
      </c>
      <c r="H9">
        <f t="shared" si="6"/>
        <v>183.54620146331067</v>
      </c>
    </row>
    <row r="10" spans="1:8" x14ac:dyDescent="0.2">
      <c r="A10">
        <v>60</v>
      </c>
      <c r="B10">
        <f t="shared" si="0"/>
        <v>4.0943445622221004</v>
      </c>
      <c r="C10">
        <f t="shared" si="1"/>
        <v>4.9603857557775708</v>
      </c>
      <c r="D10">
        <f t="shared" si="2"/>
        <v>5.1426374589778785</v>
      </c>
      <c r="E10">
        <f t="shared" si="3"/>
        <v>142.64881288848102</v>
      </c>
      <c r="F10">
        <f t="shared" si="4"/>
        <v>171.16661844515085</v>
      </c>
      <c r="G10">
        <f t="shared" si="5"/>
        <v>5.3603857557775711</v>
      </c>
      <c r="H10">
        <f t="shared" si="6"/>
        <v>212.80702215624441</v>
      </c>
    </row>
    <row r="11" spans="1:8" x14ac:dyDescent="0.2">
      <c r="A11">
        <v>65</v>
      </c>
      <c r="B11">
        <f t="shared" si="0"/>
        <v>4.1743872698956368</v>
      </c>
      <c r="C11">
        <f t="shared" si="1"/>
        <v>5.0964583588225825</v>
      </c>
      <c r="D11">
        <f t="shared" si="2"/>
        <v>5.0770024386855779</v>
      </c>
      <c r="E11">
        <f t="shared" si="3"/>
        <v>163.44202802729419</v>
      </c>
      <c r="F11">
        <f t="shared" si="4"/>
        <v>160.2928474245108</v>
      </c>
      <c r="G11">
        <f t="shared" si="5"/>
        <v>5.4964583588225828</v>
      </c>
      <c r="H11">
        <f t="shared" si="6"/>
        <v>243.82685404369425</v>
      </c>
    </row>
    <row r="12" spans="1:8" x14ac:dyDescent="0.2">
      <c r="A12">
        <v>70</v>
      </c>
      <c r="B12">
        <f t="shared" si="0"/>
        <v>4.2484952420493594</v>
      </c>
      <c r="C12">
        <f t="shared" si="1"/>
        <v>5.2224419114839105</v>
      </c>
      <c r="D12">
        <f t="shared" si="2"/>
        <v>5.0162339015195254</v>
      </c>
      <c r="E12">
        <f t="shared" si="3"/>
        <v>185.38632880256418</v>
      </c>
      <c r="F12">
        <f t="shared" si="4"/>
        <v>150.84214633714424</v>
      </c>
      <c r="G12">
        <f t="shared" si="5"/>
        <v>5.6224419114839108</v>
      </c>
      <c r="H12">
        <f t="shared" si="6"/>
        <v>276.56390391271054</v>
      </c>
    </row>
    <row r="13" spans="1:8" x14ac:dyDescent="0.2">
      <c r="A13">
        <v>75</v>
      </c>
      <c r="B13">
        <f t="shared" si="0"/>
        <v>4.3174881135363101</v>
      </c>
      <c r="C13">
        <f t="shared" si="1"/>
        <v>5.3397297930117267</v>
      </c>
      <c r="D13">
        <f t="shared" si="2"/>
        <v>4.9596597469002255</v>
      </c>
      <c r="E13">
        <f t="shared" si="3"/>
        <v>208.45637630889269</v>
      </c>
      <c r="F13">
        <f t="shared" si="4"/>
        <v>142.54528616918716</v>
      </c>
      <c r="G13">
        <f t="shared" si="5"/>
        <v>5.7397297930117261</v>
      </c>
      <c r="H13">
        <f t="shared" si="6"/>
        <v>310.98037055840854</v>
      </c>
    </row>
    <row r="14" spans="1:8" x14ac:dyDescent="0.2">
      <c r="A14">
        <v>80</v>
      </c>
      <c r="B14">
        <f t="shared" si="0"/>
        <v>4.3820266346738812</v>
      </c>
      <c r="C14">
        <f t="shared" si="1"/>
        <v>5.449445278945598</v>
      </c>
      <c r="D14">
        <f t="shared" si="2"/>
        <v>4.9067381595674178</v>
      </c>
      <c r="E14">
        <f t="shared" si="3"/>
        <v>232.62908585746985</v>
      </c>
      <c r="F14">
        <f t="shared" si="4"/>
        <v>135.1977010731421</v>
      </c>
      <c r="G14">
        <f t="shared" si="5"/>
        <v>5.8494452789455984</v>
      </c>
      <c r="H14">
        <f t="shared" si="6"/>
        <v>347.04181567188522</v>
      </c>
    </row>
    <row r="15" spans="1:8" x14ac:dyDescent="0.2">
      <c r="A15">
        <v>85</v>
      </c>
      <c r="B15">
        <f t="shared" si="0"/>
        <v>4.4426512564903167</v>
      </c>
      <c r="C15">
        <f t="shared" si="1"/>
        <v>5.5525071360335385</v>
      </c>
      <c r="D15">
        <f t="shared" si="2"/>
        <v>4.8570259696779408</v>
      </c>
      <c r="E15">
        <f t="shared" si="3"/>
        <v>257.88329459048293</v>
      </c>
      <c r="F15">
        <f t="shared" si="4"/>
        <v>128.64105025305793</v>
      </c>
      <c r="G15">
        <f t="shared" si="5"/>
        <v>5.9525071360335389</v>
      </c>
      <c r="H15">
        <f t="shared" si="6"/>
        <v>384.71666797918198</v>
      </c>
    </row>
    <row r="16" spans="1:8" x14ac:dyDescent="0.2">
      <c r="A16">
        <v>90</v>
      </c>
      <c r="B16">
        <f t="shared" si="0"/>
        <v>4.499809670330265</v>
      </c>
      <c r="C16">
        <f t="shared" si="1"/>
        <v>5.6496764395614507</v>
      </c>
      <c r="D16">
        <f t="shared" si="2"/>
        <v>4.8101560703291835</v>
      </c>
      <c r="E16">
        <f t="shared" si="3"/>
        <v>284.1994952323879</v>
      </c>
      <c r="F16">
        <f t="shared" si="4"/>
        <v>122.75077377603525</v>
      </c>
      <c r="G16">
        <f t="shared" si="5"/>
        <v>6.0496764395614502</v>
      </c>
      <c r="H16">
        <f t="shared" si="6"/>
        <v>423.97582604485848</v>
      </c>
    </row>
    <row r="17" spans="1:8" x14ac:dyDescent="0.2">
      <c r="A17">
        <v>95</v>
      </c>
      <c r="B17">
        <f t="shared" si="0"/>
        <v>4.5538768916005408</v>
      </c>
      <c r="C17">
        <f t="shared" si="1"/>
        <v>5.7415907157209194</v>
      </c>
      <c r="D17">
        <f t="shared" si="2"/>
        <v>4.7658209488875567</v>
      </c>
      <c r="E17">
        <f t="shared" si="3"/>
        <v>311.55961979395909</v>
      </c>
      <c r="F17">
        <f t="shared" si="4"/>
        <v>117.42747968691206</v>
      </c>
      <c r="G17">
        <f t="shared" si="5"/>
        <v>6.1415907157209197</v>
      </c>
      <c r="H17">
        <f t="shared" si="6"/>
        <v>464.79233559635236</v>
      </c>
    </row>
    <row r="18" spans="1:8" x14ac:dyDescent="0.2">
      <c r="A18">
        <v>100</v>
      </c>
      <c r="B18">
        <f t="shared" si="0"/>
        <v>4.6051701859880918</v>
      </c>
      <c r="C18">
        <f t="shared" si="1"/>
        <v>5.8287893161797557</v>
      </c>
      <c r="D18">
        <f t="shared" si="2"/>
        <v>4.7237604474897648</v>
      </c>
      <c r="E18">
        <f t="shared" si="3"/>
        <v>339.9468616665535</v>
      </c>
      <c r="F18">
        <f t="shared" si="4"/>
        <v>112.59084957072264</v>
      </c>
      <c r="G18">
        <f t="shared" si="5"/>
        <v>6.2287893161797552</v>
      </c>
      <c r="H18">
        <f t="shared" si="6"/>
        <v>507.1411241198046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Becker</dc:creator>
  <cp:lastModifiedBy>ORIT KEDIR ELALA</cp:lastModifiedBy>
  <dcterms:created xsi:type="dcterms:W3CDTF">2018-05-28T20:24:15Z</dcterms:created>
  <dcterms:modified xsi:type="dcterms:W3CDTF">2025-06-22T10:09:19Z</dcterms:modified>
</cp:coreProperties>
</file>