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uario\Desktop\DataScience\Material didáctico\Ejercicios\Modelo_supervisado\Entregable_MMP\"/>
    </mc:Choice>
  </mc:AlternateContent>
  <xr:revisionPtr revIDLastSave="0" documentId="13_ncr:1_{735E15F6-69E3-4CF2-B9B7-78828DD0314C}" xr6:coauthVersionLast="47" xr6:coauthVersionMax="47" xr10:uidLastSave="{00000000-0000-0000-0000-000000000000}"/>
  <bookViews>
    <workbookView xWindow="23880" yWindow="-7695" windowWidth="29040" windowHeight="15840"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<sst xmlns="http://schemas.openxmlformats.org/spreadsheetml/2006/main" count="720" uniqueCount="398">
  <si>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</si>
  <si>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</si>
  <si>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</si>
  <si>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</si>
  <si>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</si>
  <si>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</si>
  <si>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</si>
  <si>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</si>
  <si>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</si>
  <si>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</si>
  <si>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</si>
  <si>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</si>
  <si>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</si>
  <si>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</si>
  <si>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</si>
  <si>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</si>
  <si>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</si>
  <si>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</si>
  <si>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</si>
  <si>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</si>
  <si>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</si>
  <si>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</si>
  <si>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</si>
  <si>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</si>
  <si>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</si>
  <si>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</si>
  <si>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</si>
  <si>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</si>
  <si>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</si>
  <si>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</si>
  <si>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</si>
  <si>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</si>
  <si>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</si>
  <si>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</si>
  <si>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</si>
  <si>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</si>
  <si>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</si>
  <si>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</si>
  <si>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</si>
  <si>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</si>
  <si>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</si>
  <si>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</si>
  <si>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</si>
  <si>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</si>
  <si>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</si>
  <si>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</si>
  <si>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</si>
  <si>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</si>
  <si>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</si>
  <si>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</si>
  <si>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</si>
  <si>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</si>
  <si>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</si>
  <si>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</si>
  <si>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</si>
  <si>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</si>
  <si>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</si>
  <si>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</si>
  <si>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</si>
  <si>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</si>
  <si>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</si>
  <si>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</si>
  <si>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</si>
  <si>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</si>
  <si>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</si>
  <si>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</si>
  <si>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</si>
  <si>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</si>
  <si>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</si>
  <si>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</si>
  <si>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</si>
  <si>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</si>
  <si>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</si>
  <si>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</si>
  <si>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</si>
  <si>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</si>
  <si>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</si>
  <si>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</si>
  <si>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</si>
  <si>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</si>
  <si>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</si>
  <si>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</si>
  <si>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</si>
  <si>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</si>
  <si>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</si>
  <si>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</si>
  <si>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</si>
  <si>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</si>
  <si>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</si>
  <si>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</si>
  <si>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</si>
  <si>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</si>
  <si>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</si>
  <si>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</si>
  <si>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</si>
  <si>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</si>
  <si>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</si>
  <si>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</si>
  <si>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</si>
  <si>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</si>
  <si>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</si>
  <si>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</si>
  <si>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</si>
  <si>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</si>
  <si>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</si>
  <si>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</si>
  <si>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</si>
  <si>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</si>
  <si>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</si>
  <si>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</si>
  <si>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</si>
  <si>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</si>
  <si>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</si>
  <si>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</si>
  <si>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</si>
  <si>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</si>
  <si>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</si>
  <si>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</si>
  <si>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</si>
  <si>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</si>
  <si>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</si>
  <si>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</si>
  <si>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</si>
  <si>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</si>
  <si>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</si>
  <si>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</si>
  <si>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</si>
  <si>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</si>
  <si>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</si>
  <si>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</si>
  <si>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</si>
  <si>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</si>
  <si>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</si>
  <si>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</si>
  <si>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</si>
  <si>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</si>
  <si>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</si>
  <si>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</si>
  <si>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</si>
  <si>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</si>
  <si>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</si>
  <si>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</si>
  <si>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</si>
  <si>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</si>
  <si>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</si>
  <si>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</si>
  <si>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</si>
  <si>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</si>
  <si>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</si>
  <si>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</si>
  <si>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</si>
  <si>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</si>
  <si>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</si>
  <si>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</si>
  <si>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</si>
  <si>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</si>
  <si>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</si>
  <si>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</si>
  <si>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</si>
  <si>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</si>
  <si>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</si>
  <si>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</si>
  <si>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</si>
  <si>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</si>
  <si>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</si>
  <si>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</si>
  <si>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</si>
  <si>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</si>
  <si>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</si>
  <si>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</si>
  <si>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</si>
  <si>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</si>
  <si>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</si>
  <si>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</si>
  <si>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</si>
  <si>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</si>
  <si>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</si>
  <si>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</si>
  <si>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</si>
  <si>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</si>
  <si>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</si>
  <si>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</si>
  <si>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</si>
  <si>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</si>
  <si>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</si>
  <si>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</si>
  <si>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</si>
  <si>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</si>
  <si>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</si>
  <si>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</si>
  <si>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</si>
  <si>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</si>
  <si>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</si>
  <si>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</si>
  <si>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</si>
  <si>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</si>
  <si>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</si>
  <si>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</si>
  <si>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</si>
  <si>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</si>
  <si>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</si>
  <si>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</si>
  <si>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</si>
  <si>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</si>
  <si>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</si>
  <si>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</si>
  <si>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</si>
  <si>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</si>
  <si>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</si>
  <si>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</si>
  <si>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</si>
  <si>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</si>
  <si>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</si>
  <si>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</si>
  <si>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</si>
  <si>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</si>
  <si>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</si>
  <si>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</si>
  <si>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</si>
  <si>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</si>
  <si>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</si>
  <si>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</si>
  <si>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</si>
  <si>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</si>
  <si>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</si>
  <si>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</si>
  <si>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</si>
  <si>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</si>
  <si>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</si>
  <si>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</si>
  <si>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</si>
  <si>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</si>
  <si>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</si>
  <si>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</si>
  <si>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</si>
  <si>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</si>
  <si>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</si>
  <si>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</si>
  <si>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</si>
  <si>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</si>
  <si>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</si>
  <si>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</si>
  <si>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</si>
  <si>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</si>
  <si>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</si>
  <si>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</si>
  <si>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</si>
  <si>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</si>
  <si>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</si>
  <si>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</si>
  <si>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</si>
  <si>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</si>
  <si>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</si>
  <si>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</si>
  <si>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</si>
  <si>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</si>
  <si>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</si>
  <si>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</si>
  <si>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</si>
  <si>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</si>
  <si>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</si>
  <si>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</si>
  <si>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</si>
  <si>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</si>
  <si>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</si>
  <si>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</si>
  <si>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</si>
  <si>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</si>
  <si>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</si>
  <si>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</si>
  <si>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</si>
  <si>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</si>
  <si>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</si>
  <si>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</si>
  <si>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</si>
  <si>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</si>
  <si>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</si>
  <si>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</si>
  <si>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</si>
  <si>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</si>
  <si>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</si>
  <si>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</si>
  <si>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</si>
  <si>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</si>
  <si>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</si>
  <si>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</si>
  <si>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</si>
  <si>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</si>
  <si>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</si>
  <si>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</si>
  <si>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Númericas a categóricas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</si>
  <si>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</si>
  <si>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</si>
  <si>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</si>
  <si>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</si>
  <si>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</si>
  <si>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</si>
  <si>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</si>
  <si>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</si>
  <si>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</si>
  <si>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</si>
  <si>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</si>
  <si>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</si>
  <si>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</si>
  <si>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</si>
  <si>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</si>
  <si>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</si>
  <si>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</si>
  <si>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</si>
  <si>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</si>
  <si>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</si>
  <si>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</si>
  <si>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</si>
  <si>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</si>
  <si>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</si>
  <si>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</si>
  <si>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</si>
  <si>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</si>
  <si>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</si>
  <si>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</si>
  <si>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</si>
  <si>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</si>
  <si>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</si>
  <si>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</si>
  <si>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</si>
  <si>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</si>
  <si>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</si>
  <si>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</si>
  <si>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</si>
  <si>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</si>
  <si>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</si>
  <si>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</si>
  <si>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</si>
  <si>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</si>
  <si>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</si>
  <si>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</si>
  <si>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</si>
  <si>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</si>
  <si>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</si>
  <si>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</si>
  <si>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</si>
  <si>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</si>
  <si>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</si>
  <si>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</si>
  <si>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</si>
  <si>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</si>
  <si>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</si>
  <si>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</si>
  <si>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</si>
  <si>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</si>
  <si>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</si>
  <si>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</si>
  <si>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</si>
  <si>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</si>
  <si>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</si>
  <si>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</si>
  <si>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</si>
  <si>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</si>
  <si>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</si>
  <si>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</si>
  <si>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</si>
  <si>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</si>
  <si>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</si>
  <si>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</si>
  <si>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</si>
  <si>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</si>
  <si>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</si>
  <si>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</si>
  <si>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</si>
  <si>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</si>
  <si>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</si>
  <si>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</si>
  <si>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</si>
  <si>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</si>
  <si>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</si>
  <si>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</si>
  <si>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</si>
  <si>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Census_OS_OSInstallLanguageIdentifier</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</si>
  <si>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</si>
  <si>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</si>
  <si>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</si>
  <si>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Se correlaciona -0.88 con SxSPassiveMode, se podría considerar eliminar aunque mejor no, porque no es tan alto. Los valores se concentran en 7 y 0. Los demas se podrían agrupar. El valor de 35 es claramente un outlier</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</si>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</sst>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tabSelected="1" topLeftCell="B1" zoomScale="85" zoomScaleNormal="85" workbookViewId="0">
      <pane ySplit="1" topLeftCell="A22" activePane="bottomLeft" state="frozen"/>
      <selection pane="bottomLeft" activeCell="C25" sqref="C25"/>
    </sheetView>
  </sheetViews>
  <sheetFormatPr baseColWidth="10" defaultColWidth="10.875" defaultRowHeight="15"/>
  <cols>
    <col min="1" max="1" width="85.125" style="7" customWidth="1"/>
    <col min="2" max="2" width="18.375" style="7" customWidth="1"/>
    <col min="3" max="3" width="46" style="7" bestFit="1" customWidth="1"/>
    <col min="4" max="6" width="13.125" style="7" customWidth="1"/>
    <col min="7" max="7" width="14.125" style="7" bestFit="1" customWidth="1"/>
    <col min="8" max="8" width="61.375" style="7" customWidth="1"/>
    <col min="9" max="9" width="20" style="7" customWidth="1"/>
    <col min="10" max="10" width="10.875" style="7"/>
    <col min="11" max="11" width="16.875" style="15" customWidth="1"/>
    <col min="12" max="12" width="19.375" style="16" customWidth="1"/>
    <col min="13" max="13" width="22.875" style="7" customWidth="1"/>
    <col min="14" max="18" width="10.875" style="7"/>
    <col min="19" max="19" width="87.875" style="7" customWidth="1"/>
    <col min="20" max="16384" width="10.875" style="7"/>
  </cols>
  <sheetData>
    <row r="1" spans="1:19" s="13" customFormat="1" ht="15.75">
      <c r="A1" s="6" t="s">
        <v>211</v>
      </c>
      <c r="B1" s="6" t="s">
        <v>0</v>
      </c>
      <c r="C1" s="6" t="s">
        <v>1</v>
      </c>
      <c r="D1" s="6" t="s">
        <v>2</v>
      </c>
      <c r="E1" s="6" t="s">
        <v>97</v>
      </c>
      <c r="F1" s="6" t="s">
        <v>98</v>
      </c>
      <c r="G1" s="6" t="s">
        <v>349</v>
      </c>
      <c r="H1" s="6" t="s">
        <v>3</v>
      </c>
      <c r="I1" s="6" t="s">
        <v>4</v>
      </c>
      <c r="J1" s="6" t="s">
        <v>5</v>
      </c>
      <c r="K1" s="6" t="s">
        <v>6</v>
      </c>
      <c r="L1" s="11" t="s">
        <v>7</v>
      </c>
      <c r="M1" s="6" t="s">
        <v>8</v>
      </c>
      <c r="N1" s="6" t="s">
        <v>9</v>
      </c>
      <c r="O1" s="12">
        <v>0.25</v>
      </c>
      <c r="P1" s="12">
        <v>0.5</v>
      </c>
      <c r="Q1" s="12">
        <v>0.75</v>
      </c>
      <c r="R1" s="6" t="s">
        <v>10</v>
      </c>
    </row>
    <row r="2" spans="1:19" ht="30">
      <c r="A2" s="7" t="s">
        <v>212</v>
      </c>
      <c r="B2" s="7" t="s">
        <v>94</v>
      </c>
      <c r="C2" s="10" t="s">
        <v>104</v>
      </c>
      <c r="D2" s="7">
        <v>500000</v>
      </c>
      <c r="E2" s="7">
        <v>0</v>
      </c>
      <c r="F2" s="14">
        <f xml:space="preserve"> E2/500000</f>
        <v>0</v>
      </c>
      <c r="G2" s="14" t="s">
        <v>350</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0">
      <c r="A3" s="7" t="s">
        <v>218</v>
      </c>
      <c r="B3" s="7" t="s">
        <v>95</v>
      </c>
      <c r="C3" s="10" t="s">
        <v>11</v>
      </c>
      <c r="D3" s="7">
        <v>500000</v>
      </c>
      <c r="E3" s="7">
        <v>0</v>
      </c>
      <c r="F3" s="14">
        <f t="shared" ref="F3:F66" si="0" xml:space="preserve"> E3/500000</f>
        <v>0</v>
      </c>
      <c r="G3" s="14"/>
      <c r="H3" s="8" t="s">
        <v>348</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90">
      <c r="B4" s="7" t="s">
        <v>95</v>
      </c>
      <c r="C4" s="10" t="s">
        <v>12</v>
      </c>
      <c r="D4" s="7">
        <v>500000</v>
      </c>
      <c r="E4" s="7">
        <v>0</v>
      </c>
      <c r="F4" s="14">
        <f xml:space="preserve"> E4/500000</f>
        <v>0</v>
      </c>
      <c r="G4" s="14"/>
      <c r="H4" s="8" t="s">
        <v>356</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0">
      <c r="A5" s="7" t="s">
        <v>219</v>
      </c>
      <c r="B5" s="7" t="s">
        <v>95</v>
      </c>
      <c r="C5" s="10" t="s">
        <v>13</v>
      </c>
      <c r="D5" s="7">
        <v>500000</v>
      </c>
      <c r="E5" s="7">
        <v>0</v>
      </c>
      <c r="F5" s="14">
        <f t="shared" si="0"/>
        <v>0</v>
      </c>
      <c r="G5" s="14"/>
      <c r="H5" s="7" t="s">
        <v>351</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30">
      <c r="A6" s="7" t="s">
        <v>220</v>
      </c>
      <c r="B6" s="7" t="s">
        <v>95</v>
      </c>
      <c r="C6" s="10" t="s">
        <v>14</v>
      </c>
      <c r="D6" s="7">
        <v>500000</v>
      </c>
      <c r="E6" s="7">
        <v>0</v>
      </c>
      <c r="F6" s="14">
        <f t="shared" si="0"/>
        <v>0</v>
      </c>
      <c r="G6" s="14"/>
      <c r="H6" s="7" t="s">
        <v>352</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30">
      <c r="A7" s="7" t="s">
        <v>221</v>
      </c>
      <c r="B7" s="7" t="s">
        <v>95</v>
      </c>
      <c r="C7" s="10" t="s">
        <v>15</v>
      </c>
      <c r="D7" s="7">
        <v>500000</v>
      </c>
      <c r="E7" s="7">
        <v>0</v>
      </c>
      <c r="F7" s="14">
        <f t="shared" si="0"/>
        <v>0</v>
      </c>
      <c r="G7" s="14"/>
      <c r="H7" s="8" t="s">
        <v>353</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0">
      <c r="A8" s="7" t="s">
        <v>222</v>
      </c>
      <c r="B8" s="7" t="s">
        <v>94</v>
      </c>
      <c r="C8" s="10" t="s">
        <v>16</v>
      </c>
      <c r="D8" s="7">
        <v>500000</v>
      </c>
      <c r="E8" s="7">
        <v>0</v>
      </c>
      <c r="F8" s="14">
        <f t="shared" si="0"/>
        <v>0</v>
      </c>
      <c r="G8" s="14" t="s">
        <v>350</v>
      </c>
      <c r="H8" s="7" t="s">
        <v>382</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05">
      <c r="A9" s="7" t="s">
        <v>306</v>
      </c>
      <c r="B9" s="7" t="s">
        <v>96</v>
      </c>
      <c r="C9" s="10" t="s">
        <v>17</v>
      </c>
      <c r="D9" s="7">
        <v>498168</v>
      </c>
      <c r="E9" s="7">
        <v>1832</v>
      </c>
      <c r="F9" s="14">
        <f t="shared" si="0"/>
        <v>3.6640000000000002E-3</v>
      </c>
      <c r="G9" s="14" t="s">
        <v>383</v>
      </c>
      <c r="H9" s="7" t="s">
        <v>381</v>
      </c>
      <c r="I9" s="7" t="e">
        <f>VLOOKUP(C9,OBJECT!A:C,3,FALSE)</f>
        <v>#N/A</v>
      </c>
      <c r="J9" s="7" t="e">
        <f>VLOOKUP(C9,OBJECT!$A$2:$E$31,4,0)</f>
        <v>#N/A</v>
      </c>
      <c r="K9" s="15" t="e">
        <f>VLOOKUP(C9,OBJECT!$A$2:$E$31,5,0)</f>
        <v>#N/A</v>
      </c>
      <c r="L9" s="16">
        <f>VLOOKUP(C9,STATS!$A$2:$I$55,3,0)</f>
        <v>6846207</v>
      </c>
      <c r="M9" s="16">
        <f>VLOOKUP(C9,STATS!$A$1:$I$55,4,0)</f>
        <v>1023049</v>
      </c>
      <c r="N9" s="16" t="str">
        <f>VLOOKUP(C9,STATS!$A$1:$I$55,5,0)</f>
        <v>0.0</v>
      </c>
      <c r="O9" s="16" t="str">
        <f>VLOOKUP(C9,STATS!$A$1:$I$55,6,0)</f>
        <v>7.00</v>
      </c>
      <c r="P9" s="16" t="str">
        <f>VLOOKUP(C9,STATS!$A$1:$I$55,7,0)</f>
        <v>7.0</v>
      </c>
      <c r="Q9" s="16">
        <f>VLOOKUP(C9,STATS!$A$1:$I$55,8,0)</f>
        <v>7000000</v>
      </c>
      <c r="R9" s="16">
        <f>VLOOKUP(C9,STATS!$A$1:$I$55,9,0)</f>
        <v>35000000</v>
      </c>
      <c r="S9" s="7" t="str">
        <f t="shared" si="1"/>
        <v xml:space="preserve">- &lt;b&gt;RtpStateBitfield: &lt;/b&gt;RTP state: Realtime protection state (Enabled or Disabled).  </v>
      </c>
    </row>
    <row r="10" spans="1:19" ht="150">
      <c r="A10" s="7" t="s">
        <v>307</v>
      </c>
      <c r="B10" s="7" t="s">
        <v>94</v>
      </c>
      <c r="C10" s="10" t="s">
        <v>18</v>
      </c>
      <c r="D10" s="7">
        <v>500000</v>
      </c>
      <c r="E10" s="7">
        <v>0</v>
      </c>
      <c r="F10" s="14">
        <f t="shared" si="0"/>
        <v>0</v>
      </c>
      <c r="G10" s="14" t="s">
        <v>384</v>
      </c>
      <c r="H10" s="7" t="s">
        <v>388</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5.75">
      <c r="A11" s="7" t="s">
        <v>224</v>
      </c>
      <c r="B11" s="7" t="s">
        <v>96</v>
      </c>
      <c r="C11" s="10" t="s">
        <v>19</v>
      </c>
      <c r="D11" s="7">
        <v>24061</v>
      </c>
      <c r="E11" s="7">
        <v>475939</v>
      </c>
      <c r="F11" s="14">
        <f t="shared" si="0"/>
        <v>0.951878</v>
      </c>
      <c r="G11" s="14" t="s">
        <v>350</v>
      </c>
      <c r="H11" s="7" t="s">
        <v>344</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75">
      <c r="A12" s="7" t="s">
        <v>225</v>
      </c>
      <c r="B12" s="7" t="s">
        <v>96</v>
      </c>
      <c r="C12" s="10" t="s">
        <v>20</v>
      </c>
      <c r="D12" s="7">
        <v>498062</v>
      </c>
      <c r="E12" s="7">
        <v>1938</v>
      </c>
      <c r="F12" s="14">
        <f t="shared" si="0"/>
        <v>3.8760000000000001E-3</v>
      </c>
      <c r="G12" s="14" t="s">
        <v>386</v>
      </c>
      <c r="H12" s="7" t="s">
        <v>385</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0">
      <c r="A13" s="7" t="s">
        <v>309</v>
      </c>
      <c r="B13" s="7" t="s">
        <v>96</v>
      </c>
      <c r="C13" s="10" t="s">
        <v>21</v>
      </c>
      <c r="D13" s="7">
        <v>498062</v>
      </c>
      <c r="E13" s="7">
        <v>1938</v>
      </c>
      <c r="F13" s="14">
        <f t="shared" si="0"/>
        <v>3.8760000000000001E-3</v>
      </c>
      <c r="G13" s="14" t="s">
        <v>387</v>
      </c>
      <c r="H13" s="7" t="s">
        <v>389</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0">
      <c r="A14" s="7" t="s">
        <v>308</v>
      </c>
      <c r="B14" s="7" t="s">
        <v>96</v>
      </c>
      <c r="C14" s="10" t="s">
        <v>22</v>
      </c>
      <c r="D14" s="7">
        <v>498062</v>
      </c>
      <c r="E14" s="7">
        <v>1938</v>
      </c>
      <c r="F14" s="14">
        <f t="shared" si="0"/>
        <v>3.8760000000000001E-3</v>
      </c>
      <c r="G14" s="14" t="s">
        <v>387</v>
      </c>
      <c r="H14" s="7" t="s">
        <v>390</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0">
      <c r="A15" s="7" t="s">
        <v>226</v>
      </c>
      <c r="B15" s="7" t="s">
        <v>94</v>
      </c>
      <c r="C15" s="10" t="s">
        <v>23</v>
      </c>
      <c r="D15" s="7">
        <v>500000</v>
      </c>
      <c r="E15" s="7">
        <v>0</v>
      </c>
      <c r="F15" s="14">
        <f t="shared" si="0"/>
        <v>0</v>
      </c>
      <c r="G15" s="14"/>
      <c r="H15" s="7" t="s">
        <v>391</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75">
      <c r="A16" s="7" t="s">
        <v>227</v>
      </c>
      <c r="B16" s="7" t="s">
        <v>94</v>
      </c>
      <c r="C16" s="10" t="s">
        <v>24</v>
      </c>
      <c r="D16" s="7">
        <v>500000</v>
      </c>
      <c r="E16" s="7">
        <v>0</v>
      </c>
      <c r="F16" s="14">
        <f t="shared" si="0"/>
        <v>0</v>
      </c>
      <c r="G16" s="14" t="s">
        <v>350</v>
      </c>
      <c r="H16" s="7" t="s">
        <v>396</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75">
      <c r="A17" s="7" t="s">
        <v>228</v>
      </c>
      <c r="B17" s="7" t="s">
        <v>96</v>
      </c>
      <c r="C17" s="10" t="s">
        <v>25</v>
      </c>
      <c r="D17" s="7">
        <v>481760</v>
      </c>
      <c r="E17" s="7">
        <v>18240</v>
      </c>
      <c r="F17" s="14">
        <f t="shared" si="0"/>
        <v>3.6479999999999999E-2</v>
      </c>
      <c r="G17" s="14" t="s">
        <v>393</v>
      </c>
      <c r="H17" s="7" t="s">
        <v>396</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0">
      <c r="A18" s="7" t="s">
        <v>229</v>
      </c>
      <c r="B18" s="7" t="s">
        <v>96</v>
      </c>
      <c r="C18" s="10" t="s">
        <v>26</v>
      </c>
      <c r="D18" s="7">
        <v>345437</v>
      </c>
      <c r="E18" s="7">
        <v>154563</v>
      </c>
      <c r="F18" s="14">
        <f t="shared" si="0"/>
        <v>0.30912600000000001</v>
      </c>
      <c r="G18" s="14" t="s">
        <v>387</v>
      </c>
      <c r="H18" s="7" t="s">
        <v>394</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45">
      <c r="A19" s="7" t="s">
        <v>230</v>
      </c>
      <c r="B19" s="7" t="s">
        <v>96</v>
      </c>
      <c r="C19" s="10" t="s">
        <v>27</v>
      </c>
      <c r="D19" s="7">
        <v>499984</v>
      </c>
      <c r="E19" s="7">
        <v>16</v>
      </c>
      <c r="F19" s="14">
        <f t="shared" si="0"/>
        <v>3.1999999999999999E-5</v>
      </c>
      <c r="G19" s="14" t="s">
        <v>395</v>
      </c>
      <c r="H19" s="7" t="s">
        <v>392</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45">
      <c r="A20" s="7" t="s">
        <v>231</v>
      </c>
      <c r="B20" s="7" t="s">
        <v>94</v>
      </c>
      <c r="C20" s="10" t="s">
        <v>28</v>
      </c>
      <c r="D20" s="7">
        <v>500000</v>
      </c>
      <c r="E20" s="7">
        <v>0</v>
      </c>
      <c r="F20" s="14">
        <f t="shared" si="0"/>
        <v>0</v>
      </c>
      <c r="G20" s="14" t="s">
        <v>395</v>
      </c>
      <c r="H20" s="7" t="s">
        <v>397</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45">
      <c r="A21" s="7" t="s">
        <v>232</v>
      </c>
      <c r="B21" s="7" t="s">
        <v>95</v>
      </c>
      <c r="C21" s="10" t="s">
        <v>29</v>
      </c>
      <c r="D21" s="7">
        <v>500000</v>
      </c>
      <c r="E21" s="7">
        <v>0</v>
      </c>
      <c r="F21" s="14">
        <f t="shared" si="0"/>
        <v>0</v>
      </c>
      <c r="G21" s="14"/>
      <c r="H21" s="8" t="s">
        <v>357</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90">
      <c r="A22" s="7" t="s">
        <v>233</v>
      </c>
      <c r="B22" s="7" t="s">
        <v>95</v>
      </c>
      <c r="C22" s="10" t="s">
        <v>30</v>
      </c>
      <c r="D22" s="7">
        <v>500000</v>
      </c>
      <c r="E22" s="7">
        <v>0</v>
      </c>
      <c r="F22" s="14">
        <f t="shared" si="0"/>
        <v>0</v>
      </c>
      <c r="G22" s="14"/>
      <c r="H22" s="8" t="s">
        <v>358</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45">
      <c r="A23" s="7" t="s">
        <v>234</v>
      </c>
      <c r="B23" s="7" t="s">
        <v>95</v>
      </c>
      <c r="C23" s="10" t="s">
        <v>31</v>
      </c>
      <c r="D23" s="7">
        <v>500000</v>
      </c>
      <c r="E23" s="7">
        <v>0</v>
      </c>
      <c r="F23" s="14">
        <f t="shared" si="0"/>
        <v>0</v>
      </c>
      <c r="G23" s="14"/>
      <c r="H23" s="8" t="s">
        <v>359</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0">
      <c r="A24" s="7" t="s">
        <v>235</v>
      </c>
      <c r="B24" s="7" t="s">
        <v>94</v>
      </c>
      <c r="C24" s="10" t="s">
        <v>32</v>
      </c>
      <c r="D24" s="7">
        <v>500000</v>
      </c>
      <c r="E24" s="7">
        <v>0</v>
      </c>
      <c r="F24" s="14">
        <f t="shared" si="0"/>
        <v>0</v>
      </c>
      <c r="G24" s="14"/>
      <c r="H24" s="7" t="s">
        <v>379</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5.75">
      <c r="A25" s="7" t="s">
        <v>236</v>
      </c>
      <c r="B25" s="7" t="s">
        <v>94</v>
      </c>
      <c r="C25" s="10" t="s">
        <v>33</v>
      </c>
      <c r="D25" s="7">
        <v>500000</v>
      </c>
      <c r="E25" s="7">
        <v>0</v>
      </c>
      <c r="F25" s="14">
        <f t="shared" si="0"/>
        <v>0</v>
      </c>
      <c r="G25" s="14"/>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60">
      <c r="A26" s="7" t="s">
        <v>237</v>
      </c>
      <c r="B26" s="7" t="s">
        <v>95</v>
      </c>
      <c r="C26" s="10" t="s">
        <v>34</v>
      </c>
      <c r="D26" s="7">
        <v>500000</v>
      </c>
      <c r="E26" s="7">
        <v>0</v>
      </c>
      <c r="F26" s="14">
        <f t="shared" si="0"/>
        <v>0</v>
      </c>
      <c r="G26" s="14"/>
      <c r="H26" s="7" t="s">
        <v>354</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75">
      <c r="A27" s="7" t="s">
        <v>238</v>
      </c>
      <c r="B27" s="7" t="s">
        <v>95</v>
      </c>
      <c r="C27" s="10" t="s">
        <v>35</v>
      </c>
      <c r="D27" s="7">
        <v>499999</v>
      </c>
      <c r="E27" s="7">
        <v>1</v>
      </c>
      <c r="F27" s="14">
        <f t="shared" si="0"/>
        <v>1.9999999999999999E-6</v>
      </c>
      <c r="G27" s="14"/>
      <c r="H27" s="8" t="s">
        <v>353</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82.5">
      <c r="A28" s="7" t="s">
        <v>277</v>
      </c>
      <c r="B28" s="7" t="s">
        <v>95</v>
      </c>
      <c r="C28" s="10" t="s">
        <v>36</v>
      </c>
      <c r="D28" s="7">
        <v>500000</v>
      </c>
      <c r="E28" s="7">
        <v>0</v>
      </c>
      <c r="F28" s="14">
        <f t="shared" si="0"/>
        <v>0</v>
      </c>
      <c r="G28" s="14"/>
      <c r="H28" s="9" t="s">
        <v>360</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0">
      <c r="A29" s="7" t="s">
        <v>239</v>
      </c>
      <c r="B29" s="7" t="s">
        <v>96</v>
      </c>
      <c r="C29" s="10" t="s">
        <v>37</v>
      </c>
      <c r="D29" s="7">
        <v>498074</v>
      </c>
      <c r="E29" s="7">
        <v>1926</v>
      </c>
      <c r="F29" s="14">
        <f t="shared" si="0"/>
        <v>3.852E-3</v>
      </c>
      <c r="G29" s="14"/>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0">
      <c r="A30" s="7" t="s">
        <v>240</v>
      </c>
      <c r="B30" s="7" t="s">
        <v>94</v>
      </c>
      <c r="C30" s="10" t="s">
        <v>38</v>
      </c>
      <c r="D30" s="7">
        <v>500000</v>
      </c>
      <c r="E30" s="7">
        <v>0</v>
      </c>
      <c r="F30" s="14">
        <f t="shared" si="0"/>
        <v>0</v>
      </c>
      <c r="G30" s="14"/>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5.75">
      <c r="A31" s="7" t="s">
        <v>241</v>
      </c>
      <c r="B31" s="7" t="s">
        <v>95</v>
      </c>
      <c r="C31" s="10" t="s">
        <v>39</v>
      </c>
      <c r="D31" s="7">
        <v>126</v>
      </c>
      <c r="E31" s="7">
        <v>499874</v>
      </c>
      <c r="F31" s="14">
        <f t="shared" si="0"/>
        <v>0.99974799999999997</v>
      </c>
      <c r="G31" s="14" t="s">
        <v>350</v>
      </c>
      <c r="H31" s="7" t="s">
        <v>344</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30">
      <c r="A32" s="7" t="s">
        <v>242</v>
      </c>
      <c r="B32" s="7" t="s">
        <v>96</v>
      </c>
      <c r="C32" s="10" t="s">
        <v>40</v>
      </c>
      <c r="D32" s="7">
        <v>470152</v>
      </c>
      <c r="E32" s="7">
        <v>29848</v>
      </c>
      <c r="F32" s="14">
        <f t="shared" si="0"/>
        <v>5.9695999999999999E-2</v>
      </c>
      <c r="G32" s="14"/>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15.75">
      <c r="A33" s="7" t="s">
        <v>310</v>
      </c>
      <c r="B33" s="7" t="s">
        <v>96</v>
      </c>
      <c r="C33" s="10" t="s">
        <v>41</v>
      </c>
      <c r="D33" s="7">
        <v>496791</v>
      </c>
      <c r="E33" s="7">
        <v>3209</v>
      </c>
      <c r="F33" s="14">
        <f t="shared" si="0"/>
        <v>6.4180000000000001E-3</v>
      </c>
      <c r="G33" s="14"/>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21.5">
      <c r="A34" s="7" t="s">
        <v>243</v>
      </c>
      <c r="B34" s="7" t="s">
        <v>95</v>
      </c>
      <c r="C34" s="10" t="s">
        <v>42</v>
      </c>
      <c r="D34" s="7">
        <v>321404</v>
      </c>
      <c r="E34" s="7">
        <v>178596</v>
      </c>
      <c r="F34" s="14">
        <f t="shared" si="0"/>
        <v>0.35719200000000001</v>
      </c>
      <c r="G34" s="14" t="s">
        <v>355</v>
      </c>
      <c r="H34" s="8" t="s">
        <v>361</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0">
      <c r="A35" s="7" t="s">
        <v>244</v>
      </c>
      <c r="B35" s="7" t="s">
        <v>96</v>
      </c>
      <c r="C35" s="10" t="s">
        <v>43</v>
      </c>
      <c r="D35" s="7">
        <v>494838</v>
      </c>
      <c r="E35" s="7">
        <v>5162</v>
      </c>
      <c r="F35" s="14">
        <f t="shared" si="0"/>
        <v>1.0324E-2</v>
      </c>
      <c r="G35" s="14"/>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45">
      <c r="A36" s="7" t="s">
        <v>245</v>
      </c>
      <c r="B36" s="7" t="s">
        <v>96</v>
      </c>
      <c r="C36" s="10" t="s">
        <v>44</v>
      </c>
      <c r="D36" s="7">
        <v>499377</v>
      </c>
      <c r="E36" s="7">
        <v>623</v>
      </c>
      <c r="F36" s="14">
        <f t="shared" si="0"/>
        <v>1.2459999999999999E-3</v>
      </c>
      <c r="G36" s="14"/>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75">
      <c r="A37" s="7" t="s">
        <v>246</v>
      </c>
      <c r="B37" s="7" t="s">
        <v>95</v>
      </c>
      <c r="C37" s="10" t="s">
        <v>45</v>
      </c>
      <c r="D37" s="7">
        <v>500000</v>
      </c>
      <c r="E37" s="7">
        <v>0</v>
      </c>
      <c r="F37" s="14">
        <f t="shared" si="0"/>
        <v>0</v>
      </c>
      <c r="G37" s="14"/>
      <c r="H37" s="8" t="s">
        <v>362</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0">
      <c r="A38" s="7" t="s">
        <v>247</v>
      </c>
      <c r="B38" s="7" t="s">
        <v>95</v>
      </c>
      <c r="C38" s="10" t="s">
        <v>46</v>
      </c>
      <c r="D38" s="7">
        <v>500000</v>
      </c>
      <c r="E38" s="7">
        <v>0</v>
      </c>
      <c r="F38" s="14">
        <f t="shared" si="0"/>
        <v>0</v>
      </c>
      <c r="G38" s="14"/>
      <c r="H38" s="8" t="s">
        <v>363</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15.75">
      <c r="A39" s="7" t="s">
        <v>223</v>
      </c>
      <c r="B39" s="7" t="s">
        <v>96</v>
      </c>
      <c r="C39" s="10" t="s">
        <v>47</v>
      </c>
      <c r="D39" s="7">
        <v>494619</v>
      </c>
      <c r="E39" s="7">
        <v>5381</v>
      </c>
      <c r="F39" s="14">
        <f t="shared" si="0"/>
        <v>1.0762000000000001E-2</v>
      </c>
      <c r="G39" s="14"/>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15.75">
      <c r="A40" s="7" t="s">
        <v>223</v>
      </c>
      <c r="B40" s="7" t="s">
        <v>96</v>
      </c>
      <c r="C40" s="10" t="s">
        <v>48</v>
      </c>
      <c r="D40" s="7">
        <v>494236</v>
      </c>
      <c r="E40" s="7">
        <v>5764</v>
      </c>
      <c r="F40" s="14">
        <f t="shared" si="0"/>
        <v>1.1528E-2</v>
      </c>
      <c r="G40" s="14"/>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15.75">
      <c r="A41" s="7" t="s">
        <v>248</v>
      </c>
      <c r="B41" s="7" t="s">
        <v>96</v>
      </c>
      <c r="C41" s="10" t="s">
        <v>49</v>
      </c>
      <c r="D41" s="7">
        <v>497653</v>
      </c>
      <c r="E41" s="7">
        <v>2347</v>
      </c>
      <c r="F41" s="14">
        <f t="shared" si="0"/>
        <v>4.6940000000000003E-3</v>
      </c>
      <c r="G41" s="14"/>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15.75">
      <c r="A42" s="7" t="s">
        <v>223</v>
      </c>
      <c r="B42" s="7" t="s">
        <v>96</v>
      </c>
      <c r="C42" s="10" t="s">
        <v>50</v>
      </c>
      <c r="D42" s="7">
        <v>497653</v>
      </c>
      <c r="E42" s="7">
        <v>2347</v>
      </c>
      <c r="F42" s="14">
        <f t="shared" si="0"/>
        <v>4.6940000000000003E-3</v>
      </c>
      <c r="G42" s="14"/>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5.75">
      <c r="A43" s="7" t="s">
        <v>223</v>
      </c>
      <c r="B43" s="7" t="s">
        <v>96</v>
      </c>
      <c r="C43" s="10" t="s">
        <v>51</v>
      </c>
      <c r="D43" s="7">
        <v>497651</v>
      </c>
      <c r="E43" s="7">
        <v>2349</v>
      </c>
      <c r="F43" s="14">
        <f t="shared" si="0"/>
        <v>4.6979999999999999E-3</v>
      </c>
      <c r="G43" s="14"/>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0">
      <c r="A44" s="7" t="s">
        <v>249</v>
      </c>
      <c r="B44" s="7" t="s">
        <v>95</v>
      </c>
      <c r="C44" s="10" t="s">
        <v>52</v>
      </c>
      <c r="D44" s="7">
        <v>2082</v>
      </c>
      <c r="E44" s="7">
        <v>497918</v>
      </c>
      <c r="F44" s="14">
        <f t="shared" si="0"/>
        <v>0.99583600000000005</v>
      </c>
      <c r="G44" s="14" t="s">
        <v>350</v>
      </c>
      <c r="H44" s="7" t="s">
        <v>344</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15.75">
      <c r="A45" s="7" t="s">
        <v>215</v>
      </c>
      <c r="B45" s="7" t="s">
        <v>96</v>
      </c>
      <c r="C45" s="10" t="s">
        <v>53</v>
      </c>
      <c r="D45" s="7">
        <v>497024</v>
      </c>
      <c r="E45" s="7">
        <v>2976</v>
      </c>
      <c r="F45" s="14">
        <f t="shared" si="0"/>
        <v>5.9519999999999998E-3</v>
      </c>
      <c r="G45" s="14"/>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45">
      <c r="A46" s="7" t="s">
        <v>216</v>
      </c>
      <c r="B46" s="7" t="s">
        <v>95</v>
      </c>
      <c r="C46" s="10" t="s">
        <v>54</v>
      </c>
      <c r="D46" s="7">
        <v>499291</v>
      </c>
      <c r="E46" s="7">
        <v>709</v>
      </c>
      <c r="F46" s="14">
        <f t="shared" si="0"/>
        <v>1.418E-3</v>
      </c>
      <c r="G46" s="14"/>
      <c r="H46" s="7" t="s">
        <v>364</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15.75">
      <c r="A47" s="7" t="s">
        <v>217</v>
      </c>
      <c r="B47" s="7" t="s">
        <v>96</v>
      </c>
      <c r="C47" s="10" t="s">
        <v>55</v>
      </c>
      <c r="D47" s="7">
        <v>497024</v>
      </c>
      <c r="E47" s="7">
        <v>2976</v>
      </c>
      <c r="F47" s="14">
        <f t="shared" si="0"/>
        <v>5.9519999999999998E-3</v>
      </c>
      <c r="G47" s="14"/>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0">
      <c r="A48" s="7" t="s">
        <v>250</v>
      </c>
      <c r="B48" s="7" t="s">
        <v>94</v>
      </c>
      <c r="C48" s="10" t="s">
        <v>56</v>
      </c>
      <c r="D48" s="7">
        <v>500000</v>
      </c>
      <c r="E48" s="7">
        <v>0</v>
      </c>
      <c r="F48" s="14">
        <f t="shared" si="0"/>
        <v>0</v>
      </c>
      <c r="G48" s="14"/>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15.75">
      <c r="A49" s="7" t="s">
        <v>251</v>
      </c>
      <c r="B49" s="7" t="s">
        <v>96</v>
      </c>
      <c r="C49" s="10" t="s">
        <v>57</v>
      </c>
      <c r="D49" s="7">
        <v>495444</v>
      </c>
      <c r="E49" s="7">
        <v>4556</v>
      </c>
      <c r="F49" s="14">
        <f t="shared" si="0"/>
        <v>9.1120000000000003E-3</v>
      </c>
      <c r="G49" s="14"/>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45">
      <c r="A50" s="7" t="s">
        <v>252</v>
      </c>
      <c r="B50" s="7" t="s">
        <v>95</v>
      </c>
      <c r="C50" s="10" t="s">
        <v>58</v>
      </c>
      <c r="D50" s="7">
        <v>499963</v>
      </c>
      <c r="E50" s="7">
        <v>37</v>
      </c>
      <c r="F50" s="14">
        <f t="shared" si="0"/>
        <v>7.3999999999999996E-5</v>
      </c>
      <c r="G50" s="14"/>
      <c r="H50" s="8" t="s">
        <v>365</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31.5">
      <c r="A51" s="7" t="s">
        <v>253</v>
      </c>
      <c r="B51" s="7" t="s">
        <v>96</v>
      </c>
      <c r="C51" s="10" t="s">
        <v>59</v>
      </c>
      <c r="D51" s="7">
        <v>497346</v>
      </c>
      <c r="E51" s="7">
        <v>2654</v>
      </c>
      <c r="F51" s="14">
        <f t="shared" si="0"/>
        <v>5.3080000000000002E-3</v>
      </c>
      <c r="G51" s="14"/>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31.5">
      <c r="A52" s="7" t="s">
        <v>254</v>
      </c>
      <c r="B52" s="7" t="s">
        <v>96</v>
      </c>
      <c r="C52" s="10" t="s">
        <v>60</v>
      </c>
      <c r="D52" s="7">
        <v>497350</v>
      </c>
      <c r="E52" s="7">
        <v>2650</v>
      </c>
      <c r="F52" s="14">
        <f t="shared" si="0"/>
        <v>5.3E-3</v>
      </c>
      <c r="G52" s="14"/>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31.5">
      <c r="A53" s="7" t="s">
        <v>255</v>
      </c>
      <c r="B53" s="7" t="s">
        <v>96</v>
      </c>
      <c r="C53" s="10" t="s">
        <v>61</v>
      </c>
      <c r="D53" s="7">
        <v>497350</v>
      </c>
      <c r="E53" s="7">
        <v>2650</v>
      </c>
      <c r="F53" s="14">
        <f t="shared" si="0"/>
        <v>5.3E-3</v>
      </c>
      <c r="G53" s="14"/>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45">
      <c r="A54" s="7" t="s">
        <v>214</v>
      </c>
      <c r="B54" s="7" t="s">
        <v>95</v>
      </c>
      <c r="C54" s="10" t="s">
        <v>62</v>
      </c>
      <c r="D54" s="7">
        <v>499998</v>
      </c>
      <c r="E54" s="7">
        <v>2</v>
      </c>
      <c r="F54" s="14">
        <f t="shared" si="0"/>
        <v>3.9999999999999998E-6</v>
      </c>
      <c r="G54" s="14"/>
      <c r="H54" s="8" t="s">
        <v>366</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0">
      <c r="A55" s="7" t="s">
        <v>223</v>
      </c>
      <c r="B55" s="7" t="s">
        <v>95</v>
      </c>
      <c r="C55" s="10" t="s">
        <v>63</v>
      </c>
      <c r="D55" s="7">
        <v>144397</v>
      </c>
      <c r="E55" s="7">
        <v>355603</v>
      </c>
      <c r="F55" s="14">
        <f t="shared" si="0"/>
        <v>0.711206</v>
      </c>
      <c r="G55" s="14"/>
      <c r="H55" s="8" t="s">
        <v>367</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15.75">
      <c r="A56" s="7" t="s">
        <v>223</v>
      </c>
      <c r="B56" s="7" t="s">
        <v>96</v>
      </c>
      <c r="C56" s="10" t="s">
        <v>64</v>
      </c>
      <c r="D56" s="7">
        <v>484962</v>
      </c>
      <c r="E56" s="7">
        <v>15038</v>
      </c>
      <c r="F56" s="14">
        <f t="shared" si="0"/>
        <v>3.0075999999999999E-2</v>
      </c>
      <c r="G56" s="14"/>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0">
      <c r="A57" s="7" t="s">
        <v>256</v>
      </c>
      <c r="B57" s="7" t="s">
        <v>95</v>
      </c>
      <c r="C57" s="10" t="s">
        <v>65</v>
      </c>
      <c r="D57" s="7">
        <v>500000</v>
      </c>
      <c r="E57" s="7">
        <v>0</v>
      </c>
      <c r="F57" s="14">
        <f t="shared" si="0"/>
        <v>0</v>
      </c>
      <c r="G57" s="14"/>
      <c r="H57" s="8" t="s">
        <v>353</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75">
      <c r="A58" s="7" t="s">
        <v>257</v>
      </c>
      <c r="B58" s="7" t="s">
        <v>95</v>
      </c>
      <c r="C58" s="10" t="s">
        <v>66</v>
      </c>
      <c r="D58" s="7">
        <v>500000</v>
      </c>
      <c r="E58" s="7">
        <v>0</v>
      </c>
      <c r="F58" s="14">
        <f t="shared" si="0"/>
        <v>0</v>
      </c>
      <c r="G58" s="14"/>
      <c r="H58" s="8" t="s">
        <v>368</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75">
      <c r="A59" s="7" t="s">
        <v>258</v>
      </c>
      <c r="B59" s="7" t="s">
        <v>95</v>
      </c>
      <c r="C59" s="10" t="s">
        <v>67</v>
      </c>
      <c r="D59" s="7">
        <v>500000</v>
      </c>
      <c r="E59" s="7">
        <v>0</v>
      </c>
      <c r="F59" s="14">
        <f t="shared" si="0"/>
        <v>0</v>
      </c>
      <c r="G59" s="14"/>
      <c r="H59" s="8" t="s">
        <v>369</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30">
      <c r="A60" s="7" t="s">
        <v>259</v>
      </c>
      <c r="B60" s="7" t="s">
        <v>94</v>
      </c>
      <c r="C60" s="10" t="s">
        <v>68</v>
      </c>
      <c r="D60" s="7">
        <v>500000</v>
      </c>
      <c r="E60" s="7">
        <v>0</v>
      </c>
      <c r="F60" s="14">
        <f t="shared" si="0"/>
        <v>0</v>
      </c>
      <c r="G60" s="14"/>
      <c r="H60" s="7" t="s">
        <v>380</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15.75">
      <c r="A61" s="7" t="s">
        <v>260</v>
      </c>
      <c r="B61" s="7" t="s">
        <v>94</v>
      </c>
      <c r="C61" s="10" t="s">
        <v>69</v>
      </c>
      <c r="D61" s="7">
        <v>500000</v>
      </c>
      <c r="E61" s="7">
        <v>0</v>
      </c>
      <c r="F61" s="14">
        <f t="shared" si="0"/>
        <v>0</v>
      </c>
      <c r="G61" s="14"/>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0">
      <c r="A62" s="7" t="s">
        <v>261</v>
      </c>
      <c r="B62" s="7" t="s">
        <v>95</v>
      </c>
      <c r="C62" s="10" t="s">
        <v>70</v>
      </c>
      <c r="D62" s="7">
        <v>500000</v>
      </c>
      <c r="E62" s="7">
        <v>0</v>
      </c>
      <c r="F62" s="14">
        <f t="shared" si="0"/>
        <v>0</v>
      </c>
      <c r="G62" s="14"/>
      <c r="H62" s="8" t="s">
        <v>370</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45">
      <c r="A63" s="7" t="s">
        <v>262</v>
      </c>
      <c r="B63" s="7" t="s">
        <v>95</v>
      </c>
      <c r="C63" s="10" t="s">
        <v>71</v>
      </c>
      <c r="D63" s="7">
        <v>500000</v>
      </c>
      <c r="E63" s="7">
        <v>0</v>
      </c>
      <c r="F63" s="14">
        <f t="shared" si="0"/>
        <v>0</v>
      </c>
      <c r="G63" s="14"/>
      <c r="H63" s="8" t="s">
        <v>371</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45">
      <c r="A64" s="7" t="s">
        <v>263</v>
      </c>
      <c r="B64" s="7" t="s">
        <v>95</v>
      </c>
      <c r="C64" s="10" t="s">
        <v>72</v>
      </c>
      <c r="D64" s="7">
        <v>500000</v>
      </c>
      <c r="E64" s="7">
        <v>0</v>
      </c>
      <c r="F64" s="14">
        <f t="shared" si="0"/>
        <v>0</v>
      </c>
      <c r="G64" s="14"/>
      <c r="H64" s="7" t="s">
        <v>372</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0">
      <c r="A65" s="7" t="s">
        <v>223</v>
      </c>
      <c r="B65" s="7" t="s">
        <v>96</v>
      </c>
      <c r="C65" s="10" t="s">
        <v>73</v>
      </c>
      <c r="D65" s="7">
        <v>496668</v>
      </c>
      <c r="E65" s="7">
        <v>3332</v>
      </c>
      <c r="F65" s="14">
        <f t="shared" si="0"/>
        <v>6.6639999999999998E-3</v>
      </c>
      <c r="G65" s="14" t="s">
        <v>350</v>
      </c>
      <c r="H65" s="7" t="s">
        <v>378</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30">
      <c r="A66" s="7" t="s">
        <v>223</v>
      </c>
      <c r="B66" s="7" t="s">
        <v>94</v>
      </c>
      <c r="C66" s="10" t="s">
        <v>74</v>
      </c>
      <c r="D66" s="7">
        <v>500000</v>
      </c>
      <c r="E66" s="7">
        <v>0</v>
      </c>
      <c r="F66" s="14">
        <f t="shared" si="0"/>
        <v>0</v>
      </c>
      <c r="G66" s="14"/>
      <c r="H66" s="7" t="s">
        <v>377</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0">
      <c r="A67" s="7" t="s">
        <v>264</v>
      </c>
      <c r="B67" s="7" t="s">
        <v>95</v>
      </c>
      <c r="C67" s="10" t="s">
        <v>75</v>
      </c>
      <c r="D67" s="7">
        <v>500000</v>
      </c>
      <c r="E67" s="7">
        <v>0</v>
      </c>
      <c r="F67" s="14">
        <f t="shared" ref="F67:F85" si="2" xml:space="preserve"> E67/500000</f>
        <v>0</v>
      </c>
      <c r="G67" s="14"/>
      <c r="H67" s="8" t="s">
        <v>373</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0">
      <c r="A68" s="7" t="s">
        <v>265</v>
      </c>
      <c r="B68" s="7" t="s">
        <v>94</v>
      </c>
      <c r="C68" s="10" t="s">
        <v>76</v>
      </c>
      <c r="D68" s="7">
        <v>500000</v>
      </c>
      <c r="E68" s="7">
        <v>0</v>
      </c>
      <c r="F68" s="14">
        <f t="shared" si="2"/>
        <v>0</v>
      </c>
      <c r="G68" s="14"/>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0">
      <c r="A69" s="7" t="s">
        <v>266</v>
      </c>
      <c r="B69" s="7" t="s">
        <v>95</v>
      </c>
      <c r="C69" s="10" t="s">
        <v>77</v>
      </c>
      <c r="D69" s="7">
        <v>500000</v>
      </c>
      <c r="E69" s="7">
        <v>0</v>
      </c>
      <c r="F69" s="14">
        <f t="shared" si="2"/>
        <v>0</v>
      </c>
      <c r="G69" s="14"/>
      <c r="H69" s="8" t="s">
        <v>374</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30">
      <c r="A70" s="7" t="s">
        <v>267</v>
      </c>
      <c r="B70" s="7" t="s">
        <v>95</v>
      </c>
      <c r="C70" s="10" t="s">
        <v>78</v>
      </c>
      <c r="D70" s="7">
        <v>500000</v>
      </c>
      <c r="E70" s="7">
        <v>0</v>
      </c>
      <c r="F70" s="14">
        <f t="shared" si="2"/>
        <v>0</v>
      </c>
      <c r="G70" s="14"/>
      <c r="H70" s="8" t="s">
        <v>375</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45">
      <c r="A71" s="7" t="s">
        <v>311</v>
      </c>
      <c r="B71" s="7" t="s">
        <v>96</v>
      </c>
      <c r="C71" s="10" t="s">
        <v>79</v>
      </c>
      <c r="D71" s="7">
        <v>84775</v>
      </c>
      <c r="E71" s="7">
        <v>415225</v>
      </c>
      <c r="F71" s="14">
        <f t="shared" si="2"/>
        <v>0.83045000000000002</v>
      </c>
      <c r="G71" s="14" t="s">
        <v>350</v>
      </c>
      <c r="H71" s="7" t="s">
        <v>345</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30">
      <c r="A72" s="7" t="s">
        <v>268</v>
      </c>
      <c r="B72" s="7" t="s">
        <v>96</v>
      </c>
      <c r="C72" s="10" t="s">
        <v>80</v>
      </c>
      <c r="D72" s="7">
        <v>491067</v>
      </c>
      <c r="E72" s="7">
        <v>8933</v>
      </c>
      <c r="F72" s="14">
        <f t="shared" si="2"/>
        <v>1.7866E-2</v>
      </c>
      <c r="G72" s="14"/>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45">
      <c r="A73" s="7" t="s">
        <v>269</v>
      </c>
      <c r="B73" s="7" t="s">
        <v>95</v>
      </c>
      <c r="C73" s="10" t="s">
        <v>81</v>
      </c>
      <c r="D73" s="7">
        <v>500000</v>
      </c>
      <c r="E73" s="7">
        <v>0</v>
      </c>
      <c r="F73" s="14">
        <f t="shared" si="2"/>
        <v>0</v>
      </c>
      <c r="G73" s="14"/>
      <c r="H73" s="8" t="s">
        <v>376</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30">
      <c r="A74" s="7" t="s">
        <v>223</v>
      </c>
      <c r="B74" s="7" t="s">
        <v>96</v>
      </c>
      <c r="C74" s="10" t="s">
        <v>82</v>
      </c>
      <c r="D74" s="7">
        <v>181896</v>
      </c>
      <c r="E74" s="7">
        <v>318104</v>
      </c>
      <c r="F74" s="14">
        <f t="shared" si="2"/>
        <v>0.636208</v>
      </c>
      <c r="G74" s="14"/>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15.75">
      <c r="A75" s="7" t="s">
        <v>223</v>
      </c>
      <c r="B75" s="7" t="s">
        <v>96</v>
      </c>
      <c r="C75" s="10" t="s">
        <v>83</v>
      </c>
      <c r="D75" s="7">
        <v>489651</v>
      </c>
      <c r="E75" s="7">
        <v>10349</v>
      </c>
      <c r="F75" s="14">
        <f t="shared" si="2"/>
        <v>2.0698000000000001E-2</v>
      </c>
      <c r="G75" s="14"/>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15.75">
      <c r="A76" s="7" t="s">
        <v>223</v>
      </c>
      <c r="B76" s="7" t="s">
        <v>96</v>
      </c>
      <c r="C76" s="10" t="s">
        <v>84</v>
      </c>
      <c r="D76" s="7">
        <v>490939</v>
      </c>
      <c r="E76" s="7">
        <v>9061</v>
      </c>
      <c r="F76" s="14">
        <f t="shared" si="2"/>
        <v>1.8121999999999999E-2</v>
      </c>
      <c r="G76" s="14"/>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0">
      <c r="A77" s="7" t="s">
        <v>276</v>
      </c>
      <c r="B77" s="7" t="s">
        <v>94</v>
      </c>
      <c r="C77" s="10" t="s">
        <v>85</v>
      </c>
      <c r="D77" s="7">
        <v>500000</v>
      </c>
      <c r="E77" s="7">
        <v>0</v>
      </c>
      <c r="F77" s="14">
        <f t="shared" si="2"/>
        <v>0</v>
      </c>
      <c r="G77" s="14"/>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30">
      <c r="A78" s="7" t="s">
        <v>275</v>
      </c>
      <c r="B78" s="7" t="s">
        <v>96</v>
      </c>
      <c r="C78" s="10" t="s">
        <v>86</v>
      </c>
      <c r="D78" s="7">
        <v>182334</v>
      </c>
      <c r="E78" s="7">
        <v>317666</v>
      </c>
      <c r="F78" s="14">
        <f t="shared" si="2"/>
        <v>0.63533200000000001</v>
      </c>
      <c r="G78" s="14" t="s">
        <v>350</v>
      </c>
      <c r="H78" s="7" t="s">
        <v>347</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30">
      <c r="A79" s="7" t="s">
        <v>270</v>
      </c>
      <c r="B79" s="7" t="s">
        <v>96</v>
      </c>
      <c r="C79" s="10" t="s">
        <v>87</v>
      </c>
      <c r="D79" s="7">
        <v>499099</v>
      </c>
      <c r="E79" s="7">
        <v>901</v>
      </c>
      <c r="F79" s="14">
        <f t="shared" si="2"/>
        <v>1.802E-3</v>
      </c>
      <c r="G79" s="14"/>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0">
      <c r="A80" s="7" t="s">
        <v>271</v>
      </c>
      <c r="B80" s="7" t="s">
        <v>94</v>
      </c>
      <c r="C80" s="10" t="s">
        <v>88</v>
      </c>
      <c r="D80" s="7">
        <v>500000</v>
      </c>
      <c r="E80" s="7">
        <v>0</v>
      </c>
      <c r="F80" s="14">
        <f t="shared" si="2"/>
        <v>0</v>
      </c>
      <c r="G80" s="14"/>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0">
      <c r="A81" s="7" t="s">
        <v>272</v>
      </c>
      <c r="B81" s="7" t="s">
        <v>94</v>
      </c>
      <c r="C81" s="10" t="s">
        <v>89</v>
      </c>
      <c r="D81" s="7">
        <v>500000</v>
      </c>
      <c r="E81" s="7">
        <v>0</v>
      </c>
      <c r="F81" s="14">
        <f t="shared" si="2"/>
        <v>0</v>
      </c>
      <c r="G81" s="14"/>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31.5">
      <c r="A82" s="7" t="s">
        <v>273</v>
      </c>
      <c r="B82" s="7" t="s">
        <v>96</v>
      </c>
      <c r="C82" s="10" t="s">
        <v>90</v>
      </c>
      <c r="D82" s="7">
        <v>495960</v>
      </c>
      <c r="E82" s="7">
        <v>4040</v>
      </c>
      <c r="F82" s="14">
        <f t="shared" si="2"/>
        <v>8.0800000000000004E-3</v>
      </c>
      <c r="G82" s="14"/>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30">
      <c r="A83" s="7" t="s">
        <v>274</v>
      </c>
      <c r="B83" s="7" t="s">
        <v>96</v>
      </c>
      <c r="C83" s="10" t="s">
        <v>91</v>
      </c>
      <c r="D83" s="7">
        <v>483050</v>
      </c>
      <c r="E83" s="7">
        <v>16950</v>
      </c>
      <c r="F83" s="14">
        <f t="shared" si="2"/>
        <v>3.39E-2</v>
      </c>
      <c r="G83" s="14"/>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15.75">
      <c r="A84" s="7" t="s">
        <v>312</v>
      </c>
      <c r="B84" s="7" t="s">
        <v>96</v>
      </c>
      <c r="C84" s="10" t="s">
        <v>92</v>
      </c>
      <c r="D84" s="7">
        <v>483050</v>
      </c>
      <c r="E84" s="7">
        <v>16950</v>
      </c>
      <c r="F84" s="14">
        <f t="shared" si="2"/>
        <v>3.39E-2</v>
      </c>
      <c r="G84" s="14"/>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5.75">
      <c r="A85" s="10" t="s">
        <v>213</v>
      </c>
      <c r="B85" s="7" t="s">
        <v>94</v>
      </c>
      <c r="C85" s="10" t="s">
        <v>93</v>
      </c>
      <c r="D85" s="7">
        <v>500000</v>
      </c>
      <c r="E85" s="7">
        <v>0</v>
      </c>
      <c r="F85" s="14">
        <f t="shared" si="2"/>
        <v>0</v>
      </c>
      <c r="G85" s="14"/>
      <c r="H85" s="10" t="s">
        <v>346</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A1"/>
  <sheetViews>
    <sheetView workbookViewId="0">
      <selection activeCell="M22" sqref="M22"/>
    </sheetView>
  </sheetViews>
  <sheetFormatPr baseColWidth="10" defaultRowHeight="15.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workbookViewId="0">
      <selection activeCell="C7" sqref="C7"/>
    </sheetView>
  </sheetViews>
  <sheetFormatPr baseColWidth="10" defaultRowHeight="15.75"/>
  <cols>
    <col min="1" max="1" width="20.5" bestFit="1" customWidth="1"/>
    <col min="2" max="2" width="43" bestFit="1" customWidth="1"/>
    <col min="3" max="3" width="42.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t="s">
        <v>287</v>
      </c>
    </row>
    <row r="9" spans="1:3">
      <c r="A9" t="s">
        <v>288</v>
      </c>
      <c r="B9" t="s">
        <v>289</v>
      </c>
      <c r="C9" t="s">
        <v>290</v>
      </c>
    </row>
    <row r="10" spans="1:3">
      <c r="C10" t="s">
        <v>291</v>
      </c>
    </row>
    <row r="11" spans="1:3">
      <c r="C11" t="s">
        <v>292</v>
      </c>
    </row>
    <row r="12" spans="1:3">
      <c r="C12" t="s">
        <v>293</v>
      </c>
    </row>
    <row r="13" spans="1:3">
      <c r="C13" t="s">
        <v>294</v>
      </c>
    </row>
    <row r="15" spans="1:3">
      <c r="A15" t="s">
        <v>295</v>
      </c>
      <c r="B15" t="s">
        <v>296</v>
      </c>
      <c r="C15" t="s">
        <v>297</v>
      </c>
    </row>
    <row r="17" spans="2:3">
      <c r="B17" t="s">
        <v>298</v>
      </c>
      <c r="C17" t="s">
        <v>299</v>
      </c>
    </row>
    <row r="19" spans="2:3">
      <c r="B19" t="s">
        <v>300</v>
      </c>
      <c r="C19" t="s">
        <v>301</v>
      </c>
    </row>
    <row r="20" spans="2:3">
      <c r="C20" t="s">
        <v>302</v>
      </c>
    </row>
    <row r="21" spans="2:3">
      <c r="C21" t="s">
        <v>303</v>
      </c>
    </row>
    <row r="22" spans="2:3">
      <c r="C22" t="s">
        <v>304</v>
      </c>
    </row>
    <row r="23" spans="2:3">
      <c r="C23"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5.75"/>
  <cols>
    <col min="1" max="1" width="51.125" bestFit="1" customWidth="1"/>
    <col min="2" max="2" width="9.875" bestFit="1" customWidth="1"/>
    <col min="3" max="4" width="14.5" bestFit="1" customWidth="1"/>
    <col min="5" max="5" width="8.625" bestFit="1" customWidth="1"/>
    <col min="6" max="6" width="12.1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5.75"/>
  <cols>
    <col min="1" max="1" width="39.625" bestFit="1" customWidth="1"/>
    <col min="3" max="3" width="8.125" bestFit="1" customWidth="1"/>
  </cols>
  <sheetData>
    <row r="1" spans="1:5">
      <c r="B1" s="1" t="s">
        <v>99</v>
      </c>
      <c r="C1" s="1" t="s">
        <v>313</v>
      </c>
      <c r="D1" s="1" t="s">
        <v>314</v>
      </c>
      <c r="E1" s="1" t="s">
        <v>315</v>
      </c>
    </row>
    <row r="2" spans="1:5">
      <c r="A2" s="3" t="s">
        <v>11</v>
      </c>
      <c r="B2" s="3">
        <v>500000</v>
      </c>
      <c r="C2" s="3">
        <v>500000</v>
      </c>
      <c r="D2" s="3" t="s">
        <v>316</v>
      </c>
      <c r="E2" s="3">
        <v>1</v>
      </c>
    </row>
    <row r="3" spans="1:5">
      <c r="A3" s="3" t="s">
        <v>12</v>
      </c>
      <c r="B3" s="3">
        <v>500000</v>
      </c>
      <c r="C3" s="3">
        <v>3</v>
      </c>
      <c r="D3" s="3" t="s">
        <v>317</v>
      </c>
      <c r="E3" s="3">
        <v>494604</v>
      </c>
    </row>
    <row r="4" spans="1:5">
      <c r="A4" s="3" t="s">
        <v>13</v>
      </c>
      <c r="B4" s="3">
        <v>500000</v>
      </c>
      <c r="C4" s="3">
        <v>53</v>
      </c>
      <c r="D4" s="3" t="s">
        <v>318</v>
      </c>
      <c r="E4" s="3">
        <v>216491</v>
      </c>
    </row>
    <row r="5" spans="1:5">
      <c r="A5" s="3" t="s">
        <v>14</v>
      </c>
      <c r="B5" s="3">
        <v>500000</v>
      </c>
      <c r="C5" s="3">
        <v>95</v>
      </c>
      <c r="D5" s="3" t="s">
        <v>319</v>
      </c>
      <c r="E5" s="3">
        <v>288809</v>
      </c>
    </row>
    <row r="6" spans="1:5">
      <c r="A6" s="3" t="s">
        <v>15</v>
      </c>
      <c r="B6" s="3">
        <v>500000</v>
      </c>
      <c r="C6" s="3">
        <v>6455</v>
      </c>
      <c r="D6" s="3" t="s">
        <v>320</v>
      </c>
      <c r="E6" s="3">
        <v>5771</v>
      </c>
    </row>
    <row r="7" spans="1:5">
      <c r="A7" s="3" t="s">
        <v>29</v>
      </c>
      <c r="B7" s="3">
        <v>500000</v>
      </c>
      <c r="C7" s="3">
        <v>4</v>
      </c>
      <c r="D7" s="3" t="s">
        <v>321</v>
      </c>
      <c r="E7" s="3">
        <v>483048</v>
      </c>
    </row>
    <row r="8" spans="1:5">
      <c r="A8" s="3" t="s">
        <v>30</v>
      </c>
      <c r="B8" s="3">
        <v>500000</v>
      </c>
      <c r="C8" s="3">
        <v>3</v>
      </c>
      <c r="D8" s="3" t="s">
        <v>322</v>
      </c>
      <c r="E8" s="3">
        <v>454423</v>
      </c>
    </row>
    <row r="9" spans="1:5">
      <c r="A9" s="3" t="s">
        <v>31</v>
      </c>
      <c r="B9" s="3">
        <v>500000</v>
      </c>
      <c r="C9" s="3">
        <v>21</v>
      </c>
      <c r="D9" s="3" t="s">
        <v>323</v>
      </c>
      <c r="E9" s="3">
        <v>483830</v>
      </c>
    </row>
    <row r="10" spans="1:5">
      <c r="A10" s="3" t="s">
        <v>34</v>
      </c>
      <c r="B10" s="3">
        <v>500000</v>
      </c>
      <c r="C10" s="3">
        <v>9</v>
      </c>
      <c r="D10" s="3" t="s">
        <v>324</v>
      </c>
      <c r="E10" s="3">
        <v>220779</v>
      </c>
    </row>
    <row r="11" spans="1:5">
      <c r="A11" s="3" t="s">
        <v>35</v>
      </c>
      <c r="B11" s="3">
        <v>499999</v>
      </c>
      <c r="C11" s="3">
        <v>453</v>
      </c>
      <c r="D11" s="3" t="s">
        <v>325</v>
      </c>
      <c r="E11" s="3">
        <v>206436</v>
      </c>
    </row>
    <row r="12" spans="1:5">
      <c r="A12" s="3" t="s">
        <v>36</v>
      </c>
      <c r="B12" s="3">
        <v>500000</v>
      </c>
      <c r="C12" s="3">
        <v>8</v>
      </c>
      <c r="D12" s="3" t="s">
        <v>326</v>
      </c>
      <c r="E12" s="3">
        <v>308567</v>
      </c>
    </row>
    <row r="13" spans="1:5">
      <c r="A13" s="3" t="s">
        <v>39</v>
      </c>
      <c r="B13" s="3">
        <v>126</v>
      </c>
      <c r="C13" s="3">
        <v>1</v>
      </c>
      <c r="D13" s="3" t="s">
        <v>327</v>
      </c>
      <c r="E13" s="3">
        <v>126</v>
      </c>
    </row>
    <row r="14" spans="1:5">
      <c r="A14" s="3" t="s">
        <v>42</v>
      </c>
      <c r="B14" s="3">
        <v>321404</v>
      </c>
      <c r="C14" s="3">
        <v>12</v>
      </c>
      <c r="D14" s="3" t="s">
        <v>328</v>
      </c>
      <c r="E14" s="3">
        <v>241594</v>
      </c>
    </row>
    <row r="15" spans="1:5">
      <c r="A15" s="3" t="s">
        <v>45</v>
      </c>
      <c r="B15" s="3">
        <v>500000</v>
      </c>
      <c r="C15" s="3">
        <v>12</v>
      </c>
      <c r="D15" s="3" t="s">
        <v>329</v>
      </c>
      <c r="E15" s="3">
        <v>320948</v>
      </c>
    </row>
    <row r="16" spans="1:5">
      <c r="A16" s="3" t="s">
        <v>46</v>
      </c>
      <c r="B16" s="3">
        <v>500000</v>
      </c>
      <c r="C16" s="3">
        <v>3</v>
      </c>
      <c r="D16" s="3" t="s">
        <v>330</v>
      </c>
      <c r="E16" s="3">
        <v>499183</v>
      </c>
    </row>
    <row r="17" spans="1:5">
      <c r="A17" s="3" t="s">
        <v>52</v>
      </c>
      <c r="B17" s="3">
        <v>2082</v>
      </c>
      <c r="C17" s="3">
        <v>3</v>
      </c>
      <c r="D17" s="3" t="s">
        <v>331</v>
      </c>
      <c r="E17" s="3">
        <v>1196</v>
      </c>
    </row>
    <row r="18" spans="1:5">
      <c r="A18" s="3" t="s">
        <v>54</v>
      </c>
      <c r="B18" s="3">
        <v>499291</v>
      </c>
      <c r="C18" s="3">
        <v>4</v>
      </c>
      <c r="D18" s="3" t="s">
        <v>332</v>
      </c>
      <c r="E18" s="3">
        <v>325429</v>
      </c>
    </row>
    <row r="19" spans="1:5">
      <c r="A19" s="3" t="s">
        <v>58</v>
      </c>
      <c r="B19" s="3">
        <v>499963</v>
      </c>
      <c r="C19" s="3">
        <v>34</v>
      </c>
      <c r="D19" s="3" t="s">
        <v>329</v>
      </c>
      <c r="E19" s="3">
        <v>294232</v>
      </c>
    </row>
    <row r="20" spans="1:5">
      <c r="A20" s="3" t="s">
        <v>62</v>
      </c>
      <c r="B20" s="3">
        <v>499998</v>
      </c>
      <c r="C20" s="3">
        <v>9</v>
      </c>
      <c r="D20" s="3" t="s">
        <v>333</v>
      </c>
      <c r="E20" s="3">
        <v>346378</v>
      </c>
    </row>
    <row r="21" spans="1:5">
      <c r="A21" s="3" t="s">
        <v>63</v>
      </c>
      <c r="B21" s="3">
        <v>144397</v>
      </c>
      <c r="C21" s="3">
        <v>28</v>
      </c>
      <c r="D21" s="3" t="s">
        <v>334</v>
      </c>
      <c r="E21" s="3">
        <v>113500</v>
      </c>
    </row>
    <row r="22" spans="1:5">
      <c r="A22" s="3" t="s">
        <v>65</v>
      </c>
      <c r="B22" s="3">
        <v>500000</v>
      </c>
      <c r="C22" s="3">
        <v>305</v>
      </c>
      <c r="D22" s="3" t="s">
        <v>335</v>
      </c>
      <c r="E22" s="3">
        <v>79975</v>
      </c>
    </row>
    <row r="23" spans="1:5">
      <c r="A23" s="3" t="s">
        <v>66</v>
      </c>
      <c r="B23" s="3">
        <v>500000</v>
      </c>
      <c r="C23" s="3">
        <v>3</v>
      </c>
      <c r="D23" s="3" t="s">
        <v>336</v>
      </c>
      <c r="E23" s="3">
        <v>454435</v>
      </c>
    </row>
    <row r="24" spans="1:5">
      <c r="A24" s="3" t="s">
        <v>67</v>
      </c>
      <c r="B24" s="3">
        <v>500000</v>
      </c>
      <c r="C24" s="3">
        <v>15</v>
      </c>
      <c r="D24" s="3" t="s">
        <v>337</v>
      </c>
      <c r="E24" s="3">
        <v>226001</v>
      </c>
    </row>
    <row r="25" spans="1:5">
      <c r="A25" s="3" t="s">
        <v>70</v>
      </c>
      <c r="B25" s="3">
        <v>500000</v>
      </c>
      <c r="C25" s="3">
        <v>22</v>
      </c>
      <c r="D25" s="3" t="s">
        <v>338</v>
      </c>
      <c r="E25" s="3">
        <v>194469</v>
      </c>
    </row>
    <row r="26" spans="1:5">
      <c r="A26" s="3" t="s">
        <v>71</v>
      </c>
      <c r="B26" s="3">
        <v>500000</v>
      </c>
      <c r="C26" s="3">
        <v>21</v>
      </c>
      <c r="D26" s="3" t="s">
        <v>339</v>
      </c>
      <c r="E26" s="3">
        <v>194464</v>
      </c>
    </row>
    <row r="27" spans="1:5">
      <c r="A27" s="3" t="s">
        <v>72</v>
      </c>
      <c r="B27" s="3">
        <v>500000</v>
      </c>
      <c r="C27" s="3">
        <v>9</v>
      </c>
      <c r="D27" s="3" t="s">
        <v>340</v>
      </c>
      <c r="E27" s="3">
        <v>146780</v>
      </c>
    </row>
    <row r="28" spans="1:5">
      <c r="A28" s="3" t="s">
        <v>75</v>
      </c>
      <c r="B28" s="3">
        <v>500000</v>
      </c>
      <c r="C28" s="3">
        <v>6</v>
      </c>
      <c r="D28" s="3" t="s">
        <v>341</v>
      </c>
      <c r="E28" s="3">
        <v>222482</v>
      </c>
    </row>
    <row r="29" spans="1:5">
      <c r="A29" s="3" t="s">
        <v>77</v>
      </c>
      <c r="B29" s="3">
        <v>500000</v>
      </c>
      <c r="C29" s="3">
        <v>4</v>
      </c>
      <c r="D29" s="3" t="s">
        <v>342</v>
      </c>
      <c r="E29" s="3">
        <v>441402</v>
      </c>
    </row>
    <row r="30" spans="1:5">
      <c r="A30" s="3" t="s">
        <v>78</v>
      </c>
      <c r="B30" s="3">
        <v>500000</v>
      </c>
      <c r="C30" s="3">
        <v>6</v>
      </c>
      <c r="D30" s="3" t="s">
        <v>343</v>
      </c>
      <c r="E30" s="3">
        <v>264932</v>
      </c>
    </row>
    <row r="31" spans="1:5">
      <c r="A31" s="3" t="s">
        <v>81</v>
      </c>
      <c r="B31" s="3">
        <v>500000</v>
      </c>
      <c r="C31" s="3">
        <v>8</v>
      </c>
      <c r="D31" s="3" t="s">
        <v>343</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Celia Vincent</cp:lastModifiedBy>
  <dcterms:created xsi:type="dcterms:W3CDTF">2024-05-25T11:06:29Z</dcterms:created>
  <dcterms:modified xsi:type="dcterms:W3CDTF">2024-06-02T13:36:34Z</dcterms:modified>
</cp:coreProperties>
</file>