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IDOR\Documents\mis fincas\rosas la martina rlm\pdf para ecuapass\septiembre 2015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6" i="1" l="1"/>
  <c r="D516" i="1"/>
  <c r="C516" i="1"/>
  <c r="F509" i="1"/>
  <c r="F508" i="1"/>
  <c r="F506" i="1"/>
  <c r="F494" i="1"/>
  <c r="F490" i="1"/>
  <c r="F489" i="1"/>
  <c r="F485" i="1"/>
  <c r="F482" i="1"/>
  <c r="F481" i="1"/>
  <c r="F466" i="1"/>
  <c r="F464" i="1"/>
  <c r="F462" i="1"/>
  <c r="F458" i="1"/>
  <c r="F445" i="1"/>
  <c r="F438" i="1"/>
  <c r="F428" i="1"/>
  <c r="F416" i="1"/>
  <c r="F411" i="1"/>
  <c r="F409" i="1"/>
  <c r="F404" i="1"/>
  <c r="F385" i="1"/>
  <c r="F374" i="1"/>
  <c r="F370" i="1"/>
  <c r="F369" i="1"/>
  <c r="F368" i="1"/>
  <c r="F367" i="1"/>
  <c r="F361" i="1"/>
  <c r="F340" i="1"/>
  <c r="F333" i="1"/>
  <c r="F332" i="1"/>
  <c r="F317" i="1"/>
  <c r="F294" i="1"/>
  <c r="F287" i="1"/>
  <c r="F283" i="1"/>
  <c r="F269" i="1"/>
  <c r="F268" i="1"/>
  <c r="F247" i="1"/>
  <c r="F246" i="1"/>
  <c r="F245" i="1"/>
  <c r="F241" i="1"/>
  <c r="F235" i="1"/>
  <c r="F223" i="1"/>
  <c r="F207" i="1"/>
  <c r="F204" i="1"/>
  <c r="F202" i="1"/>
  <c r="F200" i="1"/>
  <c r="F197" i="1"/>
  <c r="F196" i="1"/>
  <c r="F193" i="1"/>
  <c r="F190" i="1"/>
  <c r="F189" i="1"/>
  <c r="F173" i="1"/>
  <c r="F153" i="1"/>
  <c r="F150" i="1"/>
  <c r="F142" i="1"/>
  <c r="F133" i="1"/>
  <c r="F132" i="1"/>
  <c r="F126" i="1"/>
  <c r="F113" i="1"/>
  <c r="F96" i="1"/>
  <c r="F94" i="1"/>
  <c r="F92" i="1"/>
  <c r="F85" i="1"/>
  <c r="F80" i="1"/>
  <c r="F76" i="1"/>
  <c r="F64" i="1"/>
  <c r="F61" i="1"/>
  <c r="F53" i="1"/>
  <c r="F52" i="1"/>
  <c r="F48" i="1"/>
  <c r="F47" i="1"/>
  <c r="F45" i="1"/>
  <c r="F44" i="1"/>
  <c r="F41" i="1"/>
  <c r="F37" i="1"/>
  <c r="F34" i="1"/>
  <c r="F24" i="1"/>
  <c r="F19" i="1"/>
  <c r="F516" i="1" l="1"/>
</calcChain>
</file>

<file path=xl/sharedStrings.xml><?xml version="1.0" encoding="utf-8"?>
<sst xmlns="http://schemas.openxmlformats.org/spreadsheetml/2006/main" count="520" uniqueCount="520">
  <si>
    <t>055-2015-40-00540208</t>
  </si>
  <si>
    <t>FACTURA</t>
  </si>
  <si>
    <t>FECHA</t>
  </si>
  <si>
    <t>PIEZAS</t>
  </si>
  <si>
    <t>PESO</t>
  </si>
  <si>
    <t>FOB</t>
  </si>
  <si>
    <t>TALLOS</t>
  </si>
  <si>
    <t>0409201501179212102700120010020000085740000857412</t>
  </si>
  <si>
    <t>0409201501179212102700120010020000086050000860518</t>
  </si>
  <si>
    <t>0409201501179212102700120010020000086820000868217</t>
  </si>
  <si>
    <t>0409201501179212102700120010020000087540000875419</t>
  </si>
  <si>
    <t>0809201501179212102700120010020000088610000886119</t>
  </si>
  <si>
    <t>1209201501179212102700120010020000090770000907712</t>
  </si>
  <si>
    <t>1509201501179212102700120010020000091570000915713</t>
  </si>
  <si>
    <t>1809201501179212102700120010020000093170000931711</t>
  </si>
  <si>
    <t>2009201501179212102700120010020000094620000946219</t>
  </si>
  <si>
    <t>2209201501179212102700120010020000095290000952912</t>
  </si>
  <si>
    <t>2509201501179212102700120010020000096600000966014</t>
  </si>
  <si>
    <t>2909201501179212102700120010020000098680000986812</t>
  </si>
  <si>
    <t>3009201501179212102700120010020000099100000991018</t>
  </si>
  <si>
    <t>0409201501179212102700120010020000085990000859918</t>
  </si>
  <si>
    <t>0409201501179212102700120010020000086030000860312</t>
  </si>
  <si>
    <t>0409201501179212102700120010020000086490000864912</t>
  </si>
  <si>
    <t>0409201501179212102700120010020000086740000867411</t>
  </si>
  <si>
    <t>0409201501179212102700120010020000086570000865718</t>
  </si>
  <si>
    <t>0409201501179212102700120010020000087220000872210</t>
  </si>
  <si>
    <t>0509201501179212102700120010020000087640000876414</t>
  </si>
  <si>
    <t>0509201501179212102700120010020000087670000876712</t>
  </si>
  <si>
    <t>0809201501179212102700120010020000088440000884415</t>
  </si>
  <si>
    <t>0809201501179212102700120010020000088780000887819</t>
  </si>
  <si>
    <t>1309201501179212102700120010020000091260000912619</t>
  </si>
  <si>
    <t>1509201501179212102700120010020000091350000913516</t>
  </si>
  <si>
    <t>1709201501179212102700120010020000092750000927518</t>
  </si>
  <si>
    <t>2009201501179212102700120010020000094550000945516</t>
  </si>
  <si>
    <t>2209201501179212102700120010020000094980000949817</t>
  </si>
  <si>
    <t>0409201501179212102700120010020000086040000860415</t>
  </si>
  <si>
    <t>0409201501179212102700120010020000086130000861313</t>
  </si>
  <si>
    <t>0409201501179212102700120010020000085800000858012</t>
  </si>
  <si>
    <t>0409201501179212102700120010020000085880000858814</t>
  </si>
  <si>
    <t>0409201501179212102700120010020000086080000860816</t>
  </si>
  <si>
    <t>0409201501179212102700120010020000085720000857217</t>
  </si>
  <si>
    <t>0409201501179212102700120010020000086020000860211</t>
  </si>
  <si>
    <t>0409201501179212102700120010020000085790000857916</t>
  </si>
  <si>
    <t>0409201501179212102700120010020000086260000862612</t>
  </si>
  <si>
    <t>0409201501179212102700120010020000085830000858310</t>
  </si>
  <si>
    <t>0409201501179212102700120010020000086220000862211</t>
  </si>
  <si>
    <t>0409201501179212102700120010020000085810000858115</t>
  </si>
  <si>
    <t>0409201501179212102700120010020000085930000859311</t>
  </si>
  <si>
    <t>0409201501179212102700120010020000086100000861015</t>
  </si>
  <si>
    <t>0409201501179212102700120010020000086150000861519</t>
  </si>
  <si>
    <t>0409201501179212102700120010020000086070000860713</t>
  </si>
  <si>
    <t>0409201501179212102700120010020000085960000859611</t>
  </si>
  <si>
    <t>0409201501179212102700120010020000085940000859414</t>
  </si>
  <si>
    <t>0409201501179212102700120010020000086060000860610</t>
  </si>
  <si>
    <t>0409201501179212102700120010020000086120000861210</t>
  </si>
  <si>
    <t>0409201501179212102700120010020000086140000861416</t>
  </si>
  <si>
    <t>0409201501179212102700120010020000086460000864614</t>
  </si>
  <si>
    <t>0409201501179212102700120010020000086420000864213</t>
  </si>
  <si>
    <t>0409201501179212102700120010020000086410000864110</t>
  </si>
  <si>
    <t>0409201501179212102700120010020000086500000865019</t>
  </si>
  <si>
    <t>0409201501179212102700120010020000086510000865111</t>
  </si>
  <si>
    <t>0409201501179212102700120010020000086670000866719</t>
  </si>
  <si>
    <t>0409201501179212102700120010020000086530000865317</t>
  </si>
  <si>
    <t>0409201501179212102700120010020000085890000858917</t>
  </si>
  <si>
    <t>0409201501179212102700120010020000086800000868011</t>
  </si>
  <si>
    <t>0409201501179212102700120010020000086480000864811</t>
  </si>
  <si>
    <t>0409201501179212102700120010020000086320000863212</t>
  </si>
  <si>
    <t>0409201501179212102700120010020000086970000869711</t>
  </si>
  <si>
    <t>0409201501179212102700120010020000087140000871415</t>
  </si>
  <si>
    <t>0409201501179212102700120010020000087110000871117</t>
  </si>
  <si>
    <t>0409201501179212102700120010020000086560000865615</t>
  </si>
  <si>
    <t>0409201501179212102700120010020000086840000868412</t>
  </si>
  <si>
    <t>0409201501179212102700120010020000086850000868515</t>
  </si>
  <si>
    <t>0409201501179212102700120010020000086830000868311</t>
  </si>
  <si>
    <t>0409201501179212102700120010020000086900000869012</t>
  </si>
  <si>
    <t>0409201501179212102700120010020000086300000863017</t>
  </si>
  <si>
    <t>0409201501179212102700120010020000086700000867010</t>
  </si>
  <si>
    <t>0409201501179212102700120010020000087100000871014</t>
  </si>
  <si>
    <t>0409201501179212102700120010020000087200000872015</t>
  </si>
  <si>
    <t>0409201501179212102700120010020000087130000871312</t>
  </si>
  <si>
    <t>0409201501179212102700120010020000086910000869115</t>
  </si>
  <si>
    <t>0409201501179212102700120010020000087330000873314</t>
  </si>
  <si>
    <t>0409201501179212102700120010020000087530000875316</t>
  </si>
  <si>
    <t>0409201501179212102700120010020000087010000870116</t>
  </si>
  <si>
    <t>0409201501179212102700120010020000087300000873016</t>
  </si>
  <si>
    <t>0409201501179212102700120010020000087610000876111</t>
  </si>
  <si>
    <t>0409201501179212102700120010020000087160000871610</t>
  </si>
  <si>
    <t>0409201501179212102700120010020000086960000869619</t>
  </si>
  <si>
    <t>0409201501179212102700120010020000087080000870815</t>
  </si>
  <si>
    <t>0409201501179212102700120010020000087390000873910</t>
  </si>
  <si>
    <t>0409201501179212102700120010020000087170000871713</t>
  </si>
  <si>
    <t>0409201501179212102700120010020000087400000874017</t>
  </si>
  <si>
    <t>0409201501179212102700120010020000085980000859815</t>
  </si>
  <si>
    <t>0409201501179212102700120010020000086870000868710</t>
  </si>
  <si>
    <t>0409201501179212102700120010020000086940000869413</t>
  </si>
  <si>
    <t>3009201501179212102700120010020000099370000993719</t>
  </si>
  <si>
    <t>0509201501179212102700120010020000087700000877014</t>
  </si>
  <si>
    <t>0509201501179212102700120010020000087910000879119</t>
  </si>
  <si>
    <t>0509201501179212102700120010020000087770000877713</t>
  </si>
  <si>
    <t>0509201501179212102700120010020000087970000879715</t>
  </si>
  <si>
    <t>0509201501179212102700120010020000087980000879818</t>
  </si>
  <si>
    <t>0509201501179212102700120010020000087840000878416</t>
  </si>
  <si>
    <t>0509201501179212102700120010020000087860000878611</t>
  </si>
  <si>
    <t>0509201501179212102700120010020000087870000878714</t>
  </si>
  <si>
    <t>0409201501179212102700120010020000085480000874819</t>
  </si>
  <si>
    <t>0409201501179212102700120010020000087630000876317</t>
  </si>
  <si>
    <t>0509201501179212102700120010020000087930000879314</t>
  </si>
  <si>
    <t>0509201501179212102700120010020000088130000881316</t>
  </si>
  <si>
    <t>0409201501179212102700120010020000087210000872118</t>
  </si>
  <si>
    <t>0509201501179212102700120010020000087720000877211</t>
  </si>
  <si>
    <t>0509201501179212102700120010020000087880000878817</t>
  </si>
  <si>
    <t>0609201501179212102700120010020000088220000882219</t>
  </si>
  <si>
    <t>0609201501179212102700120010020000088370000883713</t>
  </si>
  <si>
    <t>0609201501179212102700120010020000088350000883518</t>
  </si>
  <si>
    <t>0509201501179212102700120010020000087650000876517</t>
  </si>
  <si>
    <t>0509201501179212102700120010020000087660000876611</t>
  </si>
  <si>
    <t>0609201501179212102700120010020000088290000882918</t>
  </si>
  <si>
    <t>0509201501179212102700120010020000087780000877816</t>
  </si>
  <si>
    <t>0609201501179212102700120010020000088260000882611</t>
  </si>
  <si>
    <t>0609201501179212102700120010020000088270000872712</t>
  </si>
  <si>
    <t>0609201501179212102700120010020000088300000883014</t>
  </si>
  <si>
    <t>0509201501179212102700120010020000087690000876918</t>
  </si>
  <si>
    <t>0509201501179212102700120010020000087920000879211</t>
  </si>
  <si>
    <t>0609201501179212102700120010020000088410000884118</t>
  </si>
  <si>
    <t>0609201501179212102700120010020000088330000883312</t>
  </si>
  <si>
    <t>0609201501179212102700120010020000088340000883415</t>
  </si>
  <si>
    <t>0409201501179212102700120010020000087420000874212</t>
  </si>
  <si>
    <t>0409201501179212102700120010020000087440000874418</t>
  </si>
  <si>
    <t>0809201501179212102700120010020000088530000885313</t>
  </si>
  <si>
    <t>0809201501179212102700120010020000088790000887911</t>
  </si>
  <si>
    <t>0809201501179212102700120010020000088830000888316</t>
  </si>
  <si>
    <t>0809201501179212102700120010020000088420000884211</t>
  </si>
  <si>
    <t>0809201501179212102700120010020000088430000884312</t>
  </si>
  <si>
    <t>0809201501179212102700120010020000088600000886016</t>
  </si>
  <si>
    <t>0809201501179212102700120010020000088500000885015</t>
  </si>
  <si>
    <t>0809201501179212102700120010020000088510000885118</t>
  </si>
  <si>
    <t>0809201501179212102700120010020000088520000885210</t>
  </si>
  <si>
    <t>0809201501179212102700120010020000088490000884919</t>
  </si>
  <si>
    <t>0809201501179212102700120010020000088940000889411</t>
  </si>
  <si>
    <t>0809201501179212102700120010020000088640000886417</t>
  </si>
  <si>
    <t>0809201501179212102700120010020000088650000886511</t>
  </si>
  <si>
    <t>0809201501179212102700120010020000088670000886715</t>
  </si>
  <si>
    <t>0809201501179212102700120010020000088760000887613</t>
  </si>
  <si>
    <t>0809201501179212102700120010020000089050000890513</t>
  </si>
  <si>
    <t>0809201501179212102700120010020000088720000887212</t>
  </si>
  <si>
    <t>0909201501179212102700120010020000089320000893212</t>
  </si>
  <si>
    <t>0809201501179212102700120010020000088770000887716</t>
  </si>
  <si>
    <t>0809201501179212102700120010020000088840000888419</t>
  </si>
  <si>
    <t>0909201501179212102700120010020000089200000892016</t>
  </si>
  <si>
    <t>0809201501179212102700120010020000088960000889615</t>
  </si>
  <si>
    <t>0909201501179212102700120010020000089340000893418</t>
  </si>
  <si>
    <t>0909201501179212102700120010020000089240000892417</t>
  </si>
  <si>
    <t>0909201501179212102700120010020000089250000892511</t>
  </si>
  <si>
    <t>0909201501179212102700120010020000089160000891611</t>
  </si>
  <si>
    <t>0909201501179212102700120010020000089450000894511</t>
  </si>
  <si>
    <t>0909201501179212102700120010020000089190000891911</t>
  </si>
  <si>
    <t>0909201501179212102700120010020000089310000893111</t>
  </si>
  <si>
    <t>0909201501179212102700120010020000089440000894419</t>
  </si>
  <si>
    <t>0909201501179212102700120010020000089180000891817</t>
  </si>
  <si>
    <t>0909201501179212102700120010020000089330000893315</t>
  </si>
  <si>
    <t>1009201501179212102700120010020000089690000896917</t>
  </si>
  <si>
    <t>1009201501179212102700120010020000089850000898518</t>
  </si>
  <si>
    <t>1009201501179212102700120010020000089770000897712</t>
  </si>
  <si>
    <t>0809201501179212102700120010020000088710000887111</t>
  </si>
  <si>
    <t>1009201501179212102700120010020000089700000897013</t>
  </si>
  <si>
    <t>1009201501179212102700120010020000089590000895916</t>
  </si>
  <si>
    <t>1009201501179212102700120010020000089820000898211</t>
  </si>
  <si>
    <t>1009201501179212102700120010020000089680000896814</t>
  </si>
  <si>
    <t>1009201501179212102700120010020000089830000898312</t>
  </si>
  <si>
    <t>0909201501179212102700120010020000089540000895411</t>
  </si>
  <si>
    <t>1009201501179212102700120010020000089730000897311</t>
  </si>
  <si>
    <t>1009201501179212102700120010020000089880000898816</t>
  </si>
  <si>
    <t>1009201501179212102700120010020000089800000898014</t>
  </si>
  <si>
    <t>1009201501179212102700120010020000089870000898713</t>
  </si>
  <si>
    <t>1009201501179212102700120010020000089650000896516</t>
  </si>
  <si>
    <t>1009201501179212102700120010020000089810000898117</t>
  </si>
  <si>
    <t>1009201501179212102700120010020000089610000896115</t>
  </si>
  <si>
    <t>1009201501179212102700120010020000089780000897815</t>
  </si>
  <si>
    <t>1009201501179212102700120010020000089840000898415</t>
  </si>
  <si>
    <t>0909201501179212102700120010020000089560000895615</t>
  </si>
  <si>
    <t>1109201501179212102700120010020000089980000899811</t>
  </si>
  <si>
    <t>1109201501179212102700120010020000090360000903611</t>
  </si>
  <si>
    <t>1109201501179212102700120010020000089930000899318</t>
  </si>
  <si>
    <t>1109201501179212102700120010020000089940000899410</t>
  </si>
  <si>
    <t>1109201501179212102700120010020000090190000901918</t>
  </si>
  <si>
    <t>1009201501179212102700120010020000089900000899015</t>
  </si>
  <si>
    <t>1109201501179212102700120010020000090220000902211</t>
  </si>
  <si>
    <t>1109201501179212102700120010020000090110000901116</t>
  </si>
  <si>
    <t>1009201501179212102700120010020000089670000896711</t>
  </si>
  <si>
    <t>1109201501179212102700120010020000090090000900917</t>
  </si>
  <si>
    <t>1109201501179212102700120010020000090140000901414</t>
  </si>
  <si>
    <t>1109201501179212102700120010020000090180000901815</t>
  </si>
  <si>
    <t>1209201501179212102700120010020000090590000905916</t>
  </si>
  <si>
    <t>1209201501179212102700120010020000090830000908312</t>
  </si>
  <si>
    <t>1209201501179212102700120010020000090510000905114</t>
  </si>
  <si>
    <t>1209201501179212102700120010020000090760000907611</t>
  </si>
  <si>
    <t>1209201501179212102700120010020000090890000908919</t>
  </si>
  <si>
    <t>1209201501179212102700120010020000090640000906413</t>
  </si>
  <si>
    <t>1209201501179212102700120010020000090530000905311</t>
  </si>
  <si>
    <t>1209201501179212102700120010020000090730000907311</t>
  </si>
  <si>
    <t>1209201501179212102700120010020000090870000908713</t>
  </si>
  <si>
    <t>1109201501179212102700120010020000090250000902518</t>
  </si>
  <si>
    <t>1209201501179212102700120010020000090670000906711</t>
  </si>
  <si>
    <t>1209201501179212102700120010020000090680000906814</t>
  </si>
  <si>
    <t>1209201501179212102700120010020000090980000909817</t>
  </si>
  <si>
    <t>1209201501179212102700120010020000090700000907013</t>
  </si>
  <si>
    <t>1109201501179212102700120010020000089990000899914</t>
  </si>
  <si>
    <t>1109201501179212102700120010020000090370000903714</t>
  </si>
  <si>
    <t>1109201501179212102700120010020000090390000903911</t>
  </si>
  <si>
    <t>1209201501179212102700120010020000090810000908117</t>
  </si>
  <si>
    <t>1209201501179212102700120010020000090820000908211</t>
  </si>
  <si>
    <t>1309201501179212102700120010020000091250000912516</t>
  </si>
  <si>
    <t>1309201501179212102700120010020000091170000911710</t>
  </si>
  <si>
    <t>1309201501179212102700120010020000091220000912218</t>
  </si>
  <si>
    <t>1309201501179212102700120010020000091050000910514</t>
  </si>
  <si>
    <t>1309201501179212102700120010020000091060000910617</t>
  </si>
  <si>
    <t>1309201501179212102700120010020000091070000910711</t>
  </si>
  <si>
    <t>1309201501179212102700120010020000091080000910812</t>
  </si>
  <si>
    <t>1309201501179212102700120010020000091090000910915</t>
  </si>
  <si>
    <t>1209201501179212102700120010020000091010000910119</t>
  </si>
  <si>
    <t>1309201501179212102700120010020000091150000911515</t>
  </si>
  <si>
    <t>1309201501179212102700120010020000091160000911618</t>
  </si>
  <si>
    <t>1309201501179212102700120010020000091210000912115</t>
  </si>
  <si>
    <t>1209201501179212102700120010020000090600000906012</t>
  </si>
  <si>
    <t>1309201501179212102700120010020000091140000911412</t>
  </si>
  <si>
    <t>1309201501179212102700120010020000091270000912711</t>
  </si>
  <si>
    <t>1109201501179212102700120010020000090130000901311</t>
  </si>
  <si>
    <t>1209201501179212102700120010020000090840000908415</t>
  </si>
  <si>
    <t>1309201501179212102700120010020000091240000912413</t>
  </si>
  <si>
    <t>1209201501179212102700120010020000091020000910211</t>
  </si>
  <si>
    <t>1309201501179212102700120010020000091300000913013</t>
  </si>
  <si>
    <t>1509201501179212102700120010020000091760000917612</t>
  </si>
  <si>
    <t>1509201501179212102700120010020000091400000914013</t>
  </si>
  <si>
    <t>1509201501179212102700120010020000091410000914116</t>
  </si>
  <si>
    <t>1309201501179212102700120010020000091100000911011</t>
  </si>
  <si>
    <t>1509201501179212102700120010020000091510000915117</t>
  </si>
  <si>
    <t>1509201501179212102700120010020000091420000914219</t>
  </si>
  <si>
    <t>1509201501179212102700120010020000091720000917211</t>
  </si>
  <si>
    <t>1509201501179212102700120010020000091430000914311</t>
  </si>
  <si>
    <t>1509201501179212102700120010020000091440000914414</t>
  </si>
  <si>
    <t>1509201501179212102700120010020000091750000917511</t>
  </si>
  <si>
    <t>1509201501179212102700120010020000091930000919316</t>
  </si>
  <si>
    <t>1509201501179212102700120010020000092150000921513</t>
  </si>
  <si>
    <t>1509201501179212102700120010020000091740000917417</t>
  </si>
  <si>
    <t>1509201501179212102700120010020000092110000921112</t>
  </si>
  <si>
    <t>1509201501179212102700120010020000091710000917119</t>
  </si>
  <si>
    <t>1509201501179212102700120010020000091830000918315</t>
  </si>
  <si>
    <t>1509201501179212102700120010020000091550000915518</t>
  </si>
  <si>
    <t>1509201501179212102700120010020000091560000915610</t>
  </si>
  <si>
    <t>1509201501179212102700120010020000091590000915919</t>
  </si>
  <si>
    <t>1509201501179212102700120010020000091600000916015</t>
  </si>
  <si>
    <t>1509201501179212102700120010020000091690000916911</t>
  </si>
  <si>
    <t>1509201501179212102700120010020000091800000918017</t>
  </si>
  <si>
    <t>1509201501179212102700120010020000091840000918418</t>
  </si>
  <si>
    <t>1509201501179212102700120010020000091650000916519</t>
  </si>
  <si>
    <t>1609201501179212102700120010020000092190000921919</t>
  </si>
  <si>
    <t>1509201501179212102700120010020000092060000920615</t>
  </si>
  <si>
    <t>1509201501179212102700120010020000091780000917818</t>
  </si>
  <si>
    <t>1609201501179212102700120010020000092260000922611</t>
  </si>
  <si>
    <t>1609201501179212102700120010020000092270000922714</t>
  </si>
  <si>
    <t>1609201501179212102700120010020000092280000922817</t>
  </si>
  <si>
    <t>1509201501179212102700120010020000092090000920913</t>
  </si>
  <si>
    <t>1509201501179212102700120010020000091860000918613</t>
  </si>
  <si>
    <t>1509201501179212102700120010020000092120000921215</t>
  </si>
  <si>
    <t>1609201501179212102700120010020000092390000923910</t>
  </si>
  <si>
    <t>1509201501179212102700120010020000091330000913310</t>
  </si>
  <si>
    <t>1609201501179212102700120010020000092170000921713</t>
  </si>
  <si>
    <t>1609201501179212102700120010020000092430000924315</t>
  </si>
  <si>
    <t>1509201501179212102700120010020000092080000920810</t>
  </si>
  <si>
    <t>1509201501179212102700120010020000092070000920718</t>
  </si>
  <si>
    <t>1509201501179212102700120010020000091520000915211</t>
  </si>
  <si>
    <t>1609201501179212102700120010020000092500000925018</t>
  </si>
  <si>
    <t>1609201501179212102700120010020000092380000932818</t>
  </si>
  <si>
    <t>1709201501179212102700120010020000092680000926815</t>
  </si>
  <si>
    <t>1709201501179212102700120010020000092990000929910</t>
  </si>
  <si>
    <t>1709201501179212102700120010020000092650000926517</t>
  </si>
  <si>
    <t>1709201501179212102700120010020000092760000927610</t>
  </si>
  <si>
    <t>1709201501179212102700120010020000092880000928817</t>
  </si>
  <si>
    <t>1709201501179212102700120010020000093010000930111</t>
  </si>
  <si>
    <t>1609201501179212102700120010020000092440000924418</t>
  </si>
  <si>
    <t>1709201501179212102700120010020000092850000928519</t>
  </si>
  <si>
    <t>1809201501179212102700120010020000093050000930515</t>
  </si>
  <si>
    <t>1809201501179212102700120010020000093500000935016</t>
  </si>
  <si>
    <t>1809201501179212102700120010020000093220000932219</t>
  </si>
  <si>
    <t>1809201501179212102700120010020000093390000933919</t>
  </si>
  <si>
    <t>1809201501179212102700120010020000093540000935417</t>
  </si>
  <si>
    <t>1609201501179212102700120010020000092360000923612</t>
  </si>
  <si>
    <t>1809201501179212102700120010020000093020000930217</t>
  </si>
  <si>
    <t>1609201501179212102700120010020000092520000925213</t>
  </si>
  <si>
    <t>1809201501179212102700120010020000093440000934416</t>
  </si>
  <si>
    <t>1809201501179212102700120010020000093360000933610</t>
  </si>
  <si>
    <t>1809201501179212102700120010020000093400000934015</t>
  </si>
  <si>
    <t>1709201501179212102700120010020000092700000927014</t>
  </si>
  <si>
    <t>1709201501179212102700120010020000093000000930017</t>
  </si>
  <si>
    <t>1709201501179212102700120010020000092840000928416</t>
  </si>
  <si>
    <t>1709201501179212102700120010020000092860000928611</t>
  </si>
  <si>
    <t>1809201501179212102700120010020000093280000932815</t>
  </si>
  <si>
    <t>1809201501179212102700120010020000093290000932918</t>
  </si>
  <si>
    <t>1809201501179212102700120010020000093260000932611</t>
  </si>
  <si>
    <t>1809201501179212102700120010020000093340000933415</t>
  </si>
  <si>
    <t>1809201501179212102700120010020000093370000933713</t>
  </si>
  <si>
    <t>1809201501179212102700120010020000093530000935314</t>
  </si>
  <si>
    <t>1709201501179212102700120010020000092710000927117</t>
  </si>
  <si>
    <t>1809201501179212102700120010020000093040000930412</t>
  </si>
  <si>
    <t>1709201501179212102700120010020000092870000928714</t>
  </si>
  <si>
    <t>1709201501179212102700120010020000092720000927211</t>
  </si>
  <si>
    <t>1609201501179212102700120010020000092630000926317</t>
  </si>
  <si>
    <t>1509201501179212102700120010020000091640000916418</t>
  </si>
  <si>
    <t>1909201501179212102700120010020000093720000937218</t>
  </si>
  <si>
    <t>1909201501179212102700120010020000094080000940817</t>
  </si>
  <si>
    <t>1909201501179212102700120010020000093870000938712</t>
  </si>
  <si>
    <t>1909201501179212102700120010020000093990000939919</t>
  </si>
  <si>
    <t>1909201501179212102700120010020000093860000938611</t>
  </si>
  <si>
    <t>1909201501179212102700120010020000093810000938116</t>
  </si>
  <si>
    <t>1909201501179212102700120010020000093980000939816</t>
  </si>
  <si>
    <t>1909201501179212102700120010020000094030000940313</t>
  </si>
  <si>
    <t>1909201501179212102700120010020000093910000939117</t>
  </si>
  <si>
    <t>1809201501179212102700120010020000093520000935211</t>
  </si>
  <si>
    <t>1909201501179212102700120010020000094020000940210</t>
  </si>
  <si>
    <t>1909201501179212102700120010020000093780000937814</t>
  </si>
  <si>
    <t>1909201501179212102700120010020000094010000940118</t>
  </si>
  <si>
    <t>1909201501179212102700120010020000093740000937413</t>
  </si>
  <si>
    <t>1909201501179212102700120010020000093960000939610</t>
  </si>
  <si>
    <t>1909201501179212102700120010020000094350000943511</t>
  </si>
  <si>
    <t>1909201501179212102700120010020000093940000939415</t>
  </si>
  <si>
    <t>1909201501179212102700120010020000094040000940416</t>
  </si>
  <si>
    <t>1909201501179212102700120010020000093970000939713</t>
  </si>
  <si>
    <t>1909201501179212102700120010020000094000000940015</t>
  </si>
  <si>
    <t>1909201501179212102700120010020000094100000941016</t>
  </si>
  <si>
    <t>2009201501179212102700120010020000094440000944412</t>
  </si>
  <si>
    <t>2009201501179212102700120010020000094630000946311</t>
  </si>
  <si>
    <t>2009201501179212102700120010020000094540000945413</t>
  </si>
  <si>
    <t>2009201501179212102700120010020000094610000946116</t>
  </si>
  <si>
    <t>1809201501179212102700120010020000093250000932517</t>
  </si>
  <si>
    <t>2009201501179212102700120010020000094420000944217</t>
  </si>
  <si>
    <t>2009201501179212102700120010020000094600000946013</t>
  </si>
  <si>
    <t>2009201501179212102700120010020000094660000946611</t>
  </si>
  <si>
    <t>2009201501179212102700120010020000094520000945218</t>
  </si>
  <si>
    <t>1909201501179212102700120010020000093820000938219</t>
  </si>
  <si>
    <t>1909201501179212102700120010020000093880000938815</t>
  </si>
  <si>
    <t>2009201501179212102700120010020000094450000944515</t>
  </si>
  <si>
    <t>2009201501179212102700120010020000094580000945814</t>
  </si>
  <si>
    <t>2009201501179212102700120010020000094360000943617</t>
  </si>
  <si>
    <t>2009201501179212102700120010020000094370000943711</t>
  </si>
  <si>
    <t>2009201501179212102700120010020000094380000943812</t>
  </si>
  <si>
    <t>2009201501179212102700120010020000094390000943915</t>
  </si>
  <si>
    <t>2009201501179212102700120010020000094510000945115</t>
  </si>
  <si>
    <t>2209201501179212102700120010020000095110000951111</t>
  </si>
  <si>
    <t>2209201501179212102700120010020000094850000948518</t>
  </si>
  <si>
    <t>2209201501179212102700120010020000095060000950612</t>
  </si>
  <si>
    <t>2209201501179212102700120010020000095180000951819</t>
  </si>
  <si>
    <t>2209201501179212102700120010020000094900000949015</t>
  </si>
  <si>
    <t>2209201501179212102700120010020000094760000947611</t>
  </si>
  <si>
    <t>2209201501179212102700120010020000095170000951716</t>
  </si>
  <si>
    <t>2209201501179212102700120010020000094840000948415</t>
  </si>
  <si>
    <t>2209201501179212102700120010020000095570000955711</t>
  </si>
  <si>
    <t>2209201501179212102700120010020000095210000952110</t>
  </si>
  <si>
    <t>2209201501179212102700120010020000095460000954616</t>
  </si>
  <si>
    <t>2209201501179212102700120010020000095360000953615</t>
  </si>
  <si>
    <t>2209201501179212102700120010020000094780000947815</t>
  </si>
  <si>
    <t>2209201501179212102700120010020000094830000948312</t>
  </si>
  <si>
    <t>2209201501179212102700120010020000095160000951613</t>
  </si>
  <si>
    <t>2209201501179212102700120010020000095000000950016</t>
  </si>
  <si>
    <t>2209201501179212102700120010020000094990000949911</t>
  </si>
  <si>
    <t>2209201501179212102700120010020000094970000949714</t>
  </si>
  <si>
    <t>2209201501179212102700120010020000095560000955617</t>
  </si>
  <si>
    <t>2209201501179212102700120010020000095390000953913</t>
  </si>
  <si>
    <t>2209201501179212102700120010020000095410000954112</t>
  </si>
  <si>
    <t>2209201501179212102700120010020000094770000947712</t>
  </si>
  <si>
    <t>2209201501179212102700120010020000095230000952316</t>
  </si>
  <si>
    <t>2209201501179212102700120010020000095020000950211</t>
  </si>
  <si>
    <t>2209201501179212102700120010020000095260000952614</t>
  </si>
  <si>
    <t>2209201501179212102700120010020000094950000949519</t>
  </si>
  <si>
    <t>2209201501179212102700120010020000094960000949611</t>
  </si>
  <si>
    <t>2209201501179212102700120010020000095150000951510</t>
  </si>
  <si>
    <t>2209201501179212102700120010020000095400000954011</t>
  </si>
  <si>
    <t>2309201501179212102700120010020000095670000956715</t>
  </si>
  <si>
    <t>2309201501179212102700120010020000095680000956818</t>
  </si>
  <si>
    <t>2309201501179212102700120010020000095690000956910</t>
  </si>
  <si>
    <t>2309201501179212102700120010020000095910000959111</t>
  </si>
  <si>
    <t>2209201501179212102700120010020000094750000947517</t>
  </si>
  <si>
    <t>2209201501179212102700120010020000095190000951911</t>
  </si>
  <si>
    <t>2209201501179212102700120010020000095250000952511</t>
  </si>
  <si>
    <t>2209201501179212102700120010020000095280000952811</t>
  </si>
  <si>
    <t>2309201501179212102700120010020000096120000961216</t>
  </si>
  <si>
    <t>2209201501179212102700120010020000094910000949118</t>
  </si>
  <si>
    <t>2309201501179212102700120010020000095600000956016</t>
  </si>
  <si>
    <t>2309201501179212102700120010020000095870000958717</t>
  </si>
  <si>
    <t>2309201501179212102700120010020000095900000959019</t>
  </si>
  <si>
    <t>2309201501179212102700120010020000095580000955817</t>
  </si>
  <si>
    <t>2309201501179212102700120010020000096000000960011</t>
  </si>
  <si>
    <t>2309201501179212102700120010020000095950000959512</t>
  </si>
  <si>
    <t>2309201501179212102700120010020000095630000956314</t>
  </si>
  <si>
    <t>2209201501179212102700120010020000095550000955514</t>
  </si>
  <si>
    <t>2309201501179212102700120010020000095940000959411</t>
  </si>
  <si>
    <t>2209201501179212102700120010020000095540000955411</t>
  </si>
  <si>
    <t>2209201501179212102700120010020000095200000952018</t>
  </si>
  <si>
    <t>2409201501179212102700120010020000096200000962016</t>
  </si>
  <si>
    <t>2409201501179212102700120010020000096330000963315</t>
  </si>
  <si>
    <t>2309201501179212102700120010020000095770000957716</t>
  </si>
  <si>
    <t>2309201501179212102700120010020000095860000958614</t>
  </si>
  <si>
    <t>2409201501179212102700120010020000096400000964018</t>
  </si>
  <si>
    <t>2409201501179212102700120010020000096440000964419</t>
  </si>
  <si>
    <t>2409201501179212102700120010020000096150000961519</t>
  </si>
  <si>
    <t>2409201501179212102700120010020000096260000962612</t>
  </si>
  <si>
    <t>2409201501179212102700120010020000096530000965317</t>
  </si>
  <si>
    <t>2409201501179212102700120010020000096180000961817</t>
  </si>
  <si>
    <t>2409201501179212102700120010020000096310000963111</t>
  </si>
  <si>
    <t>2309201501179212102700120010020000096050000960513</t>
  </si>
  <si>
    <t>2309201501179212102700120010020000096040000960410</t>
  </si>
  <si>
    <t>2209201501179212102700120010020000095050000950511</t>
  </si>
  <si>
    <t>2409201501179212102700120010020000096320000963212</t>
  </si>
  <si>
    <t>2409201501179212102700120010020000096340000963418</t>
  </si>
  <si>
    <t>2409201501179212102700120010020000096350000963510</t>
  </si>
  <si>
    <t>2409201501179212102700120010020000096270000962715</t>
  </si>
  <si>
    <t>2309201501179212102700120010020000095640000956417</t>
  </si>
  <si>
    <t>2409201501179212102700120010020000096240000962417</t>
  </si>
  <si>
    <t>2309201501179212102700120010020000095890000958912</t>
  </si>
  <si>
    <t>2309201501179212102700120010020000095780000957819</t>
  </si>
  <si>
    <t>2509201501179212102700120010020000096980000969819</t>
  </si>
  <si>
    <t>2509201501179212102700120010020000097020000970213</t>
  </si>
  <si>
    <t>2509201501179212102700120010020000096580000965815</t>
  </si>
  <si>
    <t>2409201501179212102700120010020000096360000963613</t>
  </si>
  <si>
    <t>2509201501179212102700120010020000096830000968314</t>
  </si>
  <si>
    <t>2509201501179212102700120010020000096950000969510</t>
  </si>
  <si>
    <t>2409201501179212102700120010020000096380000963819</t>
  </si>
  <si>
    <t>2509201501179212102700120010020000096970000969716</t>
  </si>
  <si>
    <t>2509201501179212102700120010020000097030000970316</t>
  </si>
  <si>
    <t>2409201501179212102700120010020000096190000961911</t>
  </si>
  <si>
    <t>2509201501179212102700120010020000096750000967519</t>
  </si>
  <si>
    <t>2509201501179212102700120010020000096900000969017</t>
  </si>
  <si>
    <t>2609201501179212102700120010020000097490000974910</t>
  </si>
  <si>
    <t>2609201501179212102700120010020000097590000975911</t>
  </si>
  <si>
    <t>2609201501179212102700120010020000097310000973118</t>
  </si>
  <si>
    <t>2509201501179212102700120010020000096810000968119</t>
  </si>
  <si>
    <t>2609201501179212102700120010020000097400000974016</t>
  </si>
  <si>
    <t>2609201501179212102700120010020000097550000975510</t>
  </si>
  <si>
    <t>2609201501179212102700120010020000097410000974119</t>
  </si>
  <si>
    <t>2609201501179212102700120010020000097220000972211</t>
  </si>
  <si>
    <t>2609201501179212102700120010020000097460000974612</t>
  </si>
  <si>
    <t>2509201501179212102700120010020000096540000965414</t>
  </si>
  <si>
    <t>2609201501179212102700120010020000097360000973611</t>
  </si>
  <si>
    <t>2509201501179212102700120010020000096960000969613</t>
  </si>
  <si>
    <t>2509201501179212102700120010020000096610000966117</t>
  </si>
  <si>
    <t>2509201501179212102700120010020000096620000966211</t>
  </si>
  <si>
    <t>2509201501179212102700120010020000096790000967911</t>
  </si>
  <si>
    <t>2609201501179212102700120010020000097450000974511</t>
  </si>
  <si>
    <t>2609201501179212102700120010020000097520000975212</t>
  </si>
  <si>
    <t>2609201501179212102700120010020000097090000970917</t>
  </si>
  <si>
    <t>2609201501179212102700120010020000097430000974314</t>
  </si>
  <si>
    <t>2609201501179212102700120010020000097600000976018</t>
  </si>
  <si>
    <t>2609201501179212102700120010020000097380000973817</t>
  </si>
  <si>
    <t>2609201501179212102700120010020000097530000975315</t>
  </si>
  <si>
    <t>2509201501179212102700120010020000096850000968511</t>
  </si>
  <si>
    <t>2509201501179212102700120010020000097010000970110</t>
  </si>
  <si>
    <t>2609201501179212102700120010020000097730000977317</t>
  </si>
  <si>
    <t>2609201501179212102700120010020000097110000971116</t>
  </si>
  <si>
    <t>2909201501179212102700120010020000098870000988711</t>
  </si>
  <si>
    <t>2609201501179212102700120010020000097240000972415</t>
  </si>
  <si>
    <t>2709201501179212102700120010020000098100000981017</t>
  </si>
  <si>
    <t>2709201501179212102700120010020000098090000980910</t>
  </si>
  <si>
    <t>2709201501179212102700120010020000098080000980818</t>
  </si>
  <si>
    <t>2709201501179212102700120010020000097930000979313</t>
  </si>
  <si>
    <t>2709201501179212102700120010020000097990000979911</t>
  </si>
  <si>
    <t>2709201501179212102700120010020000098060000980612</t>
  </si>
  <si>
    <t>2709201501179212102700120010020000098050000980511</t>
  </si>
  <si>
    <t>2709201501179212102700120010020000098040000980417</t>
  </si>
  <si>
    <t>2709201501179212102700120010020000098120000981212</t>
  </si>
  <si>
    <t>2709201501179212102700120010020000098000000980016</t>
  </si>
  <si>
    <t>2709201501179212102700120010020000097760000977611</t>
  </si>
  <si>
    <t>2709201501179212102700120010020000097770000977712</t>
  </si>
  <si>
    <t>2709201501179212102700120010020000097780000977815</t>
  </si>
  <si>
    <t>2709201501179212102700120010020000097790000977918</t>
  </si>
  <si>
    <t>2709201501179212102700120010020000097800000978014</t>
  </si>
  <si>
    <t>2709201501179212102700120010020000098210000982110</t>
  </si>
  <si>
    <t>2709201501179212102700120010020000097980000979817</t>
  </si>
  <si>
    <t>2509201501179212102700120010020000096820000968211</t>
  </si>
  <si>
    <t>2909201501179212102700120010020000098250000982510</t>
  </si>
  <si>
    <t>2909201501179212102700120010020000098300000983018</t>
  </si>
  <si>
    <t>2909201501179212102700120010020000098310000983110</t>
  </si>
  <si>
    <t>2909201501179212102700120010020000098240000982418</t>
  </si>
  <si>
    <t>2909201501179212102700120010020000098390000983912</t>
  </si>
  <si>
    <t>2909201501179212102700120010020000098320000983213</t>
  </si>
  <si>
    <t>2909201501179212102700120010020000098890000988917</t>
  </si>
  <si>
    <t>2909201501179212102700120010020000098670000986711</t>
  </si>
  <si>
    <t>2909201501179212102700120010020000098220000982212</t>
  </si>
  <si>
    <t>2909201501179212102700120010020000098600000986010</t>
  </si>
  <si>
    <t>2909201501179212102700120010020000098530000985318</t>
  </si>
  <si>
    <t>2909201501179212102700120010020000098440000984411</t>
  </si>
  <si>
    <t>2909201501179212102700120010020000098450000984512</t>
  </si>
  <si>
    <t>2909201501179212102700120010020000098330000983316</t>
  </si>
  <si>
    <t>2909201501179212102700120010020000098500000985011</t>
  </si>
  <si>
    <t>2909201501179212102700120010020000098590000985914</t>
  </si>
  <si>
    <t>2909201501179212102700120010020000098430000984317</t>
  </si>
  <si>
    <t>2909201501179212102700120010020000098460000984615</t>
  </si>
  <si>
    <t>2909201501179212102700120010020000098470000984718</t>
  </si>
  <si>
    <t>2909201501179212102700120010020000098690000986915</t>
  </si>
  <si>
    <t>2909201501179212102700120010020000098580000985811</t>
  </si>
  <si>
    <t>2909201501179212102700120010020000098480000984810</t>
  </si>
  <si>
    <t>2709201501179212102700120010020000098140000981418</t>
  </si>
  <si>
    <t>3009201501179212102700120010020000099170000991717</t>
  </si>
  <si>
    <t>3009201501179212102700120010020000099130000991316</t>
  </si>
  <si>
    <t>3009201501179212102700120010020000099120000991213</t>
  </si>
  <si>
    <t>3009201501179212102700120010020000099310000993112</t>
  </si>
  <si>
    <t>3009201501179212102700120010020000098950000989511</t>
  </si>
  <si>
    <t>3009201501179212102700120010020000099190000991912</t>
  </si>
  <si>
    <t>2909201501179212102700120010020000098400000984019</t>
  </si>
  <si>
    <t>2909201501179212102700120010020000098700000987011</t>
  </si>
  <si>
    <t>2909201501179212102700120010020000098650000986514</t>
  </si>
  <si>
    <t>3009201501179212102700120010020000098980000989818</t>
  </si>
  <si>
    <t>3009201501179212102700120010020000099360000993616</t>
  </si>
  <si>
    <t>3009201501179212102700120010020000099320000993215</t>
  </si>
  <si>
    <t>3009201501179212102700120010020000099030000990315</t>
  </si>
  <si>
    <t>3009201501179212102700120010020000099040000990418</t>
  </si>
  <si>
    <t>3009201501179212102700120010020000099050000990510</t>
  </si>
  <si>
    <t>3009201501179212102700120010020000098960000989612</t>
  </si>
  <si>
    <t>3009201501179212102700120010020000098970000989715</t>
  </si>
  <si>
    <t>3009201501179212102700120010020000099290000992913</t>
  </si>
  <si>
    <t>3009201501179212102700120010020000099070000990716</t>
  </si>
  <si>
    <t>3009201501179212102700120010020000098930000989314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</si>
</sst>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00000"/>
    <numFmt numFmtId="165" formatCode="0.0"/>
    <numFmt numFmtId="166" formatCode="_-* #,##0\ _€_-;\-* #,##0\ _€_-;_-* &quot;-&quot;??\ _€_-;_-@_-"/>
    <numFmt numFmtId="167" formatCode="00\1\-00\2\-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0" applyNumberFormat="1" applyFont="1" applyAlignment="1">
      <alignment horizontal="left"/>
    </xf>
    <xf numFmtId="14" fontId="3" fillId="0" borderId="0" xfId="0" applyNumberFormat="1" applyFont="1"/>
    <xf numFmtId="49" fontId="0" fillId="0" borderId="0" xfId="0" applyNumberFormat="1"/>
    <xf numFmtId="3" fontId="4" fillId="0" borderId="0" xfId="0" applyNumberFormat="1" applyFont="1"/>
    <xf numFmtId="165" fontId="4" fillId="0" borderId="0" xfId="0" applyNumberFormat="1" applyFont="1"/>
    <xf numFmtId="4" fontId="4" fillId="0" borderId="0" xfId="0" applyNumberFormat="1" applyFont="1"/>
    <xf numFmtId="166" fontId="4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4" fontId="6" fillId="0" borderId="0" xfId="1" applyNumberFormat="1" applyFont="1" applyAlignment="1">
      <alignment horizontal="center"/>
    </xf>
    <xf numFmtId="166" fontId="6" fillId="0" borderId="0" xfId="1" applyNumberFormat="1" applyFont="1" applyAlignment="1">
      <alignment horizontal="right" vertical="center"/>
    </xf>
    <xf numFmtId="167" fontId="0" fillId="0" borderId="0" xfId="0" applyNumberFormat="1" applyAlignment="1">
      <alignment horizontal="left"/>
    </xf>
    <xf numFmtId="14" fontId="0" fillId="0" borderId="0" xfId="0" applyNumberFormat="1"/>
    <xf numFmtId="2" fontId="5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tabSelected="1" zoomScale="130" zoomScaleNormal="130" workbookViewId="0">
      <selection activeCell="G514" sqref="G514"/>
    </sheetView>
  </sheetViews>
  <sheetFormatPr baseColWidth="10" defaultRowHeight="15" x14ac:dyDescent="0.25"/>
  <cols>
    <col min="1" max="1" width="20.28515625" bestFit="1" customWidth="1"/>
    <col min="7" max="7" width="54.28515625" customWidth="1"/>
  </cols>
  <sheetData>
    <row r="1" spans="1:7" x14ac:dyDescent="0.25">
      <c r="A1" s="1" t="s">
        <v>0</v>
      </c>
      <c r="B1" s="2"/>
      <c r="C1" s="4"/>
      <c r="D1" s="5"/>
      <c r="E1" s="6"/>
      <c r="F1" s="7"/>
      <c r="G1" s="3"/>
    </row>
    <row r="2" spans="1:7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3"/>
    </row>
    <row r="3" spans="1:7" x14ac:dyDescent="0.25">
      <c r="A3" s="14">
        <v>8574</v>
      </c>
      <c r="B3" s="15">
        <v>42251</v>
      </c>
      <c r="C3">
        <v>3</v>
      </c>
      <c r="D3">
        <v>18</v>
      </c>
      <c r="E3">
        <v>119</v>
      </c>
      <c r="F3">
        <v>200</v>
      </c>
      <c r="G3" s="3" t="s">
        <v>7</v>
      </c>
    </row>
    <row r="4" spans="1:7" x14ac:dyDescent="0.25">
      <c r="A4" s="14">
        <v>8604</v>
      </c>
      <c r="B4" s="15">
        <v>42251</v>
      </c>
      <c r="C4">
        <v>4</v>
      </c>
      <c r="D4">
        <v>20</v>
      </c>
      <c r="E4">
        <v>126</v>
      </c>
      <c r="F4">
        <v>400</v>
      </c>
      <c r="G4" s="3" t="s">
        <v>35</v>
      </c>
    </row>
    <row r="5" spans="1:7" x14ac:dyDescent="0.25">
      <c r="A5" s="14">
        <v>8613</v>
      </c>
      <c r="B5" s="15">
        <v>42251</v>
      </c>
      <c r="C5">
        <v>1</v>
      </c>
      <c r="D5">
        <v>10</v>
      </c>
      <c r="E5">
        <v>44</v>
      </c>
      <c r="F5">
        <v>200</v>
      </c>
      <c r="G5" s="3" t="s">
        <v>36</v>
      </c>
    </row>
    <row r="6" spans="1:7" x14ac:dyDescent="0.25">
      <c r="A6" s="14">
        <v>8580</v>
      </c>
      <c r="B6" s="15">
        <v>42251</v>
      </c>
      <c r="C6">
        <v>1</v>
      </c>
      <c r="D6">
        <v>9</v>
      </c>
      <c r="E6">
        <v>73</v>
      </c>
      <c r="F6">
        <v>200</v>
      </c>
      <c r="G6" s="3" t="s">
        <v>37</v>
      </c>
    </row>
    <row r="7" spans="1:7" x14ac:dyDescent="0.25">
      <c r="A7" s="14">
        <v>8588</v>
      </c>
      <c r="B7" s="15">
        <v>42251</v>
      </c>
      <c r="C7">
        <v>1</v>
      </c>
      <c r="D7">
        <v>11</v>
      </c>
      <c r="E7">
        <v>30</v>
      </c>
      <c r="F7">
        <v>100</v>
      </c>
      <c r="G7" s="3" t="s">
        <v>38</v>
      </c>
    </row>
    <row r="8" spans="1:7" x14ac:dyDescent="0.25">
      <c r="A8" s="14">
        <v>8608</v>
      </c>
      <c r="B8" s="15">
        <v>42251</v>
      </c>
      <c r="C8">
        <v>3</v>
      </c>
      <c r="D8">
        <v>20</v>
      </c>
      <c r="E8">
        <v>114</v>
      </c>
      <c r="F8">
        <v>300</v>
      </c>
      <c r="G8" s="3" t="s">
        <v>39</v>
      </c>
    </row>
    <row r="9" spans="1:7" x14ac:dyDescent="0.25">
      <c r="A9" s="14">
        <v>8572</v>
      </c>
      <c r="B9" s="15">
        <v>42251</v>
      </c>
      <c r="C9">
        <v>1</v>
      </c>
      <c r="D9">
        <v>10</v>
      </c>
      <c r="E9">
        <v>80</v>
      </c>
      <c r="F9">
        <v>125</v>
      </c>
      <c r="G9" s="3" t="s">
        <v>40</v>
      </c>
    </row>
    <row r="10" spans="1:7" x14ac:dyDescent="0.25">
      <c r="A10" s="14">
        <v>8602</v>
      </c>
      <c r="B10" s="15">
        <v>42251</v>
      </c>
      <c r="C10">
        <v>1</v>
      </c>
      <c r="D10">
        <v>8</v>
      </c>
      <c r="E10">
        <v>70</v>
      </c>
      <c r="F10">
        <v>100</v>
      </c>
      <c r="G10" s="3" t="s">
        <v>41</v>
      </c>
    </row>
    <row r="11" spans="1:7" x14ac:dyDescent="0.25">
      <c r="A11" s="14">
        <v>8579</v>
      </c>
      <c r="B11" s="15">
        <v>42251</v>
      </c>
      <c r="C11">
        <v>4</v>
      </c>
      <c r="D11">
        <v>40</v>
      </c>
      <c r="E11">
        <v>251.5</v>
      </c>
      <c r="F11">
        <v>950</v>
      </c>
      <c r="G11" s="3" t="s">
        <v>42</v>
      </c>
    </row>
    <row r="12" spans="1:7" x14ac:dyDescent="0.25">
      <c r="A12" s="14">
        <v>8626</v>
      </c>
      <c r="B12" s="15">
        <v>42251</v>
      </c>
      <c r="C12">
        <v>1</v>
      </c>
      <c r="D12">
        <v>20</v>
      </c>
      <c r="E12">
        <v>40</v>
      </c>
      <c r="F12">
        <v>100</v>
      </c>
      <c r="G12" s="3" t="s">
        <v>43</v>
      </c>
    </row>
    <row r="13" spans="1:7" x14ac:dyDescent="0.25">
      <c r="A13" s="14">
        <v>8583</v>
      </c>
      <c r="B13" s="15">
        <v>42251</v>
      </c>
      <c r="C13">
        <v>2</v>
      </c>
      <c r="D13">
        <v>42</v>
      </c>
      <c r="E13">
        <v>205</v>
      </c>
      <c r="F13">
        <v>500</v>
      </c>
      <c r="G13" s="3" t="s">
        <v>44</v>
      </c>
    </row>
    <row r="14" spans="1:7" x14ac:dyDescent="0.25">
      <c r="A14" s="14">
        <v>8622</v>
      </c>
      <c r="B14" s="15">
        <v>42251</v>
      </c>
      <c r="C14">
        <v>1</v>
      </c>
      <c r="D14">
        <v>6</v>
      </c>
      <c r="E14">
        <v>26</v>
      </c>
      <c r="F14">
        <v>100</v>
      </c>
      <c r="G14" s="3" t="s">
        <v>45</v>
      </c>
    </row>
    <row r="15" spans="1:7" x14ac:dyDescent="0.25">
      <c r="A15" s="14">
        <v>8581</v>
      </c>
      <c r="B15" s="15">
        <v>42251</v>
      </c>
      <c r="C15">
        <v>5</v>
      </c>
      <c r="D15">
        <v>41</v>
      </c>
      <c r="E15">
        <v>205.2</v>
      </c>
      <c r="F15">
        <v>540</v>
      </c>
      <c r="G15" s="3" t="s">
        <v>46</v>
      </c>
    </row>
    <row r="16" spans="1:7" x14ac:dyDescent="0.25">
      <c r="A16" s="14">
        <v>8593</v>
      </c>
      <c r="B16" s="15">
        <v>42251</v>
      </c>
      <c r="C16">
        <v>1</v>
      </c>
      <c r="D16">
        <v>5</v>
      </c>
      <c r="E16">
        <v>30</v>
      </c>
      <c r="F16">
        <v>100</v>
      </c>
      <c r="G16" s="3" t="s">
        <v>47</v>
      </c>
    </row>
    <row r="17" spans="1:7" x14ac:dyDescent="0.25">
      <c r="A17" s="14">
        <v>8610</v>
      </c>
      <c r="B17" s="15">
        <v>42251</v>
      </c>
      <c r="C17">
        <v>2</v>
      </c>
      <c r="D17">
        <v>15</v>
      </c>
      <c r="E17">
        <v>130</v>
      </c>
      <c r="F17">
        <v>200</v>
      </c>
      <c r="G17" s="3" t="s">
        <v>48</v>
      </c>
    </row>
    <row r="18" spans="1:7" x14ac:dyDescent="0.25">
      <c r="A18" s="14">
        <v>8615</v>
      </c>
      <c r="B18" s="15">
        <v>42251</v>
      </c>
      <c r="C18">
        <v>11</v>
      </c>
      <c r="D18">
        <v>58</v>
      </c>
      <c r="E18">
        <v>404</v>
      </c>
      <c r="F18">
        <v>1100</v>
      </c>
      <c r="G18" s="3" t="s">
        <v>49</v>
      </c>
    </row>
    <row r="19" spans="1:7" x14ac:dyDescent="0.25">
      <c r="A19" s="14">
        <v>8599</v>
      </c>
      <c r="B19" s="15">
        <v>42251</v>
      </c>
      <c r="C19">
        <v>8</v>
      </c>
      <c r="D19">
        <v>49</v>
      </c>
      <c r="E19">
        <v>276.5</v>
      </c>
      <c r="F19">
        <f>250+625</f>
        <v>875</v>
      </c>
      <c r="G19" s="3" t="s">
        <v>20</v>
      </c>
    </row>
    <row r="20" spans="1:7" x14ac:dyDescent="0.25">
      <c r="A20" s="14">
        <v>8607</v>
      </c>
      <c r="B20" s="15">
        <v>42251</v>
      </c>
      <c r="C20">
        <v>2</v>
      </c>
      <c r="D20">
        <v>23</v>
      </c>
      <c r="E20">
        <v>165</v>
      </c>
      <c r="F20">
        <v>500</v>
      </c>
      <c r="G20" s="3" t="s">
        <v>50</v>
      </c>
    </row>
    <row r="21" spans="1:7" x14ac:dyDescent="0.25">
      <c r="A21" s="14">
        <v>8603</v>
      </c>
      <c r="B21" s="15">
        <v>42251</v>
      </c>
      <c r="C21">
        <v>11</v>
      </c>
      <c r="D21">
        <v>126</v>
      </c>
      <c r="E21">
        <v>813.6</v>
      </c>
      <c r="F21">
        <v>2640</v>
      </c>
      <c r="G21" s="3" t="s">
        <v>21</v>
      </c>
    </row>
    <row r="22" spans="1:7" x14ac:dyDescent="0.25">
      <c r="A22" s="14">
        <v>8596</v>
      </c>
      <c r="B22" s="15">
        <v>42251</v>
      </c>
      <c r="C22">
        <v>1</v>
      </c>
      <c r="D22">
        <v>11</v>
      </c>
      <c r="E22">
        <v>77.25</v>
      </c>
      <c r="F22">
        <v>150</v>
      </c>
      <c r="G22" s="3" t="s">
        <v>51</v>
      </c>
    </row>
    <row r="23" spans="1:7" x14ac:dyDescent="0.25">
      <c r="A23" s="14">
        <v>8594</v>
      </c>
      <c r="B23" s="15">
        <v>42251</v>
      </c>
      <c r="C23">
        <v>1</v>
      </c>
      <c r="D23">
        <v>6</v>
      </c>
      <c r="E23">
        <v>69.599999999999994</v>
      </c>
      <c r="F23">
        <v>72</v>
      </c>
      <c r="G23" s="3" t="s">
        <v>52</v>
      </c>
    </row>
    <row r="24" spans="1:7" x14ac:dyDescent="0.25">
      <c r="A24" s="14">
        <v>8605</v>
      </c>
      <c r="B24" s="15">
        <v>42251</v>
      </c>
      <c r="C24">
        <v>5</v>
      </c>
      <c r="D24">
        <v>51</v>
      </c>
      <c r="E24">
        <v>160</v>
      </c>
      <c r="F24">
        <f>300+600</f>
        <v>900</v>
      </c>
      <c r="G24" s="3" t="s">
        <v>8</v>
      </c>
    </row>
    <row r="25" spans="1:7" x14ac:dyDescent="0.25">
      <c r="A25" s="14">
        <v>8606</v>
      </c>
      <c r="B25" s="15">
        <v>42251</v>
      </c>
      <c r="C25">
        <v>3</v>
      </c>
      <c r="D25">
        <v>15</v>
      </c>
      <c r="E25">
        <v>78.5</v>
      </c>
      <c r="F25">
        <v>300</v>
      </c>
      <c r="G25" s="3" t="s">
        <v>53</v>
      </c>
    </row>
    <row r="26" spans="1:7" x14ac:dyDescent="0.25">
      <c r="A26" s="14">
        <v>8612</v>
      </c>
      <c r="B26" s="15">
        <v>42251</v>
      </c>
      <c r="C26">
        <v>1</v>
      </c>
      <c r="D26">
        <v>10</v>
      </c>
      <c r="E26">
        <v>32</v>
      </c>
      <c r="F26">
        <v>100</v>
      </c>
      <c r="G26" s="3" t="s">
        <v>54</v>
      </c>
    </row>
    <row r="27" spans="1:7" x14ac:dyDescent="0.25">
      <c r="A27" s="14">
        <v>8614</v>
      </c>
      <c r="B27" s="15">
        <v>42251</v>
      </c>
      <c r="C27">
        <v>2</v>
      </c>
      <c r="D27">
        <v>17</v>
      </c>
      <c r="E27">
        <v>140</v>
      </c>
      <c r="F27">
        <v>400</v>
      </c>
      <c r="G27" s="3" t="s">
        <v>55</v>
      </c>
    </row>
    <row r="28" spans="1:7" x14ac:dyDescent="0.25">
      <c r="A28" s="14">
        <v>8646</v>
      </c>
      <c r="B28" s="15">
        <v>42251</v>
      </c>
      <c r="C28">
        <v>11</v>
      </c>
      <c r="D28">
        <v>68</v>
      </c>
      <c r="E28">
        <v>414</v>
      </c>
      <c r="F28">
        <v>1100</v>
      </c>
      <c r="G28" s="3" t="s">
        <v>56</v>
      </c>
    </row>
    <row r="29" spans="1:7" x14ac:dyDescent="0.25">
      <c r="A29" s="14">
        <v>8642</v>
      </c>
      <c r="B29" s="15">
        <v>42251</v>
      </c>
      <c r="C29">
        <v>1</v>
      </c>
      <c r="D29">
        <v>6</v>
      </c>
      <c r="E29">
        <v>20</v>
      </c>
      <c r="F29">
        <v>100</v>
      </c>
      <c r="G29" s="3" t="s">
        <v>57</v>
      </c>
    </row>
    <row r="30" spans="1:7" x14ac:dyDescent="0.25">
      <c r="A30" s="14">
        <v>8641</v>
      </c>
      <c r="B30" s="15">
        <v>42251</v>
      </c>
      <c r="C30">
        <v>1</v>
      </c>
      <c r="D30">
        <v>6</v>
      </c>
      <c r="E30">
        <v>31</v>
      </c>
      <c r="F30">
        <v>100</v>
      </c>
      <c r="G30" s="3" t="s">
        <v>58</v>
      </c>
    </row>
    <row r="31" spans="1:7" x14ac:dyDescent="0.25">
      <c r="A31" s="14">
        <v>8650</v>
      </c>
      <c r="B31" s="15">
        <v>42251</v>
      </c>
      <c r="C31">
        <v>4</v>
      </c>
      <c r="D31">
        <v>50</v>
      </c>
      <c r="E31">
        <v>216.48</v>
      </c>
      <c r="F31">
        <v>888</v>
      </c>
      <c r="G31" s="3" t="s">
        <v>59</v>
      </c>
    </row>
    <row r="32" spans="1:7" x14ac:dyDescent="0.25">
      <c r="A32" s="14">
        <v>8651</v>
      </c>
      <c r="B32" s="15">
        <v>42251</v>
      </c>
      <c r="C32">
        <v>3</v>
      </c>
      <c r="D32">
        <v>23</v>
      </c>
      <c r="E32">
        <v>132.5</v>
      </c>
      <c r="F32">
        <v>250</v>
      </c>
      <c r="G32" s="3" t="s">
        <v>60</v>
      </c>
    </row>
    <row r="33" spans="1:7" x14ac:dyDescent="0.25">
      <c r="A33" s="14">
        <v>8649</v>
      </c>
      <c r="B33" s="15">
        <v>42251</v>
      </c>
      <c r="C33">
        <v>12</v>
      </c>
      <c r="D33">
        <v>129</v>
      </c>
      <c r="E33">
        <v>563.76</v>
      </c>
      <c r="F33">
        <v>1296</v>
      </c>
      <c r="G33" s="3" t="s">
        <v>22</v>
      </c>
    </row>
    <row r="34" spans="1:7" x14ac:dyDescent="0.25">
      <c r="A34" s="14">
        <v>8667</v>
      </c>
      <c r="B34" s="15">
        <v>42251</v>
      </c>
      <c r="C34">
        <v>8</v>
      </c>
      <c r="D34">
        <v>61</v>
      </c>
      <c r="E34">
        <v>203</v>
      </c>
      <c r="F34">
        <f>300+700</f>
        <v>1000</v>
      </c>
      <c r="G34" s="3" t="s">
        <v>61</v>
      </c>
    </row>
    <row r="35" spans="1:7" x14ac:dyDescent="0.25">
      <c r="A35" s="14">
        <v>8653</v>
      </c>
      <c r="B35" s="15">
        <v>42251</v>
      </c>
      <c r="C35">
        <v>5</v>
      </c>
      <c r="D35">
        <v>41</v>
      </c>
      <c r="E35">
        <v>205.2</v>
      </c>
      <c r="F35">
        <v>540</v>
      </c>
      <c r="G35" s="3" t="s">
        <v>62</v>
      </c>
    </row>
    <row r="36" spans="1:7" x14ac:dyDescent="0.25">
      <c r="A36" s="14">
        <v>8589</v>
      </c>
      <c r="B36" s="15">
        <v>42251</v>
      </c>
      <c r="C36">
        <v>4</v>
      </c>
      <c r="D36">
        <v>31</v>
      </c>
      <c r="E36">
        <v>211.5</v>
      </c>
      <c r="F36">
        <v>750</v>
      </c>
      <c r="G36" s="3" t="s">
        <v>63</v>
      </c>
    </row>
    <row r="37" spans="1:7" x14ac:dyDescent="0.25">
      <c r="A37" s="14">
        <v>8674</v>
      </c>
      <c r="B37" s="15">
        <v>42251</v>
      </c>
      <c r="C37">
        <v>7</v>
      </c>
      <c r="D37">
        <v>63</v>
      </c>
      <c r="E37">
        <v>395.75</v>
      </c>
      <c r="F37">
        <f>425+600</f>
        <v>1025</v>
      </c>
      <c r="G37" s="3" t="s">
        <v>23</v>
      </c>
    </row>
    <row r="38" spans="1:7" x14ac:dyDescent="0.25">
      <c r="A38" s="14">
        <v>8680</v>
      </c>
      <c r="B38" s="15">
        <v>42251</v>
      </c>
      <c r="C38">
        <v>2</v>
      </c>
      <c r="D38">
        <v>25</v>
      </c>
      <c r="E38">
        <v>155</v>
      </c>
      <c r="F38">
        <v>500</v>
      </c>
      <c r="G38" s="3" t="s">
        <v>64</v>
      </c>
    </row>
    <row r="39" spans="1:7" x14ac:dyDescent="0.25">
      <c r="A39" s="14">
        <v>8648</v>
      </c>
      <c r="B39" s="15">
        <v>42251</v>
      </c>
      <c r="C39">
        <v>4</v>
      </c>
      <c r="D39">
        <v>21</v>
      </c>
      <c r="E39">
        <v>205</v>
      </c>
      <c r="F39">
        <v>400</v>
      </c>
      <c r="G39" s="3" t="s">
        <v>65</v>
      </c>
    </row>
    <row r="40" spans="1:7" x14ac:dyDescent="0.25">
      <c r="A40" s="14">
        <v>8632</v>
      </c>
      <c r="B40" s="15">
        <v>42251</v>
      </c>
      <c r="C40">
        <v>6</v>
      </c>
      <c r="D40">
        <v>90</v>
      </c>
      <c r="E40">
        <v>474.5</v>
      </c>
      <c r="F40">
        <v>1350</v>
      </c>
      <c r="G40" s="3" t="s">
        <v>66</v>
      </c>
    </row>
    <row r="41" spans="1:7" x14ac:dyDescent="0.25">
      <c r="A41" s="14">
        <v>8697</v>
      </c>
      <c r="B41" s="15">
        <v>42251</v>
      </c>
      <c r="C41">
        <v>12</v>
      </c>
      <c r="D41">
        <v>67</v>
      </c>
      <c r="E41">
        <v>425</v>
      </c>
      <c r="F41">
        <f>200+1125</f>
        <v>1325</v>
      </c>
      <c r="G41" s="3" t="s">
        <v>67</v>
      </c>
    </row>
    <row r="42" spans="1:7" x14ac:dyDescent="0.25">
      <c r="A42" s="14">
        <v>8714</v>
      </c>
      <c r="B42" s="15">
        <v>42251</v>
      </c>
      <c r="C42">
        <v>3</v>
      </c>
      <c r="D42">
        <v>38</v>
      </c>
      <c r="E42">
        <v>247.5</v>
      </c>
      <c r="F42">
        <v>750</v>
      </c>
      <c r="G42" s="3" t="s">
        <v>68</v>
      </c>
    </row>
    <row r="43" spans="1:7" x14ac:dyDescent="0.25">
      <c r="A43" s="14">
        <v>8711</v>
      </c>
      <c r="B43" s="15">
        <v>42251</v>
      </c>
      <c r="C43">
        <v>3</v>
      </c>
      <c r="D43">
        <v>38</v>
      </c>
      <c r="E43">
        <v>214</v>
      </c>
      <c r="F43">
        <v>600</v>
      </c>
      <c r="G43" s="3" t="s">
        <v>69</v>
      </c>
    </row>
    <row r="44" spans="1:7" x14ac:dyDescent="0.25">
      <c r="A44" s="14">
        <v>8656</v>
      </c>
      <c r="B44" s="15">
        <v>42251</v>
      </c>
      <c r="C44">
        <v>6</v>
      </c>
      <c r="D44">
        <v>64</v>
      </c>
      <c r="E44">
        <v>340</v>
      </c>
      <c r="F44">
        <f>400+400</f>
        <v>800</v>
      </c>
      <c r="G44" s="3" t="s">
        <v>70</v>
      </c>
    </row>
    <row r="45" spans="1:7" x14ac:dyDescent="0.25">
      <c r="A45" s="14">
        <v>8657</v>
      </c>
      <c r="B45" s="15">
        <v>42251</v>
      </c>
      <c r="C45">
        <v>7</v>
      </c>
      <c r="D45">
        <v>40</v>
      </c>
      <c r="E45">
        <v>400.5</v>
      </c>
      <c r="F45">
        <f>350+500</f>
        <v>850</v>
      </c>
      <c r="G45" s="3" t="s">
        <v>24</v>
      </c>
    </row>
    <row r="46" spans="1:7" x14ac:dyDescent="0.25">
      <c r="A46" s="14">
        <v>8684</v>
      </c>
      <c r="B46" s="15">
        <v>42251</v>
      </c>
      <c r="C46">
        <v>1</v>
      </c>
      <c r="D46">
        <v>6</v>
      </c>
      <c r="E46">
        <v>50</v>
      </c>
      <c r="F46">
        <v>100</v>
      </c>
      <c r="G46" s="3" t="s">
        <v>71</v>
      </c>
    </row>
    <row r="47" spans="1:7" x14ac:dyDescent="0.25">
      <c r="A47" s="14">
        <v>8685</v>
      </c>
      <c r="B47" s="15">
        <v>42251</v>
      </c>
      <c r="C47">
        <v>2</v>
      </c>
      <c r="D47">
        <v>19</v>
      </c>
      <c r="E47">
        <v>131</v>
      </c>
      <c r="F47">
        <f>100+200</f>
        <v>300</v>
      </c>
      <c r="G47" s="3" t="s">
        <v>72</v>
      </c>
    </row>
    <row r="48" spans="1:7" x14ac:dyDescent="0.25">
      <c r="A48" s="14">
        <v>8683</v>
      </c>
      <c r="B48" s="15">
        <v>42251</v>
      </c>
      <c r="C48">
        <v>3</v>
      </c>
      <c r="D48">
        <v>25</v>
      </c>
      <c r="E48">
        <v>169</v>
      </c>
      <c r="F48">
        <f>200+200</f>
        <v>400</v>
      </c>
      <c r="G48" s="3" t="s">
        <v>73</v>
      </c>
    </row>
    <row r="49" spans="1:7" x14ac:dyDescent="0.25">
      <c r="A49" s="14">
        <v>8690</v>
      </c>
      <c r="B49" s="15">
        <v>42251</v>
      </c>
      <c r="C49">
        <v>3</v>
      </c>
      <c r="D49">
        <v>37</v>
      </c>
      <c r="E49">
        <v>187.5</v>
      </c>
      <c r="F49">
        <v>750</v>
      </c>
      <c r="G49" s="3" t="s">
        <v>74</v>
      </c>
    </row>
    <row r="50" spans="1:7" x14ac:dyDescent="0.25">
      <c r="A50" s="14">
        <v>8630</v>
      </c>
      <c r="B50" s="15">
        <v>42251</v>
      </c>
      <c r="C50">
        <v>1</v>
      </c>
      <c r="D50">
        <v>6</v>
      </c>
      <c r="E50">
        <v>90</v>
      </c>
      <c r="F50">
        <v>100</v>
      </c>
      <c r="G50" s="3" t="s">
        <v>75</v>
      </c>
    </row>
    <row r="51" spans="1:7" x14ac:dyDescent="0.25">
      <c r="A51" s="14">
        <v>8670</v>
      </c>
      <c r="B51" s="15">
        <v>42251</v>
      </c>
      <c r="C51">
        <v>1</v>
      </c>
      <c r="D51">
        <v>7</v>
      </c>
      <c r="E51">
        <v>105</v>
      </c>
      <c r="F51">
        <v>100</v>
      </c>
      <c r="G51" s="3" t="s">
        <v>76</v>
      </c>
    </row>
    <row r="52" spans="1:7" x14ac:dyDescent="0.25">
      <c r="A52" s="14">
        <v>8710</v>
      </c>
      <c r="B52" s="15">
        <v>42251</v>
      </c>
      <c r="C52">
        <v>2</v>
      </c>
      <c r="D52">
        <v>31</v>
      </c>
      <c r="E52">
        <v>183.5</v>
      </c>
      <c r="F52">
        <f>200+350</f>
        <v>550</v>
      </c>
      <c r="G52" s="3" t="s">
        <v>77</v>
      </c>
    </row>
    <row r="53" spans="1:7" x14ac:dyDescent="0.25">
      <c r="A53" s="14">
        <v>8682</v>
      </c>
      <c r="B53" s="15">
        <v>42251</v>
      </c>
      <c r="C53">
        <v>2</v>
      </c>
      <c r="D53">
        <v>19</v>
      </c>
      <c r="E53">
        <v>145</v>
      </c>
      <c r="F53">
        <f>100+200</f>
        <v>300</v>
      </c>
      <c r="G53" s="3" t="s">
        <v>9</v>
      </c>
    </row>
    <row r="54" spans="1:7" x14ac:dyDescent="0.25">
      <c r="A54" s="14">
        <v>8720</v>
      </c>
      <c r="B54" s="15">
        <v>42251</v>
      </c>
      <c r="C54">
        <v>2</v>
      </c>
      <c r="D54">
        <v>13</v>
      </c>
      <c r="E54">
        <v>64</v>
      </c>
      <c r="F54">
        <v>200</v>
      </c>
      <c r="G54" s="3" t="s">
        <v>78</v>
      </c>
    </row>
    <row r="55" spans="1:7" x14ac:dyDescent="0.25">
      <c r="A55" s="14">
        <v>8713</v>
      </c>
      <c r="B55" s="15">
        <v>42251</v>
      </c>
      <c r="C55">
        <v>2</v>
      </c>
      <c r="D55">
        <v>13</v>
      </c>
      <c r="E55">
        <v>22</v>
      </c>
      <c r="F55">
        <v>200</v>
      </c>
      <c r="G55" s="3" t="s">
        <v>79</v>
      </c>
    </row>
    <row r="56" spans="1:7" x14ac:dyDescent="0.25">
      <c r="A56" s="14">
        <v>8691</v>
      </c>
      <c r="B56" s="15">
        <v>42251</v>
      </c>
      <c r="C56">
        <v>2</v>
      </c>
      <c r="D56">
        <v>25</v>
      </c>
      <c r="E56">
        <v>98</v>
      </c>
      <c r="F56">
        <v>450</v>
      </c>
      <c r="G56" s="3" t="s">
        <v>80</v>
      </c>
    </row>
    <row r="57" spans="1:7" x14ac:dyDescent="0.25">
      <c r="A57" s="14">
        <v>8733</v>
      </c>
      <c r="B57" s="15">
        <v>42251</v>
      </c>
      <c r="C57">
        <v>5</v>
      </c>
      <c r="D57">
        <v>40</v>
      </c>
      <c r="E57">
        <v>247</v>
      </c>
      <c r="F57">
        <v>1050</v>
      </c>
      <c r="G57" s="3" t="s">
        <v>81</v>
      </c>
    </row>
    <row r="58" spans="1:7" x14ac:dyDescent="0.25">
      <c r="A58" s="14">
        <v>8753</v>
      </c>
      <c r="B58" s="15">
        <v>42251</v>
      </c>
      <c r="C58">
        <v>1</v>
      </c>
      <c r="D58">
        <v>12</v>
      </c>
      <c r="E58">
        <v>70</v>
      </c>
      <c r="F58">
        <v>250</v>
      </c>
      <c r="G58" s="3" t="s">
        <v>82</v>
      </c>
    </row>
    <row r="59" spans="1:7" x14ac:dyDescent="0.25">
      <c r="A59" s="14">
        <v>8701</v>
      </c>
      <c r="B59" s="15">
        <v>42251</v>
      </c>
      <c r="C59">
        <v>2</v>
      </c>
      <c r="D59">
        <v>15</v>
      </c>
      <c r="E59">
        <v>56</v>
      </c>
      <c r="F59">
        <v>200</v>
      </c>
      <c r="G59" s="3" t="s">
        <v>83</v>
      </c>
    </row>
    <row r="60" spans="1:7" x14ac:dyDescent="0.25">
      <c r="A60" s="14">
        <v>8722</v>
      </c>
      <c r="B60" s="15">
        <v>42251</v>
      </c>
      <c r="C60">
        <v>8</v>
      </c>
      <c r="D60">
        <v>78</v>
      </c>
      <c r="E60">
        <v>375.84</v>
      </c>
      <c r="F60">
        <v>864</v>
      </c>
      <c r="G60" s="3" t="s">
        <v>25</v>
      </c>
    </row>
    <row r="61" spans="1:7" x14ac:dyDescent="0.25">
      <c r="A61" s="14">
        <v>8730</v>
      </c>
      <c r="B61" s="15">
        <v>42251</v>
      </c>
      <c r="C61">
        <v>2</v>
      </c>
      <c r="D61">
        <v>17</v>
      </c>
      <c r="E61">
        <v>133</v>
      </c>
      <c r="F61">
        <f>100+250</f>
        <v>350</v>
      </c>
      <c r="G61" s="3" t="s">
        <v>84</v>
      </c>
    </row>
    <row r="62" spans="1:7" x14ac:dyDescent="0.25">
      <c r="A62" s="14">
        <v>8761</v>
      </c>
      <c r="B62" s="15">
        <v>42251</v>
      </c>
      <c r="C62">
        <v>1</v>
      </c>
      <c r="D62">
        <v>14</v>
      </c>
      <c r="E62">
        <v>65</v>
      </c>
      <c r="F62">
        <v>200</v>
      </c>
      <c r="G62" s="3" t="s">
        <v>85</v>
      </c>
    </row>
    <row r="63" spans="1:7" x14ac:dyDescent="0.25">
      <c r="A63" s="14">
        <v>8716</v>
      </c>
      <c r="B63" s="15">
        <v>42251</v>
      </c>
      <c r="C63">
        <v>1</v>
      </c>
      <c r="D63">
        <v>15</v>
      </c>
      <c r="E63">
        <v>103</v>
      </c>
      <c r="F63">
        <v>160</v>
      </c>
      <c r="G63" s="3" t="s">
        <v>86</v>
      </c>
    </row>
    <row r="64" spans="1:7" x14ac:dyDescent="0.25">
      <c r="A64" s="14">
        <v>8696</v>
      </c>
      <c r="B64" s="15">
        <v>42251</v>
      </c>
      <c r="C64">
        <v>3</v>
      </c>
      <c r="D64">
        <v>32</v>
      </c>
      <c r="E64">
        <v>259</v>
      </c>
      <c r="F64">
        <f>100+340</f>
        <v>440</v>
      </c>
      <c r="G64" s="3" t="s">
        <v>87</v>
      </c>
    </row>
    <row r="65" spans="1:7" x14ac:dyDescent="0.25">
      <c r="A65" s="14">
        <v>8708</v>
      </c>
      <c r="B65" s="15">
        <v>42251</v>
      </c>
      <c r="C65">
        <v>2</v>
      </c>
      <c r="D65">
        <v>10</v>
      </c>
      <c r="E65">
        <v>85</v>
      </c>
      <c r="F65">
        <v>225</v>
      </c>
      <c r="G65" s="3" t="s">
        <v>88</v>
      </c>
    </row>
    <row r="66" spans="1:7" x14ac:dyDescent="0.25">
      <c r="A66" s="14">
        <v>8739</v>
      </c>
      <c r="B66" s="15">
        <v>42251</v>
      </c>
      <c r="C66">
        <v>3</v>
      </c>
      <c r="D66">
        <v>36</v>
      </c>
      <c r="E66">
        <v>155.52000000000001</v>
      </c>
      <c r="F66">
        <v>648</v>
      </c>
      <c r="G66" s="3" t="s">
        <v>89</v>
      </c>
    </row>
    <row r="67" spans="1:7" x14ac:dyDescent="0.25">
      <c r="A67" s="14">
        <v>8717</v>
      </c>
      <c r="B67" s="15">
        <v>42251</v>
      </c>
      <c r="C67">
        <v>3</v>
      </c>
      <c r="D67">
        <v>20</v>
      </c>
      <c r="E67">
        <v>195</v>
      </c>
      <c r="F67">
        <v>300</v>
      </c>
      <c r="G67" s="3" t="s">
        <v>90</v>
      </c>
    </row>
    <row r="68" spans="1:7" x14ac:dyDescent="0.25">
      <c r="A68" s="14">
        <v>8740</v>
      </c>
      <c r="B68" s="15">
        <v>42251</v>
      </c>
      <c r="C68">
        <v>9</v>
      </c>
      <c r="D68">
        <v>124</v>
      </c>
      <c r="E68">
        <v>674.4</v>
      </c>
      <c r="F68">
        <v>2160</v>
      </c>
      <c r="G68" s="3" t="s">
        <v>91</v>
      </c>
    </row>
    <row r="69" spans="1:7" x14ac:dyDescent="0.25">
      <c r="A69" s="14">
        <v>8598</v>
      </c>
      <c r="B69" s="15">
        <v>42251</v>
      </c>
      <c r="C69">
        <v>1</v>
      </c>
      <c r="D69">
        <v>20</v>
      </c>
      <c r="E69">
        <v>35</v>
      </c>
      <c r="F69">
        <v>350</v>
      </c>
      <c r="G69" s="3" t="s">
        <v>92</v>
      </c>
    </row>
    <row r="70" spans="1:7" x14ac:dyDescent="0.25">
      <c r="A70" s="14">
        <v>8687</v>
      </c>
      <c r="B70" s="15">
        <v>42251</v>
      </c>
      <c r="C70">
        <v>1</v>
      </c>
      <c r="D70">
        <v>17</v>
      </c>
      <c r="E70">
        <v>112.25</v>
      </c>
      <c r="F70">
        <v>250</v>
      </c>
      <c r="G70" s="3" t="s">
        <v>93</v>
      </c>
    </row>
    <row r="71" spans="1:7" x14ac:dyDescent="0.25">
      <c r="A71" s="14">
        <v>8694</v>
      </c>
      <c r="B71" s="15">
        <v>42251</v>
      </c>
      <c r="C71">
        <v>7</v>
      </c>
      <c r="D71">
        <v>50</v>
      </c>
      <c r="E71">
        <v>180</v>
      </c>
      <c r="F71">
        <v>1000</v>
      </c>
      <c r="G71" s="3" t="s">
        <v>94</v>
      </c>
    </row>
    <row r="72" spans="1:7" x14ac:dyDescent="0.25">
      <c r="A72" s="14">
        <v>9937</v>
      </c>
      <c r="B72" s="15">
        <v>42277</v>
      </c>
      <c r="C72">
        <v>5</v>
      </c>
      <c r="D72">
        <v>35</v>
      </c>
      <c r="E72">
        <v>143</v>
      </c>
      <c r="F72">
        <v>425</v>
      </c>
      <c r="G72" s="3" t="s">
        <v>95</v>
      </c>
    </row>
    <row r="73" spans="1:7" x14ac:dyDescent="0.25">
      <c r="A73" s="14">
        <v>8770</v>
      </c>
      <c r="B73" s="15">
        <v>42252</v>
      </c>
      <c r="C73">
        <v>10</v>
      </c>
      <c r="D73">
        <v>60</v>
      </c>
      <c r="E73">
        <v>346</v>
      </c>
      <c r="F73">
        <v>900</v>
      </c>
      <c r="G73" s="3" t="s">
        <v>96</v>
      </c>
    </row>
    <row r="74" spans="1:7" x14ac:dyDescent="0.25">
      <c r="A74" s="14">
        <v>8791</v>
      </c>
      <c r="B74" s="15">
        <v>42252</v>
      </c>
      <c r="C74">
        <v>6</v>
      </c>
      <c r="D74">
        <v>39</v>
      </c>
      <c r="E74">
        <v>111</v>
      </c>
      <c r="F74">
        <v>750</v>
      </c>
      <c r="G74" s="3" t="s">
        <v>97</v>
      </c>
    </row>
    <row r="75" spans="1:7" x14ac:dyDescent="0.25">
      <c r="A75" s="14">
        <v>8777</v>
      </c>
      <c r="B75" s="15">
        <v>42252</v>
      </c>
      <c r="C75">
        <v>1</v>
      </c>
      <c r="D75">
        <v>10</v>
      </c>
      <c r="E75">
        <v>80</v>
      </c>
      <c r="F75">
        <v>200</v>
      </c>
      <c r="G75" s="3" t="s">
        <v>98</v>
      </c>
    </row>
    <row r="76" spans="1:7" x14ac:dyDescent="0.25">
      <c r="A76" s="14">
        <v>8797</v>
      </c>
      <c r="B76" s="15">
        <v>42252</v>
      </c>
      <c r="C76">
        <v>3</v>
      </c>
      <c r="D76">
        <v>26</v>
      </c>
      <c r="E76">
        <v>246</v>
      </c>
      <c r="F76">
        <f>60+400</f>
        <v>460</v>
      </c>
      <c r="G76" s="3" t="s">
        <v>99</v>
      </c>
    </row>
    <row r="77" spans="1:7" x14ac:dyDescent="0.25">
      <c r="A77" s="14">
        <v>8798</v>
      </c>
      <c r="B77" s="15">
        <v>42252</v>
      </c>
      <c r="C77">
        <v>1</v>
      </c>
      <c r="D77">
        <v>6</v>
      </c>
      <c r="E77">
        <v>35</v>
      </c>
      <c r="F77">
        <v>100</v>
      </c>
      <c r="G77" s="3" t="s">
        <v>100</v>
      </c>
    </row>
    <row r="78" spans="1:7" x14ac:dyDescent="0.25">
      <c r="A78" s="14">
        <v>8784</v>
      </c>
      <c r="B78" s="15">
        <v>42252</v>
      </c>
      <c r="C78">
        <v>1</v>
      </c>
      <c r="D78">
        <v>6</v>
      </c>
      <c r="E78">
        <v>35</v>
      </c>
      <c r="F78">
        <v>100</v>
      </c>
      <c r="G78" s="3" t="s">
        <v>101</v>
      </c>
    </row>
    <row r="79" spans="1:7" x14ac:dyDescent="0.25">
      <c r="A79" s="14">
        <v>8786</v>
      </c>
      <c r="B79" s="15">
        <v>42252</v>
      </c>
      <c r="C79">
        <v>2</v>
      </c>
      <c r="D79">
        <v>22</v>
      </c>
      <c r="E79">
        <v>68</v>
      </c>
      <c r="F79">
        <v>200</v>
      </c>
      <c r="G79" s="3" t="s">
        <v>102</v>
      </c>
    </row>
    <row r="80" spans="1:7" x14ac:dyDescent="0.25">
      <c r="A80" s="14">
        <v>8787</v>
      </c>
      <c r="B80" s="15">
        <v>42252</v>
      </c>
      <c r="C80">
        <v>6</v>
      </c>
      <c r="D80">
        <v>40</v>
      </c>
      <c r="E80">
        <v>295</v>
      </c>
      <c r="F80">
        <f>300+600</f>
        <v>900</v>
      </c>
      <c r="G80" s="3" t="s">
        <v>103</v>
      </c>
    </row>
    <row r="81" spans="1:7" x14ac:dyDescent="0.25">
      <c r="A81" s="14">
        <v>8748</v>
      </c>
      <c r="B81" s="15">
        <v>42251</v>
      </c>
      <c r="C81">
        <v>2</v>
      </c>
      <c r="D81">
        <v>12</v>
      </c>
      <c r="E81">
        <v>49.5</v>
      </c>
      <c r="F81">
        <v>200</v>
      </c>
      <c r="G81" s="3" t="s">
        <v>104</v>
      </c>
    </row>
    <row r="82" spans="1:7" x14ac:dyDescent="0.25">
      <c r="A82" s="14">
        <v>8763</v>
      </c>
      <c r="B82" s="15">
        <v>42251</v>
      </c>
      <c r="C82">
        <v>3</v>
      </c>
      <c r="D82">
        <v>20</v>
      </c>
      <c r="E82">
        <v>78</v>
      </c>
      <c r="F82">
        <v>300</v>
      </c>
      <c r="G82" s="3" t="s">
        <v>105</v>
      </c>
    </row>
    <row r="83" spans="1:7" x14ac:dyDescent="0.25">
      <c r="A83" s="14">
        <v>8793</v>
      </c>
      <c r="B83" s="15">
        <v>42252</v>
      </c>
      <c r="C83">
        <v>16</v>
      </c>
      <c r="D83">
        <v>100</v>
      </c>
      <c r="E83">
        <v>28</v>
      </c>
      <c r="F83">
        <v>100</v>
      </c>
      <c r="G83" s="3" t="s">
        <v>106</v>
      </c>
    </row>
    <row r="84" spans="1:7" x14ac:dyDescent="0.25">
      <c r="A84" s="14">
        <v>8813</v>
      </c>
      <c r="B84" s="15">
        <v>42252</v>
      </c>
      <c r="C84">
        <v>40</v>
      </c>
      <c r="D84">
        <v>287</v>
      </c>
      <c r="E84">
        <v>878</v>
      </c>
      <c r="F84">
        <v>5550</v>
      </c>
      <c r="G84" s="3" t="s">
        <v>107</v>
      </c>
    </row>
    <row r="85" spans="1:7" x14ac:dyDescent="0.25">
      <c r="A85" s="14">
        <v>8721</v>
      </c>
      <c r="B85" s="15">
        <v>42251</v>
      </c>
      <c r="C85">
        <v>5</v>
      </c>
      <c r="D85">
        <v>40</v>
      </c>
      <c r="E85">
        <v>266.25</v>
      </c>
      <c r="F85">
        <f>325+400</f>
        <v>725</v>
      </c>
      <c r="G85" s="3" t="s">
        <v>108</v>
      </c>
    </row>
    <row r="86" spans="1:7" x14ac:dyDescent="0.25">
      <c r="A86" s="14">
        <v>8754</v>
      </c>
      <c r="B86" s="15">
        <v>42251</v>
      </c>
      <c r="C86">
        <v>2</v>
      </c>
      <c r="D86">
        <v>18</v>
      </c>
      <c r="E86">
        <v>40</v>
      </c>
      <c r="F86">
        <v>100</v>
      </c>
      <c r="G86" s="3" t="s">
        <v>10</v>
      </c>
    </row>
    <row r="87" spans="1:7" x14ac:dyDescent="0.25">
      <c r="A87" s="14">
        <v>8772</v>
      </c>
      <c r="B87" s="15">
        <v>42252</v>
      </c>
      <c r="C87">
        <v>3</v>
      </c>
      <c r="D87">
        <v>17</v>
      </c>
      <c r="E87">
        <v>157</v>
      </c>
      <c r="F87">
        <v>300</v>
      </c>
      <c r="G87" s="3" t="s">
        <v>109</v>
      </c>
    </row>
    <row r="88" spans="1:7" x14ac:dyDescent="0.25">
      <c r="A88" s="14">
        <v>8788</v>
      </c>
      <c r="B88" s="15">
        <v>42252</v>
      </c>
      <c r="C88">
        <v>2</v>
      </c>
      <c r="D88">
        <v>13</v>
      </c>
      <c r="E88">
        <v>46</v>
      </c>
      <c r="F88">
        <v>200</v>
      </c>
      <c r="G88" s="3" t="s">
        <v>110</v>
      </c>
    </row>
    <row r="89" spans="1:7" x14ac:dyDescent="0.25">
      <c r="A89" s="14">
        <v>8822</v>
      </c>
      <c r="B89" s="15">
        <v>42253</v>
      </c>
      <c r="C89">
        <v>5</v>
      </c>
      <c r="D89">
        <v>54</v>
      </c>
      <c r="E89">
        <v>234.9</v>
      </c>
      <c r="F89">
        <v>540</v>
      </c>
      <c r="G89" s="3" t="s">
        <v>111</v>
      </c>
    </row>
    <row r="90" spans="1:7" x14ac:dyDescent="0.25">
      <c r="A90" s="14">
        <v>8837</v>
      </c>
      <c r="B90" s="15">
        <v>42253</v>
      </c>
      <c r="C90">
        <v>1</v>
      </c>
      <c r="D90">
        <v>9</v>
      </c>
      <c r="E90">
        <v>47.5</v>
      </c>
      <c r="F90">
        <v>100</v>
      </c>
      <c r="G90" s="3" t="s">
        <v>112</v>
      </c>
    </row>
    <row r="91" spans="1:7" x14ac:dyDescent="0.25">
      <c r="A91" s="14">
        <v>8835</v>
      </c>
      <c r="B91" s="15">
        <v>42253</v>
      </c>
      <c r="C91">
        <v>1</v>
      </c>
      <c r="D91">
        <v>2</v>
      </c>
      <c r="E91">
        <v>6</v>
      </c>
      <c r="F91">
        <v>25</v>
      </c>
      <c r="G91" s="3" t="s">
        <v>113</v>
      </c>
    </row>
    <row r="92" spans="1:7" x14ac:dyDescent="0.25">
      <c r="A92" s="14">
        <v>8764</v>
      </c>
      <c r="B92" s="15">
        <v>42252</v>
      </c>
      <c r="C92">
        <v>10</v>
      </c>
      <c r="D92">
        <v>68</v>
      </c>
      <c r="E92">
        <v>562.5</v>
      </c>
      <c r="F92">
        <f>150+800</f>
        <v>950</v>
      </c>
      <c r="G92" s="3" t="s">
        <v>26</v>
      </c>
    </row>
    <row r="93" spans="1:7" x14ac:dyDescent="0.25">
      <c r="A93" s="14">
        <v>8765</v>
      </c>
      <c r="B93" s="15">
        <v>42252</v>
      </c>
      <c r="C93">
        <v>4</v>
      </c>
      <c r="D93">
        <v>36</v>
      </c>
      <c r="E93">
        <v>315</v>
      </c>
      <c r="F93">
        <v>500</v>
      </c>
      <c r="G93" s="3" t="s">
        <v>114</v>
      </c>
    </row>
    <row r="94" spans="1:7" x14ac:dyDescent="0.25">
      <c r="A94" s="14">
        <v>8766</v>
      </c>
      <c r="B94" s="15">
        <v>42252</v>
      </c>
      <c r="C94">
        <v>6</v>
      </c>
      <c r="D94">
        <v>40</v>
      </c>
      <c r="E94">
        <v>452.5</v>
      </c>
      <c r="F94">
        <f>200+500</f>
        <v>700</v>
      </c>
      <c r="G94" s="3" t="s">
        <v>115</v>
      </c>
    </row>
    <row r="95" spans="1:7" x14ac:dyDescent="0.25">
      <c r="A95" s="14">
        <v>8767</v>
      </c>
      <c r="B95" s="15">
        <v>42252</v>
      </c>
      <c r="C95">
        <v>7</v>
      </c>
      <c r="D95">
        <v>44</v>
      </c>
      <c r="E95">
        <v>463.75</v>
      </c>
      <c r="F95">
        <v>700</v>
      </c>
      <c r="G95" s="3" t="s">
        <v>27</v>
      </c>
    </row>
    <row r="96" spans="1:7" x14ac:dyDescent="0.25">
      <c r="A96" s="14">
        <v>8829</v>
      </c>
      <c r="B96" s="15">
        <v>42253</v>
      </c>
      <c r="C96">
        <v>11</v>
      </c>
      <c r="D96">
        <v>103</v>
      </c>
      <c r="E96">
        <v>612</v>
      </c>
      <c r="F96">
        <f>600+1000</f>
        <v>1600</v>
      </c>
      <c r="G96" s="3" t="s">
        <v>116</v>
      </c>
    </row>
    <row r="97" spans="1:7" x14ac:dyDescent="0.25">
      <c r="A97" s="14">
        <v>8778</v>
      </c>
      <c r="B97" s="15">
        <v>42252</v>
      </c>
      <c r="C97">
        <v>2</v>
      </c>
      <c r="D97">
        <v>10</v>
      </c>
      <c r="E97">
        <v>134</v>
      </c>
      <c r="F97">
        <v>400</v>
      </c>
      <c r="G97" s="3" t="s">
        <v>117</v>
      </c>
    </row>
    <row r="98" spans="1:7" x14ac:dyDescent="0.25">
      <c r="A98" s="14">
        <v>8826</v>
      </c>
      <c r="B98" s="15">
        <v>42253</v>
      </c>
      <c r="C98">
        <v>2</v>
      </c>
      <c r="D98">
        <v>12</v>
      </c>
      <c r="E98">
        <v>46</v>
      </c>
      <c r="F98">
        <v>200</v>
      </c>
      <c r="G98" s="3" t="s">
        <v>118</v>
      </c>
    </row>
    <row r="99" spans="1:7" x14ac:dyDescent="0.25">
      <c r="A99" s="14">
        <v>8827</v>
      </c>
      <c r="B99" s="15">
        <v>42253</v>
      </c>
      <c r="C99">
        <v>1</v>
      </c>
      <c r="D99">
        <v>10</v>
      </c>
      <c r="E99">
        <v>24</v>
      </c>
      <c r="F99">
        <v>100</v>
      </c>
      <c r="G99" s="3" t="s">
        <v>119</v>
      </c>
    </row>
    <row r="100" spans="1:7" x14ac:dyDescent="0.25">
      <c r="A100" s="14">
        <v>8830</v>
      </c>
      <c r="B100" s="15">
        <v>42253</v>
      </c>
      <c r="C100">
        <v>1</v>
      </c>
      <c r="D100">
        <v>10</v>
      </c>
      <c r="E100">
        <v>70</v>
      </c>
      <c r="F100">
        <v>200</v>
      </c>
      <c r="G100" s="3" t="s">
        <v>120</v>
      </c>
    </row>
    <row r="101" spans="1:7" x14ac:dyDescent="0.25">
      <c r="A101" s="14">
        <v>8769</v>
      </c>
      <c r="B101" s="15">
        <v>42252</v>
      </c>
      <c r="C101">
        <v>4</v>
      </c>
      <c r="D101">
        <v>30</v>
      </c>
      <c r="E101">
        <v>180</v>
      </c>
      <c r="F101">
        <v>400</v>
      </c>
      <c r="G101" s="3" t="s">
        <v>121</v>
      </c>
    </row>
    <row r="102" spans="1:7" x14ac:dyDescent="0.25">
      <c r="A102" s="14">
        <v>8792</v>
      </c>
      <c r="B102" s="15">
        <v>42252</v>
      </c>
      <c r="C102">
        <v>1</v>
      </c>
      <c r="D102">
        <v>7</v>
      </c>
      <c r="E102">
        <v>30</v>
      </c>
      <c r="F102">
        <v>100</v>
      </c>
      <c r="G102" s="3" t="s">
        <v>122</v>
      </c>
    </row>
    <row r="103" spans="1:7" x14ac:dyDescent="0.25">
      <c r="A103" s="14">
        <v>8841</v>
      </c>
      <c r="B103" s="15">
        <v>42253</v>
      </c>
      <c r="C103">
        <v>1</v>
      </c>
      <c r="D103">
        <v>19</v>
      </c>
      <c r="E103">
        <v>120</v>
      </c>
      <c r="F103">
        <v>200</v>
      </c>
      <c r="G103" s="3" t="s">
        <v>123</v>
      </c>
    </row>
    <row r="104" spans="1:7" x14ac:dyDescent="0.25">
      <c r="A104" s="14">
        <v>8833</v>
      </c>
      <c r="B104" s="15">
        <v>42253</v>
      </c>
      <c r="C104">
        <v>2</v>
      </c>
      <c r="D104">
        <v>12</v>
      </c>
      <c r="E104">
        <v>50</v>
      </c>
      <c r="F104">
        <v>200</v>
      </c>
      <c r="G104" s="3" t="s">
        <v>124</v>
      </c>
    </row>
    <row r="105" spans="1:7" x14ac:dyDescent="0.25">
      <c r="A105" s="14">
        <v>8834</v>
      </c>
      <c r="B105" s="15">
        <v>42253</v>
      </c>
      <c r="C105">
        <v>7</v>
      </c>
      <c r="D105">
        <v>43</v>
      </c>
      <c r="E105">
        <v>139</v>
      </c>
      <c r="F105">
        <v>700</v>
      </c>
      <c r="G105" s="3" t="s">
        <v>125</v>
      </c>
    </row>
    <row r="106" spans="1:7" x14ac:dyDescent="0.25">
      <c r="A106" s="14">
        <v>8742</v>
      </c>
      <c r="B106" s="15">
        <v>42251</v>
      </c>
      <c r="C106">
        <v>1</v>
      </c>
      <c r="D106">
        <v>18</v>
      </c>
      <c r="E106">
        <v>35</v>
      </c>
      <c r="F106">
        <v>350</v>
      </c>
      <c r="G106" s="3" t="s">
        <v>126</v>
      </c>
    </row>
    <row r="107" spans="1:7" x14ac:dyDescent="0.25">
      <c r="A107" s="14">
        <v>8744</v>
      </c>
      <c r="B107" s="15">
        <v>42251</v>
      </c>
      <c r="C107">
        <v>2</v>
      </c>
      <c r="D107">
        <v>30</v>
      </c>
      <c r="E107">
        <v>60</v>
      </c>
      <c r="F107">
        <v>600</v>
      </c>
      <c r="G107" s="3" t="s">
        <v>127</v>
      </c>
    </row>
    <row r="108" spans="1:7" x14ac:dyDescent="0.25">
      <c r="A108" s="14">
        <v>8853</v>
      </c>
      <c r="B108" s="15">
        <v>42255</v>
      </c>
      <c r="C108">
        <v>5</v>
      </c>
      <c r="D108">
        <v>41</v>
      </c>
      <c r="E108">
        <v>205.2</v>
      </c>
      <c r="F108">
        <v>540</v>
      </c>
      <c r="G108" s="3" t="s">
        <v>128</v>
      </c>
    </row>
    <row r="109" spans="1:7" x14ac:dyDescent="0.25">
      <c r="A109" s="14">
        <v>8879</v>
      </c>
      <c r="B109" s="15">
        <v>42255</v>
      </c>
      <c r="C109">
        <v>4</v>
      </c>
      <c r="D109">
        <v>25</v>
      </c>
      <c r="E109">
        <v>111</v>
      </c>
      <c r="F109">
        <v>425</v>
      </c>
      <c r="G109" s="3" t="s">
        <v>129</v>
      </c>
    </row>
    <row r="110" spans="1:7" x14ac:dyDescent="0.25">
      <c r="A110" s="14">
        <v>8883</v>
      </c>
      <c r="B110" s="15">
        <v>42255</v>
      </c>
      <c r="C110">
        <v>1</v>
      </c>
      <c r="D110">
        <v>6</v>
      </c>
      <c r="E110">
        <v>30</v>
      </c>
      <c r="F110">
        <v>100</v>
      </c>
      <c r="G110" s="3" t="s">
        <v>130</v>
      </c>
    </row>
    <row r="111" spans="1:7" x14ac:dyDescent="0.25">
      <c r="A111" s="14">
        <v>8842</v>
      </c>
      <c r="B111" s="15">
        <v>42255</v>
      </c>
      <c r="C111">
        <v>1</v>
      </c>
      <c r="D111">
        <v>8</v>
      </c>
      <c r="E111">
        <v>75</v>
      </c>
      <c r="F111">
        <v>100</v>
      </c>
      <c r="G111" s="3" t="s">
        <v>131</v>
      </c>
    </row>
    <row r="112" spans="1:7" x14ac:dyDescent="0.25">
      <c r="A112" s="14">
        <v>8843</v>
      </c>
      <c r="B112" s="15">
        <v>42255</v>
      </c>
      <c r="C112">
        <v>2</v>
      </c>
      <c r="D112">
        <v>10</v>
      </c>
      <c r="E112">
        <v>113</v>
      </c>
      <c r="F112">
        <v>200</v>
      </c>
      <c r="G112" s="3" t="s">
        <v>132</v>
      </c>
    </row>
    <row r="113" spans="1:7" x14ac:dyDescent="0.25">
      <c r="A113" s="14">
        <v>8860</v>
      </c>
      <c r="B113" s="15">
        <v>42255</v>
      </c>
      <c r="C113">
        <v>2</v>
      </c>
      <c r="D113">
        <v>21</v>
      </c>
      <c r="E113">
        <v>100</v>
      </c>
      <c r="F113">
        <f>100+200</f>
        <v>300</v>
      </c>
      <c r="G113" s="3" t="s">
        <v>133</v>
      </c>
    </row>
    <row r="114" spans="1:7" x14ac:dyDescent="0.25">
      <c r="A114" s="14">
        <v>8850</v>
      </c>
      <c r="B114" s="15">
        <v>42255</v>
      </c>
      <c r="C114">
        <v>1</v>
      </c>
      <c r="D114">
        <v>11</v>
      </c>
      <c r="E114">
        <v>73</v>
      </c>
      <c r="F114">
        <v>222</v>
      </c>
      <c r="G114" s="3" t="s">
        <v>134</v>
      </c>
    </row>
    <row r="115" spans="1:7" x14ac:dyDescent="0.25">
      <c r="A115" s="14">
        <v>8851</v>
      </c>
      <c r="B115" s="15">
        <v>42255</v>
      </c>
      <c r="C115">
        <v>1</v>
      </c>
      <c r="D115">
        <v>10</v>
      </c>
      <c r="E115">
        <v>83</v>
      </c>
      <c r="F115">
        <v>200</v>
      </c>
      <c r="G115" s="3" t="s">
        <v>135</v>
      </c>
    </row>
    <row r="116" spans="1:7" x14ac:dyDescent="0.25">
      <c r="A116" s="14">
        <v>8852</v>
      </c>
      <c r="B116" s="15">
        <v>42255</v>
      </c>
      <c r="C116">
        <v>1</v>
      </c>
      <c r="D116">
        <v>18</v>
      </c>
      <c r="E116">
        <v>105</v>
      </c>
      <c r="F116">
        <v>300</v>
      </c>
      <c r="G116" s="3" t="s">
        <v>136</v>
      </c>
    </row>
    <row r="117" spans="1:7" x14ac:dyDescent="0.25">
      <c r="A117" s="14">
        <v>8849</v>
      </c>
      <c r="B117" s="15">
        <v>42255</v>
      </c>
      <c r="C117">
        <v>4</v>
      </c>
      <c r="D117">
        <v>40</v>
      </c>
      <c r="E117">
        <v>251.5</v>
      </c>
      <c r="F117">
        <v>950</v>
      </c>
      <c r="G117" s="3" t="s">
        <v>137</v>
      </c>
    </row>
    <row r="118" spans="1:7" x14ac:dyDescent="0.25">
      <c r="A118" s="14">
        <v>8894</v>
      </c>
      <c r="B118" s="15">
        <v>42255</v>
      </c>
      <c r="C118">
        <v>2</v>
      </c>
      <c r="D118">
        <v>27</v>
      </c>
      <c r="E118">
        <v>67</v>
      </c>
      <c r="F118">
        <v>200</v>
      </c>
      <c r="G118" s="3" t="s">
        <v>138</v>
      </c>
    </row>
    <row r="119" spans="1:7" x14ac:dyDescent="0.25">
      <c r="A119" s="14">
        <v>8844</v>
      </c>
      <c r="B119" s="15">
        <v>42255</v>
      </c>
      <c r="C119">
        <v>13</v>
      </c>
      <c r="D119">
        <v>133</v>
      </c>
      <c r="E119">
        <v>610.74</v>
      </c>
      <c r="F119">
        <v>1404</v>
      </c>
      <c r="G119" s="3" t="s">
        <v>28</v>
      </c>
    </row>
    <row r="120" spans="1:7" x14ac:dyDescent="0.25">
      <c r="A120" s="14">
        <v>8864</v>
      </c>
      <c r="B120" s="15">
        <v>42255</v>
      </c>
      <c r="C120">
        <v>1</v>
      </c>
      <c r="D120">
        <v>6</v>
      </c>
      <c r="E120">
        <v>67.2</v>
      </c>
      <c r="F120">
        <v>72</v>
      </c>
      <c r="G120" s="3" t="s">
        <v>139</v>
      </c>
    </row>
    <row r="121" spans="1:7" x14ac:dyDescent="0.25">
      <c r="A121" s="14">
        <v>8865</v>
      </c>
      <c r="B121" s="15">
        <v>42255</v>
      </c>
      <c r="C121">
        <v>1</v>
      </c>
      <c r="D121">
        <v>6</v>
      </c>
      <c r="E121">
        <v>38</v>
      </c>
      <c r="F121">
        <v>100</v>
      </c>
      <c r="G121" s="3" t="s">
        <v>140</v>
      </c>
    </row>
    <row r="122" spans="1:7" x14ac:dyDescent="0.25">
      <c r="A122" s="14">
        <v>8867</v>
      </c>
      <c r="B122" s="15">
        <v>42255</v>
      </c>
      <c r="C122">
        <v>1</v>
      </c>
      <c r="D122">
        <v>12</v>
      </c>
      <c r="E122">
        <v>77.25</v>
      </c>
      <c r="F122">
        <v>150</v>
      </c>
      <c r="G122" s="3" t="s">
        <v>141</v>
      </c>
    </row>
    <row r="123" spans="1:7" x14ac:dyDescent="0.25">
      <c r="A123" s="14">
        <v>8876</v>
      </c>
      <c r="B123" s="15">
        <v>42255</v>
      </c>
      <c r="C123">
        <v>4</v>
      </c>
      <c r="D123">
        <v>42</v>
      </c>
      <c r="E123">
        <v>346.25</v>
      </c>
      <c r="F123">
        <v>850</v>
      </c>
      <c r="G123" s="3" t="s">
        <v>142</v>
      </c>
    </row>
    <row r="124" spans="1:7" x14ac:dyDescent="0.25">
      <c r="A124" s="14">
        <v>8878</v>
      </c>
      <c r="B124" s="15">
        <v>42255</v>
      </c>
      <c r="C124">
        <v>8</v>
      </c>
      <c r="D124">
        <v>100</v>
      </c>
      <c r="E124">
        <v>633.6</v>
      </c>
      <c r="F124">
        <v>1920</v>
      </c>
      <c r="G124" s="3" t="s">
        <v>29</v>
      </c>
    </row>
    <row r="125" spans="1:7" x14ac:dyDescent="0.25">
      <c r="A125" s="14">
        <v>8905</v>
      </c>
      <c r="B125" s="15">
        <v>42255</v>
      </c>
      <c r="C125">
        <v>5</v>
      </c>
      <c r="D125">
        <v>59</v>
      </c>
      <c r="E125">
        <v>352.5</v>
      </c>
      <c r="F125">
        <v>1250</v>
      </c>
      <c r="G125" s="3" t="s">
        <v>143</v>
      </c>
    </row>
    <row r="126" spans="1:7" x14ac:dyDescent="0.25">
      <c r="A126" s="14">
        <v>8872</v>
      </c>
      <c r="B126" s="15">
        <v>42255</v>
      </c>
      <c r="C126">
        <v>8</v>
      </c>
      <c r="D126">
        <v>48</v>
      </c>
      <c r="E126">
        <v>276.5</v>
      </c>
      <c r="F126">
        <f>250+625</f>
        <v>875</v>
      </c>
      <c r="G126" s="3" t="s">
        <v>144</v>
      </c>
    </row>
    <row r="127" spans="1:7" x14ac:dyDescent="0.25">
      <c r="A127" s="14">
        <v>8877</v>
      </c>
      <c r="B127" s="15">
        <v>42255</v>
      </c>
      <c r="C127">
        <v>4</v>
      </c>
      <c r="D127">
        <v>27</v>
      </c>
      <c r="E127">
        <v>110</v>
      </c>
      <c r="F127">
        <v>400</v>
      </c>
      <c r="G127" s="3" t="s">
        <v>146</v>
      </c>
    </row>
    <row r="128" spans="1:7" x14ac:dyDescent="0.25">
      <c r="A128" s="14">
        <v>8884</v>
      </c>
      <c r="B128" s="15">
        <v>42255</v>
      </c>
      <c r="C128">
        <v>2</v>
      </c>
      <c r="D128">
        <v>19</v>
      </c>
      <c r="E128">
        <v>150</v>
      </c>
      <c r="F128">
        <v>380</v>
      </c>
      <c r="G128" s="3" t="s">
        <v>147</v>
      </c>
    </row>
    <row r="129" spans="1:7" x14ac:dyDescent="0.25">
      <c r="A129" s="14">
        <v>8920</v>
      </c>
      <c r="B129" s="15">
        <v>42256</v>
      </c>
      <c r="C129">
        <v>5</v>
      </c>
      <c r="D129">
        <v>42</v>
      </c>
      <c r="E129">
        <v>205.2</v>
      </c>
      <c r="F129">
        <v>540</v>
      </c>
      <c r="G129" s="3" t="s">
        <v>148</v>
      </c>
    </row>
    <row r="130" spans="1:7" x14ac:dyDescent="0.25">
      <c r="A130" s="14">
        <v>8896</v>
      </c>
      <c r="B130" s="15">
        <v>42255</v>
      </c>
      <c r="C130">
        <v>1</v>
      </c>
      <c r="D130">
        <v>12</v>
      </c>
      <c r="E130">
        <v>71.5</v>
      </c>
      <c r="F130">
        <v>200</v>
      </c>
      <c r="G130" s="3" t="s">
        <v>149</v>
      </c>
    </row>
    <row r="131" spans="1:7" x14ac:dyDescent="0.25">
      <c r="A131" s="14">
        <v>8934</v>
      </c>
      <c r="B131" s="15">
        <v>42256</v>
      </c>
      <c r="C131">
        <v>1</v>
      </c>
      <c r="D131">
        <v>8</v>
      </c>
      <c r="E131">
        <v>125</v>
      </c>
      <c r="F131">
        <v>125</v>
      </c>
      <c r="G131" s="3" t="s">
        <v>150</v>
      </c>
    </row>
    <row r="132" spans="1:7" x14ac:dyDescent="0.25">
      <c r="A132" s="14">
        <v>8924</v>
      </c>
      <c r="B132" s="15">
        <v>42256</v>
      </c>
      <c r="C132">
        <v>8</v>
      </c>
      <c r="D132">
        <v>60</v>
      </c>
      <c r="E132">
        <v>406.5</v>
      </c>
      <c r="F132">
        <f>350+500</f>
        <v>850</v>
      </c>
      <c r="G132" s="3" t="s">
        <v>151</v>
      </c>
    </row>
    <row r="133" spans="1:7" x14ac:dyDescent="0.25">
      <c r="A133" s="14">
        <v>8925</v>
      </c>
      <c r="B133" s="15">
        <v>42256</v>
      </c>
      <c r="C133">
        <v>3</v>
      </c>
      <c r="D133">
        <v>31</v>
      </c>
      <c r="E133">
        <v>199.5</v>
      </c>
      <c r="F133">
        <f>200+300</f>
        <v>500</v>
      </c>
      <c r="G133" s="3" t="s">
        <v>152</v>
      </c>
    </row>
    <row r="134" spans="1:7" x14ac:dyDescent="0.25">
      <c r="A134" s="14">
        <v>8916</v>
      </c>
      <c r="B134" s="15">
        <v>42256</v>
      </c>
      <c r="C134">
        <v>12</v>
      </c>
      <c r="D134">
        <v>79</v>
      </c>
      <c r="E134">
        <v>414</v>
      </c>
      <c r="F134">
        <v>1100</v>
      </c>
      <c r="G134" s="3" t="s">
        <v>153</v>
      </c>
    </row>
    <row r="135" spans="1:7" x14ac:dyDescent="0.25">
      <c r="A135" s="14">
        <v>8945</v>
      </c>
      <c r="B135" s="15">
        <v>42256</v>
      </c>
      <c r="C135">
        <v>7</v>
      </c>
      <c r="D135">
        <v>40</v>
      </c>
      <c r="E135">
        <v>219</v>
      </c>
      <c r="F135">
        <v>800</v>
      </c>
      <c r="G135" s="3" t="s">
        <v>154</v>
      </c>
    </row>
    <row r="136" spans="1:7" x14ac:dyDescent="0.25">
      <c r="A136" s="14">
        <v>8919</v>
      </c>
      <c r="B136" s="15">
        <v>42256</v>
      </c>
      <c r="C136">
        <v>1</v>
      </c>
      <c r="D136">
        <v>14</v>
      </c>
      <c r="E136">
        <v>132.5</v>
      </c>
      <c r="F136">
        <v>250</v>
      </c>
      <c r="G136" s="3" t="s">
        <v>155</v>
      </c>
    </row>
    <row r="137" spans="1:7" x14ac:dyDescent="0.25">
      <c r="A137" s="14">
        <v>8931</v>
      </c>
      <c r="B137" s="15">
        <v>42256</v>
      </c>
      <c r="C137">
        <v>1</v>
      </c>
      <c r="D137">
        <v>4</v>
      </c>
      <c r="E137">
        <v>32</v>
      </c>
      <c r="F137">
        <v>100</v>
      </c>
      <c r="G137" s="3" t="s">
        <v>156</v>
      </c>
    </row>
    <row r="138" spans="1:7" x14ac:dyDescent="0.25">
      <c r="A138" s="14">
        <v>8944</v>
      </c>
      <c r="B138" s="15">
        <v>42256</v>
      </c>
      <c r="C138">
        <v>1</v>
      </c>
      <c r="D138">
        <v>7</v>
      </c>
      <c r="E138">
        <v>95</v>
      </c>
      <c r="F138">
        <v>100</v>
      </c>
      <c r="G138" s="3" t="s">
        <v>157</v>
      </c>
    </row>
    <row r="139" spans="1:7" x14ac:dyDescent="0.25">
      <c r="A139" s="14">
        <v>8918</v>
      </c>
      <c r="B139" s="15">
        <v>42256</v>
      </c>
      <c r="C139">
        <v>3</v>
      </c>
      <c r="D139">
        <v>17</v>
      </c>
      <c r="E139">
        <v>205</v>
      </c>
      <c r="F139">
        <v>400</v>
      </c>
      <c r="G139" s="3" t="s">
        <v>158</v>
      </c>
    </row>
    <row r="140" spans="1:7" x14ac:dyDescent="0.25">
      <c r="A140" s="14">
        <v>8933</v>
      </c>
      <c r="B140" s="15">
        <v>42256</v>
      </c>
      <c r="C140">
        <v>2</v>
      </c>
      <c r="D140">
        <v>10</v>
      </c>
      <c r="E140">
        <v>21</v>
      </c>
      <c r="F140">
        <v>75</v>
      </c>
      <c r="G140" s="3" t="s">
        <v>159</v>
      </c>
    </row>
    <row r="141" spans="1:7" x14ac:dyDescent="0.25">
      <c r="A141" s="14">
        <v>8861</v>
      </c>
      <c r="B141" s="15">
        <v>42255</v>
      </c>
      <c r="C141">
        <v>4</v>
      </c>
      <c r="D141">
        <v>23</v>
      </c>
      <c r="E141">
        <v>211.5</v>
      </c>
      <c r="F141">
        <v>750</v>
      </c>
      <c r="G141" s="3" t="s">
        <v>11</v>
      </c>
    </row>
    <row r="142" spans="1:7" x14ac:dyDescent="0.25">
      <c r="A142" s="14">
        <v>8932</v>
      </c>
      <c r="B142" s="15">
        <v>42256</v>
      </c>
      <c r="C142">
        <v>6</v>
      </c>
      <c r="D142">
        <v>76</v>
      </c>
      <c r="E142">
        <v>219.5</v>
      </c>
      <c r="F142">
        <f>200+1200</f>
        <v>1400</v>
      </c>
      <c r="G142" s="3" t="s">
        <v>145</v>
      </c>
    </row>
    <row r="143" spans="1:7" x14ac:dyDescent="0.25">
      <c r="A143" s="14">
        <v>8969</v>
      </c>
      <c r="B143" s="15">
        <v>42257</v>
      </c>
      <c r="C143">
        <v>7</v>
      </c>
      <c r="D143">
        <v>50</v>
      </c>
      <c r="E143">
        <v>180</v>
      </c>
      <c r="F143">
        <v>1000</v>
      </c>
      <c r="G143" s="3" t="s">
        <v>160</v>
      </c>
    </row>
    <row r="144" spans="1:7" x14ac:dyDescent="0.25">
      <c r="A144" s="14">
        <v>8985</v>
      </c>
      <c r="B144" s="15">
        <v>42257</v>
      </c>
      <c r="C144">
        <v>6</v>
      </c>
      <c r="D144">
        <v>43</v>
      </c>
      <c r="E144">
        <v>125</v>
      </c>
      <c r="F144">
        <v>500</v>
      </c>
      <c r="G144" s="3" t="s">
        <v>161</v>
      </c>
    </row>
    <row r="145" spans="1:7" x14ac:dyDescent="0.25">
      <c r="A145" s="14">
        <v>8977</v>
      </c>
      <c r="B145" s="15">
        <v>42257</v>
      </c>
      <c r="C145">
        <v>8</v>
      </c>
      <c r="D145">
        <v>54</v>
      </c>
      <c r="E145">
        <v>204.5</v>
      </c>
      <c r="F145">
        <v>900</v>
      </c>
      <c r="G145" s="3" t="s">
        <v>162</v>
      </c>
    </row>
    <row r="146" spans="1:7" x14ac:dyDescent="0.25">
      <c r="A146" s="14">
        <v>8871</v>
      </c>
      <c r="B146" s="15">
        <v>42255</v>
      </c>
      <c r="C146">
        <v>2</v>
      </c>
      <c r="D146">
        <v>37</v>
      </c>
      <c r="E146">
        <v>70</v>
      </c>
      <c r="F146">
        <v>700</v>
      </c>
      <c r="G146" s="3" t="s">
        <v>163</v>
      </c>
    </row>
    <row r="147" spans="1:7" x14ac:dyDescent="0.25">
      <c r="A147" s="14">
        <v>8970</v>
      </c>
      <c r="B147" s="15">
        <v>42257</v>
      </c>
      <c r="C147">
        <v>1</v>
      </c>
      <c r="D147">
        <v>6</v>
      </c>
      <c r="E147">
        <v>50</v>
      </c>
      <c r="F147">
        <v>100</v>
      </c>
      <c r="G147" s="3" t="s">
        <v>164</v>
      </c>
    </row>
    <row r="148" spans="1:7" x14ac:dyDescent="0.25">
      <c r="A148" s="14">
        <v>8959</v>
      </c>
      <c r="B148" s="15">
        <v>42257</v>
      </c>
      <c r="C148">
        <v>1</v>
      </c>
      <c r="D148">
        <v>13</v>
      </c>
      <c r="E148">
        <v>100</v>
      </c>
      <c r="F148">
        <v>200</v>
      </c>
      <c r="G148" s="3" t="s">
        <v>165</v>
      </c>
    </row>
    <row r="149" spans="1:7" x14ac:dyDescent="0.25">
      <c r="A149" s="14">
        <v>8982</v>
      </c>
      <c r="B149" s="15">
        <v>42257</v>
      </c>
      <c r="C149">
        <v>2</v>
      </c>
      <c r="D149">
        <v>13</v>
      </c>
      <c r="E149">
        <v>71.5</v>
      </c>
      <c r="F149">
        <v>200</v>
      </c>
      <c r="G149" s="3" t="s">
        <v>166</v>
      </c>
    </row>
    <row r="150" spans="1:7" x14ac:dyDescent="0.25">
      <c r="A150" s="14">
        <v>8968</v>
      </c>
      <c r="B150" s="15">
        <v>42257</v>
      </c>
      <c r="C150">
        <v>4</v>
      </c>
      <c r="D150">
        <v>45</v>
      </c>
      <c r="E150">
        <v>260</v>
      </c>
      <c r="F150">
        <f>100+700</f>
        <v>800</v>
      </c>
      <c r="G150" s="3" t="s">
        <v>167</v>
      </c>
    </row>
    <row r="151" spans="1:7" x14ac:dyDescent="0.25">
      <c r="A151" s="14">
        <v>8983</v>
      </c>
      <c r="B151" s="15">
        <v>42257</v>
      </c>
      <c r="C151">
        <v>1</v>
      </c>
      <c r="D151">
        <v>15</v>
      </c>
      <c r="E151">
        <v>72</v>
      </c>
      <c r="F151">
        <v>200</v>
      </c>
      <c r="G151" s="3" t="s">
        <v>168</v>
      </c>
    </row>
    <row r="152" spans="1:7" x14ac:dyDescent="0.25">
      <c r="A152" s="14">
        <v>8954</v>
      </c>
      <c r="B152" s="15">
        <v>42256</v>
      </c>
      <c r="C152">
        <v>3</v>
      </c>
      <c r="D152">
        <v>19</v>
      </c>
      <c r="E152">
        <v>125</v>
      </c>
      <c r="F152">
        <v>280</v>
      </c>
      <c r="G152" s="3" t="s">
        <v>169</v>
      </c>
    </row>
    <row r="153" spans="1:7" x14ac:dyDescent="0.25">
      <c r="A153" s="14">
        <v>8973</v>
      </c>
      <c r="B153" s="15">
        <v>42257</v>
      </c>
      <c r="C153">
        <v>5</v>
      </c>
      <c r="D153">
        <v>34</v>
      </c>
      <c r="E153">
        <v>269</v>
      </c>
      <c r="F153">
        <f>100+340</f>
        <v>440</v>
      </c>
      <c r="G153" s="3" t="s">
        <v>170</v>
      </c>
    </row>
    <row r="154" spans="1:7" x14ac:dyDescent="0.25">
      <c r="A154" s="14">
        <v>8988</v>
      </c>
      <c r="B154" s="15">
        <v>42257</v>
      </c>
      <c r="C154">
        <v>3</v>
      </c>
      <c r="D154">
        <v>25</v>
      </c>
      <c r="E154">
        <v>180</v>
      </c>
      <c r="F154">
        <v>500</v>
      </c>
      <c r="G154" s="3" t="s">
        <v>171</v>
      </c>
    </row>
    <row r="155" spans="1:7" x14ac:dyDescent="0.25">
      <c r="A155" s="14">
        <v>8980</v>
      </c>
      <c r="B155" s="15">
        <v>42257</v>
      </c>
      <c r="C155">
        <v>1</v>
      </c>
      <c r="D155">
        <v>6</v>
      </c>
      <c r="E155">
        <v>40</v>
      </c>
      <c r="F155">
        <v>100</v>
      </c>
      <c r="G155" s="3" t="s">
        <v>172</v>
      </c>
    </row>
    <row r="156" spans="1:7" x14ac:dyDescent="0.25">
      <c r="A156" s="14">
        <v>8987</v>
      </c>
      <c r="B156" s="15">
        <v>42257</v>
      </c>
      <c r="C156">
        <v>1</v>
      </c>
      <c r="D156">
        <v>8</v>
      </c>
      <c r="E156">
        <v>47.5</v>
      </c>
      <c r="F156">
        <v>100</v>
      </c>
      <c r="G156" s="3" t="s">
        <v>173</v>
      </c>
    </row>
    <row r="157" spans="1:7" x14ac:dyDescent="0.25">
      <c r="A157" s="14">
        <v>8965</v>
      </c>
      <c r="B157" s="15">
        <v>42257</v>
      </c>
      <c r="C157">
        <v>3</v>
      </c>
      <c r="D157">
        <v>39</v>
      </c>
      <c r="E157">
        <v>187.5</v>
      </c>
      <c r="F157">
        <v>750</v>
      </c>
      <c r="G157" s="3" t="s">
        <v>174</v>
      </c>
    </row>
    <row r="158" spans="1:7" x14ac:dyDescent="0.25">
      <c r="A158" s="14">
        <v>8981</v>
      </c>
      <c r="B158" s="15">
        <v>42257</v>
      </c>
      <c r="C158">
        <v>2</v>
      </c>
      <c r="D158">
        <v>11</v>
      </c>
      <c r="E158">
        <v>70</v>
      </c>
      <c r="F158">
        <v>200</v>
      </c>
      <c r="G158" s="3" t="s">
        <v>175</v>
      </c>
    </row>
    <row r="159" spans="1:7" x14ac:dyDescent="0.25">
      <c r="A159" s="14">
        <v>8961</v>
      </c>
      <c r="B159" s="15">
        <v>42257</v>
      </c>
      <c r="C159">
        <v>8</v>
      </c>
      <c r="D159">
        <v>87</v>
      </c>
      <c r="E159">
        <v>375.84</v>
      </c>
      <c r="F159">
        <v>864</v>
      </c>
      <c r="G159" s="3" t="s">
        <v>176</v>
      </c>
    </row>
    <row r="160" spans="1:7" x14ac:dyDescent="0.25">
      <c r="A160" s="14">
        <v>8978</v>
      </c>
      <c r="B160" s="15">
        <v>42257</v>
      </c>
      <c r="C160">
        <v>1</v>
      </c>
      <c r="D160">
        <v>7</v>
      </c>
      <c r="E160">
        <v>20</v>
      </c>
      <c r="F160">
        <v>100</v>
      </c>
      <c r="G160" s="3" t="s">
        <v>177</v>
      </c>
    </row>
    <row r="161" spans="1:7" x14ac:dyDescent="0.25">
      <c r="A161" s="14">
        <v>8984</v>
      </c>
      <c r="B161" s="15">
        <v>42257</v>
      </c>
      <c r="C161">
        <v>2</v>
      </c>
      <c r="D161">
        <v>12</v>
      </c>
      <c r="E161">
        <v>70</v>
      </c>
      <c r="F161">
        <v>250</v>
      </c>
      <c r="G161" s="3" t="s">
        <v>178</v>
      </c>
    </row>
    <row r="162" spans="1:7" x14ac:dyDescent="0.25">
      <c r="A162" s="14">
        <v>8956</v>
      </c>
      <c r="B162" s="15">
        <v>42256</v>
      </c>
      <c r="C162">
        <v>1</v>
      </c>
      <c r="D162">
        <v>9</v>
      </c>
      <c r="E162">
        <v>60</v>
      </c>
      <c r="F162">
        <v>250</v>
      </c>
      <c r="G162" s="3" t="s">
        <v>179</v>
      </c>
    </row>
    <row r="163" spans="1:7" x14ac:dyDescent="0.25">
      <c r="A163" s="14">
        <v>8998</v>
      </c>
      <c r="B163" s="15">
        <v>42258</v>
      </c>
      <c r="C163">
        <v>2</v>
      </c>
      <c r="D163">
        <v>14</v>
      </c>
      <c r="E163">
        <v>64</v>
      </c>
      <c r="F163">
        <v>200</v>
      </c>
      <c r="G163" s="3" t="s">
        <v>180</v>
      </c>
    </row>
    <row r="164" spans="1:7" x14ac:dyDescent="0.25">
      <c r="A164" s="14">
        <v>9036</v>
      </c>
      <c r="B164" s="15">
        <v>42258</v>
      </c>
      <c r="C164">
        <v>2</v>
      </c>
      <c r="D164">
        <v>10</v>
      </c>
      <c r="E164">
        <v>57</v>
      </c>
      <c r="F164">
        <v>225</v>
      </c>
      <c r="G164" s="3" t="s">
        <v>181</v>
      </c>
    </row>
    <row r="165" spans="1:7" x14ac:dyDescent="0.25">
      <c r="A165" s="14">
        <v>8993</v>
      </c>
      <c r="B165" s="15">
        <v>42258</v>
      </c>
      <c r="C165">
        <v>2</v>
      </c>
      <c r="D165">
        <v>15</v>
      </c>
      <c r="E165">
        <v>181.25</v>
      </c>
      <c r="F165">
        <v>300</v>
      </c>
      <c r="G165" s="3" t="s">
        <v>182</v>
      </c>
    </row>
    <row r="166" spans="1:7" x14ac:dyDescent="0.25">
      <c r="A166" s="14">
        <v>8994</v>
      </c>
      <c r="B166" s="15">
        <v>42258</v>
      </c>
      <c r="C166">
        <v>4</v>
      </c>
      <c r="D166">
        <v>18</v>
      </c>
      <c r="E166">
        <v>203.75</v>
      </c>
      <c r="F166">
        <v>300</v>
      </c>
      <c r="G166" s="3" t="s">
        <v>183</v>
      </c>
    </row>
    <row r="167" spans="1:7" x14ac:dyDescent="0.25">
      <c r="A167" s="14">
        <v>9019</v>
      </c>
      <c r="B167" s="15">
        <v>42258</v>
      </c>
      <c r="C167">
        <v>1</v>
      </c>
      <c r="D167">
        <v>11</v>
      </c>
      <c r="E167">
        <v>65</v>
      </c>
      <c r="F167">
        <v>100</v>
      </c>
      <c r="G167" s="3" t="s">
        <v>184</v>
      </c>
    </row>
    <row r="168" spans="1:7" x14ac:dyDescent="0.25">
      <c r="A168" s="14">
        <v>8990</v>
      </c>
      <c r="B168" s="15">
        <v>42257</v>
      </c>
      <c r="C168">
        <v>16</v>
      </c>
      <c r="D168">
        <v>115</v>
      </c>
      <c r="E168">
        <v>440</v>
      </c>
      <c r="F168">
        <v>1480</v>
      </c>
      <c r="G168" s="3" t="s">
        <v>185</v>
      </c>
    </row>
    <row r="169" spans="1:7" x14ac:dyDescent="0.25">
      <c r="A169" s="14">
        <v>9022</v>
      </c>
      <c r="B169" s="15">
        <v>42258</v>
      </c>
      <c r="C169">
        <v>4</v>
      </c>
      <c r="D169">
        <v>53</v>
      </c>
      <c r="E169">
        <v>305</v>
      </c>
      <c r="F169">
        <v>900</v>
      </c>
      <c r="G169" s="3" t="s">
        <v>186</v>
      </c>
    </row>
    <row r="170" spans="1:7" x14ac:dyDescent="0.25">
      <c r="A170" s="14">
        <v>9011</v>
      </c>
      <c r="B170" s="15">
        <v>42258</v>
      </c>
      <c r="C170">
        <v>3</v>
      </c>
      <c r="D170">
        <v>40</v>
      </c>
      <c r="E170">
        <v>155.52000000000001</v>
      </c>
      <c r="F170">
        <v>648</v>
      </c>
      <c r="G170" s="3" t="s">
        <v>187</v>
      </c>
    </row>
    <row r="171" spans="1:7" x14ac:dyDescent="0.25">
      <c r="A171" s="14">
        <v>8967</v>
      </c>
      <c r="B171" s="15">
        <v>42257</v>
      </c>
      <c r="C171">
        <v>2</v>
      </c>
      <c r="D171">
        <v>27</v>
      </c>
      <c r="E171">
        <v>98</v>
      </c>
      <c r="F171">
        <v>450</v>
      </c>
      <c r="G171" s="3" t="s">
        <v>188</v>
      </c>
    </row>
    <row r="172" spans="1:7" x14ac:dyDescent="0.25">
      <c r="A172" s="14">
        <v>9009</v>
      </c>
      <c r="B172" s="15">
        <v>42258</v>
      </c>
      <c r="C172">
        <v>5</v>
      </c>
      <c r="D172">
        <v>40</v>
      </c>
      <c r="E172">
        <v>247</v>
      </c>
      <c r="F172">
        <v>1050</v>
      </c>
      <c r="G172" s="3" t="s">
        <v>189</v>
      </c>
    </row>
    <row r="173" spans="1:7" x14ac:dyDescent="0.25">
      <c r="A173" s="14">
        <v>9014</v>
      </c>
      <c r="B173" s="15">
        <v>42258</v>
      </c>
      <c r="C173">
        <v>13</v>
      </c>
      <c r="D173">
        <v>80</v>
      </c>
      <c r="E173">
        <v>477</v>
      </c>
      <c r="F173">
        <f>400+1125</f>
        <v>1525</v>
      </c>
      <c r="G173" s="3" t="s">
        <v>190</v>
      </c>
    </row>
    <row r="174" spans="1:7" x14ac:dyDescent="0.25">
      <c r="A174" s="14">
        <v>9018</v>
      </c>
      <c r="B174" s="15">
        <v>42258</v>
      </c>
      <c r="C174">
        <v>1</v>
      </c>
      <c r="D174">
        <v>6</v>
      </c>
      <c r="E174">
        <v>36</v>
      </c>
      <c r="F174">
        <v>100</v>
      </c>
      <c r="G174" s="3" t="s">
        <v>191</v>
      </c>
    </row>
    <row r="175" spans="1:7" x14ac:dyDescent="0.25">
      <c r="A175" s="14">
        <v>9059</v>
      </c>
      <c r="B175" s="15">
        <v>42259</v>
      </c>
      <c r="C175">
        <v>1</v>
      </c>
      <c r="D175">
        <v>10</v>
      </c>
      <c r="E175">
        <v>80</v>
      </c>
      <c r="F175">
        <v>200</v>
      </c>
      <c r="G175" s="3" t="s">
        <v>192</v>
      </c>
    </row>
    <row r="176" spans="1:7" x14ac:dyDescent="0.25">
      <c r="A176" s="14">
        <v>9083</v>
      </c>
      <c r="B176" s="15">
        <v>42259</v>
      </c>
      <c r="C176">
        <v>1</v>
      </c>
      <c r="D176">
        <v>12</v>
      </c>
      <c r="E176">
        <v>90</v>
      </c>
      <c r="F176">
        <v>200</v>
      </c>
      <c r="G176" s="3" t="s">
        <v>193</v>
      </c>
    </row>
    <row r="177" spans="1:7" x14ac:dyDescent="0.25">
      <c r="A177" s="14">
        <v>9051</v>
      </c>
      <c r="B177" s="15">
        <v>42259</v>
      </c>
      <c r="C177">
        <v>6</v>
      </c>
      <c r="D177">
        <v>32</v>
      </c>
      <c r="E177">
        <v>344</v>
      </c>
      <c r="F177">
        <v>900</v>
      </c>
      <c r="G177" s="3" t="s">
        <v>194</v>
      </c>
    </row>
    <row r="178" spans="1:7" x14ac:dyDescent="0.25">
      <c r="A178" s="14">
        <v>9076</v>
      </c>
      <c r="B178" s="15">
        <v>42259</v>
      </c>
      <c r="C178">
        <v>4</v>
      </c>
      <c r="D178">
        <v>24</v>
      </c>
      <c r="E178">
        <v>44</v>
      </c>
      <c r="F178">
        <v>200</v>
      </c>
      <c r="G178" s="3" t="s">
        <v>195</v>
      </c>
    </row>
    <row r="179" spans="1:7" x14ac:dyDescent="0.25">
      <c r="A179" s="14">
        <v>9089</v>
      </c>
      <c r="B179" s="15">
        <v>42259</v>
      </c>
      <c r="C179">
        <v>2</v>
      </c>
      <c r="D179">
        <v>20</v>
      </c>
      <c r="E179">
        <v>24</v>
      </c>
      <c r="F179">
        <v>100</v>
      </c>
      <c r="G179" s="3" t="s">
        <v>196</v>
      </c>
    </row>
    <row r="180" spans="1:7" x14ac:dyDescent="0.25">
      <c r="A180" s="14">
        <v>9064</v>
      </c>
      <c r="B180" s="15">
        <v>42259</v>
      </c>
      <c r="C180">
        <v>1</v>
      </c>
      <c r="D180">
        <v>8</v>
      </c>
      <c r="E180">
        <v>71.5</v>
      </c>
      <c r="F180">
        <v>115</v>
      </c>
      <c r="G180" s="3" t="s">
        <v>197</v>
      </c>
    </row>
    <row r="181" spans="1:7" x14ac:dyDescent="0.25">
      <c r="A181" s="14">
        <v>9053</v>
      </c>
      <c r="B181" s="15">
        <v>42259</v>
      </c>
      <c r="C181">
        <v>3</v>
      </c>
      <c r="D181">
        <v>17</v>
      </c>
      <c r="E181">
        <v>157</v>
      </c>
      <c r="F181">
        <v>300</v>
      </c>
      <c r="G181" s="3" t="s">
        <v>198</v>
      </c>
    </row>
    <row r="182" spans="1:7" x14ac:dyDescent="0.25">
      <c r="A182" s="14">
        <v>9073</v>
      </c>
      <c r="B182" s="15">
        <v>42259</v>
      </c>
      <c r="C182">
        <v>4</v>
      </c>
      <c r="D182">
        <v>27</v>
      </c>
      <c r="E182">
        <v>108</v>
      </c>
      <c r="F182">
        <v>400</v>
      </c>
      <c r="G182" s="3" t="s">
        <v>199</v>
      </c>
    </row>
    <row r="183" spans="1:7" x14ac:dyDescent="0.25">
      <c r="A183" s="14">
        <v>9087</v>
      </c>
      <c r="B183" s="15">
        <v>42259</v>
      </c>
      <c r="C183">
        <v>3</v>
      </c>
      <c r="D183">
        <v>20</v>
      </c>
      <c r="E183">
        <v>96</v>
      </c>
      <c r="F183">
        <v>300</v>
      </c>
      <c r="G183" s="3" t="s">
        <v>200</v>
      </c>
    </row>
    <row r="184" spans="1:7" x14ac:dyDescent="0.25">
      <c r="A184" s="14">
        <v>9077</v>
      </c>
      <c r="B184" s="15">
        <v>42259</v>
      </c>
      <c r="C184">
        <v>3</v>
      </c>
      <c r="D184">
        <v>19</v>
      </c>
      <c r="E184">
        <v>72.5</v>
      </c>
      <c r="F184">
        <v>300</v>
      </c>
      <c r="G184" s="3" t="s">
        <v>12</v>
      </c>
    </row>
    <row r="185" spans="1:7" x14ac:dyDescent="0.25">
      <c r="A185" s="14">
        <v>9025</v>
      </c>
      <c r="B185" s="15">
        <v>42258</v>
      </c>
      <c r="C185">
        <v>3</v>
      </c>
      <c r="D185">
        <v>17</v>
      </c>
      <c r="E185">
        <v>72.5</v>
      </c>
      <c r="F185">
        <v>300</v>
      </c>
      <c r="G185" s="3" t="s">
        <v>201</v>
      </c>
    </row>
    <row r="186" spans="1:7" x14ac:dyDescent="0.25">
      <c r="A186" s="14">
        <v>9067</v>
      </c>
      <c r="B186" s="15">
        <v>42259</v>
      </c>
      <c r="C186">
        <v>1</v>
      </c>
      <c r="D186">
        <v>10</v>
      </c>
      <c r="E186">
        <v>76</v>
      </c>
      <c r="F186">
        <v>136</v>
      </c>
      <c r="G186" s="3" t="s">
        <v>202</v>
      </c>
    </row>
    <row r="187" spans="1:7" x14ac:dyDescent="0.25">
      <c r="A187" s="14">
        <v>9068</v>
      </c>
      <c r="B187" s="15">
        <v>42259</v>
      </c>
      <c r="C187">
        <v>1</v>
      </c>
      <c r="D187">
        <v>7</v>
      </c>
      <c r="E187">
        <v>35</v>
      </c>
      <c r="F187">
        <v>100</v>
      </c>
      <c r="G187" s="3" t="s">
        <v>203</v>
      </c>
    </row>
    <row r="188" spans="1:7" x14ac:dyDescent="0.25">
      <c r="A188" s="14">
        <v>9098</v>
      </c>
      <c r="B188" s="15">
        <v>42259</v>
      </c>
      <c r="C188">
        <v>1</v>
      </c>
      <c r="D188">
        <v>14</v>
      </c>
      <c r="E188">
        <v>85</v>
      </c>
      <c r="F188">
        <v>200</v>
      </c>
      <c r="G188" s="3" t="s">
        <v>204</v>
      </c>
    </row>
    <row r="189" spans="1:7" x14ac:dyDescent="0.25">
      <c r="A189" s="14">
        <v>9070</v>
      </c>
      <c r="B189" s="15">
        <v>42259</v>
      </c>
      <c r="C189">
        <v>6</v>
      </c>
      <c r="D189">
        <v>50</v>
      </c>
      <c r="E189">
        <v>295</v>
      </c>
      <c r="F189">
        <f>300+600</f>
        <v>900</v>
      </c>
      <c r="G189" s="3" t="s">
        <v>205</v>
      </c>
    </row>
    <row r="190" spans="1:7" x14ac:dyDescent="0.25">
      <c r="A190" s="14">
        <v>8999</v>
      </c>
      <c r="B190" s="15">
        <v>42258</v>
      </c>
      <c r="C190">
        <v>7</v>
      </c>
      <c r="D190">
        <v>50</v>
      </c>
      <c r="E190">
        <v>266.25</v>
      </c>
      <c r="F190">
        <f>325+400</f>
        <v>725</v>
      </c>
      <c r="G190" s="3" t="s">
        <v>206</v>
      </c>
    </row>
    <row r="191" spans="1:7" x14ac:dyDescent="0.25">
      <c r="A191" s="14">
        <v>9037</v>
      </c>
      <c r="B191" s="15">
        <v>42258</v>
      </c>
      <c r="C191">
        <v>4</v>
      </c>
      <c r="D191">
        <v>38</v>
      </c>
      <c r="E191">
        <v>196</v>
      </c>
      <c r="F191">
        <v>500</v>
      </c>
      <c r="G191" s="3" t="s">
        <v>207</v>
      </c>
    </row>
    <row r="192" spans="1:7" x14ac:dyDescent="0.25">
      <c r="A192" s="14">
        <v>9039</v>
      </c>
      <c r="B192" s="15">
        <v>42258</v>
      </c>
      <c r="C192">
        <v>2</v>
      </c>
      <c r="D192">
        <v>15</v>
      </c>
      <c r="E192">
        <v>44</v>
      </c>
      <c r="F192">
        <v>200</v>
      </c>
      <c r="G192" s="3" t="s">
        <v>208</v>
      </c>
    </row>
    <row r="193" spans="1:7" x14ac:dyDescent="0.25">
      <c r="A193" s="14">
        <v>9081</v>
      </c>
      <c r="B193" s="15">
        <v>42259</v>
      </c>
      <c r="C193">
        <v>9</v>
      </c>
      <c r="D193">
        <v>100</v>
      </c>
      <c r="E193">
        <v>611</v>
      </c>
      <c r="F193">
        <f>650+960</f>
        <v>1610</v>
      </c>
      <c r="G193" s="3" t="s">
        <v>209</v>
      </c>
    </row>
    <row r="194" spans="1:7" x14ac:dyDescent="0.25">
      <c r="A194" s="14">
        <v>9082</v>
      </c>
      <c r="B194" s="15">
        <v>42259</v>
      </c>
      <c r="C194">
        <v>4</v>
      </c>
      <c r="D194">
        <v>45</v>
      </c>
      <c r="E194">
        <v>62.5</v>
      </c>
      <c r="F194">
        <v>200</v>
      </c>
      <c r="G194" s="3" t="s">
        <v>210</v>
      </c>
    </row>
    <row r="195" spans="1:7" x14ac:dyDescent="0.25">
      <c r="A195" s="14">
        <v>9125</v>
      </c>
      <c r="B195" s="15">
        <v>42260</v>
      </c>
      <c r="C195">
        <v>4</v>
      </c>
      <c r="D195">
        <v>27</v>
      </c>
      <c r="E195">
        <v>119</v>
      </c>
      <c r="F195">
        <v>400</v>
      </c>
      <c r="G195" s="3" t="s">
        <v>211</v>
      </c>
    </row>
    <row r="196" spans="1:7" x14ac:dyDescent="0.25">
      <c r="A196" s="14">
        <v>9117</v>
      </c>
      <c r="B196" s="15">
        <v>42260</v>
      </c>
      <c r="C196">
        <v>5</v>
      </c>
      <c r="D196">
        <v>47</v>
      </c>
      <c r="E196">
        <v>295</v>
      </c>
      <c r="F196">
        <f>300+500</f>
        <v>800</v>
      </c>
      <c r="G196" s="3" t="s">
        <v>212</v>
      </c>
    </row>
    <row r="197" spans="1:7" x14ac:dyDescent="0.25">
      <c r="A197" s="14">
        <v>9126</v>
      </c>
      <c r="B197" s="15">
        <v>42260</v>
      </c>
      <c r="C197">
        <v>8</v>
      </c>
      <c r="D197">
        <v>76</v>
      </c>
      <c r="E197">
        <v>655.5</v>
      </c>
      <c r="F197">
        <f>308+1050</f>
        <v>1358</v>
      </c>
      <c r="G197" s="3" t="s">
        <v>30</v>
      </c>
    </row>
    <row r="198" spans="1:7" x14ac:dyDescent="0.25">
      <c r="A198" s="14">
        <v>9122</v>
      </c>
      <c r="B198" s="15">
        <v>42260</v>
      </c>
      <c r="C198">
        <v>1</v>
      </c>
      <c r="D198">
        <v>12</v>
      </c>
      <c r="E198">
        <v>48</v>
      </c>
      <c r="F198">
        <v>200</v>
      </c>
      <c r="G198" s="3" t="s">
        <v>213</v>
      </c>
    </row>
    <row r="199" spans="1:7" x14ac:dyDescent="0.25">
      <c r="A199" s="14">
        <v>9105</v>
      </c>
      <c r="B199" s="15">
        <v>42260</v>
      </c>
      <c r="C199">
        <v>2</v>
      </c>
      <c r="D199">
        <v>25</v>
      </c>
      <c r="E199">
        <v>133.75</v>
      </c>
      <c r="F199">
        <v>200</v>
      </c>
      <c r="G199" s="3" t="s">
        <v>214</v>
      </c>
    </row>
    <row r="200" spans="1:7" x14ac:dyDescent="0.25">
      <c r="A200" s="14">
        <v>9106</v>
      </c>
      <c r="B200" s="15">
        <v>42260</v>
      </c>
      <c r="C200">
        <v>9</v>
      </c>
      <c r="D200">
        <v>63</v>
      </c>
      <c r="E200">
        <v>622.5</v>
      </c>
      <c r="F200">
        <f>150+800</f>
        <v>950</v>
      </c>
      <c r="G200" s="3" t="s">
        <v>215</v>
      </c>
    </row>
    <row r="201" spans="1:7" x14ac:dyDescent="0.25">
      <c r="A201" s="14">
        <v>9107</v>
      </c>
      <c r="B201" s="15">
        <v>42260</v>
      </c>
      <c r="C201">
        <v>5</v>
      </c>
      <c r="D201">
        <v>35</v>
      </c>
      <c r="E201">
        <v>315</v>
      </c>
      <c r="F201">
        <v>500</v>
      </c>
      <c r="G201" s="3" t="s">
        <v>216</v>
      </c>
    </row>
    <row r="202" spans="1:7" x14ac:dyDescent="0.25">
      <c r="A202" s="14">
        <v>9108</v>
      </c>
      <c r="B202" s="15">
        <v>42260</v>
      </c>
      <c r="C202">
        <v>10</v>
      </c>
      <c r="D202">
        <v>68</v>
      </c>
      <c r="E202">
        <v>651.25</v>
      </c>
      <c r="F202">
        <f>200+800</f>
        <v>1000</v>
      </c>
      <c r="G202" s="3" t="s">
        <v>217</v>
      </c>
    </row>
    <row r="203" spans="1:7" x14ac:dyDescent="0.25">
      <c r="A203" s="14">
        <v>9109</v>
      </c>
      <c r="B203" s="15">
        <v>42260</v>
      </c>
      <c r="C203">
        <v>6</v>
      </c>
      <c r="D203">
        <v>40</v>
      </c>
      <c r="E203">
        <v>470</v>
      </c>
      <c r="F203">
        <v>700</v>
      </c>
      <c r="G203" s="3" t="s">
        <v>218</v>
      </c>
    </row>
    <row r="204" spans="1:7" x14ac:dyDescent="0.25">
      <c r="A204" s="14">
        <v>9101</v>
      </c>
      <c r="B204" s="15">
        <v>42259</v>
      </c>
      <c r="C204">
        <v>4</v>
      </c>
      <c r="D204">
        <v>35</v>
      </c>
      <c r="E204">
        <v>250.55</v>
      </c>
      <c r="F204">
        <f>160+296</f>
        <v>456</v>
      </c>
      <c r="G204" s="3" t="s">
        <v>219</v>
      </c>
    </row>
    <row r="205" spans="1:7" x14ac:dyDescent="0.25">
      <c r="A205" s="14">
        <v>9115</v>
      </c>
      <c r="B205" s="15">
        <v>42260</v>
      </c>
      <c r="C205">
        <v>2</v>
      </c>
      <c r="D205">
        <v>12</v>
      </c>
      <c r="E205">
        <v>75</v>
      </c>
      <c r="F205">
        <v>75</v>
      </c>
      <c r="G205" s="3" t="s">
        <v>220</v>
      </c>
    </row>
    <row r="206" spans="1:7" x14ac:dyDescent="0.25">
      <c r="A206" s="14">
        <v>9116</v>
      </c>
      <c r="B206" s="15">
        <v>42260</v>
      </c>
      <c r="C206">
        <v>1</v>
      </c>
      <c r="D206">
        <v>8</v>
      </c>
      <c r="E206">
        <v>46</v>
      </c>
      <c r="F206">
        <v>200</v>
      </c>
      <c r="G206" s="3" t="s">
        <v>221</v>
      </c>
    </row>
    <row r="207" spans="1:7" x14ac:dyDescent="0.25">
      <c r="A207" s="14">
        <v>9121</v>
      </c>
      <c r="B207" s="15">
        <v>42260</v>
      </c>
      <c r="C207">
        <v>15</v>
      </c>
      <c r="D207">
        <v>218</v>
      </c>
      <c r="E207">
        <v>1246.5</v>
      </c>
      <c r="F207">
        <f>100+3150</f>
        <v>3250</v>
      </c>
      <c r="G207" s="3" t="s">
        <v>222</v>
      </c>
    </row>
    <row r="208" spans="1:7" x14ac:dyDescent="0.25">
      <c r="A208" s="14">
        <v>9060</v>
      </c>
      <c r="B208" s="15">
        <v>42259</v>
      </c>
      <c r="C208">
        <v>2</v>
      </c>
      <c r="D208">
        <v>10</v>
      </c>
      <c r="E208">
        <v>134</v>
      </c>
      <c r="F208">
        <v>400</v>
      </c>
      <c r="G208" s="3" t="s">
        <v>223</v>
      </c>
    </row>
    <row r="209" spans="1:7" x14ac:dyDescent="0.25">
      <c r="A209" s="14">
        <v>9114</v>
      </c>
      <c r="B209" s="15">
        <v>42260</v>
      </c>
      <c r="C209">
        <v>1</v>
      </c>
      <c r="D209">
        <v>9</v>
      </c>
      <c r="E209">
        <v>105</v>
      </c>
      <c r="F209">
        <v>100</v>
      </c>
      <c r="G209" s="3" t="s">
        <v>224</v>
      </c>
    </row>
    <row r="210" spans="1:7" x14ac:dyDescent="0.25">
      <c r="A210" s="14">
        <v>9127</v>
      </c>
      <c r="B210" s="15">
        <v>42260</v>
      </c>
      <c r="C210">
        <v>9</v>
      </c>
      <c r="D210">
        <v>56</v>
      </c>
      <c r="E210">
        <v>217.25</v>
      </c>
      <c r="F210">
        <v>925</v>
      </c>
      <c r="G210" s="3" t="s">
        <v>225</v>
      </c>
    </row>
    <row r="211" spans="1:7" x14ac:dyDescent="0.25">
      <c r="A211" s="14">
        <v>9013</v>
      </c>
      <c r="B211" s="15">
        <v>42258</v>
      </c>
      <c r="C211">
        <v>2</v>
      </c>
      <c r="D211">
        <v>36</v>
      </c>
      <c r="E211">
        <v>70</v>
      </c>
      <c r="F211">
        <v>700</v>
      </c>
      <c r="G211" s="3" t="s">
        <v>226</v>
      </c>
    </row>
    <row r="212" spans="1:7" x14ac:dyDescent="0.25">
      <c r="A212" s="14">
        <v>9084</v>
      </c>
      <c r="B212" s="15">
        <v>42259</v>
      </c>
      <c r="C212">
        <v>3</v>
      </c>
      <c r="D212">
        <v>38</v>
      </c>
      <c r="E212">
        <v>190</v>
      </c>
      <c r="F212">
        <v>650</v>
      </c>
      <c r="G212" s="3" t="s">
        <v>227</v>
      </c>
    </row>
    <row r="213" spans="1:7" x14ac:dyDescent="0.25">
      <c r="A213" s="14">
        <v>9124</v>
      </c>
      <c r="B213" s="15">
        <v>42260</v>
      </c>
      <c r="C213">
        <v>5</v>
      </c>
      <c r="D213">
        <v>50</v>
      </c>
      <c r="E213">
        <v>375</v>
      </c>
      <c r="F213">
        <v>1250</v>
      </c>
      <c r="G213" s="3" t="s">
        <v>228</v>
      </c>
    </row>
    <row r="214" spans="1:7" x14ac:dyDescent="0.25">
      <c r="A214" s="14">
        <v>9102</v>
      </c>
      <c r="B214" s="15">
        <v>42259</v>
      </c>
      <c r="C214">
        <v>1</v>
      </c>
      <c r="D214">
        <v>16</v>
      </c>
      <c r="E214">
        <v>79</v>
      </c>
      <c r="F214">
        <v>180</v>
      </c>
      <c r="G214" s="3" t="s">
        <v>229</v>
      </c>
    </row>
    <row r="215" spans="1:7" x14ac:dyDescent="0.25">
      <c r="A215" s="14">
        <v>9130</v>
      </c>
      <c r="B215" s="15">
        <v>42260</v>
      </c>
      <c r="C215">
        <v>6</v>
      </c>
      <c r="D215">
        <v>86</v>
      </c>
      <c r="E215">
        <v>244</v>
      </c>
      <c r="F215">
        <v>1650</v>
      </c>
      <c r="G215" s="3" t="s">
        <v>230</v>
      </c>
    </row>
    <row r="216" spans="1:7" x14ac:dyDescent="0.25">
      <c r="A216" s="14">
        <v>9176</v>
      </c>
      <c r="B216" s="15">
        <v>42262</v>
      </c>
      <c r="C216">
        <v>1</v>
      </c>
      <c r="D216">
        <v>19</v>
      </c>
      <c r="E216">
        <v>80</v>
      </c>
      <c r="F216">
        <v>250</v>
      </c>
      <c r="G216" s="3" t="s">
        <v>231</v>
      </c>
    </row>
    <row r="217" spans="1:7" x14ac:dyDescent="0.25">
      <c r="A217" s="14">
        <v>9140</v>
      </c>
      <c r="B217" s="15">
        <v>42262</v>
      </c>
      <c r="C217">
        <v>3</v>
      </c>
      <c r="D217">
        <v>29</v>
      </c>
      <c r="E217">
        <v>144</v>
      </c>
      <c r="F217">
        <v>375</v>
      </c>
      <c r="G217" s="3" t="s">
        <v>232</v>
      </c>
    </row>
    <row r="218" spans="1:7" x14ac:dyDescent="0.25">
      <c r="A218" s="14">
        <v>9141</v>
      </c>
      <c r="B218" s="15">
        <v>42262</v>
      </c>
      <c r="C218">
        <v>5</v>
      </c>
      <c r="D218">
        <v>50</v>
      </c>
      <c r="E218">
        <v>251.5</v>
      </c>
      <c r="F218">
        <v>950</v>
      </c>
      <c r="G218" s="3" t="s">
        <v>233</v>
      </c>
    </row>
    <row r="219" spans="1:7" x14ac:dyDescent="0.25">
      <c r="A219" s="14">
        <v>9135</v>
      </c>
      <c r="B219" s="15">
        <v>42262</v>
      </c>
      <c r="C219">
        <v>11</v>
      </c>
      <c r="D219">
        <v>18</v>
      </c>
      <c r="E219">
        <v>516.78</v>
      </c>
      <c r="F219">
        <v>1188</v>
      </c>
      <c r="G219" s="3" t="s">
        <v>31</v>
      </c>
    </row>
    <row r="220" spans="1:7" x14ac:dyDescent="0.25">
      <c r="A220" s="14">
        <v>9110</v>
      </c>
      <c r="B220" s="15">
        <v>42260</v>
      </c>
      <c r="C220">
        <v>5</v>
      </c>
      <c r="D220">
        <v>54</v>
      </c>
      <c r="E220">
        <v>234.9</v>
      </c>
      <c r="F220">
        <v>540</v>
      </c>
      <c r="G220" s="3" t="s">
        <v>234</v>
      </c>
    </row>
    <row r="221" spans="1:7" x14ac:dyDescent="0.25">
      <c r="A221" s="14">
        <v>9151</v>
      </c>
      <c r="B221" s="15">
        <v>42262</v>
      </c>
      <c r="C221">
        <v>1</v>
      </c>
      <c r="D221">
        <v>11</v>
      </c>
      <c r="E221">
        <v>30</v>
      </c>
      <c r="F221">
        <v>100</v>
      </c>
      <c r="G221" s="3" t="s">
        <v>235</v>
      </c>
    </row>
    <row r="222" spans="1:7" x14ac:dyDescent="0.25">
      <c r="A222" s="14">
        <v>9142</v>
      </c>
      <c r="B222" s="15">
        <v>42262</v>
      </c>
      <c r="C222">
        <v>1</v>
      </c>
      <c r="D222">
        <v>11</v>
      </c>
      <c r="E222">
        <v>73</v>
      </c>
      <c r="F222">
        <v>200</v>
      </c>
      <c r="G222" s="3" t="s">
        <v>236</v>
      </c>
    </row>
    <row r="223" spans="1:7" x14ac:dyDescent="0.25">
      <c r="A223" s="14">
        <v>9172</v>
      </c>
      <c r="B223" s="15">
        <v>42262</v>
      </c>
      <c r="C223">
        <v>6</v>
      </c>
      <c r="D223">
        <v>76</v>
      </c>
      <c r="E223">
        <v>216</v>
      </c>
      <c r="F223">
        <f>200+1200</f>
        <v>1400</v>
      </c>
      <c r="G223" s="3" t="s">
        <v>237</v>
      </c>
    </row>
    <row r="224" spans="1:7" x14ac:dyDescent="0.25">
      <c r="A224" s="14">
        <v>9143</v>
      </c>
      <c r="B224" s="15">
        <v>42262</v>
      </c>
      <c r="C224">
        <v>1</v>
      </c>
      <c r="D224">
        <v>16</v>
      </c>
      <c r="E224">
        <v>140</v>
      </c>
      <c r="F224">
        <v>400</v>
      </c>
      <c r="G224" s="3" t="s">
        <v>238</v>
      </c>
    </row>
    <row r="225" spans="1:7" x14ac:dyDescent="0.25">
      <c r="A225" s="14">
        <v>9144</v>
      </c>
      <c r="B225" s="15">
        <v>42262</v>
      </c>
      <c r="C225">
        <v>5</v>
      </c>
      <c r="D225">
        <v>40</v>
      </c>
      <c r="E225">
        <v>205.2</v>
      </c>
      <c r="F225">
        <v>540</v>
      </c>
      <c r="G225" s="3" t="s">
        <v>239</v>
      </c>
    </row>
    <row r="226" spans="1:7" x14ac:dyDescent="0.25">
      <c r="A226" s="14">
        <v>9175</v>
      </c>
      <c r="B226" s="15">
        <v>42262</v>
      </c>
      <c r="C226">
        <v>4</v>
      </c>
      <c r="D226">
        <v>36</v>
      </c>
      <c r="E226">
        <v>120</v>
      </c>
      <c r="F226">
        <v>1200</v>
      </c>
      <c r="G226" s="3" t="s">
        <v>240</v>
      </c>
    </row>
    <row r="227" spans="1:7" x14ac:dyDescent="0.25">
      <c r="A227" s="14">
        <v>9193</v>
      </c>
      <c r="B227" s="15">
        <v>42262</v>
      </c>
      <c r="C227">
        <v>1</v>
      </c>
      <c r="D227">
        <v>21</v>
      </c>
      <c r="E227">
        <v>30</v>
      </c>
      <c r="F227">
        <v>100</v>
      </c>
      <c r="G227" s="3" t="s">
        <v>241</v>
      </c>
    </row>
    <row r="228" spans="1:7" x14ac:dyDescent="0.25">
      <c r="A228" s="14">
        <v>9215</v>
      </c>
      <c r="B228" s="15">
        <v>42262</v>
      </c>
      <c r="C228">
        <v>1</v>
      </c>
      <c r="D228">
        <v>19</v>
      </c>
      <c r="E228">
        <v>27</v>
      </c>
      <c r="F228">
        <v>60</v>
      </c>
      <c r="G228" s="3" t="s">
        <v>242</v>
      </c>
    </row>
    <row r="229" spans="1:7" x14ac:dyDescent="0.25">
      <c r="A229" s="14">
        <v>9174</v>
      </c>
      <c r="B229" s="15">
        <v>42262</v>
      </c>
      <c r="C229">
        <v>4</v>
      </c>
      <c r="D229">
        <v>20</v>
      </c>
      <c r="E229">
        <v>207</v>
      </c>
      <c r="F229">
        <v>550</v>
      </c>
      <c r="G229" s="3" t="s">
        <v>243</v>
      </c>
    </row>
    <row r="230" spans="1:7" x14ac:dyDescent="0.25">
      <c r="A230" s="14">
        <v>9211</v>
      </c>
      <c r="B230" s="15">
        <v>42262</v>
      </c>
      <c r="C230">
        <v>2</v>
      </c>
      <c r="D230">
        <v>11</v>
      </c>
      <c r="E230">
        <v>96</v>
      </c>
      <c r="F230">
        <v>96</v>
      </c>
      <c r="G230" s="3" t="s">
        <v>244</v>
      </c>
    </row>
    <row r="231" spans="1:7" x14ac:dyDescent="0.25">
      <c r="A231" s="14">
        <v>9171</v>
      </c>
      <c r="B231" s="15">
        <v>42262</v>
      </c>
      <c r="C231">
        <v>4</v>
      </c>
      <c r="D231">
        <v>20</v>
      </c>
      <c r="E231">
        <v>101</v>
      </c>
      <c r="F231">
        <v>400</v>
      </c>
      <c r="G231" s="3" t="s">
        <v>245</v>
      </c>
    </row>
    <row r="232" spans="1:7" x14ac:dyDescent="0.25">
      <c r="A232" s="14">
        <v>9183</v>
      </c>
      <c r="B232" s="15">
        <v>42262</v>
      </c>
      <c r="C232">
        <v>1</v>
      </c>
      <c r="D232">
        <v>14</v>
      </c>
      <c r="E232">
        <v>30</v>
      </c>
      <c r="F232">
        <v>100</v>
      </c>
      <c r="G232" s="3" t="s">
        <v>246</v>
      </c>
    </row>
    <row r="233" spans="1:7" x14ac:dyDescent="0.25">
      <c r="A233" s="14">
        <v>9155</v>
      </c>
      <c r="B233" s="15">
        <v>42262</v>
      </c>
      <c r="C233">
        <v>1</v>
      </c>
      <c r="D233">
        <v>6</v>
      </c>
      <c r="E233">
        <v>64.8</v>
      </c>
      <c r="F233">
        <v>72</v>
      </c>
      <c r="G233" s="3" t="s">
        <v>247</v>
      </c>
    </row>
    <row r="234" spans="1:7" x14ac:dyDescent="0.25">
      <c r="A234" s="14">
        <v>9156</v>
      </c>
      <c r="B234" s="15">
        <v>42262</v>
      </c>
      <c r="C234">
        <v>3</v>
      </c>
      <c r="D234">
        <v>37</v>
      </c>
      <c r="E234">
        <v>222</v>
      </c>
      <c r="F234">
        <v>600</v>
      </c>
      <c r="G234" s="3" t="s">
        <v>248</v>
      </c>
    </row>
    <row r="235" spans="1:7" x14ac:dyDescent="0.25">
      <c r="A235" s="14">
        <v>9157</v>
      </c>
      <c r="B235" s="15">
        <v>42262</v>
      </c>
      <c r="C235">
        <v>6</v>
      </c>
      <c r="D235">
        <v>49</v>
      </c>
      <c r="E235">
        <v>269</v>
      </c>
      <c r="F235">
        <f>300+375</f>
        <v>675</v>
      </c>
      <c r="G235" s="3" t="s">
        <v>13</v>
      </c>
    </row>
    <row r="236" spans="1:7" x14ac:dyDescent="0.25">
      <c r="A236" s="14">
        <v>9159</v>
      </c>
      <c r="B236" s="15">
        <v>42262</v>
      </c>
      <c r="C236">
        <v>1</v>
      </c>
      <c r="D236">
        <v>10</v>
      </c>
      <c r="E236">
        <v>66</v>
      </c>
      <c r="F236">
        <v>200</v>
      </c>
      <c r="G236" s="3" t="s">
        <v>249</v>
      </c>
    </row>
    <row r="237" spans="1:7" x14ac:dyDescent="0.25">
      <c r="A237" s="14">
        <v>9160</v>
      </c>
      <c r="B237" s="15">
        <v>42262</v>
      </c>
      <c r="C237">
        <v>1</v>
      </c>
      <c r="D237">
        <v>14</v>
      </c>
      <c r="E237">
        <v>77.25</v>
      </c>
      <c r="F237">
        <v>150</v>
      </c>
      <c r="G237" s="3" t="s">
        <v>250</v>
      </c>
    </row>
    <row r="238" spans="1:7" x14ac:dyDescent="0.25">
      <c r="A238" s="14">
        <v>9169</v>
      </c>
      <c r="B238" s="15">
        <v>42262</v>
      </c>
      <c r="C238">
        <v>13</v>
      </c>
      <c r="D238">
        <v>157</v>
      </c>
      <c r="E238">
        <v>1188</v>
      </c>
      <c r="F238">
        <v>3600</v>
      </c>
      <c r="G238" s="3" t="s">
        <v>251</v>
      </c>
    </row>
    <row r="239" spans="1:7" x14ac:dyDescent="0.25">
      <c r="A239" s="14">
        <v>9180</v>
      </c>
      <c r="B239" s="15">
        <v>42262</v>
      </c>
      <c r="C239">
        <v>4</v>
      </c>
      <c r="D239">
        <v>50</v>
      </c>
      <c r="E239">
        <v>174</v>
      </c>
      <c r="F239">
        <v>400</v>
      </c>
      <c r="G239" s="3" t="s">
        <v>252</v>
      </c>
    </row>
    <row r="240" spans="1:7" x14ac:dyDescent="0.25">
      <c r="A240" s="14">
        <v>9184</v>
      </c>
      <c r="B240" s="15">
        <v>42262</v>
      </c>
      <c r="C240">
        <v>1</v>
      </c>
      <c r="D240">
        <v>12</v>
      </c>
      <c r="E240">
        <v>82.5</v>
      </c>
      <c r="F240">
        <v>250</v>
      </c>
      <c r="G240" s="3" t="s">
        <v>253</v>
      </c>
    </row>
    <row r="241" spans="1:7" x14ac:dyDescent="0.25">
      <c r="A241" s="14">
        <v>9165</v>
      </c>
      <c r="B241" s="15">
        <v>42262</v>
      </c>
      <c r="C241">
        <v>8</v>
      </c>
      <c r="D241">
        <v>49</v>
      </c>
      <c r="E241">
        <v>276.5</v>
      </c>
      <c r="F241">
        <f>250+625</f>
        <v>875</v>
      </c>
      <c r="G241" s="3" t="s">
        <v>254</v>
      </c>
    </row>
    <row r="242" spans="1:7" x14ac:dyDescent="0.25">
      <c r="A242" s="14">
        <v>9219</v>
      </c>
      <c r="B242" s="15">
        <v>42263</v>
      </c>
      <c r="C242">
        <v>4</v>
      </c>
      <c r="D242">
        <v>20</v>
      </c>
      <c r="E242">
        <v>205</v>
      </c>
      <c r="F242">
        <v>400</v>
      </c>
      <c r="G242" s="3" t="s">
        <v>255</v>
      </c>
    </row>
    <row r="243" spans="1:7" x14ac:dyDescent="0.25">
      <c r="A243" s="14">
        <v>9206</v>
      </c>
      <c r="B243" s="15">
        <v>42262</v>
      </c>
      <c r="C243">
        <v>1</v>
      </c>
      <c r="D243">
        <v>19</v>
      </c>
      <c r="E243">
        <v>67.5</v>
      </c>
      <c r="F243">
        <v>250</v>
      </c>
      <c r="G243" s="3" t="s">
        <v>256</v>
      </c>
    </row>
    <row r="244" spans="1:7" x14ac:dyDescent="0.25">
      <c r="A244" s="14">
        <v>9178</v>
      </c>
      <c r="B244" s="15">
        <v>42262</v>
      </c>
      <c r="C244">
        <v>1</v>
      </c>
      <c r="D244">
        <v>6</v>
      </c>
      <c r="E244">
        <v>30</v>
      </c>
      <c r="F244">
        <v>100</v>
      </c>
      <c r="G244" s="3" t="s">
        <v>257</v>
      </c>
    </row>
    <row r="245" spans="1:7" x14ac:dyDescent="0.25">
      <c r="A245" s="14">
        <v>9226</v>
      </c>
      <c r="B245" s="15">
        <v>42263</v>
      </c>
      <c r="C245">
        <v>10</v>
      </c>
      <c r="D245">
        <v>88</v>
      </c>
      <c r="E245">
        <v>580.20000000000005</v>
      </c>
      <c r="F245">
        <f>396+1000</f>
        <v>1396</v>
      </c>
      <c r="G245" s="3" t="s">
        <v>258</v>
      </c>
    </row>
    <row r="246" spans="1:7" x14ac:dyDescent="0.25">
      <c r="A246" s="14">
        <v>9227</v>
      </c>
      <c r="B246" s="15">
        <v>42263</v>
      </c>
      <c r="C246">
        <v>7</v>
      </c>
      <c r="D246">
        <v>55</v>
      </c>
      <c r="E246">
        <v>430.5</v>
      </c>
      <c r="F246">
        <f>390+508</f>
        <v>898</v>
      </c>
      <c r="G246" s="3" t="s">
        <v>259</v>
      </c>
    </row>
    <row r="247" spans="1:7" x14ac:dyDescent="0.25">
      <c r="A247" s="14">
        <v>9228</v>
      </c>
      <c r="B247" s="15">
        <v>42263</v>
      </c>
      <c r="C247">
        <v>3</v>
      </c>
      <c r="D247">
        <v>35</v>
      </c>
      <c r="E247">
        <v>199.5</v>
      </c>
      <c r="F247">
        <f>200+300</f>
        <v>500</v>
      </c>
      <c r="G247" s="3" t="s">
        <v>260</v>
      </c>
    </row>
    <row r="248" spans="1:7" x14ac:dyDescent="0.25">
      <c r="A248" s="14">
        <v>9209</v>
      </c>
      <c r="B248" s="15">
        <v>42262</v>
      </c>
      <c r="C248">
        <v>1</v>
      </c>
      <c r="D248">
        <v>12</v>
      </c>
      <c r="E248">
        <v>84</v>
      </c>
      <c r="F248">
        <v>195</v>
      </c>
      <c r="G248" s="3" t="s">
        <v>261</v>
      </c>
    </row>
    <row r="249" spans="1:7" x14ac:dyDescent="0.25">
      <c r="A249" s="14">
        <v>9186</v>
      </c>
      <c r="B249" s="15">
        <v>42262</v>
      </c>
      <c r="C249">
        <v>1</v>
      </c>
      <c r="D249">
        <v>6</v>
      </c>
      <c r="E249">
        <v>102</v>
      </c>
      <c r="F249">
        <v>96</v>
      </c>
      <c r="G249" s="3" t="s">
        <v>262</v>
      </c>
    </row>
    <row r="250" spans="1:7" x14ac:dyDescent="0.25">
      <c r="A250" s="14">
        <v>9212</v>
      </c>
      <c r="B250" s="15">
        <v>42262</v>
      </c>
      <c r="C250">
        <v>1</v>
      </c>
      <c r="D250">
        <v>8</v>
      </c>
      <c r="E250">
        <v>75.599999999999994</v>
      </c>
      <c r="F250">
        <v>120</v>
      </c>
      <c r="G250" s="3" t="s">
        <v>263</v>
      </c>
    </row>
    <row r="251" spans="1:7" x14ac:dyDescent="0.25">
      <c r="A251" s="14">
        <v>9239</v>
      </c>
      <c r="B251" s="15">
        <v>42263</v>
      </c>
      <c r="C251">
        <v>3</v>
      </c>
      <c r="D251">
        <v>20</v>
      </c>
      <c r="E251">
        <v>194.4</v>
      </c>
      <c r="F251">
        <v>288</v>
      </c>
      <c r="G251" s="3" t="s">
        <v>264</v>
      </c>
    </row>
    <row r="252" spans="1:7" x14ac:dyDescent="0.25">
      <c r="A252" s="14">
        <v>9133</v>
      </c>
      <c r="B252" s="15">
        <v>42262</v>
      </c>
      <c r="C252">
        <v>2</v>
      </c>
      <c r="D252">
        <v>12</v>
      </c>
      <c r="E252">
        <v>109</v>
      </c>
      <c r="F252">
        <v>200</v>
      </c>
      <c r="G252" s="3" t="s">
        <v>265</v>
      </c>
    </row>
    <row r="253" spans="1:7" x14ac:dyDescent="0.25">
      <c r="A253" s="14">
        <v>9217</v>
      </c>
      <c r="B253" s="15">
        <v>42263</v>
      </c>
      <c r="C253">
        <v>10</v>
      </c>
      <c r="D253">
        <v>60</v>
      </c>
      <c r="E253">
        <v>414</v>
      </c>
      <c r="F253">
        <v>1100</v>
      </c>
      <c r="G253" s="3" t="s">
        <v>266</v>
      </c>
    </row>
    <row r="254" spans="1:7" x14ac:dyDescent="0.25">
      <c r="A254" s="14">
        <v>9243</v>
      </c>
      <c r="B254" s="15">
        <v>42263</v>
      </c>
      <c r="C254">
        <v>4</v>
      </c>
      <c r="D254">
        <v>27</v>
      </c>
      <c r="E254">
        <v>85</v>
      </c>
      <c r="F254">
        <v>300</v>
      </c>
      <c r="G254" s="3" t="s">
        <v>267</v>
      </c>
    </row>
    <row r="255" spans="1:7" x14ac:dyDescent="0.25">
      <c r="A255" s="14">
        <v>9208</v>
      </c>
      <c r="B255" s="15">
        <v>42262</v>
      </c>
      <c r="C255">
        <v>1</v>
      </c>
      <c r="D255">
        <v>11</v>
      </c>
      <c r="E255">
        <v>68</v>
      </c>
      <c r="F255">
        <v>200</v>
      </c>
      <c r="G255" s="3" t="s">
        <v>268</v>
      </c>
    </row>
    <row r="256" spans="1:7" x14ac:dyDescent="0.25">
      <c r="A256" s="14">
        <v>9207</v>
      </c>
      <c r="B256" s="15">
        <v>42262</v>
      </c>
      <c r="C256">
        <v>2</v>
      </c>
      <c r="D256">
        <v>23</v>
      </c>
      <c r="E256">
        <v>104</v>
      </c>
      <c r="F256">
        <v>350</v>
      </c>
      <c r="G256" s="3" t="s">
        <v>269</v>
      </c>
    </row>
    <row r="257" spans="1:7" x14ac:dyDescent="0.25">
      <c r="A257" s="14">
        <v>9152</v>
      </c>
      <c r="B257" s="15">
        <v>42262</v>
      </c>
      <c r="C257">
        <v>4</v>
      </c>
      <c r="D257">
        <v>50</v>
      </c>
      <c r="E257">
        <v>211.5</v>
      </c>
      <c r="F257">
        <v>750</v>
      </c>
      <c r="G257" s="3" t="s">
        <v>270</v>
      </c>
    </row>
    <row r="258" spans="1:7" x14ac:dyDescent="0.25">
      <c r="A258" s="14">
        <v>9250</v>
      </c>
      <c r="B258" s="15">
        <v>42263</v>
      </c>
      <c r="C258">
        <v>2</v>
      </c>
      <c r="D258">
        <v>28</v>
      </c>
      <c r="E258">
        <v>168</v>
      </c>
      <c r="F258">
        <v>600</v>
      </c>
      <c r="G258" s="3" t="s">
        <v>271</v>
      </c>
    </row>
    <row r="259" spans="1:7" x14ac:dyDescent="0.25">
      <c r="A259" s="14">
        <v>9238</v>
      </c>
      <c r="B259" s="15">
        <v>42263</v>
      </c>
      <c r="C259">
        <v>5</v>
      </c>
      <c r="D259">
        <v>30</v>
      </c>
      <c r="E259">
        <v>110</v>
      </c>
      <c r="F259">
        <v>500</v>
      </c>
      <c r="G259" s="3" t="s">
        <v>272</v>
      </c>
    </row>
    <row r="260" spans="1:7" x14ac:dyDescent="0.25">
      <c r="A260" s="14">
        <v>9268</v>
      </c>
      <c r="B260" s="15">
        <v>42264</v>
      </c>
      <c r="C260">
        <v>4</v>
      </c>
      <c r="D260">
        <v>38</v>
      </c>
      <c r="E260">
        <v>187.5</v>
      </c>
      <c r="F260">
        <v>750</v>
      </c>
      <c r="G260" s="3" t="s">
        <v>273</v>
      </c>
    </row>
    <row r="261" spans="1:7" x14ac:dyDescent="0.25">
      <c r="A261" s="14">
        <v>9299</v>
      </c>
      <c r="B261" s="15">
        <v>42264</v>
      </c>
      <c r="C261">
        <v>4</v>
      </c>
      <c r="D261">
        <v>30</v>
      </c>
      <c r="E261">
        <v>185.5</v>
      </c>
      <c r="F261">
        <v>525</v>
      </c>
      <c r="G261" s="3" t="s">
        <v>274</v>
      </c>
    </row>
    <row r="262" spans="1:7" x14ac:dyDescent="0.25">
      <c r="A262" s="14">
        <v>9275</v>
      </c>
      <c r="B262" s="15">
        <v>42264</v>
      </c>
      <c r="C262">
        <v>7</v>
      </c>
      <c r="D262">
        <v>90</v>
      </c>
      <c r="E262">
        <v>554.4</v>
      </c>
      <c r="F262">
        <v>1680</v>
      </c>
      <c r="G262" s="3" t="s">
        <v>32</v>
      </c>
    </row>
    <row r="263" spans="1:7" x14ac:dyDescent="0.25">
      <c r="A263" s="14">
        <v>9265</v>
      </c>
      <c r="B263" s="15">
        <v>42264</v>
      </c>
      <c r="C263">
        <v>7</v>
      </c>
      <c r="D263">
        <v>78</v>
      </c>
      <c r="E263">
        <v>328.86</v>
      </c>
      <c r="F263">
        <v>756</v>
      </c>
      <c r="G263" s="3" t="s">
        <v>275</v>
      </c>
    </row>
    <row r="264" spans="1:7" x14ac:dyDescent="0.25">
      <c r="A264" s="14">
        <v>9276</v>
      </c>
      <c r="B264" s="15">
        <v>42264</v>
      </c>
      <c r="C264">
        <v>1</v>
      </c>
      <c r="D264">
        <v>12</v>
      </c>
      <c r="E264">
        <v>84</v>
      </c>
      <c r="F264">
        <v>168</v>
      </c>
      <c r="G264" s="3" t="s">
        <v>276</v>
      </c>
    </row>
    <row r="265" spans="1:7" x14ac:dyDescent="0.25">
      <c r="A265" s="14">
        <v>9288</v>
      </c>
      <c r="B265" s="15">
        <v>42264</v>
      </c>
      <c r="C265">
        <v>6</v>
      </c>
      <c r="D265">
        <v>87</v>
      </c>
      <c r="E265">
        <v>498.25</v>
      </c>
      <c r="F265">
        <v>1450</v>
      </c>
      <c r="G265" s="3" t="s">
        <v>277</v>
      </c>
    </row>
    <row r="266" spans="1:7" x14ac:dyDescent="0.25">
      <c r="A266" s="14">
        <v>9301</v>
      </c>
      <c r="B266" s="15">
        <v>42264</v>
      </c>
      <c r="C266">
        <v>5</v>
      </c>
      <c r="D266">
        <v>38</v>
      </c>
      <c r="E266">
        <v>100</v>
      </c>
      <c r="F266">
        <v>625</v>
      </c>
      <c r="G266" s="3" t="s">
        <v>278</v>
      </c>
    </row>
    <row r="267" spans="1:7" x14ac:dyDescent="0.25">
      <c r="A267" s="14">
        <v>9244</v>
      </c>
      <c r="B267" s="15">
        <v>42263</v>
      </c>
      <c r="C267">
        <v>10</v>
      </c>
      <c r="D267">
        <v>137</v>
      </c>
      <c r="E267">
        <v>790</v>
      </c>
      <c r="F267">
        <v>2460</v>
      </c>
      <c r="G267" s="3" t="s">
        <v>279</v>
      </c>
    </row>
    <row r="268" spans="1:7" x14ac:dyDescent="0.25">
      <c r="A268" s="14">
        <v>9285</v>
      </c>
      <c r="B268" s="15">
        <v>42264</v>
      </c>
      <c r="C268">
        <v>5</v>
      </c>
      <c r="D268">
        <v>33</v>
      </c>
      <c r="E268">
        <v>450</v>
      </c>
      <c r="F268">
        <f>360+625</f>
        <v>985</v>
      </c>
      <c r="G268" s="3" t="s">
        <v>280</v>
      </c>
    </row>
    <row r="269" spans="1:7" x14ac:dyDescent="0.25">
      <c r="A269" s="14">
        <v>9305</v>
      </c>
      <c r="B269" s="15">
        <v>42265</v>
      </c>
      <c r="C269">
        <v>9</v>
      </c>
      <c r="D269">
        <v>90</v>
      </c>
      <c r="E269">
        <v>266.25</v>
      </c>
      <c r="F269">
        <f>325+400</f>
        <v>725</v>
      </c>
      <c r="G269" s="3" t="s">
        <v>281</v>
      </c>
    </row>
    <row r="270" spans="1:7" x14ac:dyDescent="0.25">
      <c r="A270" s="14">
        <v>9350</v>
      </c>
      <c r="B270" s="15">
        <v>42265</v>
      </c>
      <c r="C270">
        <v>2</v>
      </c>
      <c r="D270">
        <v>13</v>
      </c>
      <c r="E270">
        <v>168</v>
      </c>
      <c r="F270">
        <v>192</v>
      </c>
      <c r="G270" s="3" t="s">
        <v>282</v>
      </c>
    </row>
    <row r="271" spans="1:7" x14ac:dyDescent="0.25">
      <c r="A271" s="14">
        <v>9322</v>
      </c>
      <c r="B271" s="15">
        <v>42265</v>
      </c>
      <c r="C271">
        <v>7</v>
      </c>
      <c r="D271">
        <v>40</v>
      </c>
      <c r="E271">
        <v>155.52000000000001</v>
      </c>
      <c r="F271">
        <v>648</v>
      </c>
      <c r="G271" s="3" t="s">
        <v>283</v>
      </c>
    </row>
    <row r="272" spans="1:7" x14ac:dyDescent="0.25">
      <c r="A272" s="14">
        <v>9339</v>
      </c>
      <c r="B272" s="15">
        <v>42265</v>
      </c>
      <c r="C272">
        <v>2</v>
      </c>
      <c r="D272">
        <v>23</v>
      </c>
      <c r="E272">
        <v>30</v>
      </c>
      <c r="F272">
        <v>75</v>
      </c>
      <c r="G272" s="3" t="s">
        <v>284</v>
      </c>
    </row>
    <row r="273" spans="1:7" x14ac:dyDescent="0.25">
      <c r="A273" s="14">
        <v>9354</v>
      </c>
      <c r="B273" s="15">
        <v>42265</v>
      </c>
      <c r="C273">
        <v>5</v>
      </c>
      <c r="D273">
        <v>33</v>
      </c>
      <c r="E273">
        <v>120</v>
      </c>
      <c r="F273">
        <v>1000</v>
      </c>
      <c r="G273" s="3" t="s">
        <v>285</v>
      </c>
    </row>
    <row r="274" spans="1:7" x14ac:dyDescent="0.25">
      <c r="A274" s="14">
        <v>9236</v>
      </c>
      <c r="B274" s="15">
        <v>42264</v>
      </c>
      <c r="C274">
        <v>3</v>
      </c>
      <c r="D274">
        <v>34</v>
      </c>
      <c r="E274">
        <v>108</v>
      </c>
      <c r="F274">
        <v>600</v>
      </c>
      <c r="G274" s="3" t="s">
        <v>286</v>
      </c>
    </row>
    <row r="275" spans="1:7" x14ac:dyDescent="0.25">
      <c r="A275" s="14">
        <v>9302</v>
      </c>
      <c r="B275" s="15">
        <v>42265</v>
      </c>
      <c r="C275">
        <v>3</v>
      </c>
      <c r="D275">
        <v>19</v>
      </c>
      <c r="E275">
        <v>200</v>
      </c>
      <c r="F275">
        <v>300</v>
      </c>
      <c r="G275" s="3" t="s">
        <v>287</v>
      </c>
    </row>
    <row r="276" spans="1:7" x14ac:dyDescent="0.25">
      <c r="A276" s="14">
        <v>9252</v>
      </c>
      <c r="B276" s="15">
        <v>42263</v>
      </c>
      <c r="C276">
        <v>2</v>
      </c>
      <c r="D276">
        <v>13</v>
      </c>
      <c r="E276">
        <v>56</v>
      </c>
      <c r="F276">
        <v>200</v>
      </c>
      <c r="G276" s="3" t="s">
        <v>288</v>
      </c>
    </row>
    <row r="277" spans="1:7" x14ac:dyDescent="0.25">
      <c r="A277" s="14">
        <v>9344</v>
      </c>
      <c r="B277" s="15">
        <v>42265</v>
      </c>
      <c r="C277">
        <v>1</v>
      </c>
      <c r="D277">
        <v>6</v>
      </c>
      <c r="E277">
        <v>31.75</v>
      </c>
      <c r="F277">
        <v>125</v>
      </c>
      <c r="G277" s="3" t="s">
        <v>289</v>
      </c>
    </row>
    <row r="278" spans="1:7" x14ac:dyDescent="0.25">
      <c r="A278" s="14">
        <v>9336</v>
      </c>
      <c r="B278" s="15">
        <v>42265</v>
      </c>
      <c r="C278">
        <v>2</v>
      </c>
      <c r="D278">
        <v>13</v>
      </c>
      <c r="E278">
        <v>80</v>
      </c>
      <c r="F278">
        <v>200</v>
      </c>
      <c r="G278" s="3" t="s">
        <v>290</v>
      </c>
    </row>
    <row r="279" spans="1:7" x14ac:dyDescent="0.25">
      <c r="A279" s="14">
        <v>9340</v>
      </c>
      <c r="B279" s="15">
        <v>42265</v>
      </c>
      <c r="C279">
        <v>1</v>
      </c>
      <c r="D279">
        <v>7</v>
      </c>
      <c r="E279">
        <v>37.5</v>
      </c>
      <c r="F279">
        <v>100</v>
      </c>
      <c r="G279" s="3" t="s">
        <v>291</v>
      </c>
    </row>
    <row r="280" spans="1:7" x14ac:dyDescent="0.25">
      <c r="A280" s="14">
        <v>9270</v>
      </c>
      <c r="B280" s="15">
        <v>42264</v>
      </c>
      <c r="C280">
        <v>2</v>
      </c>
      <c r="D280">
        <v>22</v>
      </c>
      <c r="E280">
        <v>98</v>
      </c>
      <c r="F280">
        <v>450</v>
      </c>
      <c r="G280" s="3" t="s">
        <v>292</v>
      </c>
    </row>
    <row r="281" spans="1:7" x14ac:dyDescent="0.25">
      <c r="A281" s="14">
        <v>9300</v>
      </c>
      <c r="B281" s="15">
        <v>42264</v>
      </c>
      <c r="C281">
        <v>3</v>
      </c>
      <c r="D281">
        <v>28</v>
      </c>
      <c r="E281">
        <v>132</v>
      </c>
      <c r="F281">
        <v>600</v>
      </c>
      <c r="G281" s="3" t="s">
        <v>293</v>
      </c>
    </row>
    <row r="282" spans="1:7" x14ac:dyDescent="0.25">
      <c r="A282" s="14">
        <v>9317</v>
      </c>
      <c r="B282" s="15">
        <v>42265</v>
      </c>
      <c r="C282">
        <v>4</v>
      </c>
      <c r="D282">
        <v>35</v>
      </c>
      <c r="E282">
        <v>247</v>
      </c>
      <c r="F282">
        <v>1050</v>
      </c>
      <c r="G282" s="3" t="s">
        <v>14</v>
      </c>
    </row>
    <row r="283" spans="1:7" x14ac:dyDescent="0.25">
      <c r="A283" s="14">
        <v>9284</v>
      </c>
      <c r="B283" s="15">
        <v>42264</v>
      </c>
      <c r="C283">
        <v>2</v>
      </c>
      <c r="D283">
        <v>15</v>
      </c>
      <c r="E283">
        <v>80.75</v>
      </c>
      <c r="F283">
        <f>75+200</f>
        <v>275</v>
      </c>
      <c r="G283" s="3" t="s">
        <v>294</v>
      </c>
    </row>
    <row r="284" spans="1:7" x14ac:dyDescent="0.25">
      <c r="A284" s="14">
        <v>9286</v>
      </c>
      <c r="B284" s="15">
        <v>42264</v>
      </c>
      <c r="C284">
        <v>2</v>
      </c>
      <c r="D284">
        <v>15</v>
      </c>
      <c r="E284">
        <v>60</v>
      </c>
      <c r="F284">
        <v>200</v>
      </c>
      <c r="G284" s="3" t="s">
        <v>295</v>
      </c>
    </row>
    <row r="285" spans="1:7" x14ac:dyDescent="0.25">
      <c r="A285" s="14">
        <v>9328</v>
      </c>
      <c r="B285" s="15">
        <v>42265</v>
      </c>
      <c r="C285">
        <v>2</v>
      </c>
      <c r="D285">
        <v>13</v>
      </c>
      <c r="E285">
        <v>53</v>
      </c>
      <c r="F285">
        <v>200</v>
      </c>
      <c r="G285" s="3" t="s">
        <v>296</v>
      </c>
    </row>
    <row r="286" spans="1:7" x14ac:dyDescent="0.25">
      <c r="A286" s="14">
        <v>9329</v>
      </c>
      <c r="B286" s="15">
        <v>42265</v>
      </c>
      <c r="C286">
        <v>5</v>
      </c>
      <c r="D286">
        <v>34</v>
      </c>
      <c r="E286">
        <v>114.5</v>
      </c>
      <c r="F286">
        <v>575</v>
      </c>
      <c r="G286" s="3" t="s">
        <v>297</v>
      </c>
    </row>
    <row r="287" spans="1:7" x14ac:dyDescent="0.25">
      <c r="A287" s="14">
        <v>9326</v>
      </c>
      <c r="B287" s="15">
        <v>42265</v>
      </c>
      <c r="C287">
        <v>13</v>
      </c>
      <c r="D287">
        <v>76</v>
      </c>
      <c r="E287">
        <v>477</v>
      </c>
      <c r="F287">
        <f>400+1125</f>
        <v>1525</v>
      </c>
      <c r="G287" s="3" t="s">
        <v>298</v>
      </c>
    </row>
    <row r="288" spans="1:7" x14ac:dyDescent="0.25">
      <c r="A288" s="14">
        <v>9334</v>
      </c>
      <c r="B288" s="15">
        <v>42265</v>
      </c>
      <c r="C288">
        <v>2</v>
      </c>
      <c r="D288">
        <v>10</v>
      </c>
      <c r="E288">
        <v>73</v>
      </c>
      <c r="F288">
        <v>200</v>
      </c>
      <c r="G288" s="3" t="s">
        <v>299</v>
      </c>
    </row>
    <row r="289" spans="1:7" x14ac:dyDescent="0.25">
      <c r="A289" s="14">
        <v>9337</v>
      </c>
      <c r="B289" s="15">
        <v>42265</v>
      </c>
      <c r="C289">
        <v>3</v>
      </c>
      <c r="D289">
        <v>27</v>
      </c>
      <c r="E289">
        <v>287.5</v>
      </c>
      <c r="F289">
        <v>650</v>
      </c>
      <c r="G289" s="3" t="s">
        <v>300</v>
      </c>
    </row>
    <row r="290" spans="1:7" x14ac:dyDescent="0.25">
      <c r="A290" s="14">
        <v>9353</v>
      </c>
      <c r="B290" s="15">
        <v>42265</v>
      </c>
      <c r="C290">
        <v>1</v>
      </c>
      <c r="D290">
        <v>9</v>
      </c>
      <c r="E290">
        <v>100</v>
      </c>
      <c r="F290">
        <v>250</v>
      </c>
      <c r="G290" s="3" t="s">
        <v>301</v>
      </c>
    </row>
    <row r="291" spans="1:7" x14ac:dyDescent="0.25">
      <c r="A291" s="14">
        <v>9271</v>
      </c>
      <c r="B291" s="15">
        <v>42264</v>
      </c>
      <c r="C291">
        <v>8</v>
      </c>
      <c r="D291">
        <v>63</v>
      </c>
      <c r="E291">
        <v>180</v>
      </c>
      <c r="F291">
        <v>1000</v>
      </c>
      <c r="G291" s="3" t="s">
        <v>302</v>
      </c>
    </row>
    <row r="292" spans="1:7" x14ac:dyDescent="0.25">
      <c r="A292" s="14">
        <v>9304</v>
      </c>
      <c r="B292" s="15">
        <v>42265</v>
      </c>
      <c r="C292">
        <v>2</v>
      </c>
      <c r="D292">
        <v>13</v>
      </c>
      <c r="E292">
        <v>64</v>
      </c>
      <c r="F292">
        <v>200</v>
      </c>
      <c r="G292" s="3" t="s">
        <v>303</v>
      </c>
    </row>
    <row r="293" spans="1:7" x14ac:dyDescent="0.25">
      <c r="A293" s="14">
        <v>9287</v>
      </c>
      <c r="B293" s="15">
        <v>42264</v>
      </c>
      <c r="C293">
        <v>4</v>
      </c>
      <c r="D293">
        <v>26</v>
      </c>
      <c r="E293">
        <v>106</v>
      </c>
      <c r="F293">
        <v>400</v>
      </c>
      <c r="G293" s="3" t="s">
        <v>304</v>
      </c>
    </row>
    <row r="294" spans="1:7" x14ac:dyDescent="0.25">
      <c r="A294" s="14">
        <v>9272</v>
      </c>
      <c r="B294" s="15">
        <v>42264</v>
      </c>
      <c r="C294">
        <v>3</v>
      </c>
      <c r="D294">
        <v>31</v>
      </c>
      <c r="E294">
        <v>265.39999999999998</v>
      </c>
      <c r="F294">
        <f>108+340</f>
        <v>448</v>
      </c>
      <c r="G294" s="3" t="s">
        <v>305</v>
      </c>
    </row>
    <row r="295" spans="1:7" x14ac:dyDescent="0.25">
      <c r="A295" s="14">
        <v>9263</v>
      </c>
      <c r="B295" s="15">
        <v>42263</v>
      </c>
      <c r="C295">
        <v>1</v>
      </c>
      <c r="D295">
        <v>6</v>
      </c>
      <c r="E295">
        <v>28</v>
      </c>
      <c r="F295">
        <v>100</v>
      </c>
      <c r="G295" s="3" t="s">
        <v>306</v>
      </c>
    </row>
    <row r="296" spans="1:7" x14ac:dyDescent="0.25">
      <c r="A296" s="14">
        <v>9164</v>
      </c>
      <c r="B296" s="15">
        <v>42262</v>
      </c>
      <c r="C296">
        <v>2</v>
      </c>
      <c r="D296">
        <v>36</v>
      </c>
      <c r="E296">
        <v>70</v>
      </c>
      <c r="F296">
        <v>700</v>
      </c>
      <c r="G296" s="3" t="s">
        <v>307</v>
      </c>
    </row>
    <row r="297" spans="1:7" x14ac:dyDescent="0.25">
      <c r="A297" s="14">
        <v>9372</v>
      </c>
      <c r="B297" s="15">
        <v>42266</v>
      </c>
      <c r="C297">
        <v>10</v>
      </c>
      <c r="D297">
        <v>65</v>
      </c>
      <c r="E297">
        <v>346</v>
      </c>
      <c r="F297">
        <v>900</v>
      </c>
      <c r="G297" s="3" t="s">
        <v>308</v>
      </c>
    </row>
    <row r="298" spans="1:7" x14ac:dyDescent="0.25">
      <c r="A298" s="14">
        <v>9408</v>
      </c>
      <c r="B298" s="15">
        <v>42266</v>
      </c>
      <c r="C298">
        <v>4</v>
      </c>
      <c r="D298">
        <v>25</v>
      </c>
      <c r="E298">
        <v>159.5</v>
      </c>
      <c r="F298">
        <v>500</v>
      </c>
      <c r="G298" s="3" t="s">
        <v>309</v>
      </c>
    </row>
    <row r="299" spans="1:7" x14ac:dyDescent="0.25">
      <c r="A299" s="14">
        <v>9387</v>
      </c>
      <c r="B299" s="15">
        <v>42266</v>
      </c>
      <c r="C299">
        <v>1</v>
      </c>
      <c r="D299">
        <v>9</v>
      </c>
      <c r="E299">
        <v>42.5</v>
      </c>
      <c r="F299">
        <v>100</v>
      </c>
      <c r="G299" s="3" t="s">
        <v>310</v>
      </c>
    </row>
    <row r="300" spans="1:7" x14ac:dyDescent="0.25">
      <c r="A300" s="14">
        <v>9399</v>
      </c>
      <c r="B300" s="15">
        <v>42266</v>
      </c>
      <c r="C300">
        <v>1</v>
      </c>
      <c r="D300">
        <v>9</v>
      </c>
      <c r="E300">
        <v>100</v>
      </c>
      <c r="F300">
        <v>250</v>
      </c>
      <c r="G300" s="3" t="s">
        <v>311</v>
      </c>
    </row>
    <row r="301" spans="1:7" x14ac:dyDescent="0.25">
      <c r="A301" s="14">
        <v>9386</v>
      </c>
      <c r="B301" s="15">
        <v>42266</v>
      </c>
      <c r="C301">
        <v>1</v>
      </c>
      <c r="D301">
        <v>8</v>
      </c>
      <c r="E301">
        <v>82.5</v>
      </c>
      <c r="F301">
        <v>250</v>
      </c>
      <c r="G301" s="3" t="s">
        <v>312</v>
      </c>
    </row>
    <row r="302" spans="1:7" x14ac:dyDescent="0.25">
      <c r="A302" s="14">
        <v>9381</v>
      </c>
      <c r="B302" s="15">
        <v>42266</v>
      </c>
      <c r="C302">
        <v>4</v>
      </c>
      <c r="D302">
        <v>36</v>
      </c>
      <c r="E302">
        <v>304</v>
      </c>
      <c r="F302">
        <v>760</v>
      </c>
      <c r="G302" s="3" t="s">
        <v>313</v>
      </c>
    </row>
    <row r="303" spans="1:7" x14ac:dyDescent="0.25">
      <c r="A303" s="14">
        <v>9398</v>
      </c>
      <c r="B303" s="15">
        <v>42266</v>
      </c>
      <c r="C303">
        <v>1</v>
      </c>
      <c r="D303">
        <v>20</v>
      </c>
      <c r="E303">
        <v>38</v>
      </c>
      <c r="F303">
        <v>100</v>
      </c>
      <c r="G303" s="3" t="s">
        <v>314</v>
      </c>
    </row>
    <row r="304" spans="1:7" x14ac:dyDescent="0.25">
      <c r="A304" s="14">
        <v>9403</v>
      </c>
      <c r="B304" s="15">
        <v>42266</v>
      </c>
      <c r="C304">
        <v>1</v>
      </c>
      <c r="D304">
        <v>6</v>
      </c>
      <c r="E304">
        <v>55</v>
      </c>
      <c r="F304">
        <v>100</v>
      </c>
      <c r="G304" s="3" t="s">
        <v>315</v>
      </c>
    </row>
    <row r="305" spans="1:7" x14ac:dyDescent="0.25">
      <c r="A305" s="14">
        <v>9391</v>
      </c>
      <c r="B305" s="15">
        <v>42266</v>
      </c>
      <c r="C305">
        <v>1</v>
      </c>
      <c r="D305">
        <v>6</v>
      </c>
      <c r="E305">
        <v>35</v>
      </c>
      <c r="F305">
        <v>100</v>
      </c>
      <c r="G305" s="3" t="s">
        <v>316</v>
      </c>
    </row>
    <row r="306" spans="1:7" x14ac:dyDescent="0.25">
      <c r="A306" s="14">
        <v>9352</v>
      </c>
      <c r="B306" s="15">
        <v>42265</v>
      </c>
      <c r="C306">
        <v>1</v>
      </c>
      <c r="D306">
        <v>6</v>
      </c>
      <c r="E306">
        <v>33</v>
      </c>
      <c r="F306">
        <v>100</v>
      </c>
      <c r="G306" s="3" t="s">
        <v>317</v>
      </c>
    </row>
    <row r="307" spans="1:7" x14ac:dyDescent="0.25">
      <c r="A307" s="14">
        <v>9402</v>
      </c>
      <c r="B307" s="15">
        <v>42266</v>
      </c>
      <c r="C307">
        <v>3</v>
      </c>
      <c r="D307">
        <v>19</v>
      </c>
      <c r="E307">
        <v>105</v>
      </c>
      <c r="F307">
        <v>300</v>
      </c>
      <c r="G307" s="3" t="s">
        <v>318</v>
      </c>
    </row>
    <row r="308" spans="1:7" x14ac:dyDescent="0.25">
      <c r="A308" s="14">
        <v>9378</v>
      </c>
      <c r="B308" s="15">
        <v>42266</v>
      </c>
      <c r="C308">
        <v>2</v>
      </c>
      <c r="D308">
        <v>25</v>
      </c>
      <c r="E308">
        <v>296</v>
      </c>
      <c r="F308">
        <v>800</v>
      </c>
      <c r="G308" s="3" t="s">
        <v>319</v>
      </c>
    </row>
    <row r="309" spans="1:7" x14ac:dyDescent="0.25">
      <c r="A309" s="14">
        <v>9401</v>
      </c>
      <c r="B309" s="15">
        <v>42266</v>
      </c>
      <c r="C309">
        <v>1</v>
      </c>
      <c r="D309">
        <v>16</v>
      </c>
      <c r="E309">
        <v>195</v>
      </c>
      <c r="F309">
        <v>360</v>
      </c>
      <c r="G309" s="3" t="s">
        <v>320</v>
      </c>
    </row>
    <row r="310" spans="1:7" x14ac:dyDescent="0.25">
      <c r="A310" s="14">
        <v>9374</v>
      </c>
      <c r="B310" s="15">
        <v>42266</v>
      </c>
      <c r="C310">
        <v>3</v>
      </c>
      <c r="D310">
        <v>16</v>
      </c>
      <c r="E310">
        <v>157</v>
      </c>
      <c r="F310">
        <v>300</v>
      </c>
      <c r="G310" s="3" t="s">
        <v>321</v>
      </c>
    </row>
    <row r="311" spans="1:7" x14ac:dyDescent="0.25">
      <c r="A311" s="14">
        <v>9396</v>
      </c>
      <c r="B311" s="15">
        <v>42266</v>
      </c>
      <c r="C311">
        <v>1</v>
      </c>
      <c r="D311">
        <v>7</v>
      </c>
      <c r="E311">
        <v>38</v>
      </c>
      <c r="F311">
        <v>100</v>
      </c>
      <c r="G311" s="3" t="s">
        <v>322</v>
      </c>
    </row>
    <row r="312" spans="1:7" x14ac:dyDescent="0.25">
      <c r="A312" s="14">
        <v>9435</v>
      </c>
      <c r="B312" s="15">
        <v>42266</v>
      </c>
      <c r="C312">
        <v>1</v>
      </c>
      <c r="D312">
        <v>16</v>
      </c>
      <c r="E312">
        <v>60</v>
      </c>
      <c r="F312">
        <v>300</v>
      </c>
      <c r="G312" s="3" t="s">
        <v>323</v>
      </c>
    </row>
    <row r="313" spans="1:7" x14ac:dyDescent="0.25">
      <c r="A313" s="14">
        <v>9394</v>
      </c>
      <c r="B313" s="15">
        <v>42266</v>
      </c>
      <c r="C313">
        <v>1</v>
      </c>
      <c r="D313">
        <v>5</v>
      </c>
      <c r="E313">
        <v>16</v>
      </c>
      <c r="F313">
        <v>100</v>
      </c>
      <c r="G313" s="3" t="s">
        <v>324</v>
      </c>
    </row>
    <row r="314" spans="1:7" x14ac:dyDescent="0.25">
      <c r="A314" s="14">
        <v>9404</v>
      </c>
      <c r="B314" s="15">
        <v>42266</v>
      </c>
      <c r="C314">
        <v>1</v>
      </c>
      <c r="D314">
        <v>12</v>
      </c>
      <c r="E314">
        <v>66</v>
      </c>
      <c r="F314">
        <v>200</v>
      </c>
      <c r="G314" s="3" t="s">
        <v>325</v>
      </c>
    </row>
    <row r="315" spans="1:7" x14ac:dyDescent="0.25">
      <c r="A315" s="14">
        <v>9397</v>
      </c>
      <c r="B315" s="15">
        <v>42266</v>
      </c>
      <c r="C315">
        <v>4</v>
      </c>
      <c r="D315">
        <v>28</v>
      </c>
      <c r="E315">
        <v>133.5</v>
      </c>
      <c r="F315">
        <v>425</v>
      </c>
      <c r="G315" s="3" t="s">
        <v>326</v>
      </c>
    </row>
    <row r="316" spans="1:7" x14ac:dyDescent="0.25">
      <c r="A316" s="14">
        <v>9400</v>
      </c>
      <c r="B316" s="15">
        <v>42266</v>
      </c>
      <c r="C316">
        <v>1</v>
      </c>
      <c r="D316">
        <v>7</v>
      </c>
      <c r="E316">
        <v>32</v>
      </c>
      <c r="F316">
        <v>100</v>
      </c>
      <c r="G316" s="3" t="s">
        <v>327</v>
      </c>
    </row>
    <row r="317" spans="1:7" x14ac:dyDescent="0.25">
      <c r="A317" s="14">
        <v>9410</v>
      </c>
      <c r="B317" s="15">
        <v>42266</v>
      </c>
      <c r="C317">
        <v>6</v>
      </c>
      <c r="D317">
        <v>76</v>
      </c>
      <c r="E317">
        <v>386.25</v>
      </c>
      <c r="F317">
        <f>100+1150</f>
        <v>1250</v>
      </c>
      <c r="G317" s="3" t="s">
        <v>328</v>
      </c>
    </row>
    <row r="318" spans="1:7" x14ac:dyDescent="0.25">
      <c r="A318" s="14">
        <v>9444</v>
      </c>
      <c r="B318" s="15">
        <v>42267</v>
      </c>
      <c r="C318">
        <v>4</v>
      </c>
      <c r="D318">
        <v>27</v>
      </c>
      <c r="E318">
        <v>175.5</v>
      </c>
      <c r="F318">
        <v>400</v>
      </c>
      <c r="G318" s="3" t="s">
        <v>329</v>
      </c>
    </row>
    <row r="319" spans="1:7" x14ac:dyDescent="0.25">
      <c r="A319" s="14">
        <v>9463</v>
      </c>
      <c r="B319" s="15">
        <v>42267</v>
      </c>
      <c r="C319">
        <v>2</v>
      </c>
      <c r="D319">
        <v>35</v>
      </c>
      <c r="E319">
        <v>125</v>
      </c>
      <c r="F319">
        <v>500</v>
      </c>
      <c r="G319" s="3" t="s">
        <v>330</v>
      </c>
    </row>
    <row r="320" spans="1:7" x14ac:dyDescent="0.25">
      <c r="A320" s="14">
        <v>9454</v>
      </c>
      <c r="B320" s="15">
        <v>42267</v>
      </c>
      <c r="C320">
        <v>1</v>
      </c>
      <c r="D320">
        <v>11</v>
      </c>
      <c r="E320">
        <v>60</v>
      </c>
      <c r="F320">
        <v>200</v>
      </c>
      <c r="G320" s="3" t="s">
        <v>331</v>
      </c>
    </row>
    <row r="321" spans="1:7" x14ac:dyDescent="0.25">
      <c r="A321" s="14">
        <v>9461</v>
      </c>
      <c r="B321" s="15">
        <v>42267</v>
      </c>
      <c r="C321">
        <v>8</v>
      </c>
      <c r="D321">
        <v>53</v>
      </c>
      <c r="E321">
        <v>203.5</v>
      </c>
      <c r="F321">
        <v>850</v>
      </c>
      <c r="G321" s="3" t="s">
        <v>332</v>
      </c>
    </row>
    <row r="322" spans="1:7" x14ac:dyDescent="0.25">
      <c r="A322" s="14">
        <v>9325</v>
      </c>
      <c r="B322" s="15">
        <v>42265</v>
      </c>
      <c r="C322">
        <v>2</v>
      </c>
      <c r="D322">
        <v>36</v>
      </c>
      <c r="E322">
        <v>140</v>
      </c>
      <c r="F322">
        <v>700</v>
      </c>
      <c r="G322" s="3" t="s">
        <v>333</v>
      </c>
    </row>
    <row r="323" spans="1:7" x14ac:dyDescent="0.25">
      <c r="A323" s="14">
        <v>9442</v>
      </c>
      <c r="B323" s="15">
        <v>42267</v>
      </c>
      <c r="C323">
        <v>2</v>
      </c>
      <c r="D323">
        <v>12</v>
      </c>
      <c r="E323">
        <v>83.5</v>
      </c>
      <c r="F323">
        <v>205</v>
      </c>
      <c r="G323" s="3" t="s">
        <v>334</v>
      </c>
    </row>
    <row r="324" spans="1:7" x14ac:dyDescent="0.25">
      <c r="A324" s="14">
        <v>9460</v>
      </c>
      <c r="B324" s="15">
        <v>42267</v>
      </c>
      <c r="C324">
        <v>2</v>
      </c>
      <c r="D324">
        <v>15</v>
      </c>
      <c r="E324">
        <v>84</v>
      </c>
      <c r="F324">
        <v>300</v>
      </c>
      <c r="G324" s="3" t="s">
        <v>335</v>
      </c>
    </row>
    <row r="325" spans="1:7" x14ac:dyDescent="0.25">
      <c r="A325" s="14">
        <v>9466</v>
      </c>
      <c r="B325" s="15">
        <v>42267</v>
      </c>
      <c r="C325">
        <v>3</v>
      </c>
      <c r="D325">
        <v>22</v>
      </c>
      <c r="E325">
        <v>102.25</v>
      </c>
      <c r="F325">
        <v>225</v>
      </c>
      <c r="G325" s="3" t="s">
        <v>336</v>
      </c>
    </row>
    <row r="326" spans="1:7" x14ac:dyDescent="0.25">
      <c r="A326" s="14">
        <v>9452</v>
      </c>
      <c r="B326" s="15">
        <v>42267</v>
      </c>
      <c r="C326">
        <v>3</v>
      </c>
      <c r="D326">
        <v>30</v>
      </c>
      <c r="E326">
        <v>237.6</v>
      </c>
      <c r="F326">
        <v>720</v>
      </c>
      <c r="G326" s="3" t="s">
        <v>337</v>
      </c>
    </row>
    <row r="327" spans="1:7" x14ac:dyDescent="0.25">
      <c r="A327" s="14">
        <v>9382</v>
      </c>
      <c r="B327" s="15">
        <v>42266</v>
      </c>
      <c r="C327">
        <v>2</v>
      </c>
      <c r="D327">
        <v>15</v>
      </c>
      <c r="E327">
        <v>134</v>
      </c>
      <c r="F327">
        <v>400</v>
      </c>
      <c r="G327" s="3" t="s">
        <v>338</v>
      </c>
    </row>
    <row r="328" spans="1:7" x14ac:dyDescent="0.25">
      <c r="A328" s="14">
        <v>9388</v>
      </c>
      <c r="B328" s="15">
        <v>42266</v>
      </c>
      <c r="C328">
        <v>1</v>
      </c>
      <c r="D328">
        <v>7</v>
      </c>
      <c r="E328">
        <v>50</v>
      </c>
      <c r="F328">
        <v>125</v>
      </c>
      <c r="G328" s="3" t="s">
        <v>339</v>
      </c>
    </row>
    <row r="329" spans="1:7" x14ac:dyDescent="0.25">
      <c r="A329" s="14">
        <v>9462</v>
      </c>
      <c r="B329" s="15">
        <v>42267</v>
      </c>
      <c r="C329">
        <v>1</v>
      </c>
      <c r="D329">
        <v>9</v>
      </c>
      <c r="E329">
        <v>45</v>
      </c>
      <c r="F329">
        <v>100</v>
      </c>
      <c r="G329" s="3" t="s">
        <v>15</v>
      </c>
    </row>
    <row r="330" spans="1:7" x14ac:dyDescent="0.25">
      <c r="A330" s="14">
        <v>9445</v>
      </c>
      <c r="B330" s="15">
        <v>42267</v>
      </c>
      <c r="C330">
        <v>5</v>
      </c>
      <c r="D330">
        <v>55</v>
      </c>
      <c r="E330">
        <v>234.9</v>
      </c>
      <c r="F330">
        <v>540</v>
      </c>
      <c r="G330" s="3" t="s">
        <v>340</v>
      </c>
    </row>
    <row r="331" spans="1:7" x14ac:dyDescent="0.25">
      <c r="A331" s="14">
        <v>9458</v>
      </c>
      <c r="B331" s="15">
        <v>42267</v>
      </c>
      <c r="C331">
        <v>1</v>
      </c>
      <c r="D331">
        <v>5</v>
      </c>
      <c r="E331">
        <v>30</v>
      </c>
      <c r="F331">
        <v>100</v>
      </c>
      <c r="G331" s="3" t="s">
        <v>341</v>
      </c>
    </row>
    <row r="332" spans="1:7" x14ac:dyDescent="0.25">
      <c r="A332" s="14">
        <v>9455</v>
      </c>
      <c r="B332" s="15">
        <v>42267</v>
      </c>
      <c r="C332">
        <v>16</v>
      </c>
      <c r="D332">
        <v>174</v>
      </c>
      <c r="E332">
        <v>936.5</v>
      </c>
      <c r="F332">
        <f>425+2550</f>
        <v>2975</v>
      </c>
      <c r="G332" s="3" t="s">
        <v>33</v>
      </c>
    </row>
    <row r="333" spans="1:7" x14ac:dyDescent="0.25">
      <c r="A333" s="14">
        <v>9436</v>
      </c>
      <c r="B333" s="15">
        <v>42267</v>
      </c>
      <c r="C333">
        <v>14</v>
      </c>
      <c r="D333">
        <v>90</v>
      </c>
      <c r="E333">
        <v>622.5</v>
      </c>
      <c r="F333">
        <f>150+800</f>
        <v>950</v>
      </c>
      <c r="G333" s="3" t="s">
        <v>342</v>
      </c>
    </row>
    <row r="334" spans="1:7" x14ac:dyDescent="0.25">
      <c r="A334" s="14">
        <v>9437</v>
      </c>
      <c r="B334" s="15">
        <v>42267</v>
      </c>
      <c r="C334">
        <v>3</v>
      </c>
      <c r="D334">
        <v>25</v>
      </c>
      <c r="E334">
        <v>315</v>
      </c>
      <c r="F334">
        <v>500</v>
      </c>
      <c r="G334" s="3" t="s">
        <v>343</v>
      </c>
    </row>
    <row r="335" spans="1:7" x14ac:dyDescent="0.25">
      <c r="A335" s="14">
        <v>9438</v>
      </c>
      <c r="B335" s="15">
        <v>42267</v>
      </c>
      <c r="C335">
        <v>5</v>
      </c>
      <c r="D335">
        <v>30</v>
      </c>
      <c r="E335">
        <v>468.75</v>
      </c>
      <c r="F335">
        <v>700</v>
      </c>
      <c r="G335" s="3" t="s">
        <v>344</v>
      </c>
    </row>
    <row r="336" spans="1:7" x14ac:dyDescent="0.25">
      <c r="A336" s="14">
        <v>9439</v>
      </c>
      <c r="B336" s="15">
        <v>42267</v>
      </c>
      <c r="C336">
        <v>6</v>
      </c>
      <c r="D336">
        <v>35</v>
      </c>
      <c r="E336">
        <v>471.25</v>
      </c>
      <c r="F336">
        <v>700</v>
      </c>
      <c r="G336" s="3" t="s">
        <v>345</v>
      </c>
    </row>
    <row r="337" spans="1:7" x14ac:dyDescent="0.25">
      <c r="A337" s="14">
        <v>9451</v>
      </c>
      <c r="B337" s="15">
        <v>42267</v>
      </c>
      <c r="C337">
        <v>2</v>
      </c>
      <c r="D337">
        <v>13</v>
      </c>
      <c r="E337">
        <v>46</v>
      </c>
      <c r="F337">
        <v>200</v>
      </c>
      <c r="G337" s="3" t="s">
        <v>346</v>
      </c>
    </row>
    <row r="338" spans="1:7" x14ac:dyDescent="0.25">
      <c r="A338" s="14">
        <v>9511</v>
      </c>
      <c r="B338" s="15">
        <v>42269</v>
      </c>
      <c r="C338">
        <v>1</v>
      </c>
      <c r="D338">
        <v>8</v>
      </c>
      <c r="E338">
        <v>28</v>
      </c>
      <c r="F338">
        <v>100</v>
      </c>
      <c r="G338" s="3" t="s">
        <v>347</v>
      </c>
    </row>
    <row r="339" spans="1:7" x14ac:dyDescent="0.25">
      <c r="A339" s="14">
        <v>9485</v>
      </c>
      <c r="B339" s="15">
        <v>42269</v>
      </c>
      <c r="C339">
        <v>1</v>
      </c>
      <c r="D339">
        <v>15</v>
      </c>
      <c r="E339">
        <v>140</v>
      </c>
      <c r="F339">
        <v>400</v>
      </c>
      <c r="G339" s="3" t="s">
        <v>348</v>
      </c>
    </row>
    <row r="340" spans="1:7" x14ac:dyDescent="0.25">
      <c r="A340" s="14">
        <v>9506</v>
      </c>
      <c r="B340" s="15">
        <v>42269</v>
      </c>
      <c r="C340">
        <v>8</v>
      </c>
      <c r="D340">
        <v>50</v>
      </c>
      <c r="E340">
        <v>276.5</v>
      </c>
      <c r="F340">
        <f>250+625</f>
        <v>875</v>
      </c>
      <c r="G340" s="3" t="s">
        <v>349</v>
      </c>
    </row>
    <row r="341" spans="1:7" x14ac:dyDescent="0.25">
      <c r="A341" s="14">
        <v>9518</v>
      </c>
      <c r="B341" s="15">
        <v>42269</v>
      </c>
      <c r="C341">
        <v>1</v>
      </c>
      <c r="D341">
        <v>6</v>
      </c>
      <c r="E341">
        <v>35</v>
      </c>
      <c r="F341">
        <v>100</v>
      </c>
      <c r="G341" s="3" t="s">
        <v>350</v>
      </c>
    </row>
    <row r="342" spans="1:7" x14ac:dyDescent="0.25">
      <c r="A342" s="14">
        <v>9490</v>
      </c>
      <c r="B342" s="15">
        <v>42269</v>
      </c>
      <c r="C342">
        <v>1</v>
      </c>
      <c r="D342">
        <v>10</v>
      </c>
      <c r="E342">
        <v>30</v>
      </c>
      <c r="F342">
        <v>100</v>
      </c>
      <c r="G342" s="3" t="s">
        <v>351</v>
      </c>
    </row>
    <row r="343" spans="1:7" x14ac:dyDescent="0.25">
      <c r="A343" s="14">
        <v>9476</v>
      </c>
      <c r="B343" s="15">
        <v>42269</v>
      </c>
      <c r="C343">
        <v>2</v>
      </c>
      <c r="D343">
        <v>10</v>
      </c>
      <c r="E343">
        <v>109</v>
      </c>
      <c r="F343">
        <v>200</v>
      </c>
      <c r="G343" s="3" t="s">
        <v>352</v>
      </c>
    </row>
    <row r="344" spans="1:7" x14ac:dyDescent="0.25">
      <c r="A344" s="14">
        <v>9517</v>
      </c>
      <c r="B344" s="15">
        <v>42269</v>
      </c>
      <c r="C344">
        <v>1</v>
      </c>
      <c r="D344">
        <v>8</v>
      </c>
      <c r="E344">
        <v>35</v>
      </c>
      <c r="F344">
        <v>100</v>
      </c>
      <c r="G344" s="3" t="s">
        <v>353</v>
      </c>
    </row>
    <row r="345" spans="1:7" x14ac:dyDescent="0.25">
      <c r="A345" s="14">
        <v>9484</v>
      </c>
      <c r="B345" s="15">
        <v>42269</v>
      </c>
      <c r="C345">
        <v>1</v>
      </c>
      <c r="D345">
        <v>11</v>
      </c>
      <c r="E345">
        <v>73</v>
      </c>
      <c r="F345">
        <v>200</v>
      </c>
      <c r="G345" s="3" t="s">
        <v>354</v>
      </c>
    </row>
    <row r="346" spans="1:7" x14ac:dyDescent="0.25">
      <c r="A346" s="14">
        <v>9557</v>
      </c>
      <c r="B346" s="15">
        <v>42269</v>
      </c>
      <c r="C346">
        <v>1</v>
      </c>
      <c r="D346">
        <v>6</v>
      </c>
      <c r="E346">
        <v>45</v>
      </c>
      <c r="F346">
        <v>150</v>
      </c>
      <c r="G346" s="3" t="s">
        <v>355</v>
      </c>
    </row>
    <row r="347" spans="1:7" x14ac:dyDescent="0.25">
      <c r="A347" s="14">
        <v>9521</v>
      </c>
      <c r="B347" s="15">
        <v>42269</v>
      </c>
      <c r="C347">
        <v>1</v>
      </c>
      <c r="D347">
        <v>9</v>
      </c>
      <c r="E347">
        <v>65</v>
      </c>
      <c r="F347">
        <v>250</v>
      </c>
      <c r="G347" s="3" t="s">
        <v>356</v>
      </c>
    </row>
    <row r="348" spans="1:7" x14ac:dyDescent="0.25">
      <c r="A348" s="14">
        <v>9546</v>
      </c>
      <c r="B348" s="15">
        <v>42269</v>
      </c>
      <c r="C348">
        <v>1</v>
      </c>
      <c r="D348">
        <v>12</v>
      </c>
      <c r="E348">
        <v>70</v>
      </c>
      <c r="F348">
        <v>250</v>
      </c>
      <c r="G348" s="3" t="s">
        <v>357</v>
      </c>
    </row>
    <row r="349" spans="1:7" x14ac:dyDescent="0.25">
      <c r="A349" s="14">
        <v>9536</v>
      </c>
      <c r="B349" s="15">
        <v>42269</v>
      </c>
      <c r="C349">
        <v>4</v>
      </c>
      <c r="D349">
        <v>23</v>
      </c>
      <c r="E349">
        <v>140</v>
      </c>
      <c r="F349">
        <v>500</v>
      </c>
      <c r="G349" s="3" t="s">
        <v>358</v>
      </c>
    </row>
    <row r="350" spans="1:7" x14ac:dyDescent="0.25">
      <c r="A350" s="14">
        <v>9478</v>
      </c>
      <c r="B350" s="15">
        <v>42269</v>
      </c>
      <c r="C350">
        <v>12</v>
      </c>
      <c r="D350">
        <v>129</v>
      </c>
      <c r="E350">
        <v>563.76</v>
      </c>
      <c r="F350">
        <v>1296</v>
      </c>
      <c r="G350" s="3" t="s">
        <v>359</v>
      </c>
    </row>
    <row r="351" spans="1:7" x14ac:dyDescent="0.25">
      <c r="A351" s="14">
        <v>9483</v>
      </c>
      <c r="B351" s="15">
        <v>42269</v>
      </c>
      <c r="C351">
        <v>3</v>
      </c>
      <c r="D351">
        <v>40</v>
      </c>
      <c r="E351">
        <v>251.5</v>
      </c>
      <c r="F351">
        <v>950</v>
      </c>
      <c r="G351" s="3" t="s">
        <v>360</v>
      </c>
    </row>
    <row r="352" spans="1:7" x14ac:dyDescent="0.25">
      <c r="A352" s="14">
        <v>9516</v>
      </c>
      <c r="B352" s="15">
        <v>42269</v>
      </c>
      <c r="C352">
        <v>2</v>
      </c>
      <c r="D352">
        <v>26</v>
      </c>
      <c r="E352">
        <v>35</v>
      </c>
      <c r="F352">
        <v>100</v>
      </c>
      <c r="G352" s="3" t="s">
        <v>361</v>
      </c>
    </row>
    <row r="353" spans="1:7" x14ac:dyDescent="0.25">
      <c r="A353" s="14">
        <v>9500</v>
      </c>
      <c r="B353" s="15">
        <v>42269</v>
      </c>
      <c r="C353">
        <v>6</v>
      </c>
      <c r="D353">
        <v>35</v>
      </c>
      <c r="E353">
        <v>226</v>
      </c>
      <c r="F353">
        <v>600</v>
      </c>
      <c r="G353" s="3" t="s">
        <v>362</v>
      </c>
    </row>
    <row r="354" spans="1:7" x14ac:dyDescent="0.25">
      <c r="A354" s="14">
        <v>9498</v>
      </c>
      <c r="B354" s="15">
        <v>42269</v>
      </c>
      <c r="C354">
        <v>9</v>
      </c>
      <c r="D354">
        <v>100</v>
      </c>
      <c r="E354">
        <v>787.2</v>
      </c>
      <c r="F354">
        <v>2400</v>
      </c>
      <c r="G354" s="3" t="s">
        <v>34</v>
      </c>
    </row>
    <row r="355" spans="1:7" x14ac:dyDescent="0.25">
      <c r="A355" s="14">
        <v>9499</v>
      </c>
      <c r="B355" s="15">
        <v>42269</v>
      </c>
      <c r="C355">
        <v>3</v>
      </c>
      <c r="D355">
        <v>29</v>
      </c>
      <c r="E355">
        <v>70</v>
      </c>
      <c r="F355">
        <v>200</v>
      </c>
      <c r="G355" s="3" t="s">
        <v>363</v>
      </c>
    </row>
    <row r="356" spans="1:7" x14ac:dyDescent="0.25">
      <c r="A356" s="14">
        <v>9497</v>
      </c>
      <c r="B356" s="15">
        <v>42269</v>
      </c>
      <c r="C356">
        <v>1</v>
      </c>
      <c r="D356">
        <v>6</v>
      </c>
      <c r="E356">
        <v>33</v>
      </c>
      <c r="F356">
        <v>100</v>
      </c>
      <c r="G356" s="3" t="s">
        <v>364</v>
      </c>
    </row>
    <row r="357" spans="1:7" x14ac:dyDescent="0.25">
      <c r="A357" s="14">
        <v>9556</v>
      </c>
      <c r="B357" s="15">
        <v>42269</v>
      </c>
      <c r="C357">
        <v>1</v>
      </c>
      <c r="D357">
        <v>12</v>
      </c>
      <c r="E357">
        <v>82.5</v>
      </c>
      <c r="F357">
        <v>200</v>
      </c>
      <c r="G357" s="3" t="s">
        <v>365</v>
      </c>
    </row>
    <row r="358" spans="1:7" x14ac:dyDescent="0.25">
      <c r="A358" s="14">
        <v>9539</v>
      </c>
      <c r="B358" s="15">
        <v>42269</v>
      </c>
      <c r="C358">
        <v>1</v>
      </c>
      <c r="D358">
        <v>5</v>
      </c>
      <c r="E358">
        <v>40.6</v>
      </c>
      <c r="F358">
        <v>62</v>
      </c>
      <c r="G358" s="3" t="s">
        <v>366</v>
      </c>
    </row>
    <row r="359" spans="1:7" x14ac:dyDescent="0.25">
      <c r="A359" s="14">
        <v>9541</v>
      </c>
      <c r="B359" s="15">
        <v>42269</v>
      </c>
      <c r="C359">
        <v>1</v>
      </c>
      <c r="D359">
        <v>11</v>
      </c>
      <c r="E359">
        <v>75</v>
      </c>
      <c r="F359">
        <v>150</v>
      </c>
      <c r="G359" s="3" t="s">
        <v>367</v>
      </c>
    </row>
    <row r="360" spans="1:7" x14ac:dyDescent="0.25">
      <c r="A360" s="14">
        <v>9477</v>
      </c>
      <c r="B360" s="15">
        <v>42269</v>
      </c>
      <c r="C360">
        <v>2</v>
      </c>
      <c r="D360">
        <v>19</v>
      </c>
      <c r="E360">
        <v>50</v>
      </c>
      <c r="F360">
        <v>100</v>
      </c>
      <c r="G360" s="3" t="s">
        <v>368</v>
      </c>
    </row>
    <row r="361" spans="1:7" x14ac:dyDescent="0.25">
      <c r="A361" s="14">
        <v>9523</v>
      </c>
      <c r="B361" s="15">
        <v>42269</v>
      </c>
      <c r="C361">
        <v>3</v>
      </c>
      <c r="D361">
        <v>20</v>
      </c>
      <c r="E361">
        <v>166.5</v>
      </c>
      <c r="F361">
        <f>125+300</f>
        <v>425</v>
      </c>
      <c r="G361" s="3" t="s">
        <v>369</v>
      </c>
    </row>
    <row r="362" spans="1:7" x14ac:dyDescent="0.25">
      <c r="A362" s="14">
        <v>9502</v>
      </c>
      <c r="B362" s="15">
        <v>42269</v>
      </c>
      <c r="C362">
        <v>1</v>
      </c>
      <c r="D362">
        <v>10</v>
      </c>
      <c r="E362">
        <v>77.25</v>
      </c>
      <c r="F362">
        <v>150</v>
      </c>
      <c r="G362" s="3" t="s">
        <v>370</v>
      </c>
    </row>
    <row r="363" spans="1:7" x14ac:dyDescent="0.25">
      <c r="A363" s="14">
        <v>9526</v>
      </c>
      <c r="B363" s="15">
        <v>42269</v>
      </c>
      <c r="C363">
        <v>1</v>
      </c>
      <c r="D363">
        <v>13</v>
      </c>
      <c r="E363">
        <v>80</v>
      </c>
      <c r="F363">
        <v>200</v>
      </c>
      <c r="G363" s="3" t="s">
        <v>371</v>
      </c>
    </row>
    <row r="364" spans="1:7" x14ac:dyDescent="0.25">
      <c r="A364" s="14">
        <v>9495</v>
      </c>
      <c r="B364" s="15">
        <v>42269</v>
      </c>
      <c r="C364">
        <v>2</v>
      </c>
      <c r="D364">
        <v>10</v>
      </c>
      <c r="E364">
        <v>83</v>
      </c>
      <c r="F364">
        <v>175</v>
      </c>
      <c r="G364" s="3" t="s">
        <v>372</v>
      </c>
    </row>
    <row r="365" spans="1:7" x14ac:dyDescent="0.25">
      <c r="A365" s="14">
        <v>9496</v>
      </c>
      <c r="B365" s="15">
        <v>42269</v>
      </c>
      <c r="C365">
        <v>1</v>
      </c>
      <c r="D365">
        <v>8</v>
      </c>
      <c r="E365">
        <v>69.599999999999994</v>
      </c>
      <c r="F365">
        <v>72</v>
      </c>
      <c r="G365" s="3" t="s">
        <v>373</v>
      </c>
    </row>
    <row r="366" spans="1:7" x14ac:dyDescent="0.25">
      <c r="A366" s="14">
        <v>9515</v>
      </c>
      <c r="B366" s="15">
        <v>42269</v>
      </c>
      <c r="C366">
        <v>5</v>
      </c>
      <c r="D366">
        <v>38</v>
      </c>
      <c r="E366">
        <v>182</v>
      </c>
      <c r="F366">
        <v>525</v>
      </c>
      <c r="G366" s="3" t="s">
        <v>374</v>
      </c>
    </row>
    <row r="367" spans="1:7" x14ac:dyDescent="0.25">
      <c r="A367" s="14">
        <v>9540</v>
      </c>
      <c r="B367" s="15">
        <v>42269</v>
      </c>
      <c r="C367">
        <v>6</v>
      </c>
      <c r="D367">
        <v>67</v>
      </c>
      <c r="E367">
        <v>184</v>
      </c>
      <c r="F367">
        <f>300+900</f>
        <v>1200</v>
      </c>
      <c r="G367" s="3" t="s">
        <v>375</v>
      </c>
    </row>
    <row r="368" spans="1:7" x14ac:dyDescent="0.25">
      <c r="A368" s="14">
        <v>9567</v>
      </c>
      <c r="B368" s="15">
        <v>42270</v>
      </c>
      <c r="C368">
        <v>10</v>
      </c>
      <c r="D368">
        <v>73</v>
      </c>
      <c r="E368">
        <v>534</v>
      </c>
      <c r="F368">
        <f>572+800</f>
        <v>1372</v>
      </c>
      <c r="G368" s="3" t="s">
        <v>376</v>
      </c>
    </row>
    <row r="369" spans="1:7" x14ac:dyDescent="0.25">
      <c r="A369" s="14">
        <v>9568</v>
      </c>
      <c r="B369" s="15">
        <v>42270</v>
      </c>
      <c r="C369">
        <v>6</v>
      </c>
      <c r="D369">
        <v>60</v>
      </c>
      <c r="E369">
        <v>364.5</v>
      </c>
      <c r="F369">
        <f>340+400</f>
        <v>740</v>
      </c>
      <c r="G369" s="3" t="s">
        <v>377</v>
      </c>
    </row>
    <row r="370" spans="1:7" x14ac:dyDescent="0.25">
      <c r="A370" s="14">
        <v>9569</v>
      </c>
      <c r="B370" s="15">
        <v>42270</v>
      </c>
      <c r="C370">
        <v>4</v>
      </c>
      <c r="D370">
        <v>35</v>
      </c>
      <c r="E370">
        <v>199.5</v>
      </c>
      <c r="F370">
        <f>200+300</f>
        <v>500</v>
      </c>
      <c r="G370" s="3" t="s">
        <v>378</v>
      </c>
    </row>
    <row r="371" spans="1:7" x14ac:dyDescent="0.25">
      <c r="A371" s="14">
        <v>9591</v>
      </c>
      <c r="B371" s="15">
        <v>42270</v>
      </c>
      <c r="C371">
        <v>3</v>
      </c>
      <c r="D371">
        <v>20</v>
      </c>
      <c r="E371">
        <v>133.25</v>
      </c>
      <c r="F371">
        <v>300</v>
      </c>
      <c r="G371" s="3" t="s">
        <v>379</v>
      </c>
    </row>
    <row r="372" spans="1:7" x14ac:dyDescent="0.25">
      <c r="A372" s="14">
        <v>9475</v>
      </c>
      <c r="B372" s="15">
        <v>42269</v>
      </c>
      <c r="C372">
        <v>1</v>
      </c>
      <c r="D372">
        <v>14</v>
      </c>
      <c r="E372">
        <v>135</v>
      </c>
      <c r="F372">
        <v>200</v>
      </c>
      <c r="G372" s="3" t="s">
        <v>380</v>
      </c>
    </row>
    <row r="373" spans="1:7" x14ac:dyDescent="0.25">
      <c r="A373" s="14">
        <v>9519</v>
      </c>
      <c r="B373" s="15">
        <v>42269</v>
      </c>
      <c r="C373">
        <v>1</v>
      </c>
      <c r="D373">
        <v>10</v>
      </c>
      <c r="E373">
        <v>83.5</v>
      </c>
      <c r="F373">
        <v>195</v>
      </c>
      <c r="G373" s="3" t="s">
        <v>381</v>
      </c>
    </row>
    <row r="374" spans="1:7" x14ac:dyDescent="0.25">
      <c r="A374" s="14">
        <v>9525</v>
      </c>
      <c r="B374" s="15">
        <v>42269</v>
      </c>
      <c r="C374">
        <v>5</v>
      </c>
      <c r="D374">
        <v>44</v>
      </c>
      <c r="E374">
        <v>237.75</v>
      </c>
      <c r="F374">
        <f>300+400</f>
        <v>700</v>
      </c>
      <c r="G374" s="3" t="s">
        <v>382</v>
      </c>
    </row>
    <row r="375" spans="1:7" x14ac:dyDescent="0.25">
      <c r="A375" s="14">
        <v>9529</v>
      </c>
      <c r="B375" s="15">
        <v>42269</v>
      </c>
      <c r="C375">
        <v>4</v>
      </c>
      <c r="D375">
        <v>55</v>
      </c>
      <c r="E375">
        <v>255</v>
      </c>
      <c r="F375">
        <v>1000</v>
      </c>
      <c r="G375" s="3" t="s">
        <v>16</v>
      </c>
    </row>
    <row r="376" spans="1:7" x14ac:dyDescent="0.25">
      <c r="A376" s="14">
        <v>9528</v>
      </c>
      <c r="B376" s="15">
        <v>42269</v>
      </c>
      <c r="C376">
        <v>1</v>
      </c>
      <c r="D376">
        <v>10</v>
      </c>
      <c r="E376">
        <v>70</v>
      </c>
      <c r="F376">
        <v>250</v>
      </c>
      <c r="G376" s="3" t="s">
        <v>383</v>
      </c>
    </row>
    <row r="377" spans="1:7" x14ac:dyDescent="0.25">
      <c r="A377" s="14">
        <v>9612</v>
      </c>
      <c r="B377" s="15">
        <v>42270</v>
      </c>
      <c r="C377">
        <v>5</v>
      </c>
      <c r="D377">
        <v>54</v>
      </c>
      <c r="E377">
        <v>234.9</v>
      </c>
      <c r="F377">
        <v>540</v>
      </c>
      <c r="G377" s="3" t="s">
        <v>384</v>
      </c>
    </row>
    <row r="378" spans="1:7" x14ac:dyDescent="0.25">
      <c r="A378" s="14">
        <v>9491</v>
      </c>
      <c r="B378" s="15">
        <v>42269</v>
      </c>
      <c r="C378">
        <v>4</v>
      </c>
      <c r="D378">
        <v>25</v>
      </c>
      <c r="E378">
        <v>211.5</v>
      </c>
      <c r="F378">
        <v>750</v>
      </c>
      <c r="G378" s="3" t="s">
        <v>385</v>
      </c>
    </row>
    <row r="379" spans="1:7" x14ac:dyDescent="0.25">
      <c r="A379" s="14">
        <v>9560</v>
      </c>
      <c r="B379" s="15">
        <v>42270</v>
      </c>
      <c r="C379">
        <v>4</v>
      </c>
      <c r="D379">
        <v>20</v>
      </c>
      <c r="E379">
        <v>205</v>
      </c>
      <c r="F379">
        <v>400</v>
      </c>
      <c r="G379" s="3" t="s">
        <v>386</v>
      </c>
    </row>
    <row r="380" spans="1:7" x14ac:dyDescent="0.25">
      <c r="A380" s="14">
        <v>9587</v>
      </c>
      <c r="B380" s="15">
        <v>42270</v>
      </c>
      <c r="C380">
        <v>2</v>
      </c>
      <c r="D380">
        <v>12</v>
      </c>
      <c r="E380">
        <v>62.25</v>
      </c>
      <c r="F380">
        <v>175</v>
      </c>
      <c r="G380" s="3" t="s">
        <v>387</v>
      </c>
    </row>
    <row r="381" spans="1:7" x14ac:dyDescent="0.25">
      <c r="A381" s="14">
        <v>9590</v>
      </c>
      <c r="B381" s="15">
        <v>42270</v>
      </c>
      <c r="C381">
        <v>1</v>
      </c>
      <c r="D381">
        <v>12</v>
      </c>
      <c r="E381">
        <v>64</v>
      </c>
      <c r="F381">
        <v>200</v>
      </c>
      <c r="G381" s="3" t="s">
        <v>388</v>
      </c>
    </row>
    <row r="382" spans="1:7" x14ac:dyDescent="0.25">
      <c r="A382" s="14">
        <v>9558</v>
      </c>
      <c r="B382" s="15">
        <v>42270</v>
      </c>
      <c r="C382">
        <v>10</v>
      </c>
      <c r="D382">
        <v>60</v>
      </c>
      <c r="E382">
        <v>414</v>
      </c>
      <c r="F382">
        <v>1100</v>
      </c>
      <c r="G382" s="3" t="s">
        <v>389</v>
      </c>
    </row>
    <row r="383" spans="1:7" x14ac:dyDescent="0.25">
      <c r="A383" s="14">
        <v>9600</v>
      </c>
      <c r="B383" s="15">
        <v>42270</v>
      </c>
      <c r="C383">
        <v>3</v>
      </c>
      <c r="D383">
        <v>20</v>
      </c>
      <c r="E383">
        <v>70</v>
      </c>
      <c r="F383">
        <v>200</v>
      </c>
      <c r="G383" s="3" t="s">
        <v>390</v>
      </c>
    </row>
    <row r="384" spans="1:7" x14ac:dyDescent="0.25">
      <c r="A384" s="14">
        <v>9595</v>
      </c>
      <c r="B384" s="15">
        <v>42270</v>
      </c>
      <c r="C384">
        <v>4</v>
      </c>
      <c r="D384">
        <v>28</v>
      </c>
      <c r="E384">
        <v>238</v>
      </c>
      <c r="F384">
        <v>344</v>
      </c>
      <c r="G384" s="3" t="s">
        <v>391</v>
      </c>
    </row>
    <row r="385" spans="1:7" x14ac:dyDescent="0.25">
      <c r="A385" s="14">
        <v>9563</v>
      </c>
      <c r="B385" s="15">
        <v>42270</v>
      </c>
      <c r="C385">
        <v>2</v>
      </c>
      <c r="D385">
        <v>13</v>
      </c>
      <c r="E385">
        <v>164.5</v>
      </c>
      <c r="F385">
        <f>100+250</f>
        <v>350</v>
      </c>
      <c r="G385" s="3" t="s">
        <v>392</v>
      </c>
    </row>
    <row r="386" spans="1:7" x14ac:dyDescent="0.25">
      <c r="A386" s="14">
        <v>9555</v>
      </c>
      <c r="B386" s="15">
        <v>42269</v>
      </c>
      <c r="C386">
        <v>2</v>
      </c>
      <c r="D386">
        <v>14</v>
      </c>
      <c r="E386">
        <v>172.8</v>
      </c>
      <c r="F386">
        <v>216</v>
      </c>
      <c r="G386" s="3" t="s">
        <v>393</v>
      </c>
    </row>
    <row r="387" spans="1:7" x14ac:dyDescent="0.25">
      <c r="A387" s="14">
        <v>9594</v>
      </c>
      <c r="B387" s="15">
        <v>42270</v>
      </c>
      <c r="C387">
        <v>2</v>
      </c>
      <c r="D387">
        <v>26</v>
      </c>
      <c r="E387">
        <v>190</v>
      </c>
      <c r="F387">
        <v>380</v>
      </c>
      <c r="G387" s="3" t="s">
        <v>394</v>
      </c>
    </row>
    <row r="388" spans="1:7" x14ac:dyDescent="0.25">
      <c r="A388" s="14">
        <v>9554</v>
      </c>
      <c r="B388" s="15">
        <v>42269</v>
      </c>
      <c r="C388">
        <v>2</v>
      </c>
      <c r="D388">
        <v>34</v>
      </c>
      <c r="E388">
        <v>140</v>
      </c>
      <c r="F388">
        <v>500</v>
      </c>
      <c r="G388" s="3" t="s">
        <v>395</v>
      </c>
    </row>
    <row r="389" spans="1:7" x14ac:dyDescent="0.25">
      <c r="A389" s="14">
        <v>9520</v>
      </c>
      <c r="B389" s="15">
        <v>42269</v>
      </c>
      <c r="C389">
        <v>2</v>
      </c>
      <c r="D389">
        <v>18</v>
      </c>
      <c r="E389">
        <v>130</v>
      </c>
      <c r="F389">
        <v>500</v>
      </c>
      <c r="G389" s="3" t="s">
        <v>396</v>
      </c>
    </row>
    <row r="390" spans="1:7" x14ac:dyDescent="0.25">
      <c r="A390" s="14">
        <v>9620</v>
      </c>
      <c r="B390" s="15">
        <v>42271</v>
      </c>
      <c r="C390">
        <v>8</v>
      </c>
      <c r="D390">
        <v>60</v>
      </c>
      <c r="E390">
        <v>180</v>
      </c>
      <c r="F390">
        <v>1000</v>
      </c>
      <c r="G390" s="3" t="s">
        <v>397</v>
      </c>
    </row>
    <row r="391" spans="1:7" x14ac:dyDescent="0.25">
      <c r="A391" s="14">
        <v>9633</v>
      </c>
      <c r="B391" s="15">
        <v>42271</v>
      </c>
      <c r="C391">
        <v>1</v>
      </c>
      <c r="D391">
        <v>6</v>
      </c>
      <c r="E391">
        <v>40</v>
      </c>
      <c r="F391">
        <v>100</v>
      </c>
      <c r="G391" s="3" t="s">
        <v>398</v>
      </c>
    </row>
    <row r="392" spans="1:7" x14ac:dyDescent="0.25">
      <c r="A392" s="14">
        <v>9577</v>
      </c>
      <c r="B392" s="15">
        <v>42270</v>
      </c>
      <c r="C392">
        <v>2</v>
      </c>
      <c r="D392">
        <v>14</v>
      </c>
      <c r="E392">
        <v>60</v>
      </c>
      <c r="F392">
        <v>200</v>
      </c>
      <c r="G392" s="3" t="s">
        <v>399</v>
      </c>
    </row>
    <row r="393" spans="1:7" x14ac:dyDescent="0.25">
      <c r="A393" s="14">
        <v>9586</v>
      </c>
      <c r="B393" s="15">
        <v>42270</v>
      </c>
      <c r="C393">
        <v>3</v>
      </c>
      <c r="D393">
        <v>20</v>
      </c>
      <c r="E393">
        <v>91</v>
      </c>
      <c r="F393">
        <v>300</v>
      </c>
      <c r="G393" s="3" t="s">
        <v>400</v>
      </c>
    </row>
    <row r="394" spans="1:7" x14ac:dyDescent="0.25">
      <c r="A394" s="14">
        <v>9640</v>
      </c>
      <c r="B394" s="15">
        <v>42271</v>
      </c>
      <c r="C394">
        <v>4</v>
      </c>
      <c r="D394">
        <v>23</v>
      </c>
      <c r="E394">
        <v>80</v>
      </c>
      <c r="F394">
        <v>500</v>
      </c>
      <c r="G394" s="3" t="s">
        <v>401</v>
      </c>
    </row>
    <row r="395" spans="1:7" x14ac:dyDescent="0.25">
      <c r="A395" s="14">
        <v>9644</v>
      </c>
      <c r="B395" s="15">
        <v>42271</v>
      </c>
      <c r="C395">
        <v>2</v>
      </c>
      <c r="D395">
        <v>20</v>
      </c>
      <c r="E395">
        <v>60</v>
      </c>
      <c r="F395">
        <v>200</v>
      </c>
      <c r="G395" s="3" t="s">
        <v>402</v>
      </c>
    </row>
    <row r="396" spans="1:7" x14ac:dyDescent="0.25">
      <c r="A396" s="14">
        <v>9615</v>
      </c>
      <c r="B396" s="15">
        <v>42271</v>
      </c>
      <c r="C396">
        <v>7</v>
      </c>
      <c r="D396">
        <v>80</v>
      </c>
      <c r="E396">
        <v>375.84</v>
      </c>
      <c r="F396">
        <v>864</v>
      </c>
      <c r="G396" s="3" t="s">
        <v>403</v>
      </c>
    </row>
    <row r="397" spans="1:7" x14ac:dyDescent="0.25">
      <c r="A397" s="14">
        <v>9626</v>
      </c>
      <c r="B397" s="15">
        <v>42271</v>
      </c>
      <c r="C397">
        <v>10</v>
      </c>
      <c r="D397">
        <v>100</v>
      </c>
      <c r="E397">
        <v>422.82</v>
      </c>
      <c r="F397">
        <v>972</v>
      </c>
      <c r="G397" s="3" t="s">
        <v>404</v>
      </c>
    </row>
    <row r="398" spans="1:7" x14ac:dyDescent="0.25">
      <c r="A398" s="14">
        <v>9653</v>
      </c>
      <c r="B398" s="15">
        <v>42271</v>
      </c>
      <c r="C398">
        <v>1</v>
      </c>
      <c r="D398">
        <v>5</v>
      </c>
      <c r="E398">
        <v>91.2</v>
      </c>
      <c r="F398">
        <v>96</v>
      </c>
      <c r="G398" s="3" t="s">
        <v>405</v>
      </c>
    </row>
    <row r="399" spans="1:7" x14ac:dyDescent="0.25">
      <c r="A399" s="14">
        <v>9618</v>
      </c>
      <c r="B399" s="15">
        <v>42271</v>
      </c>
      <c r="C399">
        <v>3</v>
      </c>
      <c r="D399">
        <v>31</v>
      </c>
      <c r="E399">
        <v>187.5</v>
      </c>
      <c r="F399">
        <v>750</v>
      </c>
      <c r="G399" s="3" t="s">
        <v>406</v>
      </c>
    </row>
    <row r="400" spans="1:7" x14ac:dyDescent="0.25">
      <c r="A400" s="14">
        <v>9631</v>
      </c>
      <c r="B400" s="15">
        <v>42271</v>
      </c>
      <c r="C400">
        <v>1</v>
      </c>
      <c r="D400">
        <v>20</v>
      </c>
      <c r="E400">
        <v>33.75</v>
      </c>
      <c r="F400">
        <v>100</v>
      </c>
      <c r="G400" s="3" t="s">
        <v>407</v>
      </c>
    </row>
    <row r="401" spans="1:7" x14ac:dyDescent="0.25">
      <c r="A401" s="14">
        <v>9605</v>
      </c>
      <c r="B401" s="15">
        <v>42270</v>
      </c>
      <c r="C401">
        <v>1</v>
      </c>
      <c r="D401">
        <v>11</v>
      </c>
      <c r="E401">
        <v>100</v>
      </c>
      <c r="F401">
        <v>250</v>
      </c>
      <c r="G401" s="3" t="s">
        <v>408</v>
      </c>
    </row>
    <row r="402" spans="1:7" x14ac:dyDescent="0.25">
      <c r="A402" s="14">
        <v>9604</v>
      </c>
      <c r="B402" s="15">
        <v>42270</v>
      </c>
      <c r="C402">
        <v>3</v>
      </c>
      <c r="D402">
        <v>34</v>
      </c>
      <c r="E402">
        <v>278</v>
      </c>
      <c r="F402">
        <v>700</v>
      </c>
      <c r="G402" s="3" t="s">
        <v>409</v>
      </c>
    </row>
    <row r="403" spans="1:7" x14ac:dyDescent="0.25">
      <c r="A403" s="14">
        <v>9505</v>
      </c>
      <c r="B403" s="15">
        <v>42269</v>
      </c>
      <c r="C403">
        <v>2</v>
      </c>
      <c r="D403">
        <v>34</v>
      </c>
      <c r="E403">
        <v>126</v>
      </c>
      <c r="F403">
        <v>700</v>
      </c>
      <c r="G403" s="3" t="s">
        <v>410</v>
      </c>
    </row>
    <row r="404" spans="1:7" x14ac:dyDescent="0.25">
      <c r="A404" s="14">
        <v>9632</v>
      </c>
      <c r="B404" s="15">
        <v>42271</v>
      </c>
      <c r="C404">
        <v>2</v>
      </c>
      <c r="D404">
        <v>19</v>
      </c>
      <c r="E404">
        <v>145</v>
      </c>
      <c r="F404">
        <f>100+180</f>
        <v>280</v>
      </c>
      <c r="G404" s="3" t="s">
        <v>411</v>
      </c>
    </row>
    <row r="405" spans="1:7" x14ac:dyDescent="0.25">
      <c r="A405" s="14">
        <v>9634</v>
      </c>
      <c r="B405" s="15">
        <v>42271</v>
      </c>
      <c r="C405">
        <v>1</v>
      </c>
      <c r="D405">
        <v>6</v>
      </c>
      <c r="E405">
        <v>34</v>
      </c>
      <c r="F405">
        <v>100</v>
      </c>
      <c r="G405" s="3" t="s">
        <v>412</v>
      </c>
    </row>
    <row r="406" spans="1:7" x14ac:dyDescent="0.25">
      <c r="A406" s="14">
        <v>9635</v>
      </c>
      <c r="B406" s="15">
        <v>42271</v>
      </c>
      <c r="C406">
        <v>1</v>
      </c>
      <c r="D406">
        <v>6</v>
      </c>
      <c r="E406">
        <v>40</v>
      </c>
      <c r="F406">
        <v>100</v>
      </c>
      <c r="G406" s="3" t="s">
        <v>413</v>
      </c>
    </row>
    <row r="407" spans="1:7" x14ac:dyDescent="0.25">
      <c r="A407" s="14">
        <v>9627</v>
      </c>
      <c r="B407" s="15">
        <v>42271</v>
      </c>
      <c r="C407">
        <v>3</v>
      </c>
      <c r="D407">
        <v>37</v>
      </c>
      <c r="E407">
        <v>282</v>
      </c>
      <c r="F407">
        <v>610</v>
      </c>
      <c r="G407" s="3" t="s">
        <v>414</v>
      </c>
    </row>
    <row r="408" spans="1:7" x14ac:dyDescent="0.25">
      <c r="A408" s="14">
        <v>9564</v>
      </c>
      <c r="B408" s="15">
        <v>42270</v>
      </c>
      <c r="C408">
        <v>5</v>
      </c>
      <c r="D408">
        <v>40</v>
      </c>
      <c r="E408">
        <v>205.2</v>
      </c>
      <c r="F408">
        <v>540</v>
      </c>
      <c r="G408" s="3" t="s">
        <v>415</v>
      </c>
    </row>
    <row r="409" spans="1:7" x14ac:dyDescent="0.25">
      <c r="A409" s="14">
        <v>9624</v>
      </c>
      <c r="B409" s="15">
        <v>42271</v>
      </c>
      <c r="C409">
        <v>3</v>
      </c>
      <c r="D409">
        <v>30</v>
      </c>
      <c r="E409">
        <v>263.89999999999998</v>
      </c>
      <c r="F409">
        <f>108+340</f>
        <v>448</v>
      </c>
      <c r="G409" s="3" t="s">
        <v>416</v>
      </c>
    </row>
    <row r="410" spans="1:7" x14ac:dyDescent="0.25">
      <c r="A410" s="14">
        <v>9589</v>
      </c>
      <c r="B410" s="15">
        <v>42270</v>
      </c>
      <c r="C410">
        <v>2</v>
      </c>
      <c r="D410">
        <v>26</v>
      </c>
      <c r="E410">
        <v>150</v>
      </c>
      <c r="F410">
        <v>400</v>
      </c>
      <c r="G410" s="3" t="s">
        <v>417</v>
      </c>
    </row>
    <row r="411" spans="1:7" x14ac:dyDescent="0.25">
      <c r="A411" s="14">
        <v>9578</v>
      </c>
      <c r="B411" s="15">
        <v>42270</v>
      </c>
      <c r="C411">
        <v>10</v>
      </c>
      <c r="D411">
        <v>139</v>
      </c>
      <c r="E411">
        <v>749</v>
      </c>
      <c r="F411">
        <f>200+1850</f>
        <v>2050</v>
      </c>
      <c r="G411" s="3" t="s">
        <v>418</v>
      </c>
    </row>
    <row r="412" spans="1:7" x14ac:dyDescent="0.25">
      <c r="A412" s="14">
        <v>9698</v>
      </c>
      <c r="B412" s="15">
        <v>42272</v>
      </c>
      <c r="C412">
        <v>10</v>
      </c>
      <c r="D412">
        <v>98</v>
      </c>
      <c r="E412">
        <v>600</v>
      </c>
      <c r="F412">
        <v>2400</v>
      </c>
      <c r="G412" s="3" t="s">
        <v>419</v>
      </c>
    </row>
    <row r="413" spans="1:7" x14ac:dyDescent="0.25">
      <c r="A413" s="14">
        <v>9702</v>
      </c>
      <c r="B413" s="15">
        <v>42272</v>
      </c>
      <c r="C413">
        <v>1</v>
      </c>
      <c r="D413">
        <v>5</v>
      </c>
      <c r="E413">
        <v>39.75</v>
      </c>
      <c r="F413">
        <v>100</v>
      </c>
      <c r="G413" s="3" t="s">
        <v>420</v>
      </c>
    </row>
    <row r="414" spans="1:7" x14ac:dyDescent="0.25">
      <c r="A414" s="14">
        <v>9658</v>
      </c>
      <c r="B414" s="15">
        <v>42272</v>
      </c>
      <c r="C414">
        <v>2</v>
      </c>
      <c r="D414">
        <v>27</v>
      </c>
      <c r="E414">
        <v>220</v>
      </c>
      <c r="F414">
        <v>400</v>
      </c>
      <c r="G414" s="3" t="s">
        <v>421</v>
      </c>
    </row>
    <row r="415" spans="1:7" x14ac:dyDescent="0.25">
      <c r="A415" s="14">
        <v>9636</v>
      </c>
      <c r="B415" s="15">
        <v>42271</v>
      </c>
      <c r="C415">
        <v>1</v>
      </c>
      <c r="D415">
        <v>15</v>
      </c>
      <c r="E415">
        <v>81.25</v>
      </c>
      <c r="F415">
        <v>250</v>
      </c>
      <c r="G415" s="3" t="s">
        <v>422</v>
      </c>
    </row>
    <row r="416" spans="1:7" x14ac:dyDescent="0.25">
      <c r="A416" s="14">
        <v>9683</v>
      </c>
      <c r="B416" s="15">
        <v>42272</v>
      </c>
      <c r="C416">
        <v>13</v>
      </c>
      <c r="D416">
        <v>76</v>
      </c>
      <c r="E416">
        <v>477</v>
      </c>
      <c r="F416">
        <f>400+1125</f>
        <v>1525</v>
      </c>
      <c r="G416" s="3" t="s">
        <v>423</v>
      </c>
    </row>
    <row r="417" spans="1:7" x14ac:dyDescent="0.25">
      <c r="A417" s="14">
        <v>9695</v>
      </c>
      <c r="B417" s="15">
        <v>42272</v>
      </c>
      <c r="C417">
        <v>1</v>
      </c>
      <c r="D417">
        <v>13</v>
      </c>
      <c r="E417">
        <v>135</v>
      </c>
      <c r="F417">
        <v>300</v>
      </c>
      <c r="G417" s="3" t="s">
        <v>424</v>
      </c>
    </row>
    <row r="418" spans="1:7" x14ac:dyDescent="0.25">
      <c r="A418" s="14">
        <v>9660</v>
      </c>
      <c r="B418" s="15">
        <v>42272</v>
      </c>
      <c r="C418">
        <v>1</v>
      </c>
      <c r="D418">
        <v>6</v>
      </c>
      <c r="E418">
        <v>32</v>
      </c>
      <c r="F418">
        <v>100</v>
      </c>
      <c r="G418" s="3" t="s">
        <v>17</v>
      </c>
    </row>
    <row r="419" spans="1:7" x14ac:dyDescent="0.25">
      <c r="A419" s="14">
        <v>9638</v>
      </c>
      <c r="B419" s="15">
        <v>42271</v>
      </c>
      <c r="C419">
        <v>2</v>
      </c>
      <c r="D419">
        <v>18</v>
      </c>
      <c r="E419">
        <v>313.8</v>
      </c>
      <c r="F419">
        <v>396</v>
      </c>
      <c r="G419" s="3" t="s">
        <v>425</v>
      </c>
    </row>
    <row r="420" spans="1:7" x14ac:dyDescent="0.25">
      <c r="A420" s="14">
        <v>9697</v>
      </c>
      <c r="B420" s="15">
        <v>42272</v>
      </c>
      <c r="C420">
        <v>1</v>
      </c>
      <c r="D420">
        <v>10</v>
      </c>
      <c r="E420">
        <v>165.6</v>
      </c>
      <c r="F420">
        <v>192</v>
      </c>
      <c r="G420" s="3" t="s">
        <v>426</v>
      </c>
    </row>
    <row r="421" spans="1:7" x14ac:dyDescent="0.25">
      <c r="A421" s="14">
        <v>9703</v>
      </c>
      <c r="B421" s="15">
        <v>42272</v>
      </c>
      <c r="C421">
        <v>2</v>
      </c>
      <c r="D421">
        <v>21</v>
      </c>
      <c r="E421">
        <v>214</v>
      </c>
      <c r="F421">
        <v>400</v>
      </c>
      <c r="G421" s="3" t="s">
        <v>427</v>
      </c>
    </row>
    <row r="422" spans="1:7" x14ac:dyDescent="0.25">
      <c r="A422" s="14">
        <v>9619</v>
      </c>
      <c r="B422" s="15">
        <v>42271</v>
      </c>
      <c r="C422">
        <v>2</v>
      </c>
      <c r="D422">
        <v>22</v>
      </c>
      <c r="E422">
        <v>98</v>
      </c>
      <c r="F422">
        <v>450</v>
      </c>
      <c r="G422" s="3" t="s">
        <v>428</v>
      </c>
    </row>
    <row r="423" spans="1:7" x14ac:dyDescent="0.25">
      <c r="A423" s="14">
        <v>9675</v>
      </c>
      <c r="B423" s="15">
        <v>42272</v>
      </c>
      <c r="C423">
        <v>5</v>
      </c>
      <c r="D423">
        <v>40</v>
      </c>
      <c r="E423">
        <v>247</v>
      </c>
      <c r="F423">
        <v>1050</v>
      </c>
      <c r="G423" s="3" t="s">
        <v>429</v>
      </c>
    </row>
    <row r="424" spans="1:7" x14ac:dyDescent="0.25">
      <c r="A424" s="14">
        <v>9690</v>
      </c>
      <c r="B424" s="15">
        <v>42272</v>
      </c>
      <c r="C424">
        <v>2</v>
      </c>
      <c r="D424">
        <v>18</v>
      </c>
      <c r="E424">
        <v>144</v>
      </c>
      <c r="F424">
        <v>400</v>
      </c>
      <c r="G424" s="3" t="s">
        <v>430</v>
      </c>
    </row>
    <row r="425" spans="1:7" x14ac:dyDescent="0.25">
      <c r="A425" s="14">
        <v>9749</v>
      </c>
      <c r="B425" s="15">
        <v>42273</v>
      </c>
      <c r="C425">
        <v>1</v>
      </c>
      <c r="D425">
        <v>5</v>
      </c>
      <c r="E425">
        <v>32</v>
      </c>
      <c r="F425">
        <v>100</v>
      </c>
      <c r="G425" s="3" t="s">
        <v>431</v>
      </c>
    </row>
    <row r="426" spans="1:7" x14ac:dyDescent="0.25">
      <c r="A426" s="14">
        <v>9759</v>
      </c>
      <c r="B426" s="15">
        <v>42273</v>
      </c>
      <c r="C426">
        <v>1</v>
      </c>
      <c r="D426">
        <v>5</v>
      </c>
      <c r="E426">
        <v>108</v>
      </c>
      <c r="F426">
        <v>108</v>
      </c>
      <c r="G426" s="3" t="s">
        <v>432</v>
      </c>
    </row>
    <row r="427" spans="1:7" x14ac:dyDescent="0.25">
      <c r="A427" s="14">
        <v>9731</v>
      </c>
      <c r="B427" s="15">
        <v>42273</v>
      </c>
      <c r="C427">
        <v>1</v>
      </c>
      <c r="D427">
        <v>8</v>
      </c>
      <c r="E427">
        <v>90</v>
      </c>
      <c r="F427">
        <v>150</v>
      </c>
      <c r="G427" s="3" t="s">
        <v>433</v>
      </c>
    </row>
    <row r="428" spans="1:7" x14ac:dyDescent="0.25">
      <c r="A428" s="14">
        <v>9681</v>
      </c>
      <c r="B428" s="15">
        <v>42272</v>
      </c>
      <c r="C428">
        <v>3</v>
      </c>
      <c r="D428">
        <v>23</v>
      </c>
      <c r="E428">
        <v>144.75</v>
      </c>
      <c r="F428">
        <f>200+225</f>
        <v>425</v>
      </c>
      <c r="G428" s="3" t="s">
        <v>434</v>
      </c>
    </row>
    <row r="429" spans="1:7" x14ac:dyDescent="0.25">
      <c r="A429" s="14">
        <v>9740</v>
      </c>
      <c r="B429" s="15">
        <v>42273</v>
      </c>
      <c r="C429">
        <v>2</v>
      </c>
      <c r="D429">
        <v>11</v>
      </c>
      <c r="E429">
        <v>32.75</v>
      </c>
      <c r="F429">
        <v>125</v>
      </c>
      <c r="G429" s="3" t="s">
        <v>435</v>
      </c>
    </row>
    <row r="430" spans="1:7" x14ac:dyDescent="0.25">
      <c r="A430" s="14">
        <v>9755</v>
      </c>
      <c r="B430" s="15">
        <v>42273</v>
      </c>
      <c r="C430">
        <v>4</v>
      </c>
      <c r="D430">
        <v>30</v>
      </c>
      <c r="E430">
        <v>168</v>
      </c>
      <c r="F430">
        <v>500</v>
      </c>
      <c r="G430" s="3" t="s">
        <v>436</v>
      </c>
    </row>
    <row r="431" spans="1:7" x14ac:dyDescent="0.25">
      <c r="A431" s="14">
        <v>9741</v>
      </c>
      <c r="B431" s="15">
        <v>42273</v>
      </c>
      <c r="C431">
        <v>2</v>
      </c>
      <c r="D431">
        <v>14</v>
      </c>
      <c r="E431">
        <v>52</v>
      </c>
      <c r="F431">
        <v>200</v>
      </c>
      <c r="G431" s="3" t="s">
        <v>437</v>
      </c>
    </row>
    <row r="432" spans="1:7" x14ac:dyDescent="0.25">
      <c r="A432" s="14">
        <v>9722</v>
      </c>
      <c r="B432" s="15">
        <v>42273</v>
      </c>
      <c r="C432">
        <v>1</v>
      </c>
      <c r="D432">
        <v>11</v>
      </c>
      <c r="E432">
        <v>80</v>
      </c>
      <c r="F432">
        <v>200</v>
      </c>
      <c r="G432" s="3" t="s">
        <v>438</v>
      </c>
    </row>
    <row r="433" spans="1:7" x14ac:dyDescent="0.25">
      <c r="A433" s="14">
        <v>9746</v>
      </c>
      <c r="B433" s="15">
        <v>42273</v>
      </c>
      <c r="C433">
        <v>1</v>
      </c>
      <c r="D433">
        <v>14</v>
      </c>
      <c r="E433">
        <v>70</v>
      </c>
      <c r="F433">
        <v>250</v>
      </c>
      <c r="G433" s="3" t="s">
        <v>439</v>
      </c>
    </row>
    <row r="434" spans="1:7" x14ac:dyDescent="0.25">
      <c r="A434" s="14">
        <v>9654</v>
      </c>
      <c r="B434" s="15">
        <v>42272</v>
      </c>
      <c r="C434">
        <v>3</v>
      </c>
      <c r="D434">
        <v>20</v>
      </c>
      <c r="E434">
        <v>200</v>
      </c>
      <c r="F434">
        <v>300</v>
      </c>
      <c r="G434" s="3" t="s">
        <v>440</v>
      </c>
    </row>
    <row r="435" spans="1:7" x14ac:dyDescent="0.25">
      <c r="A435" s="14">
        <v>9736</v>
      </c>
      <c r="B435" s="15">
        <v>42273</v>
      </c>
      <c r="C435">
        <v>1</v>
      </c>
      <c r="D435">
        <v>6</v>
      </c>
      <c r="E435">
        <v>35</v>
      </c>
      <c r="F435">
        <v>100</v>
      </c>
      <c r="G435" s="3" t="s">
        <v>441</v>
      </c>
    </row>
    <row r="436" spans="1:7" x14ac:dyDescent="0.25">
      <c r="A436" s="14">
        <v>9696</v>
      </c>
      <c r="B436" s="15">
        <v>42272</v>
      </c>
      <c r="C436">
        <v>1</v>
      </c>
      <c r="D436">
        <v>6</v>
      </c>
      <c r="E436">
        <v>42.5</v>
      </c>
      <c r="F436">
        <v>100</v>
      </c>
      <c r="G436" s="3" t="s">
        <v>442</v>
      </c>
    </row>
    <row r="437" spans="1:7" x14ac:dyDescent="0.25">
      <c r="A437" s="14">
        <v>9661</v>
      </c>
      <c r="B437" s="15">
        <v>42272</v>
      </c>
      <c r="C437">
        <v>2</v>
      </c>
      <c r="D437">
        <v>18</v>
      </c>
      <c r="E437">
        <v>36</v>
      </c>
      <c r="F437">
        <v>100</v>
      </c>
      <c r="G437" s="3" t="s">
        <v>443</v>
      </c>
    </row>
    <row r="438" spans="1:7" x14ac:dyDescent="0.25">
      <c r="A438" s="14">
        <v>9662</v>
      </c>
      <c r="B438" s="15">
        <v>42272</v>
      </c>
      <c r="C438">
        <v>5</v>
      </c>
      <c r="D438">
        <v>40</v>
      </c>
      <c r="E438">
        <v>266.25</v>
      </c>
      <c r="F438">
        <f>325+400</f>
        <v>725</v>
      </c>
      <c r="G438" s="3" t="s">
        <v>444</v>
      </c>
    </row>
    <row r="439" spans="1:7" x14ac:dyDescent="0.25">
      <c r="A439" s="14">
        <v>9679</v>
      </c>
      <c r="B439" s="15">
        <v>42272</v>
      </c>
      <c r="C439">
        <v>3</v>
      </c>
      <c r="D439">
        <v>36</v>
      </c>
      <c r="E439">
        <v>155.52000000000001</v>
      </c>
      <c r="F439">
        <v>648</v>
      </c>
      <c r="G439" s="3" t="s">
        <v>445</v>
      </c>
    </row>
    <row r="440" spans="1:7" x14ac:dyDescent="0.25">
      <c r="A440" s="14">
        <v>9745</v>
      </c>
      <c r="B440" s="15">
        <v>42273</v>
      </c>
      <c r="C440">
        <v>4</v>
      </c>
      <c r="D440">
        <v>48</v>
      </c>
      <c r="E440">
        <v>134</v>
      </c>
      <c r="F440">
        <v>900</v>
      </c>
      <c r="G440" s="3" t="s">
        <v>446</v>
      </c>
    </row>
    <row r="441" spans="1:7" x14ac:dyDescent="0.25">
      <c r="A441" s="14">
        <v>9752</v>
      </c>
      <c r="B441" s="15">
        <v>42273</v>
      </c>
      <c r="C441">
        <v>1</v>
      </c>
      <c r="D441">
        <v>14</v>
      </c>
      <c r="E441">
        <v>92.5</v>
      </c>
      <c r="F441">
        <v>250</v>
      </c>
      <c r="G441" s="3" t="s">
        <v>447</v>
      </c>
    </row>
    <row r="442" spans="1:7" x14ac:dyDescent="0.25">
      <c r="A442" s="14">
        <v>9709</v>
      </c>
      <c r="B442" s="15">
        <v>42273</v>
      </c>
      <c r="C442">
        <v>6</v>
      </c>
      <c r="D442">
        <v>33</v>
      </c>
      <c r="E442">
        <v>346</v>
      </c>
      <c r="F442">
        <v>900</v>
      </c>
      <c r="G442" s="3" t="s">
        <v>448</v>
      </c>
    </row>
    <row r="443" spans="1:7" x14ac:dyDescent="0.25">
      <c r="A443" s="14">
        <v>9743</v>
      </c>
      <c r="B443" s="15">
        <v>42273</v>
      </c>
      <c r="C443">
        <v>4</v>
      </c>
      <c r="D443">
        <v>20</v>
      </c>
      <c r="E443">
        <v>66</v>
      </c>
      <c r="F443">
        <v>225</v>
      </c>
      <c r="G443" s="3" t="s">
        <v>449</v>
      </c>
    </row>
    <row r="444" spans="1:7" x14ac:dyDescent="0.25">
      <c r="A444" s="14">
        <v>9760</v>
      </c>
      <c r="B444" s="15">
        <v>42273</v>
      </c>
      <c r="C444">
        <v>2</v>
      </c>
      <c r="D444">
        <v>18</v>
      </c>
      <c r="E444">
        <v>38</v>
      </c>
      <c r="F444">
        <v>100</v>
      </c>
      <c r="G444" s="3" t="s">
        <v>450</v>
      </c>
    </row>
    <row r="445" spans="1:7" x14ac:dyDescent="0.25">
      <c r="A445" s="14">
        <v>9738</v>
      </c>
      <c r="B445" s="15">
        <v>42273</v>
      </c>
      <c r="C445">
        <v>6</v>
      </c>
      <c r="D445">
        <v>50</v>
      </c>
      <c r="E445">
        <v>295</v>
      </c>
      <c r="F445">
        <f>300+600</f>
        <v>900</v>
      </c>
      <c r="G445" s="3" t="s">
        <v>451</v>
      </c>
    </row>
    <row r="446" spans="1:7" x14ac:dyDescent="0.25">
      <c r="A446" s="14">
        <v>9753</v>
      </c>
      <c r="B446" s="15">
        <v>42273</v>
      </c>
      <c r="C446">
        <v>1</v>
      </c>
      <c r="D446">
        <v>13</v>
      </c>
      <c r="E446">
        <v>50</v>
      </c>
      <c r="F446">
        <v>125</v>
      </c>
      <c r="G446" s="3" t="s">
        <v>452</v>
      </c>
    </row>
    <row r="447" spans="1:7" x14ac:dyDescent="0.25">
      <c r="A447" s="14">
        <v>9685</v>
      </c>
      <c r="B447" s="15">
        <v>42272</v>
      </c>
      <c r="C447">
        <v>2</v>
      </c>
      <c r="D447">
        <v>14</v>
      </c>
      <c r="E447">
        <v>51</v>
      </c>
      <c r="F447">
        <v>225</v>
      </c>
      <c r="G447" s="3" t="s">
        <v>453</v>
      </c>
    </row>
    <row r="448" spans="1:7" x14ac:dyDescent="0.25">
      <c r="A448" s="14">
        <v>9701</v>
      </c>
      <c r="B448" s="15">
        <v>42272</v>
      </c>
      <c r="C448">
        <v>1</v>
      </c>
      <c r="D448">
        <v>6</v>
      </c>
      <c r="E448">
        <v>38</v>
      </c>
      <c r="F448">
        <v>100</v>
      </c>
      <c r="G448" s="3" t="s">
        <v>454</v>
      </c>
    </row>
    <row r="449" spans="1:7" x14ac:dyDescent="0.25">
      <c r="A449" s="14">
        <v>9773</v>
      </c>
      <c r="B449" s="15">
        <v>42273</v>
      </c>
      <c r="C449">
        <v>3</v>
      </c>
      <c r="D449">
        <v>43</v>
      </c>
      <c r="E449">
        <v>183</v>
      </c>
      <c r="F449">
        <v>700</v>
      </c>
      <c r="G449" s="3" t="s">
        <v>455</v>
      </c>
    </row>
    <row r="450" spans="1:7" x14ac:dyDescent="0.25">
      <c r="A450" s="14">
        <v>9711</v>
      </c>
      <c r="B450" s="15">
        <v>42273</v>
      </c>
      <c r="C450">
        <v>3</v>
      </c>
      <c r="D450">
        <v>16</v>
      </c>
      <c r="E450">
        <v>157</v>
      </c>
      <c r="F450">
        <v>300</v>
      </c>
      <c r="G450" s="3" t="s">
        <v>456</v>
      </c>
    </row>
    <row r="451" spans="1:7" x14ac:dyDescent="0.25">
      <c r="A451" s="14">
        <v>9887</v>
      </c>
      <c r="B451" s="15">
        <v>42276</v>
      </c>
      <c r="C451">
        <v>2</v>
      </c>
      <c r="D451">
        <v>4</v>
      </c>
      <c r="E451">
        <v>62.5</v>
      </c>
      <c r="F451">
        <v>125</v>
      </c>
      <c r="G451" s="3" t="s">
        <v>457</v>
      </c>
    </row>
    <row r="452" spans="1:7" x14ac:dyDescent="0.25">
      <c r="A452" s="14">
        <v>9724</v>
      </c>
      <c r="B452" s="15">
        <v>42273</v>
      </c>
      <c r="C452">
        <v>2</v>
      </c>
      <c r="D452">
        <v>14</v>
      </c>
      <c r="E452">
        <v>134</v>
      </c>
      <c r="F452">
        <v>400</v>
      </c>
      <c r="G452" s="3" t="s">
        <v>458</v>
      </c>
    </row>
    <row r="453" spans="1:7" x14ac:dyDescent="0.25">
      <c r="A453" s="14">
        <v>9810</v>
      </c>
      <c r="B453" s="15">
        <v>42274</v>
      </c>
      <c r="C453">
        <v>1</v>
      </c>
      <c r="D453">
        <v>12</v>
      </c>
      <c r="E453">
        <v>73.5</v>
      </c>
      <c r="F453">
        <v>200</v>
      </c>
      <c r="G453" s="3" t="s">
        <v>459</v>
      </c>
    </row>
    <row r="454" spans="1:7" x14ac:dyDescent="0.25">
      <c r="A454" s="14">
        <v>9809</v>
      </c>
      <c r="B454" s="15">
        <v>42274</v>
      </c>
      <c r="C454">
        <v>3</v>
      </c>
      <c r="D454">
        <v>36</v>
      </c>
      <c r="E454">
        <v>248</v>
      </c>
      <c r="F454">
        <v>650</v>
      </c>
      <c r="G454" s="3" t="s">
        <v>460</v>
      </c>
    </row>
    <row r="455" spans="1:7" x14ac:dyDescent="0.25">
      <c r="A455" s="14">
        <v>9808</v>
      </c>
      <c r="B455" s="15">
        <v>42274</v>
      </c>
      <c r="C455">
        <v>7</v>
      </c>
      <c r="D455">
        <v>92</v>
      </c>
      <c r="E455">
        <v>696.25</v>
      </c>
      <c r="F455">
        <v>1560</v>
      </c>
      <c r="G455" s="3" t="s">
        <v>461</v>
      </c>
    </row>
    <row r="456" spans="1:7" x14ac:dyDescent="0.25">
      <c r="A456" s="14">
        <v>9793</v>
      </c>
      <c r="B456" s="15">
        <v>42274</v>
      </c>
      <c r="C456">
        <v>6</v>
      </c>
      <c r="D456">
        <v>65</v>
      </c>
      <c r="E456">
        <v>281.88</v>
      </c>
      <c r="F456">
        <v>648</v>
      </c>
      <c r="G456" s="3" t="s">
        <v>462</v>
      </c>
    </row>
    <row r="457" spans="1:7" x14ac:dyDescent="0.25">
      <c r="A457" s="14">
        <v>9799</v>
      </c>
      <c r="B457" s="15">
        <v>42274</v>
      </c>
      <c r="C457">
        <v>5</v>
      </c>
      <c r="D457">
        <v>49</v>
      </c>
      <c r="E457">
        <v>300</v>
      </c>
      <c r="F457">
        <v>1200</v>
      </c>
      <c r="G457" s="3" t="s">
        <v>463</v>
      </c>
    </row>
    <row r="458" spans="1:7" x14ac:dyDescent="0.25">
      <c r="A458" s="14">
        <v>9806</v>
      </c>
      <c r="B458" s="15">
        <v>42274</v>
      </c>
      <c r="C458">
        <v>7</v>
      </c>
      <c r="D458">
        <v>89</v>
      </c>
      <c r="E458">
        <v>272</v>
      </c>
      <c r="F458">
        <f>100+1500</f>
        <v>1600</v>
      </c>
      <c r="G458" s="3" t="s">
        <v>464</v>
      </c>
    </row>
    <row r="459" spans="1:7" x14ac:dyDescent="0.25">
      <c r="A459" s="14">
        <v>9805</v>
      </c>
      <c r="B459" s="15">
        <v>42274</v>
      </c>
      <c r="C459">
        <v>2</v>
      </c>
      <c r="D459">
        <v>34</v>
      </c>
      <c r="E459">
        <v>108</v>
      </c>
      <c r="F459">
        <v>600</v>
      </c>
      <c r="G459" s="3" t="s">
        <v>465</v>
      </c>
    </row>
    <row r="460" spans="1:7" x14ac:dyDescent="0.25">
      <c r="A460" s="14">
        <v>9804</v>
      </c>
      <c r="B460" s="15">
        <v>42274</v>
      </c>
      <c r="C460">
        <v>12</v>
      </c>
      <c r="D460">
        <v>100</v>
      </c>
      <c r="E460">
        <v>327</v>
      </c>
      <c r="F460">
        <v>1500</v>
      </c>
      <c r="G460" s="3" t="s">
        <v>466</v>
      </c>
    </row>
    <row r="461" spans="1:7" x14ac:dyDescent="0.25">
      <c r="A461" s="14">
        <v>9812</v>
      </c>
      <c r="B461" s="15">
        <v>42274</v>
      </c>
      <c r="C461">
        <v>10</v>
      </c>
      <c r="D461">
        <v>45</v>
      </c>
      <c r="E461">
        <v>200</v>
      </c>
      <c r="F461">
        <v>800</v>
      </c>
      <c r="G461" s="3" t="s">
        <v>467</v>
      </c>
    </row>
    <row r="462" spans="1:7" x14ac:dyDescent="0.25">
      <c r="A462" s="14">
        <v>9800</v>
      </c>
      <c r="B462" s="15">
        <v>42274</v>
      </c>
      <c r="C462">
        <v>11</v>
      </c>
      <c r="D462">
        <v>121</v>
      </c>
      <c r="E462">
        <v>638</v>
      </c>
      <c r="F462">
        <f>400+1400</f>
        <v>1800</v>
      </c>
      <c r="G462" s="3" t="s">
        <v>468</v>
      </c>
    </row>
    <row r="463" spans="1:7" x14ac:dyDescent="0.25">
      <c r="A463" s="14">
        <v>9776</v>
      </c>
      <c r="B463" s="15">
        <v>42274</v>
      </c>
      <c r="C463">
        <v>3</v>
      </c>
      <c r="D463">
        <v>25</v>
      </c>
      <c r="E463">
        <v>133.15</v>
      </c>
      <c r="F463">
        <v>200</v>
      </c>
      <c r="G463" s="3" t="s">
        <v>469</v>
      </c>
    </row>
    <row r="464" spans="1:7" x14ac:dyDescent="0.25">
      <c r="A464" s="14">
        <v>9777</v>
      </c>
      <c r="B464" s="15">
        <v>42274</v>
      </c>
      <c r="C464">
        <v>8</v>
      </c>
      <c r="D464">
        <v>60</v>
      </c>
      <c r="E464">
        <v>622.5</v>
      </c>
      <c r="F464">
        <f>150+800</f>
        <v>950</v>
      </c>
      <c r="G464" s="3" t="s">
        <v>470</v>
      </c>
    </row>
    <row r="465" spans="1:7" x14ac:dyDescent="0.25">
      <c r="A465" s="14">
        <v>9778</v>
      </c>
      <c r="B465" s="15">
        <v>42274</v>
      </c>
      <c r="C465">
        <v>5</v>
      </c>
      <c r="D465">
        <v>30</v>
      </c>
      <c r="E465">
        <v>380</v>
      </c>
      <c r="F465">
        <v>600</v>
      </c>
      <c r="G465" s="3" t="s">
        <v>471</v>
      </c>
    </row>
    <row r="466" spans="1:7" x14ac:dyDescent="0.25">
      <c r="A466" s="14">
        <v>9779</v>
      </c>
      <c r="B466" s="15">
        <v>42274</v>
      </c>
      <c r="C466">
        <v>9</v>
      </c>
      <c r="D466">
        <v>78</v>
      </c>
      <c r="E466">
        <v>660.33</v>
      </c>
      <c r="F466">
        <f>200+800</f>
        <v>1000</v>
      </c>
      <c r="G466" s="3" t="s">
        <v>472</v>
      </c>
    </row>
    <row r="467" spans="1:7" x14ac:dyDescent="0.25">
      <c r="A467" s="14">
        <v>9780</v>
      </c>
      <c r="B467" s="15">
        <v>42274</v>
      </c>
      <c r="C467">
        <v>7</v>
      </c>
      <c r="D467">
        <v>40</v>
      </c>
      <c r="E467">
        <v>471.89</v>
      </c>
      <c r="F467">
        <v>700</v>
      </c>
      <c r="G467" s="3" t="s">
        <v>473</v>
      </c>
    </row>
    <row r="468" spans="1:7" x14ac:dyDescent="0.25">
      <c r="A468" s="14">
        <v>9821</v>
      </c>
      <c r="B468" s="15">
        <v>42274</v>
      </c>
      <c r="C468">
        <v>1</v>
      </c>
      <c r="D468">
        <v>15</v>
      </c>
      <c r="E468">
        <v>85.5</v>
      </c>
      <c r="F468">
        <v>195</v>
      </c>
      <c r="G468" s="3" t="s">
        <v>474</v>
      </c>
    </row>
    <row r="469" spans="1:7" x14ac:dyDescent="0.25">
      <c r="A469" s="14">
        <v>9798</v>
      </c>
      <c r="B469" s="15">
        <v>42274</v>
      </c>
      <c r="C469">
        <v>2</v>
      </c>
      <c r="D469">
        <v>17</v>
      </c>
      <c r="E469">
        <v>46</v>
      </c>
      <c r="F469">
        <v>200</v>
      </c>
      <c r="G469" s="3" t="s">
        <v>475</v>
      </c>
    </row>
    <row r="470" spans="1:7" x14ac:dyDescent="0.25">
      <c r="A470" s="14">
        <v>9682</v>
      </c>
      <c r="B470" s="15">
        <v>42272</v>
      </c>
      <c r="C470">
        <v>2</v>
      </c>
      <c r="D470">
        <v>38</v>
      </c>
      <c r="E470">
        <v>70</v>
      </c>
      <c r="F470">
        <v>700</v>
      </c>
      <c r="G470" s="3" t="s">
        <v>476</v>
      </c>
    </row>
    <row r="471" spans="1:7" x14ac:dyDescent="0.25">
      <c r="A471" s="14">
        <v>9868</v>
      </c>
      <c r="B471" s="15">
        <v>42276</v>
      </c>
      <c r="C471">
        <v>1</v>
      </c>
      <c r="D471">
        <v>7</v>
      </c>
      <c r="E471">
        <v>45</v>
      </c>
      <c r="F471">
        <v>100</v>
      </c>
      <c r="G471" s="3" t="s">
        <v>18</v>
      </c>
    </row>
    <row r="472" spans="1:7" x14ac:dyDescent="0.25">
      <c r="A472" s="14">
        <v>9825</v>
      </c>
      <c r="B472" s="15">
        <v>42276</v>
      </c>
      <c r="C472">
        <v>15</v>
      </c>
      <c r="D472">
        <v>146</v>
      </c>
      <c r="E472">
        <v>704.7</v>
      </c>
      <c r="F472">
        <v>1620</v>
      </c>
      <c r="G472" s="3" t="s">
        <v>477</v>
      </c>
    </row>
    <row r="473" spans="1:7" x14ac:dyDescent="0.25">
      <c r="A473" s="14">
        <v>9830</v>
      </c>
      <c r="B473" s="15">
        <v>42276</v>
      </c>
      <c r="C473">
        <v>1</v>
      </c>
      <c r="D473">
        <v>19</v>
      </c>
      <c r="E473">
        <v>32</v>
      </c>
      <c r="F473">
        <v>100</v>
      </c>
      <c r="G473" s="3" t="s">
        <v>478</v>
      </c>
    </row>
    <row r="474" spans="1:7" x14ac:dyDescent="0.25">
      <c r="A474" s="14">
        <v>9831</v>
      </c>
      <c r="B474" s="15">
        <v>42276</v>
      </c>
      <c r="C474">
        <v>4</v>
      </c>
      <c r="D474">
        <v>40</v>
      </c>
      <c r="E474">
        <v>251.5</v>
      </c>
      <c r="F474">
        <v>950</v>
      </c>
      <c r="G474" s="3" t="s">
        <v>479</v>
      </c>
    </row>
    <row r="475" spans="1:7" x14ac:dyDescent="0.25">
      <c r="A475" s="14">
        <v>9824</v>
      </c>
      <c r="B475" s="15">
        <v>42276</v>
      </c>
      <c r="C475">
        <v>1</v>
      </c>
      <c r="D475">
        <v>6</v>
      </c>
      <c r="E475">
        <v>77</v>
      </c>
      <c r="F475">
        <v>100</v>
      </c>
      <c r="G475" s="3" t="s">
        <v>480</v>
      </c>
    </row>
    <row r="476" spans="1:7" x14ac:dyDescent="0.25">
      <c r="A476" s="14">
        <v>9839</v>
      </c>
      <c r="B476" s="15">
        <v>42276</v>
      </c>
      <c r="C476">
        <v>1</v>
      </c>
      <c r="D476">
        <v>10</v>
      </c>
      <c r="E476">
        <v>30</v>
      </c>
      <c r="F476">
        <v>100</v>
      </c>
      <c r="G476" s="3" t="s">
        <v>481</v>
      </c>
    </row>
    <row r="477" spans="1:7" x14ac:dyDescent="0.25">
      <c r="A477" s="14">
        <v>9832</v>
      </c>
      <c r="B477" s="15">
        <v>42276</v>
      </c>
      <c r="C477">
        <v>1</v>
      </c>
      <c r="D477">
        <v>9</v>
      </c>
      <c r="E477">
        <v>73</v>
      </c>
      <c r="F477">
        <v>200</v>
      </c>
      <c r="G477" s="3" t="s">
        <v>482</v>
      </c>
    </row>
    <row r="478" spans="1:7" x14ac:dyDescent="0.25">
      <c r="A478" s="14">
        <v>9889</v>
      </c>
      <c r="B478" s="15">
        <v>42276</v>
      </c>
      <c r="C478">
        <v>2</v>
      </c>
      <c r="D478">
        <v>13</v>
      </c>
      <c r="E478">
        <v>160.9</v>
      </c>
      <c r="F478">
        <v>233</v>
      </c>
      <c r="G478" s="3" t="s">
        <v>483</v>
      </c>
    </row>
    <row r="479" spans="1:7" x14ac:dyDescent="0.25">
      <c r="A479" s="14">
        <v>9867</v>
      </c>
      <c r="B479" s="15">
        <v>42276</v>
      </c>
      <c r="C479">
        <v>2</v>
      </c>
      <c r="D479">
        <v>13</v>
      </c>
      <c r="E479">
        <v>60</v>
      </c>
      <c r="F479">
        <v>200</v>
      </c>
      <c r="G479" s="3" t="s">
        <v>484</v>
      </c>
    </row>
    <row r="480" spans="1:7" x14ac:dyDescent="0.25">
      <c r="A480" s="14">
        <v>9822</v>
      </c>
      <c r="B480" s="15">
        <v>42276</v>
      </c>
      <c r="C480">
        <v>2</v>
      </c>
      <c r="D480">
        <v>13</v>
      </c>
      <c r="E480">
        <v>146.25</v>
      </c>
      <c r="F480">
        <v>200</v>
      </c>
      <c r="G480" s="3" t="s">
        <v>485</v>
      </c>
    </row>
    <row r="481" spans="1:7" x14ac:dyDescent="0.25">
      <c r="A481" s="14">
        <v>9860</v>
      </c>
      <c r="B481" s="15">
        <v>42276</v>
      </c>
      <c r="C481">
        <v>4</v>
      </c>
      <c r="D481">
        <v>53</v>
      </c>
      <c r="E481">
        <v>144</v>
      </c>
      <c r="F481">
        <f>100+900</f>
        <v>1000</v>
      </c>
      <c r="G481" s="3" t="s">
        <v>486</v>
      </c>
    </row>
    <row r="482" spans="1:7" x14ac:dyDescent="0.25">
      <c r="A482" s="14">
        <v>9853</v>
      </c>
      <c r="B482" s="15">
        <v>42276</v>
      </c>
      <c r="C482">
        <v>8</v>
      </c>
      <c r="D482">
        <v>49</v>
      </c>
      <c r="E482">
        <v>276.5</v>
      </c>
      <c r="F482">
        <f>250+625</f>
        <v>875</v>
      </c>
      <c r="G482" s="3" t="s">
        <v>487</v>
      </c>
    </row>
    <row r="483" spans="1:7" x14ac:dyDescent="0.25">
      <c r="A483" s="14">
        <v>9844</v>
      </c>
      <c r="B483" s="15">
        <v>42276</v>
      </c>
      <c r="C483">
        <v>2</v>
      </c>
      <c r="D483">
        <v>12</v>
      </c>
      <c r="E483">
        <v>100.4</v>
      </c>
      <c r="F483">
        <v>172</v>
      </c>
      <c r="G483" s="3" t="s">
        <v>488</v>
      </c>
    </row>
    <row r="484" spans="1:7" x14ac:dyDescent="0.25">
      <c r="A484" s="14">
        <v>9845</v>
      </c>
      <c r="B484" s="15">
        <v>42276</v>
      </c>
      <c r="C484">
        <v>5</v>
      </c>
      <c r="D484">
        <v>29</v>
      </c>
      <c r="E484">
        <v>173</v>
      </c>
      <c r="F484">
        <v>400</v>
      </c>
      <c r="G484" s="3" t="s">
        <v>489</v>
      </c>
    </row>
    <row r="485" spans="1:7" x14ac:dyDescent="0.25">
      <c r="A485" s="14">
        <v>9833</v>
      </c>
      <c r="B485" s="15">
        <v>42276</v>
      </c>
      <c r="C485">
        <v>2</v>
      </c>
      <c r="D485">
        <v>30</v>
      </c>
      <c r="E485">
        <v>204</v>
      </c>
      <c r="F485">
        <f>200+400</f>
        <v>600</v>
      </c>
      <c r="G485" s="3" t="s">
        <v>490</v>
      </c>
    </row>
    <row r="486" spans="1:7" x14ac:dyDescent="0.25">
      <c r="A486" s="14">
        <v>9850</v>
      </c>
      <c r="B486" s="15">
        <v>42276</v>
      </c>
      <c r="C486">
        <v>1</v>
      </c>
      <c r="D486">
        <v>12</v>
      </c>
      <c r="E486">
        <v>95.75</v>
      </c>
      <c r="F486">
        <v>200</v>
      </c>
      <c r="G486" s="3" t="s">
        <v>491</v>
      </c>
    </row>
    <row r="487" spans="1:7" x14ac:dyDescent="0.25">
      <c r="A487" s="14">
        <v>9859</v>
      </c>
      <c r="B487" s="15">
        <v>42276</v>
      </c>
      <c r="C487">
        <v>1</v>
      </c>
      <c r="D487">
        <v>13</v>
      </c>
      <c r="E487">
        <v>119.5</v>
      </c>
      <c r="F487">
        <v>160</v>
      </c>
      <c r="G487" s="3" t="s">
        <v>492</v>
      </c>
    </row>
    <row r="488" spans="1:7" x14ac:dyDescent="0.25">
      <c r="A488" s="14">
        <v>9843</v>
      </c>
      <c r="B488" s="15">
        <v>42276</v>
      </c>
      <c r="C488">
        <v>2</v>
      </c>
      <c r="D488">
        <v>11</v>
      </c>
      <c r="E488">
        <v>90</v>
      </c>
      <c r="F488">
        <v>200</v>
      </c>
      <c r="G488" s="3" t="s">
        <v>493</v>
      </c>
    </row>
    <row r="489" spans="1:7" x14ac:dyDescent="0.25">
      <c r="A489" s="14">
        <v>9846</v>
      </c>
      <c r="B489" s="15">
        <v>42276</v>
      </c>
      <c r="C489">
        <v>6</v>
      </c>
      <c r="D489">
        <v>40</v>
      </c>
      <c r="E489">
        <v>360</v>
      </c>
      <c r="F489">
        <f>200+500</f>
        <v>700</v>
      </c>
      <c r="G489" s="3" t="s">
        <v>494</v>
      </c>
    </row>
    <row r="490" spans="1:7" x14ac:dyDescent="0.25">
      <c r="A490" s="14">
        <v>9847</v>
      </c>
      <c r="B490" s="15">
        <v>42276</v>
      </c>
      <c r="C490">
        <v>5</v>
      </c>
      <c r="D490">
        <v>35</v>
      </c>
      <c r="E490">
        <v>201.75</v>
      </c>
      <c r="F490">
        <f>200+350</f>
        <v>550</v>
      </c>
      <c r="G490" s="3" t="s">
        <v>495</v>
      </c>
    </row>
    <row r="491" spans="1:7" x14ac:dyDescent="0.25">
      <c r="A491" s="14">
        <v>9869</v>
      </c>
      <c r="B491" s="15">
        <v>42276</v>
      </c>
      <c r="C491">
        <v>1</v>
      </c>
      <c r="D491">
        <v>5</v>
      </c>
      <c r="E491">
        <v>32</v>
      </c>
      <c r="F491">
        <v>100</v>
      </c>
      <c r="G491" s="3" t="s">
        <v>496</v>
      </c>
    </row>
    <row r="492" spans="1:7" x14ac:dyDescent="0.25">
      <c r="A492" s="14">
        <v>9858</v>
      </c>
      <c r="B492" s="15">
        <v>42276</v>
      </c>
      <c r="C492">
        <v>2</v>
      </c>
      <c r="D492">
        <v>13</v>
      </c>
      <c r="E492">
        <v>48</v>
      </c>
      <c r="F492">
        <v>200</v>
      </c>
      <c r="G492" s="3" t="s">
        <v>497</v>
      </c>
    </row>
    <row r="493" spans="1:7" x14ac:dyDescent="0.25">
      <c r="A493" s="14">
        <v>9848</v>
      </c>
      <c r="B493" s="15">
        <v>42276</v>
      </c>
      <c r="C493">
        <v>1</v>
      </c>
      <c r="D493">
        <v>6</v>
      </c>
      <c r="E493">
        <v>34</v>
      </c>
      <c r="F493">
        <v>100</v>
      </c>
      <c r="G493" s="3" t="s">
        <v>498</v>
      </c>
    </row>
    <row r="494" spans="1:7" x14ac:dyDescent="0.25">
      <c r="A494" s="14">
        <v>9814</v>
      </c>
      <c r="B494" s="15">
        <v>42274</v>
      </c>
      <c r="C494">
        <v>11</v>
      </c>
      <c r="D494">
        <v>147</v>
      </c>
      <c r="E494">
        <v>889</v>
      </c>
      <c r="F494">
        <f>200+2130</f>
        <v>2330</v>
      </c>
      <c r="G494" s="3" t="s">
        <v>499</v>
      </c>
    </row>
    <row r="495" spans="1:7" x14ac:dyDescent="0.25">
      <c r="A495" s="14">
        <v>9917</v>
      </c>
      <c r="B495" s="15">
        <v>42277</v>
      </c>
      <c r="C495">
        <v>2</v>
      </c>
      <c r="D495">
        <v>33</v>
      </c>
      <c r="E495">
        <v>102</v>
      </c>
      <c r="F495">
        <v>600</v>
      </c>
      <c r="G495" s="3" t="s">
        <v>500</v>
      </c>
    </row>
    <row r="496" spans="1:7" x14ac:dyDescent="0.25">
      <c r="A496" s="14">
        <v>9913</v>
      </c>
      <c r="B496" s="15">
        <v>42277</v>
      </c>
      <c r="C496">
        <v>4</v>
      </c>
      <c r="D496">
        <v>25</v>
      </c>
      <c r="E496">
        <v>100.5</v>
      </c>
      <c r="F496">
        <v>400</v>
      </c>
      <c r="G496" s="3" t="s">
        <v>501</v>
      </c>
    </row>
    <row r="497" spans="1:7" x14ac:dyDescent="0.25">
      <c r="A497" s="14">
        <v>9912</v>
      </c>
      <c r="B497" s="15">
        <v>42277</v>
      </c>
      <c r="C497">
        <v>5</v>
      </c>
      <c r="D497">
        <v>34</v>
      </c>
      <c r="E497">
        <v>153</v>
      </c>
      <c r="F497">
        <v>500</v>
      </c>
      <c r="G497" s="3" t="s">
        <v>502</v>
      </c>
    </row>
    <row r="498" spans="1:7" x14ac:dyDescent="0.25">
      <c r="A498" s="14">
        <v>9931</v>
      </c>
      <c r="B498" s="15">
        <v>42277</v>
      </c>
      <c r="C498">
        <v>1</v>
      </c>
      <c r="D498">
        <v>6</v>
      </c>
      <c r="E498">
        <v>28</v>
      </c>
      <c r="F498">
        <v>100</v>
      </c>
      <c r="G498" s="3" t="s">
        <v>503</v>
      </c>
    </row>
    <row r="499" spans="1:7" x14ac:dyDescent="0.25">
      <c r="A499" s="14">
        <v>9895</v>
      </c>
      <c r="B499" s="15">
        <v>42277</v>
      </c>
      <c r="C499">
        <v>5</v>
      </c>
      <c r="D499">
        <v>26</v>
      </c>
      <c r="E499">
        <v>205</v>
      </c>
      <c r="F499">
        <v>400</v>
      </c>
      <c r="G499" s="3" t="s">
        <v>504</v>
      </c>
    </row>
    <row r="500" spans="1:7" x14ac:dyDescent="0.25">
      <c r="A500" s="14">
        <v>9919</v>
      </c>
      <c r="B500" s="15">
        <v>42277</v>
      </c>
      <c r="C500">
        <v>6</v>
      </c>
      <c r="D500">
        <v>30</v>
      </c>
      <c r="E500">
        <v>237</v>
      </c>
      <c r="F500">
        <v>725</v>
      </c>
      <c r="G500" s="3" t="s">
        <v>505</v>
      </c>
    </row>
    <row r="501" spans="1:7" x14ac:dyDescent="0.25">
      <c r="A501" s="14">
        <v>9840</v>
      </c>
      <c r="B501" s="15">
        <v>42276</v>
      </c>
      <c r="C501">
        <v>4</v>
      </c>
      <c r="D501">
        <v>25</v>
      </c>
      <c r="E501">
        <v>211.5</v>
      </c>
      <c r="F501">
        <v>750</v>
      </c>
      <c r="G501" s="3" t="s">
        <v>506</v>
      </c>
    </row>
    <row r="502" spans="1:7" x14ac:dyDescent="0.25">
      <c r="A502" s="14">
        <v>9870</v>
      </c>
      <c r="B502" s="15">
        <v>42276</v>
      </c>
      <c r="C502">
        <v>5</v>
      </c>
      <c r="D502">
        <v>30</v>
      </c>
      <c r="E502">
        <v>240</v>
      </c>
      <c r="F502">
        <v>1250</v>
      </c>
      <c r="G502" s="3" t="s">
        <v>507</v>
      </c>
    </row>
    <row r="503" spans="1:7" x14ac:dyDescent="0.25">
      <c r="A503" s="14">
        <v>9865</v>
      </c>
      <c r="B503" s="15">
        <v>42276</v>
      </c>
      <c r="C503">
        <v>1</v>
      </c>
      <c r="D503">
        <v>8</v>
      </c>
      <c r="E503">
        <v>38</v>
      </c>
      <c r="F503">
        <v>100</v>
      </c>
      <c r="G503" s="3" t="s">
        <v>508</v>
      </c>
    </row>
    <row r="504" spans="1:7" x14ac:dyDescent="0.25">
      <c r="A504" s="14">
        <v>9898</v>
      </c>
      <c r="B504" s="15">
        <v>42277</v>
      </c>
      <c r="C504">
        <v>5</v>
      </c>
      <c r="D504">
        <v>40</v>
      </c>
      <c r="E504">
        <v>234.9</v>
      </c>
      <c r="F504">
        <v>540</v>
      </c>
      <c r="G504" s="3" t="s">
        <v>509</v>
      </c>
    </row>
    <row r="505" spans="1:7" x14ac:dyDescent="0.25">
      <c r="A505" s="14">
        <v>9936</v>
      </c>
      <c r="B505" s="15">
        <v>42277</v>
      </c>
      <c r="C505">
        <v>2</v>
      </c>
      <c r="D505">
        <v>31</v>
      </c>
      <c r="E505">
        <v>138</v>
      </c>
      <c r="F505">
        <v>450</v>
      </c>
      <c r="G505" s="3" t="s">
        <v>510</v>
      </c>
    </row>
    <row r="506" spans="1:7" x14ac:dyDescent="0.25">
      <c r="A506" s="14">
        <v>9932</v>
      </c>
      <c r="B506" s="15">
        <v>42277</v>
      </c>
      <c r="C506">
        <v>2</v>
      </c>
      <c r="D506">
        <v>17</v>
      </c>
      <c r="E506">
        <v>172</v>
      </c>
      <c r="F506">
        <f>100+160</f>
        <v>260</v>
      </c>
      <c r="G506" s="3" t="s">
        <v>511</v>
      </c>
    </row>
    <row r="507" spans="1:7" x14ac:dyDescent="0.25">
      <c r="A507" s="14">
        <v>9903</v>
      </c>
      <c r="B507" s="15">
        <v>42277</v>
      </c>
      <c r="C507">
        <v>9</v>
      </c>
      <c r="D507">
        <v>73</v>
      </c>
      <c r="E507">
        <v>574</v>
      </c>
      <c r="F507">
        <v>1348</v>
      </c>
      <c r="G507" s="3" t="s">
        <v>512</v>
      </c>
    </row>
    <row r="508" spans="1:7" x14ac:dyDescent="0.25">
      <c r="A508" s="14">
        <v>9904</v>
      </c>
      <c r="B508" s="15">
        <v>42277</v>
      </c>
      <c r="C508">
        <v>5</v>
      </c>
      <c r="D508">
        <v>50</v>
      </c>
      <c r="E508">
        <v>368.5</v>
      </c>
      <c r="F508">
        <f>350+400</f>
        <v>750</v>
      </c>
      <c r="G508" s="3" t="s">
        <v>513</v>
      </c>
    </row>
    <row r="509" spans="1:7" x14ac:dyDescent="0.25">
      <c r="A509" s="14">
        <v>9905</v>
      </c>
      <c r="B509" s="15">
        <v>42277</v>
      </c>
      <c r="C509">
        <v>3</v>
      </c>
      <c r="D509">
        <v>35</v>
      </c>
      <c r="E509">
        <v>217</v>
      </c>
      <c r="F509">
        <f>200+350</f>
        <v>550</v>
      </c>
      <c r="G509" s="3" t="s">
        <v>514</v>
      </c>
    </row>
    <row r="510" spans="1:7" x14ac:dyDescent="0.25">
      <c r="A510" s="14">
        <v>9896</v>
      </c>
      <c r="B510" s="15">
        <v>42277</v>
      </c>
      <c r="C510">
        <v>3</v>
      </c>
      <c r="D510">
        <v>26</v>
      </c>
      <c r="E510">
        <v>30</v>
      </c>
      <c r="F510">
        <v>100</v>
      </c>
      <c r="G510" s="3" t="s">
        <v>515</v>
      </c>
    </row>
    <row r="511" spans="1:7" x14ac:dyDescent="0.25">
      <c r="A511" s="14">
        <v>9897</v>
      </c>
      <c r="B511" s="15">
        <v>42277</v>
      </c>
      <c r="C511">
        <v>6</v>
      </c>
      <c r="D511">
        <v>40</v>
      </c>
      <c r="E511">
        <v>132.5</v>
      </c>
      <c r="F511">
        <v>250</v>
      </c>
      <c r="G511" s="3" t="s">
        <v>516</v>
      </c>
    </row>
    <row r="512" spans="1:7" x14ac:dyDescent="0.25">
      <c r="A512" s="14">
        <v>9929</v>
      </c>
      <c r="B512" s="15">
        <v>42277</v>
      </c>
      <c r="C512">
        <v>9</v>
      </c>
      <c r="D512">
        <v>55</v>
      </c>
      <c r="E512">
        <v>510</v>
      </c>
      <c r="F512">
        <v>1700</v>
      </c>
      <c r="G512" s="3" t="s">
        <v>517</v>
      </c>
    </row>
    <row r="513" spans="1:7" x14ac:dyDescent="0.25">
      <c r="A513" s="14">
        <v>9907</v>
      </c>
      <c r="B513" s="15">
        <v>42277</v>
      </c>
      <c r="C513">
        <v>1</v>
      </c>
      <c r="D513">
        <v>11</v>
      </c>
      <c r="E513">
        <v>60</v>
      </c>
      <c r="F513">
        <v>150</v>
      </c>
      <c r="G513" s="3" t="s">
        <v>518</v>
      </c>
    </row>
    <row r="514" spans="1:7" x14ac:dyDescent="0.25">
      <c r="A514" s="14">
        <v>9893</v>
      </c>
      <c r="B514" s="15">
        <v>42277</v>
      </c>
      <c r="C514">
        <v>9</v>
      </c>
      <c r="D514">
        <v>50</v>
      </c>
      <c r="E514">
        <v>414</v>
      </c>
      <c r="F514">
        <v>1100</v>
      </c>
      <c r="G514" s="3" t="s">
        <v>519</v>
      </c>
    </row>
    <row r="515" spans="1:7" x14ac:dyDescent="0.25">
      <c r="A515" s="14">
        <v>9910</v>
      </c>
      <c r="B515" s="15">
        <v>42277</v>
      </c>
      <c r="C515">
        <v>3</v>
      </c>
      <c r="D515">
        <v>22</v>
      </c>
      <c r="E515">
        <v>22</v>
      </c>
      <c r="F515">
        <v>100</v>
      </c>
      <c r="G515" s="3" t="s">
        <v>19</v>
      </c>
    </row>
    <row r="516" spans="1:7" x14ac:dyDescent="0.25">
      <c r="A516" s="14"/>
      <c r="B516" s="15"/>
      <c r="C516" s="16">
        <f t="shared" ref="C516:F516" si="0">SUM(C3:C515)</f>
        <v>1884</v>
      </c>
      <c r="D516" s="16">
        <f t="shared" si="0"/>
        <v>16252</v>
      </c>
      <c r="E516" s="16">
        <f t="shared" si="0"/>
        <v>94361.799999999988</v>
      </c>
      <c r="F516" s="16">
        <f t="shared" si="0"/>
        <v>269266</v>
      </c>
      <c r="G5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2015-10-27T15:05:22Z</dcterms:created>
  <dcterms:modified xsi:type="dcterms:W3CDTF">2015-11-02T18:18:45Z</dcterms:modified>
</cp:coreProperties>
</file>