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RIBUTARIO\COELLAR LITUMA GENARO MAURICIO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0" i="1" l="1"/>
  <c r="D13" i="1"/>
  <c r="D10" i="1"/>
  <c r="D6" i="1"/>
  <c r="D7" i="1" s="1"/>
  <c r="C13" i="1"/>
  <c r="C6" i="1"/>
  <c r="C7" i="1" s="1"/>
  <c r="D4" i="1"/>
  <c r="E13" i="1" l="1"/>
  <c r="E12" i="1"/>
  <c r="E11" i="1"/>
  <c r="E10" i="1"/>
  <c r="E9" i="1"/>
  <c r="E8" i="1"/>
  <c r="E6" i="1"/>
  <c r="E5" i="1"/>
  <c r="E4" i="1"/>
  <c r="E7" i="1" l="1"/>
</calcChain>
</file>

<file path=xl/sharedStrings.xml><?xml version="1.0" encoding="utf-8"?>
<sst xmlns="http://schemas.openxmlformats.org/spreadsheetml/2006/main" count="24" uniqueCount="23">
  <si>
    <t>LIQUIDACIÓN DEL IMPUESTO A LA RENTA EJERCICIO FISCAL 2012</t>
  </si>
  <si>
    <t>CASILLA</t>
  </si>
  <si>
    <t>DETALLE</t>
  </si>
  <si>
    <t>DETERMINACIÓN ADMINISTRACIÓN TRIBUTARIA (USD)</t>
  </si>
  <si>
    <t>DIFERENCIA (USD)</t>
  </si>
  <si>
    <t>REFERENCIA</t>
  </si>
  <si>
    <t>(b)</t>
  </si>
  <si>
    <t>(c)= (b) - (a)</t>
  </si>
  <si>
    <t>(3) = (1) + (2)</t>
  </si>
  <si>
    <t>Cuadro Nro. 67</t>
  </si>
  <si>
    <t>DETERMINACIÓN PRESUNTIVA POR COEFICIENTES DE ESTIMACIÓN PRESUNTIVA (USD)</t>
  </si>
  <si>
    <t>BASE IMPONIBLE (1)</t>
  </si>
  <si>
    <t>BASE IMPONIBLE DETERMINACIÓN DIRECTA (2)</t>
  </si>
  <si>
    <t>BASE IMPONIBLE GRAVADA TOTAL (3)</t>
  </si>
  <si>
    <t>50% BASE IPONIBLE GRAVADA (4)</t>
  </si>
  <si>
    <t>TOTAL IMPUESTO CAUSADO (5)</t>
  </si>
  <si>
    <t>(-) ANTICIPO DETERMINADO CORRESPONDIENTE AL EJERCICIO FISCAL CORRIENTE (6)</t>
  </si>
  <si>
    <t>SALDO DEL ANTICIPO PENDIENTE DE PAGO (8)</t>
  </si>
  <si>
    <t>(-) 50% RETENCIONES EN LA FUENTE (9)</t>
  </si>
  <si>
    <t>IMPUESTO A LA RENTA A PAGAR (10)</t>
  </si>
  <si>
    <t>IMPUESTO A LA RENTA CAUSADO MAYOR AL ANTICIPO DETERMINADO (7)</t>
  </si>
  <si>
    <t>(7) = (5) - (6)</t>
  </si>
  <si>
    <t>(10) = (7) + (8) -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</si>
</sst>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justify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justify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TERMINACI&#211;N%20DE%20BASE%20IMPOBIBLE%20POR%20COEFICIENTES%20DE%20ESTIMACI&#211;N%20PRESUNTIV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PUESTO%20CAUS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B5">
            <v>1922568.7952600003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5">
          <cell r="C25">
            <v>335892.93917050003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tabSelected="1" workbookViewId="0">
      <selection activeCell="E17" sqref="E17"/>
    </sheetView>
  </sheetViews>
  <sheetFormatPr baseColWidth="10" defaultRowHeight="15" x14ac:dyDescent="0.25"/>
  <cols>
    <col min="2" max="2" width="66.28515625" bestFit="1" customWidth="1"/>
    <col min="3" max="3" width="16.28515625" customWidth="1"/>
    <col min="4" max="4" width="17.5703125" customWidth="1"/>
    <col min="5" max="5" width="12.42578125" customWidth="1"/>
    <col min="6" max="6" width="17.140625" bestFit="1" customWidth="1"/>
    <col min="8" max="8" width="11.7109375" style="3" bestFit="1" customWidth="1"/>
  </cols>
  <sheetData>
    <row r="1" spans="1:9" x14ac:dyDescent="0.25">
      <c r="A1" s="17" t="s">
        <v>0</v>
      </c>
      <c r="B1" s="17"/>
      <c r="C1" s="17"/>
      <c r="D1" s="17"/>
      <c r="E1" s="17"/>
      <c r="F1" s="17"/>
    </row>
    <row r="2" spans="1:9" ht="74.25" customHeight="1" x14ac:dyDescent="0.25">
      <c r="A2" s="14" t="s">
        <v>1</v>
      </c>
      <c r="B2" s="14" t="s">
        <v>2</v>
      </c>
      <c r="C2" s="15" t="s">
        <v>3</v>
      </c>
      <c r="D2" s="15" t="s">
        <v>10</v>
      </c>
      <c r="E2" s="15" t="s">
        <v>4</v>
      </c>
      <c r="F2" s="16" t="s">
        <v>5</v>
      </c>
    </row>
    <row r="3" spans="1:9" x14ac:dyDescent="0.25">
      <c r="A3" s="4"/>
      <c r="B3" s="4"/>
      <c r="C3" s="1" t="s">
        <v>6</v>
      </c>
      <c r="D3" s="2" t="s">
        <v>6</v>
      </c>
      <c r="E3" s="2" t="s">
        <v>7</v>
      </c>
      <c r="F3" s="6"/>
    </row>
    <row r="4" spans="1:9" s="8" customFormat="1" ht="30" customHeight="1" x14ac:dyDescent="0.25">
      <c r="A4" s="6"/>
      <c r="B4" s="5" t="s">
        <v>11</v>
      </c>
      <c r="C4" s="9">
        <v>4605470.41</v>
      </c>
      <c r="D4" s="9">
        <f>+[1]Hoja1!$B$5</f>
        <v>1922568.7952600003</v>
      </c>
      <c r="E4" s="9">
        <f>+D4-C4</f>
        <v>-2682901.6147400001</v>
      </c>
      <c r="F4" s="10"/>
      <c r="H4" s="13"/>
      <c r="I4" s="13"/>
    </row>
    <row r="5" spans="1:9" s="8" customFormat="1" ht="30" customHeight="1" x14ac:dyDescent="0.25">
      <c r="A5" s="6"/>
      <c r="B5" s="6" t="s">
        <v>12</v>
      </c>
      <c r="C5" s="9">
        <v>84168</v>
      </c>
      <c r="D5" s="9">
        <v>84168</v>
      </c>
      <c r="E5" s="9">
        <f>+D5-C5</f>
        <v>0</v>
      </c>
      <c r="F5" s="10"/>
      <c r="H5" s="13"/>
      <c r="I5" s="13"/>
    </row>
    <row r="6" spans="1:9" s="8" customFormat="1" ht="30" customHeight="1" x14ac:dyDescent="0.25">
      <c r="A6" s="6">
        <v>832</v>
      </c>
      <c r="B6" s="6" t="s">
        <v>13</v>
      </c>
      <c r="C6" s="9">
        <f>+C4+C5</f>
        <v>4689638.41</v>
      </c>
      <c r="D6" s="9">
        <f>+D4+D5</f>
        <v>2006736.7952600003</v>
      </c>
      <c r="E6" s="9">
        <f t="shared" ref="E6:E12" si="0">+D6-C6</f>
        <v>-2682901.6147400001</v>
      </c>
      <c r="F6" s="10" t="s">
        <v>8</v>
      </c>
      <c r="H6" s="13"/>
      <c r="I6" s="13"/>
    </row>
    <row r="7" spans="1:9" s="8" customFormat="1" ht="30" customHeight="1" x14ac:dyDescent="0.25">
      <c r="A7" s="6"/>
      <c r="B7" s="6" t="s">
        <v>14</v>
      </c>
      <c r="C7" s="9">
        <f>+C6/2</f>
        <v>2344819.2050000001</v>
      </c>
      <c r="D7" s="9">
        <f>+D6/2</f>
        <v>1003368.3976300001</v>
      </c>
      <c r="E7" s="9">
        <f t="shared" si="0"/>
        <v>-1341450.8073700001</v>
      </c>
      <c r="F7" s="10"/>
      <c r="H7" s="13"/>
      <c r="I7" s="13"/>
    </row>
    <row r="8" spans="1:9" s="8" customFormat="1" ht="30" customHeight="1" x14ac:dyDescent="0.25">
      <c r="A8" s="6">
        <v>839</v>
      </c>
      <c r="B8" s="6" t="s">
        <v>15</v>
      </c>
      <c r="C8" s="9">
        <v>805400.72</v>
      </c>
      <c r="D8" s="9">
        <f>+[2]Hoja1!$C$25</f>
        <v>335892.93917050003</v>
      </c>
      <c r="E8" s="9">
        <f t="shared" si="0"/>
        <v>-469507.78082949994</v>
      </c>
      <c r="F8" s="10"/>
      <c r="H8" s="13"/>
      <c r="I8" s="13"/>
    </row>
    <row r="9" spans="1:9" s="8" customFormat="1" ht="30" customHeight="1" x14ac:dyDescent="0.25">
      <c r="A9" s="6">
        <v>841</v>
      </c>
      <c r="B9" s="5" t="s">
        <v>16</v>
      </c>
      <c r="C9" s="9">
        <v>8456.39</v>
      </c>
      <c r="D9" s="9">
        <v>8456.39</v>
      </c>
      <c r="E9" s="9">
        <f t="shared" si="0"/>
        <v>0</v>
      </c>
      <c r="F9" s="10"/>
      <c r="H9" s="13"/>
      <c r="I9" s="13"/>
    </row>
    <row r="10" spans="1:9" s="8" customFormat="1" ht="30" customHeight="1" x14ac:dyDescent="0.25">
      <c r="A10" s="6">
        <v>842</v>
      </c>
      <c r="B10" s="6" t="s">
        <v>20</v>
      </c>
      <c r="C10" s="9">
        <f>+C8-C9</f>
        <v>796944.33</v>
      </c>
      <c r="D10" s="9">
        <f>+D8-D9</f>
        <v>327436.54917050002</v>
      </c>
      <c r="E10" s="9">
        <f t="shared" si="0"/>
        <v>-469507.78082949994</v>
      </c>
      <c r="F10" s="10" t="s">
        <v>21</v>
      </c>
      <c r="H10" s="13"/>
      <c r="I10" s="13"/>
    </row>
    <row r="11" spans="1:9" s="8" customFormat="1" ht="30" customHeight="1" x14ac:dyDescent="0.25">
      <c r="A11" s="6">
        <v>845</v>
      </c>
      <c r="B11" s="6" t="s">
        <v>17</v>
      </c>
      <c r="C11" s="9">
        <v>2757.61</v>
      </c>
      <c r="D11" s="9">
        <v>2757.61</v>
      </c>
      <c r="E11" s="9">
        <f t="shared" si="0"/>
        <v>0</v>
      </c>
      <c r="F11" s="10"/>
      <c r="H11" s="13"/>
      <c r="I11" s="13"/>
    </row>
    <row r="12" spans="1:9" s="8" customFormat="1" ht="30" customHeight="1" x14ac:dyDescent="0.25">
      <c r="A12" s="6">
        <v>846</v>
      </c>
      <c r="B12" s="6" t="s">
        <v>18</v>
      </c>
      <c r="C12" s="9">
        <v>2311.44</v>
      </c>
      <c r="D12" s="9">
        <v>2311.44</v>
      </c>
      <c r="E12" s="9">
        <f t="shared" si="0"/>
        <v>0</v>
      </c>
      <c r="F12" s="10" t="s">
        <v>9</v>
      </c>
      <c r="H12" s="13"/>
      <c r="I12" s="13"/>
    </row>
    <row r="13" spans="1:9" x14ac:dyDescent="0.25">
      <c r="A13" s="7">
        <v>859</v>
      </c>
      <c r="B13" s="7" t="s">
        <v>19</v>
      </c>
      <c r="C13" s="11">
        <f>+C10+C11-C12</f>
        <v>797390.5</v>
      </c>
      <c r="D13" s="11">
        <f>+D10+D11-D12</f>
        <v>327882.7191705</v>
      </c>
      <c r="E13" s="11">
        <f>+D13-C13</f>
        <v>-469507.7808295</v>
      </c>
      <c r="F13" s="12" t="s">
        <v>22</v>
      </c>
      <c r="I13" s="13"/>
    </row>
    <row r="14" spans="1:9" x14ac:dyDescent="0.25">
      <c r="C14" s="3"/>
      <c r="D14" s="3"/>
      <c r="E14" s="3"/>
      <c r="F14" s="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USUARIO</cp:lastModifiedBy>
  <dcterms:created xsi:type="dcterms:W3CDTF">2019-12-14T16:53:09Z</dcterms:created>
  <dcterms:modified xsi:type="dcterms:W3CDTF">2019-12-16T23:47:53Z</dcterms:modified>
</cp:coreProperties>
</file>