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31" codeName="{00000000-0000-0000-0000-000000000000}"/>
  <workbookPr updateLinks="always" codeName="AquestLlibreDeTreball"/>
  <mc:AlternateContent xmlns:mc="http://schemas.openxmlformats.org/markup-compatibility/2006">
    <mc:Choice Requires="x15">
      <x15ac:absPath xmlns:x15ac="http://schemas.microsoft.com/office/spreadsheetml/2010/11/ac" url="\\10.55.36.18\cno\Staff\SCN\Metodologia\Fitxa Tractament\"/>
    </mc:Choice>
  </mc:AlternateContent>
  <xr:revisionPtr revIDLastSave="3" documentId="8_{0D426BB4-3D52-4DEA-9CDC-D8AFB1B8A911}" xr6:coauthVersionLast="47" xr6:coauthVersionMax="47" xr10:uidLastSave="{00E49C3F-538D-4797-A548-4E56B867DC0A}"/>
  <bookViews>
    <workbookView xWindow="28680" yWindow="-120" windowWidth="29040" windowHeight="15840" firstSheet="3" activeTab="3" xr2:uid="{00000000-000D-0000-FFFF-FFFF00000000}"/>
  </bookViews>
  <sheets>
    <sheet name="Context i ús" sheetId="4" state="veryHidden" r:id="rId1"/>
    <sheet name="Gestió Interna" sheetId="5" state="veryHidden" r:id="rId2"/>
    <sheet name="Registre Activitats Tractament" sheetId="6" state="veryHidden" r:id="rId3"/>
    <sheet name="Continguts" sheetId="7" r:id="rId4"/>
    <sheet name="Resum d'activitats" sheetId="8" r:id="rId5"/>
    <sheet name="1" sheetId="2" r:id="rId6"/>
    <sheet name="2" sheetId="33" r:id="rId7"/>
    <sheet name="3" sheetId="34" r:id="rId8"/>
    <sheet name="4" sheetId="35" r:id="rId9"/>
    <sheet name="5" sheetId="36" r:id="rId10"/>
    <sheet name="6" sheetId="37" r:id="rId11"/>
    <sheet name="7" sheetId="38" r:id="rId12"/>
    <sheet name="8" sheetId="39" r:id="rId13"/>
    <sheet name="9" sheetId="40" r:id="rId14"/>
    <sheet name="10" sheetId="41" r:id="rId15"/>
    <sheet name="11" sheetId="42" r:id="rId16"/>
    <sheet name="12" sheetId="43" r:id="rId17"/>
    <sheet name="13" sheetId="44" r:id="rId18"/>
    <sheet name="14" sheetId="45" r:id="rId19"/>
    <sheet name="15" sheetId="46" r:id="rId20"/>
    <sheet name="16" sheetId="47" r:id="rId21"/>
    <sheet name="17" sheetId="48" r:id="rId22"/>
    <sheet name="18" sheetId="49" r:id="rId23"/>
    <sheet name="19" sheetId="50" r:id="rId24"/>
    <sheet name="20" sheetId="51" r:id="rId25"/>
    <sheet name="21" sheetId="52" r:id="rId26"/>
    <sheet name="22" sheetId="53" r:id="rId27"/>
    <sheet name="23" sheetId="54" r:id="rId28"/>
    <sheet name="24" sheetId="55" r:id="rId29"/>
    <sheet name="25" sheetId="56" r:id="rId30"/>
  </sheets>
  <definedNames>
    <definedName name="_xlnm._FilterDatabase" localSheetId="2" hidden="1">'Registre Activitats Tractament'!$C$8:$C$25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Y223" i="56" l="1"/>
  <c r="R223" i="56"/>
  <c r="S223" i="56" s="1"/>
  <c r="R219" i="56"/>
  <c r="S219" i="56" s="1"/>
  <c r="R213" i="56"/>
  <c r="S213" i="56" s="1"/>
  <c r="R212" i="56"/>
  <c r="S212" i="56" s="1"/>
  <c r="R206" i="56"/>
  <c r="S206" i="56" s="1"/>
  <c r="R205" i="56"/>
  <c r="S205" i="56" s="1"/>
  <c r="R201" i="56"/>
  <c r="S201" i="56" s="1"/>
  <c r="Y200" i="56"/>
  <c r="E199" i="56"/>
  <c r="E198" i="56"/>
  <c r="E197" i="56"/>
  <c r="E196" i="56"/>
  <c r="E195" i="56"/>
  <c r="E194" i="56"/>
  <c r="E193" i="56"/>
  <c r="E192" i="56"/>
  <c r="E191" i="56"/>
  <c r="E190" i="56"/>
  <c r="E189" i="56"/>
  <c r="E188" i="56"/>
  <c r="E187" i="56"/>
  <c r="E186" i="56"/>
  <c r="E185" i="56"/>
  <c r="E184" i="56"/>
  <c r="E183" i="56"/>
  <c r="E182" i="56"/>
  <c r="E181" i="56"/>
  <c r="E180" i="56"/>
  <c r="E179" i="56"/>
  <c r="E178" i="56"/>
  <c r="E177" i="56"/>
  <c r="E176" i="56"/>
  <c r="E175" i="56"/>
  <c r="E174" i="56"/>
  <c r="E173" i="56"/>
  <c r="E172" i="56"/>
  <c r="E171" i="56"/>
  <c r="E170" i="56"/>
  <c r="E169" i="56"/>
  <c r="E168" i="56"/>
  <c r="E167" i="56"/>
  <c r="E166" i="56"/>
  <c r="E165" i="56"/>
  <c r="E164" i="56"/>
  <c r="E163" i="56"/>
  <c r="E162" i="56"/>
  <c r="E161" i="56"/>
  <c r="E160" i="56"/>
  <c r="E159" i="56"/>
  <c r="E158" i="56"/>
  <c r="E157" i="56"/>
  <c r="E156" i="56"/>
  <c r="E155" i="56"/>
  <c r="E154" i="56"/>
  <c r="E153" i="56"/>
  <c r="E152" i="56"/>
  <c r="E151" i="56"/>
  <c r="E150" i="56"/>
  <c r="E149" i="56"/>
  <c r="E148" i="56"/>
  <c r="E147" i="56"/>
  <c r="E146" i="56"/>
  <c r="E145" i="56"/>
  <c r="E144" i="56"/>
  <c r="E143" i="56"/>
  <c r="E142" i="56"/>
  <c r="E141" i="56"/>
  <c r="E140" i="56"/>
  <c r="E139" i="56"/>
  <c r="E138" i="56"/>
  <c r="E137" i="56"/>
  <c r="E136" i="56"/>
  <c r="E135" i="56"/>
  <c r="E134" i="56"/>
  <c r="E133" i="56"/>
  <c r="E132" i="56"/>
  <c r="E131" i="56"/>
  <c r="E130" i="56"/>
  <c r="E129" i="56"/>
  <c r="E128" i="56"/>
  <c r="E127" i="56"/>
  <c r="E126" i="56"/>
  <c r="E125" i="56"/>
  <c r="E124" i="56"/>
  <c r="E123" i="56"/>
  <c r="E122" i="56"/>
  <c r="E121" i="56"/>
  <c r="E120" i="56"/>
  <c r="E119" i="56"/>
  <c r="E118" i="56"/>
  <c r="E117" i="56"/>
  <c r="E116" i="56"/>
  <c r="E115" i="56"/>
  <c r="E114" i="56"/>
  <c r="E113" i="56"/>
  <c r="E112" i="56"/>
  <c r="E111" i="56"/>
  <c r="E110" i="56"/>
  <c r="E109" i="56"/>
  <c r="E108" i="56"/>
  <c r="E107" i="56"/>
  <c r="E106" i="56"/>
  <c r="E105" i="56"/>
  <c r="E104" i="56"/>
  <c r="E103" i="56"/>
  <c r="E102" i="56"/>
  <c r="E101" i="56"/>
  <c r="E100" i="56"/>
  <c r="S93" i="56"/>
  <c r="R93" i="56"/>
  <c r="Y92" i="56"/>
  <c r="Y87" i="56"/>
  <c r="S84" i="56"/>
  <c r="R84" i="56"/>
  <c r="S82" i="56"/>
  <c r="R82" i="56"/>
  <c r="R81" i="56"/>
  <c r="S81" i="56" s="1"/>
  <c r="S69" i="56"/>
  <c r="S68" i="56"/>
  <c r="S83" i="56" s="1"/>
  <c r="R68" i="56"/>
  <c r="Y67" i="56"/>
  <c r="Y62" i="56"/>
  <c r="Y61" i="56"/>
  <c r="Y60" i="56"/>
  <c r="Y59" i="56"/>
  <c r="R57" i="56"/>
  <c r="S57" i="56" s="1"/>
  <c r="M57" i="56"/>
  <c r="M43" i="56"/>
  <c r="Y36" i="56" s="1"/>
  <c r="Y35" i="56"/>
  <c r="Y34" i="56"/>
  <c r="Y33" i="56"/>
  <c r="Y32" i="56"/>
  <c r="Y31" i="56"/>
  <c r="Y30" i="56"/>
  <c r="Y29" i="56"/>
  <c r="R29" i="56"/>
  <c r="S29" i="56" s="1"/>
  <c r="Y28" i="56"/>
  <c r="S28" i="56"/>
  <c r="R28" i="56"/>
  <c r="Y27" i="56"/>
  <c r="Y26" i="56"/>
  <c r="S26" i="56"/>
  <c r="R26" i="56"/>
  <c r="Y223" i="55"/>
  <c r="S223" i="55"/>
  <c r="R223" i="55"/>
  <c r="S219" i="55"/>
  <c r="R219" i="55"/>
  <c r="S213" i="55"/>
  <c r="R213" i="55"/>
  <c r="S212" i="55"/>
  <c r="R212" i="55"/>
  <c r="S206" i="55"/>
  <c r="R206" i="55"/>
  <c r="S205" i="55"/>
  <c r="R205" i="55"/>
  <c r="S201" i="55"/>
  <c r="R201" i="55"/>
  <c r="Y200" i="55"/>
  <c r="E199" i="55"/>
  <c r="E198" i="55"/>
  <c r="E197" i="55"/>
  <c r="E196" i="55"/>
  <c r="E195" i="55"/>
  <c r="E194" i="55"/>
  <c r="E193" i="55"/>
  <c r="E192" i="55"/>
  <c r="E191" i="55"/>
  <c r="E190" i="55"/>
  <c r="E189" i="55"/>
  <c r="E188" i="55"/>
  <c r="E187" i="55"/>
  <c r="E186" i="55"/>
  <c r="E185" i="55"/>
  <c r="E184" i="55"/>
  <c r="E183" i="55"/>
  <c r="E182" i="55"/>
  <c r="E181" i="55"/>
  <c r="E180" i="55"/>
  <c r="E179" i="55"/>
  <c r="E178" i="55"/>
  <c r="E177" i="55"/>
  <c r="E176" i="55"/>
  <c r="E175" i="55"/>
  <c r="E174" i="55"/>
  <c r="E173" i="55"/>
  <c r="E172" i="55"/>
  <c r="E171" i="55"/>
  <c r="E170" i="55"/>
  <c r="E169" i="55"/>
  <c r="E168" i="55"/>
  <c r="E167" i="55"/>
  <c r="E166" i="55"/>
  <c r="E165" i="55"/>
  <c r="E164" i="55"/>
  <c r="E163" i="55"/>
  <c r="E162" i="55"/>
  <c r="E161" i="55"/>
  <c r="E160" i="55"/>
  <c r="E159" i="55"/>
  <c r="E158" i="55"/>
  <c r="E157" i="55"/>
  <c r="E156" i="55"/>
  <c r="E155" i="55"/>
  <c r="E154" i="55"/>
  <c r="E153" i="55"/>
  <c r="E152" i="55"/>
  <c r="E151" i="55"/>
  <c r="E150" i="55"/>
  <c r="E149" i="55"/>
  <c r="E148" i="55"/>
  <c r="E147" i="55"/>
  <c r="E146" i="55"/>
  <c r="E145" i="55"/>
  <c r="E144" i="55"/>
  <c r="E143" i="55"/>
  <c r="E142" i="55"/>
  <c r="E141" i="55"/>
  <c r="E140" i="55"/>
  <c r="E139" i="55"/>
  <c r="E138" i="55"/>
  <c r="E137" i="55"/>
  <c r="E136" i="55"/>
  <c r="E135" i="55"/>
  <c r="E134" i="55"/>
  <c r="E133" i="55"/>
  <c r="E132" i="55"/>
  <c r="E131" i="55"/>
  <c r="E130" i="55"/>
  <c r="E129" i="55"/>
  <c r="E128" i="55"/>
  <c r="E127" i="55"/>
  <c r="E126" i="55"/>
  <c r="E125" i="55"/>
  <c r="E124" i="55"/>
  <c r="E123" i="55"/>
  <c r="E122" i="55"/>
  <c r="E121" i="55"/>
  <c r="E120" i="55"/>
  <c r="E119" i="55"/>
  <c r="E118" i="55"/>
  <c r="E117" i="55"/>
  <c r="E116" i="55"/>
  <c r="E115" i="55"/>
  <c r="E114" i="55"/>
  <c r="E113" i="55"/>
  <c r="E112" i="55"/>
  <c r="E111" i="55"/>
  <c r="E110" i="55"/>
  <c r="E109" i="55"/>
  <c r="E108" i="55"/>
  <c r="E107" i="55"/>
  <c r="E106" i="55"/>
  <c r="E105" i="55"/>
  <c r="E104" i="55"/>
  <c r="E103" i="55"/>
  <c r="E102" i="55"/>
  <c r="E101" i="55"/>
  <c r="E100" i="55"/>
  <c r="R93" i="55"/>
  <c r="S93" i="55" s="1"/>
  <c r="Y92" i="55"/>
  <c r="Y87" i="55"/>
  <c r="R84" i="55"/>
  <c r="S84" i="55" s="1"/>
  <c r="S82" i="55"/>
  <c r="R82" i="55"/>
  <c r="S81" i="55"/>
  <c r="R81" i="55"/>
  <c r="S69" i="55"/>
  <c r="R68" i="55"/>
  <c r="S68" i="55" s="1"/>
  <c r="S83" i="55" s="1"/>
  <c r="Y67" i="55"/>
  <c r="Y62" i="55"/>
  <c r="Y61" i="55"/>
  <c r="Y60" i="55"/>
  <c r="Y59" i="55"/>
  <c r="S57" i="55"/>
  <c r="R57" i="55"/>
  <c r="M57" i="55"/>
  <c r="M43" i="55"/>
  <c r="R25" i="55" s="1"/>
  <c r="Y35" i="55"/>
  <c r="Y34" i="55"/>
  <c r="Y33" i="55"/>
  <c r="Y32" i="55"/>
  <c r="Y31" i="55"/>
  <c r="Y30" i="55"/>
  <c r="Y29" i="55"/>
  <c r="S29" i="55"/>
  <c r="R29" i="55"/>
  <c r="Y28" i="55"/>
  <c r="S28" i="55"/>
  <c r="R28" i="55"/>
  <c r="Y27" i="55"/>
  <c r="Y26" i="55"/>
  <c r="S26" i="55"/>
  <c r="R26" i="55"/>
  <c r="Y223" i="54"/>
  <c r="R223" i="54"/>
  <c r="S223" i="54" s="1"/>
  <c r="S219" i="54"/>
  <c r="R219" i="54"/>
  <c r="R213" i="54"/>
  <c r="S213" i="54" s="1"/>
  <c r="S212" i="54"/>
  <c r="R212" i="54"/>
  <c r="R206" i="54"/>
  <c r="S206" i="54" s="1"/>
  <c r="S205" i="54"/>
  <c r="R205" i="54"/>
  <c r="R201" i="54"/>
  <c r="S201" i="54" s="1"/>
  <c r="Y200" i="54"/>
  <c r="E199" i="54"/>
  <c r="E198" i="54"/>
  <c r="E197" i="54"/>
  <c r="E196" i="54"/>
  <c r="E195" i="54"/>
  <c r="E194" i="54"/>
  <c r="E193" i="54"/>
  <c r="E192" i="54"/>
  <c r="E191" i="54"/>
  <c r="E190" i="54"/>
  <c r="E189" i="54"/>
  <c r="E188" i="54"/>
  <c r="E187" i="54"/>
  <c r="E186" i="54"/>
  <c r="E185" i="54"/>
  <c r="E184" i="54"/>
  <c r="E183" i="54"/>
  <c r="E182" i="54"/>
  <c r="E181" i="54"/>
  <c r="E180" i="54"/>
  <c r="E179" i="54"/>
  <c r="E178" i="54"/>
  <c r="E177" i="54"/>
  <c r="E176" i="54"/>
  <c r="E175" i="54"/>
  <c r="E174" i="54"/>
  <c r="E173" i="54"/>
  <c r="E172" i="54"/>
  <c r="E171" i="54"/>
  <c r="E170" i="54"/>
  <c r="E169" i="54"/>
  <c r="E168" i="54"/>
  <c r="E167" i="54"/>
  <c r="E166" i="54"/>
  <c r="E165" i="54"/>
  <c r="E164" i="54"/>
  <c r="E163" i="54"/>
  <c r="E162" i="54"/>
  <c r="E161" i="54"/>
  <c r="E160" i="54"/>
  <c r="E159" i="54"/>
  <c r="E158" i="54"/>
  <c r="E157" i="54"/>
  <c r="E156" i="54"/>
  <c r="E155" i="54"/>
  <c r="E154" i="54"/>
  <c r="E153" i="54"/>
  <c r="E152" i="54"/>
  <c r="E151" i="54"/>
  <c r="E150" i="54"/>
  <c r="E149" i="54"/>
  <c r="E148" i="54"/>
  <c r="E147" i="54"/>
  <c r="E146" i="54"/>
  <c r="E145" i="54"/>
  <c r="E144" i="54"/>
  <c r="E143" i="54"/>
  <c r="E142" i="54"/>
  <c r="E141" i="54"/>
  <c r="E140" i="54"/>
  <c r="E139" i="54"/>
  <c r="E138" i="54"/>
  <c r="E137" i="54"/>
  <c r="E136" i="54"/>
  <c r="E135" i="54"/>
  <c r="E134" i="54"/>
  <c r="E133" i="54"/>
  <c r="E132" i="54"/>
  <c r="E131" i="54"/>
  <c r="E130" i="54"/>
  <c r="E129" i="54"/>
  <c r="E128" i="54"/>
  <c r="E127" i="54"/>
  <c r="E126" i="54"/>
  <c r="E125" i="54"/>
  <c r="E124" i="54"/>
  <c r="E123" i="54"/>
  <c r="E122" i="54"/>
  <c r="E121" i="54"/>
  <c r="E120" i="54"/>
  <c r="E119" i="54"/>
  <c r="E118" i="54"/>
  <c r="E117" i="54"/>
  <c r="E116" i="54"/>
  <c r="E115" i="54"/>
  <c r="E114" i="54"/>
  <c r="E113" i="54"/>
  <c r="E112" i="54"/>
  <c r="E111" i="54"/>
  <c r="E110" i="54"/>
  <c r="E109" i="54"/>
  <c r="E108" i="54"/>
  <c r="E107" i="54"/>
  <c r="E106" i="54"/>
  <c r="E105" i="54"/>
  <c r="E104" i="54"/>
  <c r="E103" i="54"/>
  <c r="E102" i="54"/>
  <c r="E101" i="54"/>
  <c r="E100" i="54"/>
  <c r="S93" i="54"/>
  <c r="R93" i="54"/>
  <c r="Y92" i="54"/>
  <c r="Y87" i="54"/>
  <c r="S84" i="54"/>
  <c r="R84" i="54"/>
  <c r="S83" i="54"/>
  <c r="S82" i="54"/>
  <c r="R82" i="54"/>
  <c r="R81" i="54"/>
  <c r="S81" i="54" s="1"/>
  <c r="S69" i="54"/>
  <c r="S68" i="54"/>
  <c r="R68" i="54"/>
  <c r="Y67" i="54"/>
  <c r="Y62" i="54"/>
  <c r="Y61" i="54"/>
  <c r="Y60" i="54"/>
  <c r="Y59" i="54"/>
  <c r="S57" i="54"/>
  <c r="R57" i="54"/>
  <c r="M57" i="54"/>
  <c r="M43" i="54"/>
  <c r="R25" i="54" s="1"/>
  <c r="Y35" i="54"/>
  <c r="Y34" i="54"/>
  <c r="Y33" i="54"/>
  <c r="Y32" i="54"/>
  <c r="Y31" i="54"/>
  <c r="Y30" i="54"/>
  <c r="Y29" i="54"/>
  <c r="S29" i="54"/>
  <c r="R29" i="54"/>
  <c r="Y28" i="54"/>
  <c r="S28" i="54"/>
  <c r="R28" i="54"/>
  <c r="Y27" i="54"/>
  <c r="Y26" i="54"/>
  <c r="S26" i="54"/>
  <c r="R26" i="54"/>
  <c r="Y223" i="53"/>
  <c r="S223" i="53"/>
  <c r="R223" i="53"/>
  <c r="S219" i="53"/>
  <c r="R219" i="53"/>
  <c r="S213" i="53"/>
  <c r="R213" i="53"/>
  <c r="S212" i="53"/>
  <c r="R212" i="53"/>
  <c r="S206" i="53"/>
  <c r="R206" i="53"/>
  <c r="S205" i="53"/>
  <c r="R205" i="53"/>
  <c r="S201" i="53"/>
  <c r="R201" i="53"/>
  <c r="Y200" i="53"/>
  <c r="E199" i="53"/>
  <c r="E198" i="53"/>
  <c r="E197" i="53"/>
  <c r="E196" i="53"/>
  <c r="E195" i="53"/>
  <c r="E194" i="53"/>
  <c r="E193" i="53"/>
  <c r="E192" i="53"/>
  <c r="E191" i="53"/>
  <c r="E190" i="53"/>
  <c r="E189" i="53"/>
  <c r="E188" i="53"/>
  <c r="E187" i="53"/>
  <c r="E186" i="53"/>
  <c r="E185" i="53"/>
  <c r="E184" i="53"/>
  <c r="E183" i="53"/>
  <c r="E182" i="53"/>
  <c r="E181" i="53"/>
  <c r="E180" i="53"/>
  <c r="E179" i="53"/>
  <c r="E178" i="53"/>
  <c r="E177" i="53"/>
  <c r="E176" i="53"/>
  <c r="E175" i="53"/>
  <c r="E174" i="53"/>
  <c r="E173" i="53"/>
  <c r="E172" i="53"/>
  <c r="E171" i="53"/>
  <c r="E170" i="53"/>
  <c r="E169" i="53"/>
  <c r="E168" i="53"/>
  <c r="E167" i="53"/>
  <c r="E166" i="53"/>
  <c r="E165" i="53"/>
  <c r="E164" i="53"/>
  <c r="E163" i="53"/>
  <c r="E162" i="53"/>
  <c r="E161" i="53"/>
  <c r="E160" i="53"/>
  <c r="E159" i="53"/>
  <c r="E158" i="53"/>
  <c r="E157" i="53"/>
  <c r="E156" i="53"/>
  <c r="E155" i="53"/>
  <c r="E154" i="53"/>
  <c r="E153" i="53"/>
  <c r="E152" i="53"/>
  <c r="E151" i="53"/>
  <c r="E150" i="53"/>
  <c r="E149" i="53"/>
  <c r="E148" i="53"/>
  <c r="E147" i="53"/>
  <c r="E146" i="53"/>
  <c r="E145" i="53"/>
  <c r="E144" i="53"/>
  <c r="E143" i="53"/>
  <c r="E142" i="53"/>
  <c r="E141" i="53"/>
  <c r="E140" i="53"/>
  <c r="E139" i="53"/>
  <c r="E138" i="53"/>
  <c r="E137" i="53"/>
  <c r="E136" i="53"/>
  <c r="E135" i="53"/>
  <c r="E134" i="53"/>
  <c r="E133" i="53"/>
  <c r="E132" i="53"/>
  <c r="E131" i="53"/>
  <c r="E130" i="53"/>
  <c r="E129" i="53"/>
  <c r="E128" i="53"/>
  <c r="E127" i="53"/>
  <c r="E126" i="53"/>
  <c r="E125" i="53"/>
  <c r="E124" i="53"/>
  <c r="E123" i="53"/>
  <c r="E122" i="53"/>
  <c r="E121" i="53"/>
  <c r="E120" i="53"/>
  <c r="E119" i="53"/>
  <c r="E118" i="53"/>
  <c r="E117" i="53"/>
  <c r="E116" i="53"/>
  <c r="E115" i="53"/>
  <c r="E114" i="53"/>
  <c r="E113" i="53"/>
  <c r="E112" i="53"/>
  <c r="E111" i="53"/>
  <c r="E110" i="53"/>
  <c r="E109" i="53"/>
  <c r="E108" i="53"/>
  <c r="E107" i="53"/>
  <c r="E106" i="53"/>
  <c r="E105" i="53"/>
  <c r="E104" i="53"/>
  <c r="E103" i="53"/>
  <c r="E102" i="53"/>
  <c r="E101" i="53"/>
  <c r="E100" i="53"/>
  <c r="S93" i="53"/>
  <c r="R93" i="53"/>
  <c r="Y92" i="53"/>
  <c r="Y87" i="53"/>
  <c r="S84" i="53"/>
  <c r="R84" i="53"/>
  <c r="S83" i="53"/>
  <c r="S82" i="53"/>
  <c r="R82" i="53"/>
  <c r="R81" i="53"/>
  <c r="S81" i="53" s="1"/>
  <c r="S69" i="53"/>
  <c r="S68" i="53"/>
  <c r="R68" i="53"/>
  <c r="Y67" i="53"/>
  <c r="Y62" i="53"/>
  <c r="Y61" i="53"/>
  <c r="Y60" i="53"/>
  <c r="Y59" i="53"/>
  <c r="S57" i="53"/>
  <c r="R57" i="53"/>
  <c r="M57" i="53"/>
  <c r="M43" i="53"/>
  <c r="R25" i="53" s="1"/>
  <c r="Y36" i="53"/>
  <c r="Y35" i="53"/>
  <c r="Y34" i="53"/>
  <c r="Y33" i="53"/>
  <c r="Y32" i="53"/>
  <c r="Y31" i="53"/>
  <c r="Y30" i="53"/>
  <c r="Y29" i="53"/>
  <c r="S29" i="53"/>
  <c r="R29" i="53"/>
  <c r="Y28" i="53"/>
  <c r="R28" i="53"/>
  <c r="S28" i="53" s="1"/>
  <c r="Y27" i="53"/>
  <c r="Y26" i="53"/>
  <c r="R26" i="53"/>
  <c r="S26" i="53" s="1"/>
  <c r="Y223" i="52"/>
  <c r="S223" i="52"/>
  <c r="R223" i="52"/>
  <c r="R219" i="52"/>
  <c r="S219" i="52" s="1"/>
  <c r="S213" i="52"/>
  <c r="R213" i="52"/>
  <c r="R212" i="52"/>
  <c r="S212" i="52" s="1"/>
  <c r="S206" i="52"/>
  <c r="R206" i="52"/>
  <c r="R205" i="52"/>
  <c r="S205" i="52" s="1"/>
  <c r="R201" i="52"/>
  <c r="S201" i="52" s="1"/>
  <c r="Y200" i="52"/>
  <c r="E199" i="52"/>
  <c r="E198" i="52"/>
  <c r="E197" i="52"/>
  <c r="E196" i="52"/>
  <c r="E195" i="52"/>
  <c r="E194" i="52"/>
  <c r="E193" i="52"/>
  <c r="E192" i="52"/>
  <c r="E191" i="52"/>
  <c r="E190" i="52"/>
  <c r="E189" i="52"/>
  <c r="E188" i="52"/>
  <c r="E187" i="52"/>
  <c r="E186" i="52"/>
  <c r="E185" i="52"/>
  <c r="E184" i="52"/>
  <c r="E183" i="52"/>
  <c r="E182" i="52"/>
  <c r="E181" i="52"/>
  <c r="E180" i="52"/>
  <c r="E179" i="52"/>
  <c r="E178" i="52"/>
  <c r="E177" i="52"/>
  <c r="E176" i="52"/>
  <c r="E175" i="52"/>
  <c r="E174" i="52"/>
  <c r="E173" i="52"/>
  <c r="E172" i="52"/>
  <c r="E171" i="52"/>
  <c r="E170" i="52"/>
  <c r="E169" i="52"/>
  <c r="E168" i="52"/>
  <c r="E167" i="52"/>
  <c r="E166" i="52"/>
  <c r="E165" i="52"/>
  <c r="E164" i="52"/>
  <c r="E163" i="52"/>
  <c r="E162" i="52"/>
  <c r="E161" i="52"/>
  <c r="E160" i="52"/>
  <c r="E159" i="52"/>
  <c r="E158" i="52"/>
  <c r="E157" i="52"/>
  <c r="E156" i="52"/>
  <c r="E155" i="52"/>
  <c r="E154" i="52"/>
  <c r="E153" i="52"/>
  <c r="E152" i="52"/>
  <c r="E151" i="52"/>
  <c r="E150" i="52"/>
  <c r="E149" i="52"/>
  <c r="E148" i="52"/>
  <c r="E147" i="52"/>
  <c r="E146" i="52"/>
  <c r="E145" i="52"/>
  <c r="E144" i="52"/>
  <c r="E143" i="52"/>
  <c r="E142" i="52"/>
  <c r="E141" i="52"/>
  <c r="E140" i="52"/>
  <c r="E139" i="52"/>
  <c r="E138" i="52"/>
  <c r="E137" i="52"/>
  <c r="E136" i="52"/>
  <c r="E135" i="52"/>
  <c r="E134" i="52"/>
  <c r="E133" i="52"/>
  <c r="E132" i="52"/>
  <c r="E131" i="52"/>
  <c r="E130" i="52"/>
  <c r="E129" i="52"/>
  <c r="E128" i="52"/>
  <c r="E127" i="52"/>
  <c r="E126" i="52"/>
  <c r="E125" i="52"/>
  <c r="E124" i="52"/>
  <c r="E123" i="52"/>
  <c r="E122" i="52"/>
  <c r="E121" i="52"/>
  <c r="E120" i="52"/>
  <c r="E119" i="52"/>
  <c r="E118" i="52"/>
  <c r="E117" i="52"/>
  <c r="E116" i="52"/>
  <c r="E115" i="52"/>
  <c r="E114" i="52"/>
  <c r="E113" i="52"/>
  <c r="E112" i="52"/>
  <c r="E111" i="52"/>
  <c r="E110" i="52"/>
  <c r="E109" i="52"/>
  <c r="E108" i="52"/>
  <c r="E107" i="52"/>
  <c r="E106" i="52"/>
  <c r="E105" i="52"/>
  <c r="E104" i="52"/>
  <c r="E103" i="52"/>
  <c r="E102" i="52"/>
  <c r="E101" i="52"/>
  <c r="E100" i="52"/>
  <c r="S93" i="52"/>
  <c r="R93" i="52"/>
  <c r="Y92" i="52"/>
  <c r="Y87" i="52"/>
  <c r="S84" i="52"/>
  <c r="R84" i="52"/>
  <c r="S82" i="52"/>
  <c r="R82" i="52"/>
  <c r="R81" i="52"/>
  <c r="S81" i="52" s="1"/>
  <c r="S69" i="52"/>
  <c r="S68" i="52"/>
  <c r="S83" i="52" s="1"/>
  <c r="R68" i="52"/>
  <c r="Y67" i="52"/>
  <c r="Y62" i="52"/>
  <c r="Y61" i="52"/>
  <c r="Y60" i="52"/>
  <c r="Y59" i="52"/>
  <c r="R57" i="52"/>
  <c r="S57" i="52" s="1"/>
  <c r="M57" i="52"/>
  <c r="M43" i="52"/>
  <c r="R25" i="52" s="1"/>
  <c r="Y36" i="52"/>
  <c r="Y35" i="52"/>
  <c r="Y34" i="52"/>
  <c r="Y33" i="52"/>
  <c r="Y32" i="52"/>
  <c r="Y31" i="52"/>
  <c r="Y30" i="52"/>
  <c r="Y29" i="52"/>
  <c r="R29" i="52"/>
  <c r="S29" i="52" s="1"/>
  <c r="Y28" i="52"/>
  <c r="R28" i="52"/>
  <c r="S28" i="52" s="1"/>
  <c r="Y27" i="52"/>
  <c r="Y26" i="52"/>
  <c r="R26" i="52"/>
  <c r="S26" i="52" s="1"/>
  <c r="Y223" i="51"/>
  <c r="S223" i="51"/>
  <c r="R223" i="51"/>
  <c r="R219" i="51"/>
  <c r="S219" i="51" s="1"/>
  <c r="S213" i="51"/>
  <c r="R213" i="51"/>
  <c r="R212" i="51"/>
  <c r="S212" i="51" s="1"/>
  <c r="S206" i="51"/>
  <c r="R206" i="51"/>
  <c r="R205" i="51"/>
  <c r="S205" i="51" s="1"/>
  <c r="S201" i="51"/>
  <c r="R201" i="51"/>
  <c r="Y200" i="51"/>
  <c r="E199" i="51"/>
  <c r="E198" i="51"/>
  <c r="E197" i="51"/>
  <c r="E196" i="51"/>
  <c r="E195" i="51"/>
  <c r="E194" i="51"/>
  <c r="E193" i="51"/>
  <c r="E192" i="51"/>
  <c r="E191" i="51"/>
  <c r="E190" i="51"/>
  <c r="E189" i="51"/>
  <c r="E188" i="51"/>
  <c r="E187" i="51"/>
  <c r="E186" i="51"/>
  <c r="E185" i="51"/>
  <c r="E184" i="51"/>
  <c r="E183" i="51"/>
  <c r="E182" i="51"/>
  <c r="E181" i="51"/>
  <c r="E180" i="51"/>
  <c r="E179" i="51"/>
  <c r="E178" i="51"/>
  <c r="E177" i="51"/>
  <c r="E176" i="51"/>
  <c r="E175" i="51"/>
  <c r="E174" i="51"/>
  <c r="E173" i="51"/>
  <c r="E172" i="51"/>
  <c r="E171" i="51"/>
  <c r="E170" i="51"/>
  <c r="E169" i="51"/>
  <c r="E168" i="51"/>
  <c r="E167" i="51"/>
  <c r="E166" i="51"/>
  <c r="E165" i="51"/>
  <c r="E164" i="51"/>
  <c r="E163" i="51"/>
  <c r="E162" i="51"/>
  <c r="E161" i="51"/>
  <c r="E160" i="51"/>
  <c r="E159" i="51"/>
  <c r="E158" i="51"/>
  <c r="E157" i="51"/>
  <c r="E156" i="51"/>
  <c r="E155" i="51"/>
  <c r="E154" i="51"/>
  <c r="E153" i="51"/>
  <c r="E152" i="51"/>
  <c r="E151" i="51"/>
  <c r="E150" i="51"/>
  <c r="E149" i="51"/>
  <c r="E148" i="51"/>
  <c r="E147" i="51"/>
  <c r="E146" i="51"/>
  <c r="E145" i="51"/>
  <c r="E144" i="51"/>
  <c r="E143" i="51"/>
  <c r="E142" i="51"/>
  <c r="E141" i="51"/>
  <c r="E140" i="51"/>
  <c r="E139" i="51"/>
  <c r="E138" i="51"/>
  <c r="E137" i="51"/>
  <c r="E136" i="51"/>
  <c r="E135" i="51"/>
  <c r="E134" i="51"/>
  <c r="E133" i="51"/>
  <c r="E132" i="51"/>
  <c r="E131" i="51"/>
  <c r="E130" i="51"/>
  <c r="E129" i="51"/>
  <c r="E128" i="51"/>
  <c r="E127" i="51"/>
  <c r="E126" i="51"/>
  <c r="E125" i="51"/>
  <c r="E124" i="51"/>
  <c r="E123" i="51"/>
  <c r="E122" i="51"/>
  <c r="E121" i="51"/>
  <c r="E120" i="51"/>
  <c r="E119" i="51"/>
  <c r="E118" i="51"/>
  <c r="E117" i="51"/>
  <c r="E116" i="51"/>
  <c r="E115" i="51"/>
  <c r="E114" i="51"/>
  <c r="E113" i="51"/>
  <c r="E112" i="51"/>
  <c r="E111" i="51"/>
  <c r="E110" i="51"/>
  <c r="E109" i="51"/>
  <c r="E108" i="51"/>
  <c r="E107" i="51"/>
  <c r="E106" i="51"/>
  <c r="E105" i="51"/>
  <c r="E104" i="51"/>
  <c r="E103" i="51"/>
  <c r="E102" i="51"/>
  <c r="E101" i="51"/>
  <c r="E100" i="51"/>
  <c r="R93" i="51"/>
  <c r="S93" i="51" s="1"/>
  <c r="Y92" i="51"/>
  <c r="Y87" i="51"/>
  <c r="R84" i="51"/>
  <c r="S84" i="51" s="1"/>
  <c r="R82" i="51"/>
  <c r="S82" i="51" s="1"/>
  <c r="S81" i="51"/>
  <c r="R81" i="51"/>
  <c r="S69" i="51"/>
  <c r="R68" i="51"/>
  <c r="S68" i="51" s="1"/>
  <c r="S83" i="51" s="1"/>
  <c r="Y67" i="51"/>
  <c r="Y62" i="51"/>
  <c r="Y61" i="51"/>
  <c r="Y60" i="51"/>
  <c r="Y59" i="51"/>
  <c r="R57" i="51"/>
  <c r="S57" i="51" s="1"/>
  <c r="M57" i="51"/>
  <c r="M43" i="51"/>
  <c r="Y36" i="51" s="1"/>
  <c r="Y35" i="51"/>
  <c r="Y34" i="51"/>
  <c r="Y33" i="51"/>
  <c r="Y32" i="51"/>
  <c r="Y31" i="51"/>
  <c r="Y30" i="51"/>
  <c r="Y29" i="51"/>
  <c r="R29" i="51"/>
  <c r="S29" i="51" s="1"/>
  <c r="Y28" i="51"/>
  <c r="S28" i="51"/>
  <c r="R28" i="51"/>
  <c r="Y27" i="51"/>
  <c r="Y26" i="51"/>
  <c r="S26" i="51"/>
  <c r="R26" i="51"/>
  <c r="R25" i="51"/>
  <c r="S25" i="51" s="1"/>
  <c r="Y223" i="50"/>
  <c r="R223" i="50"/>
  <c r="S223" i="50" s="1"/>
  <c r="S219" i="50"/>
  <c r="R219" i="50"/>
  <c r="R213" i="50"/>
  <c r="S213" i="50" s="1"/>
  <c r="S212" i="50"/>
  <c r="R212" i="50"/>
  <c r="R206" i="50"/>
  <c r="S206" i="50" s="1"/>
  <c r="S205" i="50"/>
  <c r="R205" i="50"/>
  <c r="R201" i="50"/>
  <c r="S201" i="50" s="1"/>
  <c r="Y200" i="50"/>
  <c r="E199" i="50"/>
  <c r="E198" i="50"/>
  <c r="E197" i="50"/>
  <c r="E196" i="50"/>
  <c r="E195" i="50"/>
  <c r="E194" i="50"/>
  <c r="E193" i="50"/>
  <c r="E192" i="50"/>
  <c r="E191" i="50"/>
  <c r="E190" i="50"/>
  <c r="E189" i="50"/>
  <c r="E188" i="50"/>
  <c r="E187" i="50"/>
  <c r="E186" i="50"/>
  <c r="E185" i="50"/>
  <c r="E184" i="50"/>
  <c r="E183" i="50"/>
  <c r="E182" i="50"/>
  <c r="E181" i="50"/>
  <c r="E180" i="50"/>
  <c r="E179" i="50"/>
  <c r="E178" i="50"/>
  <c r="E177" i="50"/>
  <c r="E176" i="50"/>
  <c r="E175" i="50"/>
  <c r="E174" i="50"/>
  <c r="E173" i="50"/>
  <c r="E172" i="50"/>
  <c r="E171" i="50"/>
  <c r="E170" i="50"/>
  <c r="E169" i="50"/>
  <c r="E168" i="50"/>
  <c r="E167" i="50"/>
  <c r="E166" i="50"/>
  <c r="E165" i="50"/>
  <c r="E164" i="50"/>
  <c r="E163" i="50"/>
  <c r="E162" i="50"/>
  <c r="E161" i="50"/>
  <c r="E160" i="50"/>
  <c r="E159" i="50"/>
  <c r="E158" i="50"/>
  <c r="E157" i="50"/>
  <c r="E156" i="50"/>
  <c r="E155" i="50"/>
  <c r="E154" i="50"/>
  <c r="E153" i="50"/>
  <c r="E152" i="50"/>
  <c r="E151" i="50"/>
  <c r="E150" i="50"/>
  <c r="E149" i="50"/>
  <c r="E148" i="50"/>
  <c r="E147" i="50"/>
  <c r="E146" i="50"/>
  <c r="E145" i="50"/>
  <c r="E144" i="50"/>
  <c r="E143" i="50"/>
  <c r="E142" i="50"/>
  <c r="E141" i="50"/>
  <c r="E140" i="50"/>
  <c r="E139" i="50"/>
  <c r="E138" i="50"/>
  <c r="E137" i="50"/>
  <c r="E136" i="50"/>
  <c r="E135" i="50"/>
  <c r="E134" i="50"/>
  <c r="E133" i="50"/>
  <c r="E132" i="50"/>
  <c r="E131" i="50"/>
  <c r="E130" i="50"/>
  <c r="E129" i="50"/>
  <c r="E128" i="50"/>
  <c r="E127" i="50"/>
  <c r="E126" i="50"/>
  <c r="E125" i="50"/>
  <c r="E124" i="50"/>
  <c r="E123" i="50"/>
  <c r="E122" i="50"/>
  <c r="E121" i="50"/>
  <c r="E120" i="50"/>
  <c r="E119" i="50"/>
  <c r="E118" i="50"/>
  <c r="E117" i="50"/>
  <c r="E116" i="50"/>
  <c r="E115" i="50"/>
  <c r="E114" i="50"/>
  <c r="E113" i="50"/>
  <c r="E112" i="50"/>
  <c r="E111" i="50"/>
  <c r="E110" i="50"/>
  <c r="E109" i="50"/>
  <c r="E108" i="50"/>
  <c r="E107" i="50"/>
  <c r="E106" i="50"/>
  <c r="E105" i="50"/>
  <c r="E104" i="50"/>
  <c r="E103" i="50"/>
  <c r="E102" i="50"/>
  <c r="E101" i="50"/>
  <c r="E100" i="50"/>
  <c r="R93" i="50"/>
  <c r="S93" i="50" s="1"/>
  <c r="Y92" i="50"/>
  <c r="Y87" i="50"/>
  <c r="R84" i="50"/>
  <c r="S84" i="50" s="1"/>
  <c r="S82" i="50"/>
  <c r="R82" i="50"/>
  <c r="R81" i="50"/>
  <c r="S81" i="50" s="1"/>
  <c r="S69" i="50"/>
  <c r="R68" i="50"/>
  <c r="S68" i="50" s="1"/>
  <c r="S83" i="50" s="1"/>
  <c r="Y67" i="50"/>
  <c r="Y62" i="50"/>
  <c r="Y61" i="50"/>
  <c r="Y60" i="50"/>
  <c r="Y59" i="50"/>
  <c r="S57" i="50"/>
  <c r="R57" i="50"/>
  <c r="M57" i="50"/>
  <c r="M43" i="50"/>
  <c r="R25" i="50" s="1"/>
  <c r="Y35" i="50"/>
  <c r="Y34" i="50"/>
  <c r="Y33" i="50"/>
  <c r="Y32" i="50"/>
  <c r="Y31" i="50"/>
  <c r="Y30" i="50"/>
  <c r="Y29" i="50"/>
  <c r="S29" i="50"/>
  <c r="R29" i="50"/>
  <c r="Y28" i="50"/>
  <c r="S28" i="50"/>
  <c r="R28" i="50"/>
  <c r="Y27" i="50"/>
  <c r="Y26" i="50"/>
  <c r="S26" i="50"/>
  <c r="R26" i="50"/>
  <c r="Y223" i="49"/>
  <c r="R223" i="49"/>
  <c r="S223" i="49" s="1"/>
  <c r="S219" i="49"/>
  <c r="R219" i="49"/>
  <c r="R213" i="49"/>
  <c r="S213" i="49" s="1"/>
  <c r="S212" i="49"/>
  <c r="R212" i="49"/>
  <c r="R206" i="49"/>
  <c r="S206" i="49" s="1"/>
  <c r="S205" i="49"/>
  <c r="R205" i="49"/>
  <c r="R201" i="49"/>
  <c r="S201" i="49" s="1"/>
  <c r="Y200" i="49"/>
  <c r="E199" i="49"/>
  <c r="E198" i="49"/>
  <c r="E197" i="49"/>
  <c r="E196" i="49"/>
  <c r="E195" i="49"/>
  <c r="E194" i="49"/>
  <c r="E193" i="49"/>
  <c r="E192" i="49"/>
  <c r="E191" i="49"/>
  <c r="E190" i="49"/>
  <c r="E189" i="49"/>
  <c r="E188" i="49"/>
  <c r="E187" i="49"/>
  <c r="E186" i="49"/>
  <c r="E185"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E159" i="49"/>
  <c r="E158" i="49"/>
  <c r="E157" i="49"/>
  <c r="E156" i="49"/>
  <c r="E155" i="49"/>
  <c r="E154" i="49"/>
  <c r="E153" i="49"/>
  <c r="E152" i="49"/>
  <c r="E151" i="49"/>
  <c r="E150" i="49"/>
  <c r="E149" i="49"/>
  <c r="E148" i="49"/>
  <c r="E147" i="49"/>
  <c r="E146" i="49"/>
  <c r="E145" i="49"/>
  <c r="E144" i="49"/>
  <c r="E143" i="49"/>
  <c r="E142" i="49"/>
  <c r="E141" i="49"/>
  <c r="E140" i="49"/>
  <c r="E139" i="49"/>
  <c r="E138" i="49"/>
  <c r="E137" i="49"/>
  <c r="E136" i="49"/>
  <c r="E135" i="49"/>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S93" i="49"/>
  <c r="R93" i="49"/>
  <c r="Y92" i="49"/>
  <c r="Y87" i="49"/>
  <c r="S84" i="49"/>
  <c r="R84" i="49"/>
  <c r="S83" i="49"/>
  <c r="S82" i="49"/>
  <c r="R82" i="49"/>
  <c r="R81" i="49"/>
  <c r="S81" i="49" s="1"/>
  <c r="S69" i="49"/>
  <c r="S68" i="49"/>
  <c r="R68" i="49"/>
  <c r="Y67" i="49"/>
  <c r="Y62" i="49"/>
  <c r="Y61" i="49"/>
  <c r="Y60" i="49"/>
  <c r="Y59" i="49"/>
  <c r="S57" i="49"/>
  <c r="R57" i="49"/>
  <c r="M57" i="49"/>
  <c r="M43" i="49"/>
  <c r="R25" i="49" s="1"/>
  <c r="Y36" i="49"/>
  <c r="Y35" i="49"/>
  <c r="Y34" i="49"/>
  <c r="Y33" i="49"/>
  <c r="Y32" i="49"/>
  <c r="Y31" i="49"/>
  <c r="Y30" i="49"/>
  <c r="Y29" i="49"/>
  <c r="S29" i="49"/>
  <c r="R29" i="49"/>
  <c r="Y28" i="49"/>
  <c r="R28" i="49"/>
  <c r="S28" i="49" s="1"/>
  <c r="Y27" i="49"/>
  <c r="Y26" i="49"/>
  <c r="R26" i="49"/>
  <c r="S26" i="49" s="1"/>
  <c r="Y223" i="48"/>
  <c r="S223" i="48"/>
  <c r="R223" i="48"/>
  <c r="R219" i="48"/>
  <c r="S219" i="48" s="1"/>
  <c r="S213" i="48"/>
  <c r="R213" i="48"/>
  <c r="R212" i="48"/>
  <c r="S212" i="48" s="1"/>
  <c r="S206" i="48"/>
  <c r="R206" i="48"/>
  <c r="R205" i="48"/>
  <c r="S205" i="48" s="1"/>
  <c r="R201" i="48"/>
  <c r="S201" i="48" s="1"/>
  <c r="Y200" i="48"/>
  <c r="E199" i="48"/>
  <c r="E198" i="48"/>
  <c r="E197" i="48"/>
  <c r="E196" i="48"/>
  <c r="E195" i="48"/>
  <c r="E194" i="48"/>
  <c r="E193" i="48"/>
  <c r="E192" i="48"/>
  <c r="E191" i="48"/>
  <c r="E190" i="48"/>
  <c r="E189" i="48"/>
  <c r="E188" i="48"/>
  <c r="E187" i="48"/>
  <c r="E186" i="48"/>
  <c r="E185" i="48"/>
  <c r="E184" i="48"/>
  <c r="E183" i="48"/>
  <c r="E182" i="48"/>
  <c r="E181" i="48"/>
  <c r="E180" i="48"/>
  <c r="E179" i="48"/>
  <c r="E178" i="48"/>
  <c r="E177" i="48"/>
  <c r="E176" i="48"/>
  <c r="E175" i="48"/>
  <c r="E174" i="48"/>
  <c r="E173" i="48"/>
  <c r="E172" i="48"/>
  <c r="E171" i="48"/>
  <c r="E170" i="48"/>
  <c r="E169" i="48"/>
  <c r="E168" i="48"/>
  <c r="E167" i="48"/>
  <c r="E166" i="48"/>
  <c r="E165" i="48"/>
  <c r="E164" i="48"/>
  <c r="E163" i="48"/>
  <c r="E162" i="48"/>
  <c r="E161" i="48"/>
  <c r="E160" i="48"/>
  <c r="E159" i="48"/>
  <c r="E158" i="48"/>
  <c r="E157" i="48"/>
  <c r="E156" i="48"/>
  <c r="E155" i="48"/>
  <c r="E154" i="48"/>
  <c r="E153" i="48"/>
  <c r="E152" i="48"/>
  <c r="E151" i="48"/>
  <c r="E150" i="48"/>
  <c r="E149" i="48"/>
  <c r="E148" i="48"/>
  <c r="E147" i="48"/>
  <c r="E146" i="48"/>
  <c r="E145" i="48"/>
  <c r="E144" i="48"/>
  <c r="E143" i="48"/>
  <c r="E142" i="48"/>
  <c r="E141" i="48"/>
  <c r="E140" i="48"/>
  <c r="E139" i="48"/>
  <c r="E138" i="48"/>
  <c r="E137" i="48"/>
  <c r="E136" i="48"/>
  <c r="E135" i="48"/>
  <c r="E134" i="48"/>
  <c r="E133" i="48"/>
  <c r="E132" i="48"/>
  <c r="E131" i="48"/>
  <c r="E130" i="48"/>
  <c r="E129" i="48"/>
  <c r="E128" i="48"/>
  <c r="E127" i="48"/>
  <c r="E126" i="48"/>
  <c r="E125" i="48"/>
  <c r="E124" i="48"/>
  <c r="E123" i="48"/>
  <c r="E122" i="48"/>
  <c r="E121" i="48"/>
  <c r="E120" i="48"/>
  <c r="E119" i="48"/>
  <c r="E118" i="48"/>
  <c r="E117" i="48"/>
  <c r="E116" i="48"/>
  <c r="E115" i="48"/>
  <c r="E114" i="48"/>
  <c r="E113" i="48"/>
  <c r="E112" i="48"/>
  <c r="E111" i="48"/>
  <c r="E110" i="48"/>
  <c r="E109" i="48"/>
  <c r="E108" i="48"/>
  <c r="E107" i="48"/>
  <c r="E106" i="48"/>
  <c r="E105" i="48"/>
  <c r="E104" i="48"/>
  <c r="E103" i="48"/>
  <c r="E102" i="48"/>
  <c r="E101" i="48"/>
  <c r="E100" i="48"/>
  <c r="S93" i="48"/>
  <c r="R93" i="48"/>
  <c r="Y92" i="48"/>
  <c r="Y87" i="48"/>
  <c r="S84" i="48"/>
  <c r="R84" i="48"/>
  <c r="R82" i="48"/>
  <c r="S82" i="48" s="1"/>
  <c r="R81" i="48"/>
  <c r="S81" i="48" s="1"/>
  <c r="S69" i="48"/>
  <c r="S68" i="48"/>
  <c r="S83" i="48" s="1"/>
  <c r="R68" i="48"/>
  <c r="Y67" i="48"/>
  <c r="Y62" i="48"/>
  <c r="Y61" i="48"/>
  <c r="Y60" i="48"/>
  <c r="Y59" i="48"/>
  <c r="R57" i="48"/>
  <c r="S57" i="48" s="1"/>
  <c r="M57" i="48"/>
  <c r="M43" i="48"/>
  <c r="R25" i="48" s="1"/>
  <c r="Y36" i="48"/>
  <c r="Y35" i="48"/>
  <c r="Y34" i="48"/>
  <c r="Y33" i="48"/>
  <c r="Y32" i="48"/>
  <c r="Y31" i="48"/>
  <c r="Y30" i="48"/>
  <c r="Y29" i="48"/>
  <c r="R29" i="48"/>
  <c r="S29" i="48" s="1"/>
  <c r="Y28" i="48"/>
  <c r="R28" i="48"/>
  <c r="S28" i="48" s="1"/>
  <c r="Y27" i="48"/>
  <c r="Y26" i="48"/>
  <c r="R26" i="48"/>
  <c r="S26" i="48" s="1"/>
  <c r="Y223" i="47"/>
  <c r="R223" i="47"/>
  <c r="S223" i="47" s="1"/>
  <c r="R219" i="47"/>
  <c r="S219" i="47" s="1"/>
  <c r="R213" i="47"/>
  <c r="S213" i="47" s="1"/>
  <c r="R212" i="47"/>
  <c r="S212" i="47" s="1"/>
  <c r="R206" i="47"/>
  <c r="S206" i="47" s="1"/>
  <c r="R205" i="47"/>
  <c r="S205" i="47" s="1"/>
  <c r="R201" i="47"/>
  <c r="S201" i="47" s="1"/>
  <c r="Y200" i="47"/>
  <c r="E199" i="47"/>
  <c r="E198" i="47"/>
  <c r="E197" i="47"/>
  <c r="E196" i="47"/>
  <c r="E195" i="47"/>
  <c r="E194" i="47"/>
  <c r="E193" i="47"/>
  <c r="E192" i="47"/>
  <c r="E191" i="47"/>
  <c r="E190" i="47"/>
  <c r="E189" i="47"/>
  <c r="E188" i="47"/>
  <c r="E187" i="47"/>
  <c r="E186" i="47"/>
  <c r="E185" i="47"/>
  <c r="E184" i="47"/>
  <c r="E183" i="47"/>
  <c r="E182" i="47"/>
  <c r="E181" i="47"/>
  <c r="E180" i="47"/>
  <c r="E179" i="47"/>
  <c r="E178" i="47"/>
  <c r="E177" i="47"/>
  <c r="E176" i="47"/>
  <c r="E175" i="47"/>
  <c r="E174" i="47"/>
  <c r="E173" i="47"/>
  <c r="E172" i="47"/>
  <c r="E171" i="47"/>
  <c r="E170" i="47"/>
  <c r="E169" i="47"/>
  <c r="E168" i="47"/>
  <c r="E167" i="47"/>
  <c r="E166" i="47"/>
  <c r="E165" i="47"/>
  <c r="E164" i="47"/>
  <c r="E163" i="47"/>
  <c r="E162" i="47"/>
  <c r="E161" i="47"/>
  <c r="E160" i="47"/>
  <c r="E159" i="47"/>
  <c r="E158" i="47"/>
  <c r="E157" i="47"/>
  <c r="E156" i="47"/>
  <c r="E155" i="47"/>
  <c r="E154" i="47"/>
  <c r="E153" i="47"/>
  <c r="E152" i="47"/>
  <c r="E151" i="47"/>
  <c r="E150" i="47"/>
  <c r="E149" i="47"/>
  <c r="E148" i="47"/>
  <c r="E147" i="47"/>
  <c r="E146" i="47"/>
  <c r="E145" i="47"/>
  <c r="E144" i="47"/>
  <c r="E143" i="47"/>
  <c r="E142" i="47"/>
  <c r="E141" i="47"/>
  <c r="E140" i="47"/>
  <c r="E139" i="47"/>
  <c r="E138" i="47"/>
  <c r="E137" i="47"/>
  <c r="E136" i="47"/>
  <c r="E135" i="47"/>
  <c r="E134" i="47"/>
  <c r="E133" i="47"/>
  <c r="E132" i="47"/>
  <c r="E131" i="47"/>
  <c r="E130" i="47"/>
  <c r="E129" i="47"/>
  <c r="E128" i="47"/>
  <c r="E127" i="47"/>
  <c r="E126" i="47"/>
  <c r="E125" i="47"/>
  <c r="E124" i="47"/>
  <c r="E123" i="47"/>
  <c r="E122" i="47"/>
  <c r="E121" i="47"/>
  <c r="E120" i="47"/>
  <c r="E119" i="47"/>
  <c r="E118" i="47"/>
  <c r="E117" i="47"/>
  <c r="E116" i="47"/>
  <c r="E115" i="47"/>
  <c r="E114" i="47"/>
  <c r="E113" i="47"/>
  <c r="E112" i="47"/>
  <c r="E111" i="47"/>
  <c r="E110" i="47"/>
  <c r="E109" i="47"/>
  <c r="E108" i="47"/>
  <c r="E107" i="47"/>
  <c r="E106" i="47"/>
  <c r="E105" i="47"/>
  <c r="E104" i="47"/>
  <c r="E103" i="47"/>
  <c r="E102" i="47"/>
  <c r="E101" i="47"/>
  <c r="E100" i="47"/>
  <c r="S93" i="47"/>
  <c r="R93" i="47"/>
  <c r="Y92" i="47"/>
  <c r="Y87" i="47"/>
  <c r="S84" i="47"/>
  <c r="R84" i="47"/>
  <c r="S83" i="47"/>
  <c r="S82" i="47"/>
  <c r="R82" i="47"/>
  <c r="R81" i="47"/>
  <c r="S81" i="47" s="1"/>
  <c r="S69" i="47"/>
  <c r="S68" i="47"/>
  <c r="R68" i="47"/>
  <c r="Y67" i="47"/>
  <c r="Y62" i="47"/>
  <c r="Y61" i="47"/>
  <c r="Y60" i="47"/>
  <c r="Y59" i="47"/>
  <c r="R57" i="47"/>
  <c r="S57" i="47" s="1"/>
  <c r="M57" i="47"/>
  <c r="M43" i="47"/>
  <c r="Y36" i="47" s="1"/>
  <c r="Y35" i="47"/>
  <c r="Y34" i="47"/>
  <c r="Y33" i="47"/>
  <c r="Y32" i="47"/>
  <c r="Y31" i="47"/>
  <c r="Y30" i="47"/>
  <c r="Y29" i="47"/>
  <c r="R29" i="47"/>
  <c r="S29" i="47" s="1"/>
  <c r="Y28" i="47"/>
  <c r="S28" i="47"/>
  <c r="R28" i="47"/>
  <c r="Y27" i="47"/>
  <c r="Y26" i="47"/>
  <c r="S26" i="47"/>
  <c r="R26" i="47"/>
  <c r="Y223" i="46"/>
  <c r="S223" i="46"/>
  <c r="R223" i="46"/>
  <c r="S219" i="46"/>
  <c r="R219" i="46"/>
  <c r="S213" i="46"/>
  <c r="R213" i="46"/>
  <c r="S212" i="46"/>
  <c r="R212" i="46"/>
  <c r="S206" i="46"/>
  <c r="R206" i="46"/>
  <c r="S205" i="46"/>
  <c r="R205" i="46"/>
  <c r="S201" i="46"/>
  <c r="R201" i="46"/>
  <c r="Y200" i="46"/>
  <c r="E199" i="46"/>
  <c r="E198" i="46"/>
  <c r="E197" i="46"/>
  <c r="E196" i="46"/>
  <c r="E195" i="46"/>
  <c r="E194" i="46"/>
  <c r="E193" i="46"/>
  <c r="E192" i="46"/>
  <c r="E191" i="46"/>
  <c r="E190" i="46"/>
  <c r="E189" i="46"/>
  <c r="E188" i="46"/>
  <c r="E187" i="46"/>
  <c r="E186" i="46"/>
  <c r="E185" i="46"/>
  <c r="E184" i="46"/>
  <c r="E183" i="46"/>
  <c r="E182" i="46"/>
  <c r="E181" i="46"/>
  <c r="E180" i="46"/>
  <c r="E179" i="46"/>
  <c r="E178" i="46"/>
  <c r="E177" i="46"/>
  <c r="E176" i="46"/>
  <c r="E175" i="46"/>
  <c r="E174" i="46"/>
  <c r="E173" i="46"/>
  <c r="E172" i="46"/>
  <c r="E171" i="46"/>
  <c r="E170" i="46"/>
  <c r="E169" i="46"/>
  <c r="E168" i="46"/>
  <c r="E167" i="46"/>
  <c r="E166" i="46"/>
  <c r="E165" i="46"/>
  <c r="E164" i="46"/>
  <c r="E163" i="46"/>
  <c r="E162" i="46"/>
  <c r="E161" i="46"/>
  <c r="E160" i="46"/>
  <c r="E159" i="46"/>
  <c r="E158" i="46"/>
  <c r="E157" i="46"/>
  <c r="E156" i="46"/>
  <c r="E155" i="46"/>
  <c r="E154" i="46"/>
  <c r="E153" i="46"/>
  <c r="E152" i="46"/>
  <c r="E151" i="46"/>
  <c r="E150" i="46"/>
  <c r="E149" i="46"/>
  <c r="E148" i="46"/>
  <c r="E147" i="46"/>
  <c r="E146" i="46"/>
  <c r="E145" i="46"/>
  <c r="E144" i="46"/>
  <c r="E143" i="46"/>
  <c r="E142" i="46"/>
  <c r="E141" i="46"/>
  <c r="E140" i="46"/>
  <c r="E139" i="46"/>
  <c r="E138" i="46"/>
  <c r="E137" i="46"/>
  <c r="E136" i="46"/>
  <c r="E135" i="46"/>
  <c r="E134" i="46"/>
  <c r="E133" i="46"/>
  <c r="E132" i="46"/>
  <c r="E131" i="46"/>
  <c r="E130" i="46"/>
  <c r="E129" i="46"/>
  <c r="E128" i="46"/>
  <c r="E127" i="46"/>
  <c r="E126" i="46"/>
  <c r="E125" i="46"/>
  <c r="E124" i="46"/>
  <c r="E123" i="46"/>
  <c r="E122" i="46"/>
  <c r="E121" i="46"/>
  <c r="E120" i="46"/>
  <c r="E119" i="46"/>
  <c r="E118" i="46"/>
  <c r="E117" i="46"/>
  <c r="E116" i="46"/>
  <c r="E115" i="46"/>
  <c r="E114" i="46"/>
  <c r="E113" i="46"/>
  <c r="E112" i="46"/>
  <c r="E111" i="46"/>
  <c r="E110" i="46"/>
  <c r="E109" i="46"/>
  <c r="E108" i="46"/>
  <c r="E107" i="46"/>
  <c r="E106" i="46"/>
  <c r="E105" i="46"/>
  <c r="E104" i="46"/>
  <c r="E103" i="46"/>
  <c r="E102" i="46"/>
  <c r="E101" i="46"/>
  <c r="E100" i="46"/>
  <c r="R93" i="46"/>
  <c r="S93" i="46" s="1"/>
  <c r="Y92" i="46"/>
  <c r="Y87" i="46"/>
  <c r="R84" i="46"/>
  <c r="S84" i="46" s="1"/>
  <c r="S82" i="46"/>
  <c r="R82" i="46"/>
  <c r="S81" i="46"/>
  <c r="R81" i="46"/>
  <c r="S69" i="46"/>
  <c r="R68" i="46"/>
  <c r="S68" i="46" s="1"/>
  <c r="S83" i="46" s="1"/>
  <c r="Y67" i="46"/>
  <c r="Y62" i="46"/>
  <c r="Y61" i="46"/>
  <c r="Y60" i="46"/>
  <c r="Y59" i="46"/>
  <c r="S57" i="46"/>
  <c r="R57" i="46"/>
  <c r="M57" i="46"/>
  <c r="M43" i="46"/>
  <c r="Y36" i="46"/>
  <c r="Y35" i="46"/>
  <c r="Y34" i="46"/>
  <c r="Y33" i="46"/>
  <c r="Y32" i="46"/>
  <c r="Y31" i="46"/>
  <c r="Y30" i="46"/>
  <c r="Y29" i="46"/>
  <c r="S29" i="46"/>
  <c r="R29" i="46"/>
  <c r="Y28" i="46"/>
  <c r="R28" i="46"/>
  <c r="S28" i="46" s="1"/>
  <c r="Y27" i="46"/>
  <c r="Y26" i="46"/>
  <c r="R26" i="46"/>
  <c r="S26" i="46" s="1"/>
  <c r="R25" i="46"/>
  <c r="S25" i="46" s="1"/>
  <c r="Y223" i="45"/>
  <c r="R223" i="45"/>
  <c r="S223" i="45" s="1"/>
  <c r="R219" i="45"/>
  <c r="S219" i="45" s="1"/>
  <c r="R213" i="45"/>
  <c r="S213" i="45" s="1"/>
  <c r="R212" i="45"/>
  <c r="S212" i="45" s="1"/>
  <c r="R206" i="45"/>
  <c r="S206" i="45" s="1"/>
  <c r="R205" i="45"/>
  <c r="S205" i="45" s="1"/>
  <c r="R201" i="45"/>
  <c r="S201" i="45" s="1"/>
  <c r="Y200" i="45"/>
  <c r="E199" i="45"/>
  <c r="E198" i="45"/>
  <c r="E197" i="45"/>
  <c r="E196" i="45"/>
  <c r="E195" i="45"/>
  <c r="E194" i="45"/>
  <c r="E193" i="45"/>
  <c r="E192" i="45"/>
  <c r="E191" i="45"/>
  <c r="E190" i="45"/>
  <c r="E189" i="45"/>
  <c r="E188" i="45"/>
  <c r="E187" i="45"/>
  <c r="E186" i="45"/>
  <c r="E185" i="45"/>
  <c r="E184" i="45"/>
  <c r="E183" i="45"/>
  <c r="E182" i="45"/>
  <c r="E181" i="45"/>
  <c r="E180" i="45"/>
  <c r="E179" i="45"/>
  <c r="E178" i="45"/>
  <c r="E177" i="45"/>
  <c r="E176" i="45"/>
  <c r="E175" i="45"/>
  <c r="E174" i="45"/>
  <c r="E173" i="45"/>
  <c r="E172" i="45"/>
  <c r="E171" i="45"/>
  <c r="E170" i="45"/>
  <c r="E169" i="45"/>
  <c r="E168" i="45"/>
  <c r="E167" i="45"/>
  <c r="E166" i="45"/>
  <c r="E165" i="45"/>
  <c r="E164" i="45"/>
  <c r="E163" i="45"/>
  <c r="E162" i="45"/>
  <c r="E161" i="45"/>
  <c r="E160" i="45"/>
  <c r="E159" i="45"/>
  <c r="E158" i="45"/>
  <c r="E157" i="45"/>
  <c r="E156" i="45"/>
  <c r="E155" i="45"/>
  <c r="E154" i="45"/>
  <c r="E153" i="45"/>
  <c r="E152" i="45"/>
  <c r="E151" i="45"/>
  <c r="E150" i="45"/>
  <c r="E149" i="45"/>
  <c r="E148" i="45"/>
  <c r="E147" i="45"/>
  <c r="E146" i="45"/>
  <c r="E145" i="45"/>
  <c r="E144" i="45"/>
  <c r="E143" i="45"/>
  <c r="E142" i="45"/>
  <c r="E141" i="45"/>
  <c r="E140" i="45"/>
  <c r="E139" i="45"/>
  <c r="E138" i="45"/>
  <c r="E137" i="45"/>
  <c r="E136" i="45"/>
  <c r="E135" i="45"/>
  <c r="E134" i="45"/>
  <c r="E133" i="45"/>
  <c r="E132" i="45"/>
  <c r="E131" i="45"/>
  <c r="E130" i="45"/>
  <c r="E129" i="45"/>
  <c r="E128" i="45"/>
  <c r="E127" i="45"/>
  <c r="E126" i="45"/>
  <c r="E125" i="45"/>
  <c r="E124" i="45"/>
  <c r="E123" i="45"/>
  <c r="E122" i="45"/>
  <c r="E121" i="45"/>
  <c r="E120" i="45"/>
  <c r="E119" i="45"/>
  <c r="E118" i="45"/>
  <c r="E117" i="45"/>
  <c r="E116" i="45"/>
  <c r="E115" i="45"/>
  <c r="E114" i="45"/>
  <c r="E113" i="45"/>
  <c r="E112" i="45"/>
  <c r="E111" i="45"/>
  <c r="E110" i="45"/>
  <c r="E109" i="45"/>
  <c r="E108" i="45"/>
  <c r="E107" i="45"/>
  <c r="E106" i="45"/>
  <c r="E105" i="45"/>
  <c r="E104" i="45"/>
  <c r="E103" i="45"/>
  <c r="E102" i="45"/>
  <c r="E101" i="45"/>
  <c r="E100" i="45"/>
  <c r="S93" i="45"/>
  <c r="R93" i="45"/>
  <c r="Y92" i="45"/>
  <c r="Y87" i="45"/>
  <c r="S84" i="45"/>
  <c r="R84" i="45"/>
  <c r="R82" i="45"/>
  <c r="S82" i="45" s="1"/>
  <c r="R81" i="45"/>
  <c r="S81" i="45" s="1"/>
  <c r="S69" i="45"/>
  <c r="S68" i="45"/>
  <c r="S83" i="45" s="1"/>
  <c r="R68" i="45"/>
  <c r="Y67" i="45"/>
  <c r="Y62" i="45"/>
  <c r="Y61" i="45"/>
  <c r="Y60" i="45"/>
  <c r="Y59" i="45"/>
  <c r="R57" i="45"/>
  <c r="S57" i="45" s="1"/>
  <c r="M57" i="45"/>
  <c r="M43" i="45"/>
  <c r="R25" i="45" s="1"/>
  <c r="Y35" i="45"/>
  <c r="Y34" i="45"/>
  <c r="Y33" i="45"/>
  <c r="Y32" i="45"/>
  <c r="Y31" i="45"/>
  <c r="Y30" i="45"/>
  <c r="Y29" i="45"/>
  <c r="R29" i="45"/>
  <c r="S29" i="45" s="1"/>
  <c r="Y28" i="45"/>
  <c r="S28" i="45"/>
  <c r="R28" i="45"/>
  <c r="Y27" i="45"/>
  <c r="Y26" i="45"/>
  <c r="S26" i="45"/>
  <c r="R26" i="45"/>
  <c r="Y223" i="44"/>
  <c r="S223" i="44"/>
  <c r="R223" i="44"/>
  <c r="S219" i="44"/>
  <c r="R219" i="44"/>
  <c r="S213" i="44"/>
  <c r="R213" i="44"/>
  <c r="S212" i="44"/>
  <c r="R212" i="44"/>
  <c r="S206" i="44"/>
  <c r="R206" i="44"/>
  <c r="S205" i="44"/>
  <c r="R205" i="44"/>
  <c r="S201" i="44"/>
  <c r="R201" i="44"/>
  <c r="Y200" i="44"/>
  <c r="E199" i="44"/>
  <c r="E198" i="44"/>
  <c r="E197" i="44"/>
  <c r="E196" i="44"/>
  <c r="E195" i="44"/>
  <c r="E194" i="44"/>
  <c r="E193" i="44"/>
  <c r="E192" i="44"/>
  <c r="E191" i="44"/>
  <c r="E190" i="44"/>
  <c r="E189" i="44"/>
  <c r="E188" i="44"/>
  <c r="E187" i="44"/>
  <c r="E186" i="44"/>
  <c r="E185" i="44"/>
  <c r="E184" i="44"/>
  <c r="E183" i="44"/>
  <c r="E182" i="44"/>
  <c r="E181" i="44"/>
  <c r="E180" i="44"/>
  <c r="E179" i="44"/>
  <c r="E178" i="44"/>
  <c r="E177" i="44"/>
  <c r="E176" i="44"/>
  <c r="E175" i="44"/>
  <c r="E174" i="44"/>
  <c r="E173" i="44"/>
  <c r="E172" i="44"/>
  <c r="E171" i="44"/>
  <c r="E170" i="44"/>
  <c r="E169" i="44"/>
  <c r="E168" i="44"/>
  <c r="E167" i="44"/>
  <c r="E166" i="44"/>
  <c r="E165" i="44"/>
  <c r="E164" i="44"/>
  <c r="E163" i="44"/>
  <c r="E162" i="44"/>
  <c r="E161" i="44"/>
  <c r="E160" i="44"/>
  <c r="E159" i="44"/>
  <c r="E158" i="44"/>
  <c r="E157" i="44"/>
  <c r="E156" i="44"/>
  <c r="E155" i="44"/>
  <c r="E154" i="44"/>
  <c r="E153" i="44"/>
  <c r="E152" i="44"/>
  <c r="E151" i="44"/>
  <c r="E150" i="44"/>
  <c r="E149" i="44"/>
  <c r="E148" i="44"/>
  <c r="E147" i="44"/>
  <c r="E146" i="44"/>
  <c r="E145" i="44"/>
  <c r="E144" i="44"/>
  <c r="E143" i="44"/>
  <c r="E142" i="44"/>
  <c r="E141" i="44"/>
  <c r="E140" i="44"/>
  <c r="E139" i="44"/>
  <c r="E138" i="44"/>
  <c r="E137" i="44"/>
  <c r="E136" i="44"/>
  <c r="E135" i="44"/>
  <c r="E134" i="44"/>
  <c r="E133" i="44"/>
  <c r="E132" i="44"/>
  <c r="E131" i="44"/>
  <c r="E130" i="44"/>
  <c r="E129" i="44"/>
  <c r="E128" i="44"/>
  <c r="E127" i="44"/>
  <c r="E126" i="44"/>
  <c r="E125" i="44"/>
  <c r="E124" i="44"/>
  <c r="E123" i="44"/>
  <c r="E122" i="44"/>
  <c r="E121" i="44"/>
  <c r="E120" i="44"/>
  <c r="E119" i="44"/>
  <c r="E118" i="44"/>
  <c r="E117" i="44"/>
  <c r="E116" i="44"/>
  <c r="E115" i="44"/>
  <c r="E114" i="44"/>
  <c r="E113" i="44"/>
  <c r="E112" i="44"/>
  <c r="E111" i="44"/>
  <c r="E110" i="44"/>
  <c r="E109" i="44"/>
  <c r="E108" i="44"/>
  <c r="E107" i="44"/>
  <c r="E106" i="44"/>
  <c r="E105" i="44"/>
  <c r="E104" i="44"/>
  <c r="E103" i="44"/>
  <c r="E102" i="44"/>
  <c r="E101" i="44"/>
  <c r="E100" i="44"/>
  <c r="R93" i="44"/>
  <c r="S93" i="44" s="1"/>
  <c r="Y92" i="44"/>
  <c r="Y87" i="44"/>
  <c r="R84" i="44"/>
  <c r="S84" i="44" s="1"/>
  <c r="S82" i="44"/>
  <c r="R82" i="44"/>
  <c r="S81" i="44"/>
  <c r="R81" i="44"/>
  <c r="S69" i="44"/>
  <c r="R68" i="44"/>
  <c r="S68" i="44" s="1"/>
  <c r="S83" i="44" s="1"/>
  <c r="Y67" i="44"/>
  <c r="Y62" i="44"/>
  <c r="Y61" i="44"/>
  <c r="Y60" i="44"/>
  <c r="Y59" i="44"/>
  <c r="S57" i="44"/>
  <c r="R57" i="44"/>
  <c r="M57" i="44"/>
  <c r="M43" i="44"/>
  <c r="Y36" i="44"/>
  <c r="Y35" i="44"/>
  <c r="Y34" i="44"/>
  <c r="Y33" i="44"/>
  <c r="Y32" i="44"/>
  <c r="Y31" i="44"/>
  <c r="Y30" i="44"/>
  <c r="Y29" i="44"/>
  <c r="S29" i="44"/>
  <c r="R29" i="44"/>
  <c r="Y28" i="44"/>
  <c r="R28" i="44"/>
  <c r="S28" i="44" s="1"/>
  <c r="Y27" i="44"/>
  <c r="Y26" i="44"/>
  <c r="R26" i="44"/>
  <c r="S26" i="44" s="1"/>
  <c r="R25" i="44"/>
  <c r="G233" i="44" s="1"/>
  <c r="Y223" i="43"/>
  <c r="R223" i="43"/>
  <c r="S223" i="43" s="1"/>
  <c r="R219" i="43"/>
  <c r="S219" i="43" s="1"/>
  <c r="R213" i="43"/>
  <c r="S213" i="43" s="1"/>
  <c r="R212" i="43"/>
  <c r="S212" i="43" s="1"/>
  <c r="R206" i="43"/>
  <c r="S206" i="43" s="1"/>
  <c r="R205" i="43"/>
  <c r="S205" i="43" s="1"/>
  <c r="R201" i="43"/>
  <c r="S201" i="43" s="1"/>
  <c r="Y200" i="43"/>
  <c r="E199" i="43"/>
  <c r="E198" i="43"/>
  <c r="E197" i="43"/>
  <c r="E196" i="43"/>
  <c r="E195" i="43"/>
  <c r="E194" i="43"/>
  <c r="E193" i="43"/>
  <c r="E192" i="43"/>
  <c r="E191" i="43"/>
  <c r="E190" i="43"/>
  <c r="E189" i="43"/>
  <c r="E188" i="43"/>
  <c r="E187" i="43"/>
  <c r="E186" i="43"/>
  <c r="E185" i="43"/>
  <c r="E184" i="43"/>
  <c r="E183" i="43"/>
  <c r="E182" i="43"/>
  <c r="E181" i="43"/>
  <c r="E180" i="43"/>
  <c r="E179" i="43"/>
  <c r="E178" i="43"/>
  <c r="E177" i="43"/>
  <c r="E176" i="43"/>
  <c r="E175" i="43"/>
  <c r="E174" i="43"/>
  <c r="E173" i="43"/>
  <c r="E172" i="43"/>
  <c r="E171" i="43"/>
  <c r="E170" i="43"/>
  <c r="E169" i="43"/>
  <c r="E168" i="43"/>
  <c r="E167" i="43"/>
  <c r="E166" i="43"/>
  <c r="E165" i="43"/>
  <c r="E164" i="43"/>
  <c r="E163" i="43"/>
  <c r="E162" i="43"/>
  <c r="E161" i="43"/>
  <c r="E160" i="43"/>
  <c r="E159" i="43"/>
  <c r="E158" i="43"/>
  <c r="E157" i="43"/>
  <c r="E156" i="43"/>
  <c r="E155" i="43"/>
  <c r="E154" i="43"/>
  <c r="E153" i="43"/>
  <c r="E152" i="43"/>
  <c r="E151" i="43"/>
  <c r="E150" i="43"/>
  <c r="E149" i="43"/>
  <c r="E148" i="43"/>
  <c r="E147" i="43"/>
  <c r="E146" i="43"/>
  <c r="E145" i="43"/>
  <c r="E144" i="43"/>
  <c r="E143" i="43"/>
  <c r="E142" i="43"/>
  <c r="E141" i="43"/>
  <c r="E140" i="43"/>
  <c r="E139" i="43"/>
  <c r="E138" i="43"/>
  <c r="E137" i="43"/>
  <c r="E136" i="43"/>
  <c r="E135" i="43"/>
  <c r="E134" i="43"/>
  <c r="E133" i="43"/>
  <c r="E132" i="43"/>
  <c r="E131" i="43"/>
  <c r="E130" i="43"/>
  <c r="E129" i="43"/>
  <c r="E128" i="43"/>
  <c r="E127" i="43"/>
  <c r="E126" i="43"/>
  <c r="E125" i="43"/>
  <c r="E124" i="43"/>
  <c r="E123" i="43"/>
  <c r="E122" i="43"/>
  <c r="E121" i="43"/>
  <c r="E120" i="43"/>
  <c r="E119" i="43"/>
  <c r="E118" i="43"/>
  <c r="E117" i="43"/>
  <c r="E116" i="43"/>
  <c r="E115" i="43"/>
  <c r="E114" i="43"/>
  <c r="E113" i="43"/>
  <c r="E112" i="43"/>
  <c r="E111" i="43"/>
  <c r="E110" i="43"/>
  <c r="E109" i="43"/>
  <c r="E108" i="43"/>
  <c r="E107" i="43"/>
  <c r="E106" i="43"/>
  <c r="E105" i="43"/>
  <c r="E104" i="43"/>
  <c r="E103" i="43"/>
  <c r="E102" i="43"/>
  <c r="E101" i="43"/>
  <c r="E100" i="43"/>
  <c r="S93" i="43"/>
  <c r="R93" i="43"/>
  <c r="Y92" i="43"/>
  <c r="Y87" i="43"/>
  <c r="S84" i="43"/>
  <c r="R84" i="43"/>
  <c r="S83" i="43"/>
  <c r="R82" i="43"/>
  <c r="S82" i="43" s="1"/>
  <c r="R81" i="43"/>
  <c r="S81" i="43" s="1"/>
  <c r="S69" i="43"/>
  <c r="S68" i="43"/>
  <c r="R68" i="43"/>
  <c r="Y67" i="43"/>
  <c r="Y62" i="43"/>
  <c r="Y61" i="43"/>
  <c r="Y60" i="43"/>
  <c r="Y59" i="43"/>
  <c r="R57" i="43"/>
  <c r="S57" i="43" s="1"/>
  <c r="M57" i="43"/>
  <c r="M43" i="43"/>
  <c r="Y36" i="43" s="1"/>
  <c r="Y35" i="43"/>
  <c r="Y34" i="43"/>
  <c r="Y33" i="43"/>
  <c r="Y32" i="43"/>
  <c r="Y31" i="43"/>
  <c r="Y30" i="43"/>
  <c r="Y29" i="43"/>
  <c r="R29" i="43"/>
  <c r="S29" i="43" s="1"/>
  <c r="Y28" i="43"/>
  <c r="S28" i="43"/>
  <c r="R28" i="43"/>
  <c r="Y27" i="43"/>
  <c r="Y26" i="43"/>
  <c r="S26" i="43"/>
  <c r="R26" i="43"/>
  <c r="Y223" i="42"/>
  <c r="S223" i="42"/>
  <c r="R223" i="42"/>
  <c r="S219" i="42"/>
  <c r="R219" i="42"/>
  <c r="S213" i="42"/>
  <c r="R213" i="42"/>
  <c r="S212" i="42"/>
  <c r="R212" i="42"/>
  <c r="S206" i="42"/>
  <c r="R206" i="42"/>
  <c r="S205" i="42"/>
  <c r="R205" i="42"/>
  <c r="S201" i="42"/>
  <c r="R201" i="42"/>
  <c r="Y200" i="42"/>
  <c r="E199" i="42"/>
  <c r="E198" i="42"/>
  <c r="E197" i="42"/>
  <c r="E196" i="42"/>
  <c r="E195" i="42"/>
  <c r="E194" i="42"/>
  <c r="E193" i="42"/>
  <c r="E192" i="42"/>
  <c r="E191" i="42"/>
  <c r="E190" i="42"/>
  <c r="E189" i="42"/>
  <c r="E188" i="42"/>
  <c r="E187" i="42"/>
  <c r="E186" i="42"/>
  <c r="E185" i="42"/>
  <c r="E184" i="42"/>
  <c r="E183" i="42"/>
  <c r="E182" i="42"/>
  <c r="E181" i="42"/>
  <c r="E180" i="42"/>
  <c r="E179" i="42"/>
  <c r="E178" i="42"/>
  <c r="E177" i="42"/>
  <c r="E176" i="42"/>
  <c r="E175" i="42"/>
  <c r="E174" i="42"/>
  <c r="E173" i="42"/>
  <c r="E172" i="42"/>
  <c r="E171" i="42"/>
  <c r="E170" i="42"/>
  <c r="E169" i="42"/>
  <c r="E168" i="42"/>
  <c r="E167" i="42"/>
  <c r="E166" i="42"/>
  <c r="E165" i="42"/>
  <c r="E164" i="42"/>
  <c r="E163" i="42"/>
  <c r="E162" i="42"/>
  <c r="E161" i="42"/>
  <c r="E160" i="42"/>
  <c r="E159" i="42"/>
  <c r="E158" i="42"/>
  <c r="E157" i="42"/>
  <c r="E156" i="42"/>
  <c r="E155" i="42"/>
  <c r="E154" i="42"/>
  <c r="E153" i="42"/>
  <c r="E152" i="42"/>
  <c r="E151" i="42"/>
  <c r="E150" i="42"/>
  <c r="E149" i="42"/>
  <c r="E148" i="42"/>
  <c r="E147" i="42"/>
  <c r="E146" i="42"/>
  <c r="E145" i="42"/>
  <c r="E144" i="42"/>
  <c r="E143" i="42"/>
  <c r="E142" i="42"/>
  <c r="E141" i="42"/>
  <c r="E140" i="42"/>
  <c r="E139" i="42"/>
  <c r="E138" i="42"/>
  <c r="E137" i="42"/>
  <c r="E136" i="42"/>
  <c r="E135" i="42"/>
  <c r="E134" i="42"/>
  <c r="E133" i="42"/>
  <c r="E132" i="42"/>
  <c r="E131" i="42"/>
  <c r="E130" i="42"/>
  <c r="E129" i="42"/>
  <c r="E128" i="42"/>
  <c r="E127" i="42"/>
  <c r="E126" i="42"/>
  <c r="E125" i="42"/>
  <c r="E124" i="42"/>
  <c r="E123" i="42"/>
  <c r="E122" i="42"/>
  <c r="E121" i="42"/>
  <c r="E120" i="42"/>
  <c r="E119" i="42"/>
  <c r="E118" i="42"/>
  <c r="E117" i="42"/>
  <c r="E116" i="42"/>
  <c r="E115" i="42"/>
  <c r="E114" i="42"/>
  <c r="E113" i="42"/>
  <c r="E112" i="42"/>
  <c r="E111" i="42"/>
  <c r="E110" i="42"/>
  <c r="E109" i="42"/>
  <c r="E108" i="42"/>
  <c r="E107" i="42"/>
  <c r="E106" i="42"/>
  <c r="E105" i="42"/>
  <c r="E104" i="42"/>
  <c r="E103" i="42"/>
  <c r="E102" i="42"/>
  <c r="E101" i="42"/>
  <c r="E100" i="42"/>
  <c r="R93" i="42"/>
  <c r="S93" i="42" s="1"/>
  <c r="Y92" i="42"/>
  <c r="Y87" i="42"/>
  <c r="R84" i="42"/>
  <c r="S84" i="42" s="1"/>
  <c r="S82" i="42"/>
  <c r="R82" i="42"/>
  <c r="S81" i="42"/>
  <c r="R81" i="42"/>
  <c r="S69" i="42"/>
  <c r="R68" i="42"/>
  <c r="S68" i="42" s="1"/>
  <c r="S83" i="42" s="1"/>
  <c r="Y67" i="42"/>
  <c r="Y62" i="42"/>
  <c r="Y61" i="42"/>
  <c r="Y60" i="42"/>
  <c r="Y59" i="42"/>
  <c r="S57" i="42"/>
  <c r="R57" i="42"/>
  <c r="M57" i="42"/>
  <c r="M43" i="42"/>
  <c r="Y36" i="42"/>
  <c r="Y35" i="42"/>
  <c r="Y34" i="42"/>
  <c r="Y33" i="42"/>
  <c r="Y32" i="42"/>
  <c r="Y31" i="42"/>
  <c r="Y30" i="42"/>
  <c r="Y29" i="42"/>
  <c r="S29" i="42"/>
  <c r="R29" i="42"/>
  <c r="Y28" i="42"/>
  <c r="R28" i="42"/>
  <c r="S28" i="42" s="1"/>
  <c r="Y27" i="42"/>
  <c r="Y26" i="42"/>
  <c r="R26" i="42"/>
  <c r="S26" i="42" s="1"/>
  <c r="R25" i="42"/>
  <c r="S25" i="42" s="1"/>
  <c r="Y223" i="41"/>
  <c r="R223" i="41"/>
  <c r="S223" i="41" s="1"/>
  <c r="R219" i="41"/>
  <c r="S219" i="41" s="1"/>
  <c r="R213" i="41"/>
  <c r="S213" i="41" s="1"/>
  <c r="R212" i="41"/>
  <c r="S212" i="41" s="1"/>
  <c r="R206" i="41"/>
  <c r="S206" i="41" s="1"/>
  <c r="R205" i="41"/>
  <c r="S205" i="41" s="1"/>
  <c r="R201" i="41"/>
  <c r="S201" i="41" s="1"/>
  <c r="Y200" i="41"/>
  <c r="E199" i="41"/>
  <c r="E198" i="41"/>
  <c r="E197" i="41"/>
  <c r="E196" i="41"/>
  <c r="E195" i="41"/>
  <c r="E194" i="41"/>
  <c r="E193" i="41"/>
  <c r="E192" i="41"/>
  <c r="E191" i="41"/>
  <c r="E190" i="41"/>
  <c r="E189" i="41"/>
  <c r="E188" i="41"/>
  <c r="E187" i="41"/>
  <c r="E186" i="41"/>
  <c r="E185" i="41"/>
  <c r="E184" i="41"/>
  <c r="E183" i="41"/>
  <c r="E182" i="41"/>
  <c r="E181" i="41"/>
  <c r="E180" i="41"/>
  <c r="E179" i="41"/>
  <c r="E178" i="41"/>
  <c r="E177" i="41"/>
  <c r="E176" i="41"/>
  <c r="E175" i="41"/>
  <c r="E174" i="41"/>
  <c r="E173" i="41"/>
  <c r="E172" i="41"/>
  <c r="E171" i="41"/>
  <c r="E170" i="41"/>
  <c r="E169" i="41"/>
  <c r="E168" i="41"/>
  <c r="E167" i="41"/>
  <c r="E166" i="41"/>
  <c r="E165" i="41"/>
  <c r="E164" i="41"/>
  <c r="E163" i="41"/>
  <c r="E162" i="41"/>
  <c r="E161" i="41"/>
  <c r="E160" i="41"/>
  <c r="E159" i="41"/>
  <c r="E158" i="41"/>
  <c r="E157" i="41"/>
  <c r="E156" i="41"/>
  <c r="E155" i="41"/>
  <c r="E154" i="41"/>
  <c r="E153" i="41"/>
  <c r="E152" i="41"/>
  <c r="E151" i="41"/>
  <c r="E150" i="41"/>
  <c r="E149" i="41"/>
  <c r="E148" i="41"/>
  <c r="E147" i="41"/>
  <c r="E146" i="41"/>
  <c r="E145" i="41"/>
  <c r="E144" i="41"/>
  <c r="E143" i="41"/>
  <c r="E142" i="41"/>
  <c r="E141" i="41"/>
  <c r="E140" i="41"/>
  <c r="E139" i="41"/>
  <c r="E138" i="41"/>
  <c r="E137" i="41"/>
  <c r="E136" i="41"/>
  <c r="E135" i="41"/>
  <c r="E134" i="41"/>
  <c r="E133" i="41"/>
  <c r="E132" i="41"/>
  <c r="E131" i="41"/>
  <c r="E130" i="41"/>
  <c r="E129" i="41"/>
  <c r="E128" i="41"/>
  <c r="E127" i="41"/>
  <c r="E126" i="41"/>
  <c r="E125" i="41"/>
  <c r="E124" i="41"/>
  <c r="E123" i="41"/>
  <c r="E122" i="41"/>
  <c r="E121" i="41"/>
  <c r="E120" i="41"/>
  <c r="E119" i="41"/>
  <c r="E118" i="41"/>
  <c r="E117" i="41"/>
  <c r="E116" i="41"/>
  <c r="E115" i="41"/>
  <c r="E114" i="41"/>
  <c r="E113" i="41"/>
  <c r="E112" i="41"/>
  <c r="E111" i="41"/>
  <c r="E110" i="41"/>
  <c r="E109" i="41"/>
  <c r="E108" i="41"/>
  <c r="E107" i="41"/>
  <c r="E106" i="41"/>
  <c r="E105" i="41"/>
  <c r="E104" i="41"/>
  <c r="E103" i="41"/>
  <c r="E102" i="41"/>
  <c r="E101" i="41"/>
  <c r="E100" i="41"/>
  <c r="S93" i="41"/>
  <c r="R93" i="41"/>
  <c r="Y92" i="41"/>
  <c r="Y87" i="41"/>
  <c r="S84" i="41"/>
  <c r="R84" i="41"/>
  <c r="R82" i="41"/>
  <c r="S82" i="41" s="1"/>
  <c r="R81" i="41"/>
  <c r="S81" i="41" s="1"/>
  <c r="S69" i="41"/>
  <c r="S68" i="41"/>
  <c r="S83" i="41" s="1"/>
  <c r="R68" i="41"/>
  <c r="Y67" i="41"/>
  <c r="Y62" i="41"/>
  <c r="Y61" i="41"/>
  <c r="Y60" i="41"/>
  <c r="Y59" i="41"/>
  <c r="R57" i="41"/>
  <c r="S57" i="41" s="1"/>
  <c r="M57" i="41"/>
  <c r="M43" i="41"/>
  <c r="R25" i="41" s="1"/>
  <c r="Y35" i="41"/>
  <c r="Y34" i="41"/>
  <c r="Y33" i="41"/>
  <c r="Y32" i="41"/>
  <c r="Y31" i="41"/>
  <c r="Y30" i="41"/>
  <c r="Y29" i="41"/>
  <c r="R29" i="41"/>
  <c r="S29" i="41" s="1"/>
  <c r="Y28" i="41"/>
  <c r="S28" i="41"/>
  <c r="R28" i="41"/>
  <c r="Y27" i="41"/>
  <c r="Y26" i="41"/>
  <c r="S26" i="41"/>
  <c r="R26" i="41"/>
  <c r="Y223" i="40"/>
  <c r="S223" i="40"/>
  <c r="R223" i="40"/>
  <c r="S219" i="40"/>
  <c r="R219" i="40"/>
  <c r="S213" i="40"/>
  <c r="R213" i="40"/>
  <c r="S212" i="40"/>
  <c r="R212" i="40"/>
  <c r="S206" i="40"/>
  <c r="R206" i="40"/>
  <c r="S205" i="40"/>
  <c r="R205" i="40"/>
  <c r="S201" i="40"/>
  <c r="R201" i="40"/>
  <c r="Y200" i="40"/>
  <c r="E199" i="40"/>
  <c r="E198" i="40"/>
  <c r="E197" i="40"/>
  <c r="E196" i="40"/>
  <c r="E195" i="40"/>
  <c r="E194" i="40"/>
  <c r="E193" i="40"/>
  <c r="E192" i="40"/>
  <c r="E191" i="40"/>
  <c r="E190" i="40"/>
  <c r="E189" i="40"/>
  <c r="E188" i="40"/>
  <c r="E187" i="40"/>
  <c r="E186" i="40"/>
  <c r="E185" i="40"/>
  <c r="E184" i="40"/>
  <c r="E183" i="40"/>
  <c r="E182" i="40"/>
  <c r="E181" i="40"/>
  <c r="E180" i="40"/>
  <c r="E179" i="40"/>
  <c r="E178" i="40"/>
  <c r="E177" i="40"/>
  <c r="E176" i="40"/>
  <c r="E175" i="40"/>
  <c r="E174" i="40"/>
  <c r="E173" i="40"/>
  <c r="E172" i="40"/>
  <c r="E171" i="40"/>
  <c r="E170" i="40"/>
  <c r="E169" i="40"/>
  <c r="E168" i="40"/>
  <c r="E167" i="40"/>
  <c r="E166" i="40"/>
  <c r="E165" i="40"/>
  <c r="E164" i="40"/>
  <c r="E163" i="40"/>
  <c r="E162" i="40"/>
  <c r="E161" i="40"/>
  <c r="E160" i="40"/>
  <c r="E159" i="40"/>
  <c r="E158" i="40"/>
  <c r="E157" i="40"/>
  <c r="E156" i="40"/>
  <c r="E155" i="40"/>
  <c r="E154" i="40"/>
  <c r="E153" i="40"/>
  <c r="E152" i="40"/>
  <c r="E151" i="40"/>
  <c r="E150" i="40"/>
  <c r="E149" i="40"/>
  <c r="E148" i="40"/>
  <c r="E147" i="40"/>
  <c r="E146" i="40"/>
  <c r="E145" i="40"/>
  <c r="E144" i="40"/>
  <c r="E143" i="40"/>
  <c r="E142" i="40"/>
  <c r="E141" i="40"/>
  <c r="E140" i="40"/>
  <c r="E139" i="40"/>
  <c r="E138" i="40"/>
  <c r="E137" i="40"/>
  <c r="E136" i="40"/>
  <c r="E135" i="40"/>
  <c r="E134" i="40"/>
  <c r="E133" i="40"/>
  <c r="E132" i="40"/>
  <c r="E131" i="40"/>
  <c r="E130" i="40"/>
  <c r="E129" i="40"/>
  <c r="E128" i="40"/>
  <c r="E127" i="40"/>
  <c r="E126" i="40"/>
  <c r="E125" i="40"/>
  <c r="E124" i="40"/>
  <c r="E123" i="40"/>
  <c r="E122" i="40"/>
  <c r="E121" i="40"/>
  <c r="E120" i="40"/>
  <c r="E119" i="40"/>
  <c r="E118" i="40"/>
  <c r="E117" i="40"/>
  <c r="E116" i="40"/>
  <c r="E115" i="40"/>
  <c r="E114" i="40"/>
  <c r="E113" i="40"/>
  <c r="E112" i="40"/>
  <c r="E111" i="40"/>
  <c r="E110" i="40"/>
  <c r="E109" i="40"/>
  <c r="E108" i="40"/>
  <c r="E107" i="40"/>
  <c r="E106" i="40"/>
  <c r="E105" i="40"/>
  <c r="E104" i="40"/>
  <c r="E103" i="40"/>
  <c r="E102" i="40"/>
  <c r="E101" i="40"/>
  <c r="E100" i="40"/>
  <c r="R93" i="40"/>
  <c r="S93" i="40" s="1"/>
  <c r="Y92" i="40"/>
  <c r="Y87" i="40"/>
  <c r="R84" i="40"/>
  <c r="S84" i="40" s="1"/>
  <c r="S82" i="40"/>
  <c r="R82" i="40"/>
  <c r="S81" i="40"/>
  <c r="R81" i="40"/>
  <c r="S69" i="40"/>
  <c r="R68" i="40"/>
  <c r="S68" i="40" s="1"/>
  <c r="S83" i="40" s="1"/>
  <c r="Y67" i="40"/>
  <c r="Y62" i="40"/>
  <c r="Y61" i="40"/>
  <c r="Y60" i="40"/>
  <c r="Y59" i="40"/>
  <c r="S57" i="40"/>
  <c r="R57" i="40"/>
  <c r="M57" i="40"/>
  <c r="M43" i="40"/>
  <c r="Y36" i="40"/>
  <c r="Y35" i="40"/>
  <c r="Y34" i="40"/>
  <c r="Y33" i="40"/>
  <c r="Y32" i="40"/>
  <c r="Y31" i="40"/>
  <c r="Y30" i="40"/>
  <c r="Y29" i="40"/>
  <c r="S29" i="40"/>
  <c r="R29" i="40"/>
  <c r="Y28" i="40"/>
  <c r="R28" i="40"/>
  <c r="S28" i="40" s="1"/>
  <c r="Y27" i="40"/>
  <c r="Y26" i="40"/>
  <c r="R26" i="40"/>
  <c r="S26" i="40" s="1"/>
  <c r="R25" i="40"/>
  <c r="G233" i="40" s="1"/>
  <c r="Y223" i="39"/>
  <c r="S223" i="39"/>
  <c r="R223" i="39"/>
  <c r="S219" i="39"/>
  <c r="R219" i="39"/>
  <c r="S213" i="39"/>
  <c r="R213" i="39"/>
  <c r="S212" i="39"/>
  <c r="R212" i="39"/>
  <c r="S206" i="39"/>
  <c r="R206" i="39"/>
  <c r="S205" i="39"/>
  <c r="R205" i="39"/>
  <c r="S201" i="39"/>
  <c r="R201" i="39"/>
  <c r="Y200" i="39"/>
  <c r="E199" i="39"/>
  <c r="E198" i="39"/>
  <c r="E197" i="39"/>
  <c r="E196" i="39"/>
  <c r="E195" i="39"/>
  <c r="E194" i="39"/>
  <c r="E193" i="39"/>
  <c r="E192" i="39"/>
  <c r="E191" i="39"/>
  <c r="E190" i="39"/>
  <c r="E189" i="39"/>
  <c r="E188" i="39"/>
  <c r="E187" i="39"/>
  <c r="E186" i="39"/>
  <c r="E185" i="39"/>
  <c r="E184" i="39"/>
  <c r="E183" i="39"/>
  <c r="E182" i="39"/>
  <c r="E181" i="39"/>
  <c r="E180" i="39"/>
  <c r="E179" i="39"/>
  <c r="E178" i="39"/>
  <c r="E177" i="39"/>
  <c r="E176" i="39"/>
  <c r="E175" i="39"/>
  <c r="E174" i="39"/>
  <c r="E173" i="39"/>
  <c r="E172" i="39"/>
  <c r="E171" i="39"/>
  <c r="E170" i="39"/>
  <c r="E169" i="39"/>
  <c r="E168" i="39"/>
  <c r="E167" i="39"/>
  <c r="E166" i="39"/>
  <c r="E165" i="39"/>
  <c r="E164" i="39"/>
  <c r="E163" i="39"/>
  <c r="E162" i="39"/>
  <c r="E161" i="39"/>
  <c r="E160" i="39"/>
  <c r="E159" i="39"/>
  <c r="E158" i="39"/>
  <c r="E157" i="39"/>
  <c r="E156" i="39"/>
  <c r="E155" i="39"/>
  <c r="E154" i="39"/>
  <c r="E153" i="39"/>
  <c r="E152" i="39"/>
  <c r="E151" i="39"/>
  <c r="E150" i="39"/>
  <c r="E149" i="39"/>
  <c r="E148" i="39"/>
  <c r="E147" i="39"/>
  <c r="E146" i="39"/>
  <c r="E145" i="39"/>
  <c r="E144" i="39"/>
  <c r="E143" i="39"/>
  <c r="E142" i="39"/>
  <c r="E141" i="39"/>
  <c r="E140" i="39"/>
  <c r="E139" i="39"/>
  <c r="E138" i="39"/>
  <c r="E137" i="39"/>
  <c r="E136" i="39"/>
  <c r="E135" i="39"/>
  <c r="E134" i="39"/>
  <c r="E133" i="39"/>
  <c r="E132" i="39"/>
  <c r="E131" i="39"/>
  <c r="E130" i="39"/>
  <c r="E129" i="39"/>
  <c r="E128" i="39"/>
  <c r="E127" i="39"/>
  <c r="E126" i="39"/>
  <c r="E125" i="39"/>
  <c r="E124" i="39"/>
  <c r="E123" i="39"/>
  <c r="E122" i="39"/>
  <c r="E121" i="39"/>
  <c r="E120" i="39"/>
  <c r="E119" i="39"/>
  <c r="E118" i="39"/>
  <c r="E117" i="39"/>
  <c r="E116" i="39"/>
  <c r="E115" i="39"/>
  <c r="E114" i="39"/>
  <c r="E113" i="39"/>
  <c r="E112" i="39"/>
  <c r="E111" i="39"/>
  <c r="E110" i="39"/>
  <c r="E109" i="39"/>
  <c r="E108" i="39"/>
  <c r="E107" i="39"/>
  <c r="E106" i="39"/>
  <c r="E105" i="39"/>
  <c r="E104" i="39"/>
  <c r="E103" i="39"/>
  <c r="E102" i="39"/>
  <c r="E101" i="39"/>
  <c r="E100" i="39"/>
  <c r="R93" i="39"/>
  <c r="S93" i="39" s="1"/>
  <c r="Y92" i="39"/>
  <c r="Y87" i="39"/>
  <c r="R84" i="39"/>
  <c r="S84" i="39" s="1"/>
  <c r="S82" i="39"/>
  <c r="R82" i="39"/>
  <c r="S81" i="39"/>
  <c r="R81" i="39"/>
  <c r="S69" i="39"/>
  <c r="R68" i="39"/>
  <c r="S68" i="39" s="1"/>
  <c r="S83" i="39" s="1"/>
  <c r="Y67" i="39"/>
  <c r="Y62" i="39"/>
  <c r="Y61" i="39"/>
  <c r="Y60" i="39"/>
  <c r="Y59" i="39"/>
  <c r="S57" i="39"/>
  <c r="R57" i="39"/>
  <c r="M57" i="39"/>
  <c r="M43" i="39"/>
  <c r="Y36" i="39"/>
  <c r="Y35" i="39"/>
  <c r="Y34" i="39"/>
  <c r="Y33" i="39"/>
  <c r="Y32" i="39"/>
  <c r="Y31" i="39"/>
  <c r="Y30" i="39"/>
  <c r="Y29" i="39"/>
  <c r="S29" i="39"/>
  <c r="R29" i="39"/>
  <c r="Y28" i="39"/>
  <c r="R28" i="39"/>
  <c r="S28" i="39" s="1"/>
  <c r="Y27" i="39"/>
  <c r="Y26" i="39"/>
  <c r="R26" i="39"/>
  <c r="S26" i="39" s="1"/>
  <c r="R25" i="39"/>
  <c r="G233" i="39" s="1"/>
  <c r="Y223" i="38"/>
  <c r="R223" i="38"/>
  <c r="S223" i="38" s="1"/>
  <c r="R219" i="38"/>
  <c r="S219" i="38" s="1"/>
  <c r="R213" i="38"/>
  <c r="S213" i="38" s="1"/>
  <c r="R212" i="38"/>
  <c r="S212" i="38" s="1"/>
  <c r="R206" i="38"/>
  <c r="S206" i="38" s="1"/>
  <c r="R205" i="38"/>
  <c r="S205" i="38" s="1"/>
  <c r="R201" i="38"/>
  <c r="S201" i="38" s="1"/>
  <c r="Y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S93" i="38"/>
  <c r="R93" i="38"/>
  <c r="Y92" i="38"/>
  <c r="Y87" i="38"/>
  <c r="S84" i="38"/>
  <c r="R84" i="38"/>
  <c r="S83" i="38"/>
  <c r="R82" i="38"/>
  <c r="S82" i="38" s="1"/>
  <c r="R81" i="38"/>
  <c r="S81" i="38" s="1"/>
  <c r="S69" i="38"/>
  <c r="S68" i="38"/>
  <c r="R68" i="38"/>
  <c r="Y67" i="38"/>
  <c r="Y62" i="38"/>
  <c r="Y61" i="38"/>
  <c r="Y60" i="38"/>
  <c r="Y59" i="38"/>
  <c r="R57" i="38"/>
  <c r="S57" i="38" s="1"/>
  <c r="M57" i="38"/>
  <c r="M43" i="38"/>
  <c r="R25" i="38" s="1"/>
  <c r="Y35" i="38"/>
  <c r="Y34" i="38"/>
  <c r="Y33" i="38"/>
  <c r="Y32" i="38"/>
  <c r="Y31" i="38"/>
  <c r="Y30" i="38"/>
  <c r="Y29" i="38"/>
  <c r="R29" i="38"/>
  <c r="S29" i="38" s="1"/>
  <c r="Y28" i="38"/>
  <c r="S28" i="38"/>
  <c r="R28" i="38"/>
  <c r="Y27" i="38"/>
  <c r="Y26" i="38"/>
  <c r="S26" i="38"/>
  <c r="R26" i="38"/>
  <c r="Y223" i="37"/>
  <c r="S223" i="37"/>
  <c r="R223" i="37"/>
  <c r="S219" i="37"/>
  <c r="R219" i="37"/>
  <c r="S213" i="37"/>
  <c r="R213" i="37"/>
  <c r="S212" i="37"/>
  <c r="R212" i="37"/>
  <c r="S206" i="37"/>
  <c r="R206" i="37"/>
  <c r="S205" i="37"/>
  <c r="R205" i="37"/>
  <c r="S201" i="37"/>
  <c r="R201" i="37"/>
  <c r="Y200" i="37"/>
  <c r="E199" i="37"/>
  <c r="E198" i="37"/>
  <c r="E197" i="37"/>
  <c r="E196" i="37"/>
  <c r="E195" i="37"/>
  <c r="E194" i="37"/>
  <c r="E193" i="37"/>
  <c r="E192" i="37"/>
  <c r="E191" i="37"/>
  <c r="E190" i="37"/>
  <c r="E189" i="37"/>
  <c r="E188" i="37"/>
  <c r="E187" i="37"/>
  <c r="E186" i="37"/>
  <c r="E185" i="37"/>
  <c r="E184" i="37"/>
  <c r="E183" i="37"/>
  <c r="E182" i="37"/>
  <c r="E181" i="37"/>
  <c r="E180" i="37"/>
  <c r="E179" i="37"/>
  <c r="E178" i="37"/>
  <c r="E177" i="37"/>
  <c r="E176" i="37"/>
  <c r="E175" i="37"/>
  <c r="E174" i="37"/>
  <c r="E173" i="37"/>
  <c r="E172" i="37"/>
  <c r="E171" i="37"/>
  <c r="E170" i="37"/>
  <c r="E169" i="37"/>
  <c r="E168" i="37"/>
  <c r="E167" i="37"/>
  <c r="E166" i="37"/>
  <c r="E165" i="37"/>
  <c r="E164" i="37"/>
  <c r="E163" i="37"/>
  <c r="E162" i="37"/>
  <c r="E161" i="37"/>
  <c r="E160" i="37"/>
  <c r="E159" i="37"/>
  <c r="E158" i="37"/>
  <c r="E157" i="37"/>
  <c r="E156" i="37"/>
  <c r="E155" i="37"/>
  <c r="E154" i="37"/>
  <c r="E153" i="37"/>
  <c r="E152" i="37"/>
  <c r="E151" i="37"/>
  <c r="E150" i="37"/>
  <c r="E149" i="37"/>
  <c r="E148" i="37"/>
  <c r="E147" i="37"/>
  <c r="E146" i="37"/>
  <c r="E145" i="37"/>
  <c r="E144" i="37"/>
  <c r="E143" i="37"/>
  <c r="E142" i="37"/>
  <c r="E141" i="37"/>
  <c r="E140" i="37"/>
  <c r="E139" i="37"/>
  <c r="E138" i="37"/>
  <c r="E137" i="37"/>
  <c r="E136" i="37"/>
  <c r="E135" i="37"/>
  <c r="E134" i="37"/>
  <c r="E133" i="37"/>
  <c r="E132" i="37"/>
  <c r="E131" i="37"/>
  <c r="E130" i="37"/>
  <c r="E129" i="37"/>
  <c r="E128" i="37"/>
  <c r="E127" i="37"/>
  <c r="E126" i="37"/>
  <c r="E125" i="37"/>
  <c r="E124" i="37"/>
  <c r="E123" i="37"/>
  <c r="E122" i="37"/>
  <c r="E121" i="37"/>
  <c r="E120" i="37"/>
  <c r="E119" i="37"/>
  <c r="E118" i="37"/>
  <c r="E117" i="37"/>
  <c r="E116" i="37"/>
  <c r="E115" i="37"/>
  <c r="E114" i="37"/>
  <c r="E113" i="37"/>
  <c r="E112" i="37"/>
  <c r="E111" i="37"/>
  <c r="E110" i="37"/>
  <c r="E109" i="37"/>
  <c r="E108" i="37"/>
  <c r="E107" i="37"/>
  <c r="E106" i="37"/>
  <c r="E105" i="37"/>
  <c r="E104" i="37"/>
  <c r="E103" i="37"/>
  <c r="E102" i="37"/>
  <c r="E101" i="37"/>
  <c r="E100" i="37"/>
  <c r="R93" i="37"/>
  <c r="S93" i="37" s="1"/>
  <c r="Y92" i="37"/>
  <c r="Y87" i="37"/>
  <c r="R84" i="37"/>
  <c r="S84" i="37" s="1"/>
  <c r="S82" i="37"/>
  <c r="R82" i="37"/>
  <c r="S81" i="37"/>
  <c r="R81" i="37"/>
  <c r="S69" i="37"/>
  <c r="R68" i="37"/>
  <c r="S68" i="37" s="1"/>
  <c r="S83" i="37" s="1"/>
  <c r="Y67" i="37"/>
  <c r="Y62" i="37"/>
  <c r="Y61" i="37"/>
  <c r="Y60" i="37"/>
  <c r="Y59" i="37"/>
  <c r="S57" i="37"/>
  <c r="R57" i="37"/>
  <c r="M57" i="37"/>
  <c r="M43" i="37"/>
  <c r="Y36" i="37"/>
  <c r="Y35" i="37"/>
  <c r="Y34" i="37"/>
  <c r="Y33" i="37"/>
  <c r="Y32" i="37"/>
  <c r="Y31" i="37"/>
  <c r="Y30" i="37"/>
  <c r="Y29" i="37"/>
  <c r="S29" i="37"/>
  <c r="R29" i="37"/>
  <c r="Y28" i="37"/>
  <c r="R28" i="37"/>
  <c r="S28" i="37" s="1"/>
  <c r="Y27" i="37"/>
  <c r="Y26" i="37"/>
  <c r="R26" i="37"/>
  <c r="S26" i="37" s="1"/>
  <c r="R25" i="37"/>
  <c r="S25" i="37" s="1"/>
  <c r="Y223" i="36"/>
  <c r="R223" i="36"/>
  <c r="S223" i="36" s="1"/>
  <c r="R219" i="36"/>
  <c r="S219" i="36" s="1"/>
  <c r="R213" i="36"/>
  <c r="S213" i="36" s="1"/>
  <c r="R212" i="36"/>
  <c r="S212" i="36" s="1"/>
  <c r="R206" i="36"/>
  <c r="S206" i="36" s="1"/>
  <c r="R205" i="36"/>
  <c r="S205" i="36" s="1"/>
  <c r="R201" i="36"/>
  <c r="S201" i="36" s="1"/>
  <c r="Y200" i="36"/>
  <c r="E199" i="36"/>
  <c r="E198" i="36"/>
  <c r="E197" i="36"/>
  <c r="E196" i="36"/>
  <c r="E195" i="36"/>
  <c r="E194" i="36"/>
  <c r="E193" i="36"/>
  <c r="E192" i="36"/>
  <c r="E191" i="36"/>
  <c r="E190" i="36"/>
  <c r="E189" i="36"/>
  <c r="E188" i="36"/>
  <c r="E187" i="36"/>
  <c r="E186" i="36"/>
  <c r="E185" i="36"/>
  <c r="E184" i="36"/>
  <c r="E183" i="36"/>
  <c r="E182" i="36"/>
  <c r="E181" i="36"/>
  <c r="E180" i="36"/>
  <c r="E179" i="36"/>
  <c r="E178" i="36"/>
  <c r="E177" i="36"/>
  <c r="E176" i="36"/>
  <c r="E175" i="36"/>
  <c r="E174" i="36"/>
  <c r="E173" i="36"/>
  <c r="E172" i="36"/>
  <c r="E171" i="36"/>
  <c r="E170" i="36"/>
  <c r="E169" i="36"/>
  <c r="E168" i="36"/>
  <c r="E167" i="36"/>
  <c r="E166" i="36"/>
  <c r="E165" i="36"/>
  <c r="E164" i="36"/>
  <c r="E163" i="36"/>
  <c r="E162" i="36"/>
  <c r="E161" i="36"/>
  <c r="E160" i="36"/>
  <c r="E159" i="36"/>
  <c r="E158" i="36"/>
  <c r="E157" i="36"/>
  <c r="E156" i="36"/>
  <c r="E155" i="36"/>
  <c r="E154" i="36"/>
  <c r="E153" i="36"/>
  <c r="E152" i="36"/>
  <c r="E151" i="36"/>
  <c r="E150" i="36"/>
  <c r="E149" i="36"/>
  <c r="E148" i="36"/>
  <c r="E147" i="36"/>
  <c r="E146" i="36"/>
  <c r="E145" i="36"/>
  <c r="E144" i="36"/>
  <c r="E143" i="36"/>
  <c r="E142" i="36"/>
  <c r="E141" i="36"/>
  <c r="E140" i="36"/>
  <c r="E139" i="36"/>
  <c r="E138" i="36"/>
  <c r="E137" i="36"/>
  <c r="E136" i="36"/>
  <c r="E135" i="36"/>
  <c r="E134" i="36"/>
  <c r="E133" i="36"/>
  <c r="E132" i="36"/>
  <c r="E131" i="36"/>
  <c r="E130" i="36"/>
  <c r="E129" i="36"/>
  <c r="E128" i="36"/>
  <c r="E127" i="36"/>
  <c r="E126" i="36"/>
  <c r="E125" i="36"/>
  <c r="E124" i="36"/>
  <c r="E123" i="36"/>
  <c r="E122" i="36"/>
  <c r="E121" i="36"/>
  <c r="E120" i="36"/>
  <c r="E119" i="36"/>
  <c r="E118" i="36"/>
  <c r="E117" i="36"/>
  <c r="E116" i="36"/>
  <c r="E115" i="36"/>
  <c r="E114" i="36"/>
  <c r="E113" i="36"/>
  <c r="E112" i="36"/>
  <c r="E111" i="36"/>
  <c r="E110" i="36"/>
  <c r="E109" i="36"/>
  <c r="E108" i="36"/>
  <c r="E107" i="36"/>
  <c r="E106" i="36"/>
  <c r="E105" i="36"/>
  <c r="E104" i="36"/>
  <c r="E103" i="36"/>
  <c r="E102" i="36"/>
  <c r="E101" i="36"/>
  <c r="E100" i="36"/>
  <c r="S93" i="36"/>
  <c r="R93" i="36"/>
  <c r="Y92" i="36"/>
  <c r="Y87" i="36"/>
  <c r="S84" i="36"/>
  <c r="R84" i="36"/>
  <c r="R82" i="36"/>
  <c r="S82" i="36" s="1"/>
  <c r="R81" i="36"/>
  <c r="S81" i="36" s="1"/>
  <c r="S69" i="36"/>
  <c r="S68" i="36"/>
  <c r="S83" i="36" s="1"/>
  <c r="R68" i="36"/>
  <c r="Y67" i="36"/>
  <c r="Y62" i="36"/>
  <c r="Y61" i="36"/>
  <c r="Y60" i="36"/>
  <c r="Y59" i="36"/>
  <c r="R57" i="36"/>
  <c r="S57" i="36" s="1"/>
  <c r="M57" i="36"/>
  <c r="M43" i="36"/>
  <c r="Y36" i="36" s="1"/>
  <c r="Y35" i="36"/>
  <c r="Y34" i="36"/>
  <c r="Y33" i="36"/>
  <c r="Y32" i="36"/>
  <c r="Y31" i="36"/>
  <c r="Y30" i="36"/>
  <c r="Y29" i="36"/>
  <c r="R29" i="36"/>
  <c r="S29" i="36" s="1"/>
  <c r="Y28" i="36"/>
  <c r="S28" i="36"/>
  <c r="R28" i="36"/>
  <c r="Y27" i="36"/>
  <c r="Y26" i="36"/>
  <c r="S26" i="36"/>
  <c r="R26" i="36"/>
  <c r="Y223" i="35"/>
  <c r="R223" i="35"/>
  <c r="S223" i="35" s="1"/>
  <c r="R219" i="35"/>
  <c r="S219" i="35" s="1"/>
  <c r="R213" i="35"/>
  <c r="S213" i="35" s="1"/>
  <c r="R212" i="35"/>
  <c r="S212" i="35" s="1"/>
  <c r="R206" i="35"/>
  <c r="S206" i="35" s="1"/>
  <c r="R205" i="35"/>
  <c r="S205" i="35" s="1"/>
  <c r="R201" i="35"/>
  <c r="S201" i="35" s="1"/>
  <c r="Y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R93" i="35"/>
  <c r="S93" i="35" s="1"/>
  <c r="Y92" i="35"/>
  <c r="Y87" i="35"/>
  <c r="R84" i="35"/>
  <c r="S84" i="35" s="1"/>
  <c r="S82" i="35"/>
  <c r="R82" i="35"/>
  <c r="R81" i="35"/>
  <c r="S81" i="35" s="1"/>
  <c r="S69" i="35"/>
  <c r="R68" i="35"/>
  <c r="S68" i="35" s="1"/>
  <c r="S83" i="35" s="1"/>
  <c r="Y67" i="35"/>
  <c r="Y62" i="35"/>
  <c r="Y61" i="35"/>
  <c r="Y60" i="35"/>
  <c r="Y59" i="35"/>
  <c r="S57" i="35"/>
  <c r="R57" i="35"/>
  <c r="M57" i="35"/>
  <c r="M43" i="35"/>
  <c r="Y36" i="35" s="1"/>
  <c r="Y35" i="35"/>
  <c r="Y34" i="35"/>
  <c r="Y33" i="35"/>
  <c r="Y32" i="35"/>
  <c r="Y31" i="35"/>
  <c r="Y30" i="35"/>
  <c r="Y29" i="35"/>
  <c r="S29" i="35"/>
  <c r="R29" i="35"/>
  <c r="Y28" i="35"/>
  <c r="S28" i="35"/>
  <c r="R28" i="35"/>
  <c r="Y27" i="35"/>
  <c r="Y26" i="35"/>
  <c r="S26" i="35"/>
  <c r="R26" i="35"/>
  <c r="Y223" i="34"/>
  <c r="R223" i="34"/>
  <c r="S223" i="34" s="1"/>
  <c r="S219" i="34"/>
  <c r="R219" i="34"/>
  <c r="R213" i="34"/>
  <c r="S213" i="34" s="1"/>
  <c r="S212" i="34"/>
  <c r="R212" i="34"/>
  <c r="R206" i="34"/>
  <c r="S206" i="34" s="1"/>
  <c r="S205" i="34"/>
  <c r="R205" i="34"/>
  <c r="R201" i="34"/>
  <c r="S201" i="34" s="1"/>
  <c r="Y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S93" i="34"/>
  <c r="R93" i="34"/>
  <c r="Y92" i="34"/>
  <c r="Y87" i="34"/>
  <c r="S84" i="34"/>
  <c r="R84" i="34"/>
  <c r="S83" i="34"/>
  <c r="S82" i="34"/>
  <c r="R82" i="34"/>
  <c r="R81" i="34"/>
  <c r="S81" i="34" s="1"/>
  <c r="S69" i="34"/>
  <c r="S68" i="34"/>
  <c r="R68" i="34"/>
  <c r="Y67" i="34"/>
  <c r="Y62" i="34"/>
  <c r="Y61" i="34"/>
  <c r="Y60" i="34"/>
  <c r="Y59" i="34"/>
  <c r="S57" i="34"/>
  <c r="R57" i="34"/>
  <c r="M57" i="34"/>
  <c r="M43" i="34"/>
  <c r="R25" i="34" s="1"/>
  <c r="Y36" i="34"/>
  <c r="Y35" i="34"/>
  <c r="Y34" i="34"/>
  <c r="Y33" i="34"/>
  <c r="Y32" i="34"/>
  <c r="Y31" i="34"/>
  <c r="Y30" i="34"/>
  <c r="Y29" i="34"/>
  <c r="S29" i="34"/>
  <c r="R29" i="34"/>
  <c r="Y28" i="34"/>
  <c r="R28" i="34"/>
  <c r="S28" i="34" s="1"/>
  <c r="Y27" i="34"/>
  <c r="Y26" i="34"/>
  <c r="R26" i="34"/>
  <c r="S26" i="34" s="1"/>
  <c r="Y223" i="33"/>
  <c r="R223" i="33"/>
  <c r="S223" i="33" s="1"/>
  <c r="R219" i="33"/>
  <c r="S219" i="33" s="1"/>
  <c r="R213" i="33"/>
  <c r="S213" i="33" s="1"/>
  <c r="R212" i="33"/>
  <c r="S212" i="33" s="1"/>
  <c r="R206" i="33"/>
  <c r="S206" i="33" s="1"/>
  <c r="R205" i="33"/>
  <c r="S205" i="33" s="1"/>
  <c r="R201" i="33"/>
  <c r="S201" i="33" s="1"/>
  <c r="Y200" i="33"/>
  <c r="E199" i="33"/>
  <c r="E198" i="33"/>
  <c r="E197" i="33"/>
  <c r="E196" i="33"/>
  <c r="E195" i="33"/>
  <c r="E194" i="33"/>
  <c r="E193" i="33"/>
  <c r="E192" i="33"/>
  <c r="E191" i="33"/>
  <c r="E190" i="33"/>
  <c r="E189" i="33"/>
  <c r="E188" i="33"/>
  <c r="E187" i="33"/>
  <c r="E186" i="33"/>
  <c r="E185" i="33"/>
  <c r="E184" i="33"/>
  <c r="E183" i="33"/>
  <c r="E182" i="33"/>
  <c r="E181" i="33"/>
  <c r="E180" i="33"/>
  <c r="E179" i="33"/>
  <c r="E178" i="33"/>
  <c r="E177" i="33"/>
  <c r="E176" i="33"/>
  <c r="E175" i="33"/>
  <c r="E174" i="33"/>
  <c r="E173" i="33"/>
  <c r="E172" i="33"/>
  <c r="E171" i="33"/>
  <c r="E170" i="33"/>
  <c r="E169" i="33"/>
  <c r="E168" i="33"/>
  <c r="E167" i="33"/>
  <c r="E166" i="33"/>
  <c r="E165" i="33"/>
  <c r="E164" i="33"/>
  <c r="E163" i="33"/>
  <c r="E162" i="33"/>
  <c r="E161" i="33"/>
  <c r="E160" i="33"/>
  <c r="E159" i="33"/>
  <c r="E158" i="33"/>
  <c r="E157" i="33"/>
  <c r="E156" i="33"/>
  <c r="E155" i="33"/>
  <c r="E154" i="33"/>
  <c r="E153" i="33"/>
  <c r="E152" i="33"/>
  <c r="E151" i="33"/>
  <c r="E150" i="33"/>
  <c r="E149" i="33"/>
  <c r="E148" i="33"/>
  <c r="E147" i="33"/>
  <c r="E146" i="33"/>
  <c r="E145" i="33"/>
  <c r="E144" i="33"/>
  <c r="E143" i="33"/>
  <c r="E142" i="33"/>
  <c r="E141" i="33"/>
  <c r="E140" i="33"/>
  <c r="E139" i="33"/>
  <c r="E138" i="33"/>
  <c r="E137" i="33"/>
  <c r="E136" i="33"/>
  <c r="E135" i="33"/>
  <c r="E134" i="33"/>
  <c r="E133" i="33"/>
  <c r="E132" i="33"/>
  <c r="E131" i="33"/>
  <c r="E130" i="33"/>
  <c r="E129" i="33"/>
  <c r="E128" i="33"/>
  <c r="E127" i="33"/>
  <c r="E126" i="33"/>
  <c r="E125" i="33"/>
  <c r="E124" i="33"/>
  <c r="E123" i="33"/>
  <c r="E122" i="33"/>
  <c r="E121" i="33"/>
  <c r="E120" i="33"/>
  <c r="E119" i="33"/>
  <c r="E118" i="33"/>
  <c r="E117" i="33"/>
  <c r="E116" i="33"/>
  <c r="E115" i="33"/>
  <c r="E114" i="33"/>
  <c r="E113" i="33"/>
  <c r="E112" i="33"/>
  <c r="E111" i="33"/>
  <c r="E110" i="33"/>
  <c r="E109" i="33"/>
  <c r="E108" i="33"/>
  <c r="E107" i="33"/>
  <c r="E106" i="33"/>
  <c r="E105" i="33"/>
  <c r="E104" i="33"/>
  <c r="E103" i="33"/>
  <c r="E102" i="33"/>
  <c r="E101" i="33"/>
  <c r="E100" i="33"/>
  <c r="R93" i="33"/>
  <c r="S93" i="33" s="1"/>
  <c r="Y92" i="33"/>
  <c r="Y87" i="33"/>
  <c r="R84" i="33"/>
  <c r="S84" i="33" s="1"/>
  <c r="S82" i="33"/>
  <c r="R82" i="33"/>
  <c r="R81" i="33"/>
  <c r="S81" i="33" s="1"/>
  <c r="S69" i="33"/>
  <c r="R68" i="33"/>
  <c r="S68" i="33" s="1"/>
  <c r="S83" i="33" s="1"/>
  <c r="Y67" i="33"/>
  <c r="Y62" i="33"/>
  <c r="Y61" i="33"/>
  <c r="Y60" i="33"/>
  <c r="Y59" i="33"/>
  <c r="R57" i="33"/>
  <c r="S57" i="33" s="1"/>
  <c r="M57" i="33"/>
  <c r="M43" i="33"/>
  <c r="Y36" i="33" s="1"/>
  <c r="Y35" i="33"/>
  <c r="Y34" i="33"/>
  <c r="Y33" i="33"/>
  <c r="Y32" i="33"/>
  <c r="Y31" i="33"/>
  <c r="Y30" i="33"/>
  <c r="Y29" i="33"/>
  <c r="R29" i="33"/>
  <c r="S29" i="33" s="1"/>
  <c r="Y28" i="33"/>
  <c r="S28" i="33"/>
  <c r="R28" i="33"/>
  <c r="Y27" i="33"/>
  <c r="Y26" i="33"/>
  <c r="S26" i="33"/>
  <c r="R26" i="33"/>
  <c r="Y27" i="2"/>
  <c r="F28" i="8" a="1"/>
  <c r="F13" i="8" a="1"/>
  <c r="F24" i="8" a="1"/>
  <c r="F10" i="8" a="1"/>
  <c r="F17" i="8" a="1"/>
  <c r="F27" i="8" a="1"/>
  <c r="F11" i="8" a="1"/>
  <c r="G233" i="48" l="1"/>
  <c r="S25" i="48"/>
  <c r="G233" i="50"/>
  <c r="S25" i="50"/>
  <c r="G233" i="53"/>
  <c r="S25" i="53"/>
  <c r="S25" i="55"/>
  <c r="G233" i="55"/>
  <c r="G233" i="49"/>
  <c r="S25" i="49"/>
  <c r="G233" i="52"/>
  <c r="S25" i="52"/>
  <c r="G233" i="54"/>
  <c r="S25" i="54"/>
  <c r="G233" i="51"/>
  <c r="Y36" i="55"/>
  <c r="Y36" i="50"/>
  <c r="Y36" i="54"/>
  <c r="R25" i="56"/>
  <c r="S25" i="45"/>
  <c r="G233" i="45"/>
  <c r="G233" i="41"/>
  <c r="S25" i="41"/>
  <c r="G233" i="42"/>
  <c r="G233" i="46"/>
  <c r="S25" i="40"/>
  <c r="Y36" i="41"/>
  <c r="R25" i="43"/>
  <c r="S25" i="44"/>
  <c r="Y36" i="45"/>
  <c r="R25" i="47"/>
  <c r="S25" i="38"/>
  <c r="G233" i="38"/>
  <c r="R25" i="36"/>
  <c r="Y36" i="38"/>
  <c r="G233" i="37"/>
  <c r="S25" i="39"/>
  <c r="S25" i="34"/>
  <c r="G233" i="34"/>
  <c r="R25" i="35"/>
  <c r="R25" i="33"/>
  <c r="F27" i="8"/>
  <c r="F17" i="8"/>
  <c r="F13" i="8"/>
  <c r="F11" i="8"/>
  <c r="F28" i="8"/>
  <c r="F24" i="8"/>
  <c r="F10" i="8"/>
  <c r="Y87" i="2"/>
  <c r="Y67" i="2"/>
  <c r="Y60" i="2"/>
  <c r="Y59" i="2"/>
  <c r="M43" i="2"/>
  <c r="Y36" i="2" s="1"/>
  <c r="Y35" i="2"/>
  <c r="Y34" i="2"/>
  <c r="Y33" i="2"/>
  <c r="Y32" i="2"/>
  <c r="Y31" i="2"/>
  <c r="Y30" i="2"/>
  <c r="Y29" i="2"/>
  <c r="Y28" i="2"/>
  <c r="Y26" i="2"/>
  <c r="G24" i="8" a="1"/>
  <c r="F7" i="8" a="1"/>
  <c r="G28" i="8" a="1"/>
  <c r="F18" i="8" a="1"/>
  <c r="G19" i="8" a="1"/>
  <c r="F15" i="8" a="1"/>
  <c r="F25" i="8" a="1"/>
  <c r="G9" i="8" a="1"/>
  <c r="G12" i="8" a="1"/>
  <c r="F14" i="8" a="1"/>
  <c r="G27" i="8" a="1"/>
  <c r="F23" i="8" a="1"/>
  <c r="G10" i="8" a="1"/>
  <c r="G7" i="8" a="1"/>
  <c r="F12" i="8" a="1"/>
  <c r="G11" i="8" a="1"/>
  <c r="F21" i="8" a="1"/>
  <c r="G18" i="8" a="1"/>
  <c r="G25" i="8" a="1"/>
  <c r="F9" i="8" a="1"/>
  <c r="G14" i="8" a="1"/>
  <c r="F19" i="8" a="1"/>
  <c r="G17" i="8" a="1"/>
  <c r="G15" i="8" a="1"/>
  <c r="G21" i="8" a="1"/>
  <c r="G23" i="8" a="1"/>
  <c r="G13" i="8" a="1"/>
  <c r="G233" i="56" l="1"/>
  <c r="S25" i="56"/>
  <c r="G233" i="43"/>
  <c r="S25" i="43"/>
  <c r="G233" i="47"/>
  <c r="S25" i="47"/>
  <c r="G233" i="36"/>
  <c r="S25" i="36"/>
  <c r="G233" i="35"/>
  <c r="S25" i="35"/>
  <c r="G233" i="33"/>
  <c r="S25" i="33"/>
  <c r="F7" i="8"/>
  <c r="F9" i="8"/>
  <c r="F12" i="8"/>
  <c r="F14" i="8"/>
  <c r="F15" i="8"/>
  <c r="F18" i="8"/>
  <c r="F19" i="8"/>
  <c r="F21" i="8"/>
  <c r="F23" i="8"/>
  <c r="F25" i="8"/>
  <c r="G12" i="8"/>
  <c r="G11" i="8"/>
  <c r="G27" i="8"/>
  <c r="G13" i="8"/>
  <c r="G24" i="8"/>
  <c r="G14" i="8"/>
  <c r="G21" i="8"/>
  <c r="G28" i="8"/>
  <c r="G25" i="8"/>
  <c r="G19" i="8"/>
  <c r="G15" i="8"/>
  <c r="G17" i="8"/>
  <c r="G10" i="8"/>
  <c r="G7" i="8"/>
  <c r="G18" i="8"/>
  <c r="G23" i="8"/>
  <c r="G9" i="8"/>
  <c r="R68" i="2"/>
  <c r="G8" i="8" a="1"/>
  <c r="F20" i="8" a="1"/>
  <c r="G22" i="8" a="1"/>
  <c r="F22" i="8" a="1"/>
  <c r="G6" i="8" a="1"/>
  <c r="F8" i="8" a="1"/>
  <c r="F16" i="8" a="1"/>
  <c r="G20" i="8" a="1"/>
  <c r="F26" i="8" a="1"/>
  <c r="G29" i="8" a="1"/>
  <c r="F29" i="8" a="1"/>
  <c r="G26" i="8" a="1"/>
  <c r="F6" i="8" a="1"/>
  <c r="G16" i="8" a="1"/>
  <c r="F6" i="8" l="1"/>
  <c r="G6" i="8"/>
  <c r="F8" i="8"/>
  <c r="G8" i="8"/>
  <c r="F16" i="8"/>
  <c r="G16" i="8"/>
  <c r="F20" i="8"/>
  <c r="G20" i="8"/>
  <c r="F22" i="8"/>
  <c r="G22" i="8"/>
  <c r="F26" i="8"/>
  <c r="G26" i="8"/>
  <c r="F29" i="8"/>
  <c r="G29" i="8"/>
  <c r="R26" i="2"/>
  <c r="E25" i="8" a="1"/>
  <c r="D10" i="8" a="1"/>
  <c r="C21" i="8" a="1"/>
  <c r="C17" i="8" a="1"/>
  <c r="C23" i="8" a="1"/>
  <c r="E27" i="8" a="1"/>
  <c r="E10" i="8" a="1"/>
  <c r="D16" i="8" a="1"/>
  <c r="E6" i="8" a="1"/>
  <c r="E28" i="8" a="1"/>
  <c r="D28" i="8" a="1"/>
  <c r="C16" i="8" a="1"/>
  <c r="C7" i="8" a="1"/>
  <c r="D7" i="8" a="1"/>
  <c r="C9" i="8" a="1"/>
  <c r="E12" i="8" a="1"/>
  <c r="C15" i="8" a="1"/>
  <c r="D12" i="8" a="1"/>
  <c r="E29" i="8" a="1"/>
  <c r="E13" i="8" a="1"/>
  <c r="D14" i="8" a="1"/>
  <c r="D17" i="8" a="1"/>
  <c r="C19" i="8" a="1"/>
  <c r="D21" i="8" a="1"/>
  <c r="D15" i="8" a="1"/>
  <c r="C22" i="8" a="1"/>
  <c r="C18" i="8" a="1"/>
  <c r="D23" i="8" a="1"/>
  <c r="D18" i="8" a="1"/>
  <c r="E7" i="8" a="1"/>
  <c r="C24" i="8" a="1"/>
  <c r="C8" i="8" a="1"/>
  <c r="C26" i="8" a="1"/>
  <c r="E11" i="8" a="1"/>
  <c r="E16" i="8" a="1"/>
  <c r="D19" i="8" a="1"/>
  <c r="D11" i="8" a="1"/>
  <c r="D6" i="8" a="1"/>
  <c r="E17" i="8" a="1"/>
  <c r="E19" i="8" a="1"/>
  <c r="C27" i="8" a="1"/>
  <c r="C12" i="8" a="1"/>
  <c r="E20" i="8" a="1"/>
  <c r="D8" i="8" a="1"/>
  <c r="D5" i="8" a="1"/>
  <c r="E24" i="8" a="1"/>
  <c r="D9" i="8" a="1"/>
  <c r="D25" i="8" a="1"/>
  <c r="E8" i="8" a="1"/>
  <c r="D27" i="8" a="1"/>
  <c r="D13" i="8" a="1"/>
  <c r="C25" i="8" a="1"/>
  <c r="D26" i="8" a="1"/>
  <c r="C14" i="8" a="1"/>
  <c r="C13" i="8" a="1"/>
  <c r="E21" i="8" a="1"/>
  <c r="E23" i="8" a="1"/>
  <c r="E26" i="8" a="1"/>
  <c r="E22" i="8" a="1"/>
  <c r="C10" i="8" a="1"/>
  <c r="E14" i="8" a="1"/>
  <c r="C11" i="8" a="1"/>
  <c r="C6" i="8" a="1"/>
  <c r="E15" i="8" a="1"/>
  <c r="C5" i="8" a="1"/>
  <c r="C29" i="8" a="1"/>
  <c r="C28" i="8" a="1"/>
  <c r="D29" i="8" a="1"/>
  <c r="E9" i="8" a="1"/>
  <c r="C20" i="8" a="1"/>
  <c r="D20" i="8" a="1"/>
  <c r="E18" i="8" a="1"/>
  <c r="D22" i="8" a="1"/>
  <c r="D24" i="8" a="1"/>
  <c r="E5" i="8" a="1"/>
  <c r="C16" i="8" l="1"/>
  <c r="E7" i="8"/>
  <c r="E28" i="8"/>
  <c r="E26" i="8"/>
  <c r="E24" i="8"/>
  <c r="E22" i="8"/>
  <c r="E20" i="8"/>
  <c r="E18" i="8"/>
  <c r="E16" i="8"/>
  <c r="E14" i="8"/>
  <c r="E12" i="8"/>
  <c r="E10" i="8"/>
  <c r="E6" i="8"/>
  <c r="E8" i="8"/>
  <c r="E29" i="8"/>
  <c r="E27" i="8"/>
  <c r="E25" i="8"/>
  <c r="E23" i="8"/>
  <c r="E21" i="8"/>
  <c r="E19" i="8"/>
  <c r="E17" i="8"/>
  <c r="E15" i="8"/>
  <c r="E13" i="8"/>
  <c r="E11" i="8"/>
  <c r="E9" i="8"/>
  <c r="E5" i="8"/>
  <c r="D28" i="8"/>
  <c r="D26" i="8"/>
  <c r="D24" i="8"/>
  <c r="D22" i="8"/>
  <c r="D20" i="8"/>
  <c r="D18" i="8"/>
  <c r="D16" i="8"/>
  <c r="D14" i="8"/>
  <c r="D12" i="8"/>
  <c r="D10" i="8"/>
  <c r="D8" i="8"/>
  <c r="D6" i="8"/>
  <c r="D29" i="8"/>
  <c r="D27" i="8"/>
  <c r="D25" i="8"/>
  <c r="D23" i="8"/>
  <c r="D21" i="8"/>
  <c r="D19" i="8"/>
  <c r="D17" i="8"/>
  <c r="D15" i="8"/>
  <c r="D13" i="8"/>
  <c r="D11" i="8"/>
  <c r="D9" i="8"/>
  <c r="D7" i="8"/>
  <c r="D5" i="8"/>
  <c r="C28" i="8"/>
  <c r="C26" i="8"/>
  <c r="C24" i="8"/>
  <c r="C22" i="8"/>
  <c r="C20" i="8"/>
  <c r="C18" i="8"/>
  <c r="C14" i="8"/>
  <c r="C12" i="8"/>
  <c r="C10" i="8"/>
  <c r="C8" i="8"/>
  <c r="C6" i="8"/>
  <c r="C29" i="8"/>
  <c r="C27" i="8"/>
  <c r="C25" i="8"/>
  <c r="C23" i="8"/>
  <c r="C21" i="8"/>
  <c r="C19" i="8"/>
  <c r="C17" i="8"/>
  <c r="C15" i="8"/>
  <c r="C13" i="8"/>
  <c r="C11" i="8"/>
  <c r="C9" i="8"/>
  <c r="C7" i="8"/>
  <c r="C5" i="8"/>
  <c r="R223" i="2" l="1"/>
  <c r="R213" i="2"/>
  <c r="R212" i="2"/>
  <c r="R206" i="2"/>
  <c r="R201" i="2"/>
  <c r="R57" i="2"/>
  <c r="R28"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R205" i="2" l="1"/>
  <c r="R93" i="2"/>
  <c r="R29" i="2" l="1"/>
  <c r="R81" i="2"/>
  <c r="R82" i="2"/>
  <c r="R84" i="2"/>
  <c r="R219" i="2"/>
  <c r="S219" i="2" l="1"/>
  <c r="S223" i="2"/>
  <c r="S26" i="2"/>
  <c r="R25" i="2" l="1"/>
  <c r="G233" i="2" s="1"/>
  <c r="M57" i="2"/>
  <c r="F5" i="8" a="1"/>
  <c r="G5" i="8" a="1"/>
  <c r="F5" i="8" l="1"/>
  <c r="G5" i="8"/>
  <c r="Y223" i="2"/>
  <c r="S213" i="2"/>
  <c r="S212" i="2"/>
  <c r="S205" i="2" l="1"/>
  <c r="S201" i="2"/>
  <c r="Y200" i="2"/>
  <c r="E100" i="2"/>
  <c r="S206" i="2" l="1"/>
  <c r="S69" i="2" l="1"/>
  <c r="Y92" i="2"/>
  <c r="S82" i="2"/>
  <c r="S81" i="2"/>
  <c r="S57" i="2"/>
  <c r="S29" i="2"/>
  <c r="S28" i="2"/>
  <c r="S84" i="2" l="1"/>
  <c r="S93" i="2"/>
  <c r="S68" i="2"/>
  <c r="S83" i="2" s="1"/>
  <c r="Y62" i="2" l="1"/>
  <c r="Y61" i="2"/>
  <c r="S25"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<sst xmlns="http://schemas.openxmlformats.org/spreadsheetml/2006/main" count="11109" uniqueCount="537">
  <si>
    <t>Context i indicacions d'ús</t>
  </si>
  <si>
    <t>Aquest document s'emmarca dins el projecte d'adequació del RGPD, que executa l'Agència de Ciberseguretat de Catalunya (en endavant, Agència), i es defineix com una eina que té per objectiu recollir, de forma agregada, les activitats de tractament que es porten a terme en l'operativa diària dels Responsables del Tractament.</t>
  </si>
  <si>
    <t xml:space="preserve">L'origen de la informació presentada prové del recull de dades facilitades pels Responsables del Tractament a través de les Fitxes de Tractament. </t>
  </si>
  <si>
    <r>
      <t xml:space="preserve">Aquest document està format per tres pestanyes, l'actual </t>
    </r>
    <r>
      <rPr>
        <b/>
        <sz val="11"/>
        <color theme="1"/>
        <rFont val="Helvetica"/>
      </rPr>
      <t>"Context i ús"</t>
    </r>
    <r>
      <rPr>
        <sz val="11"/>
        <color theme="1"/>
        <rFont val="Helvetica"/>
      </rPr>
      <t xml:space="preserve">, que dóna les instruccions d'ús del mateix, una d'ús intern, </t>
    </r>
    <r>
      <rPr>
        <b/>
        <sz val="11"/>
        <color theme="1"/>
        <rFont val="Helvetica"/>
      </rPr>
      <t>"Gestió Interna"</t>
    </r>
    <r>
      <rPr>
        <sz val="11"/>
        <color theme="1"/>
        <rFont val="Helvetica"/>
      </rPr>
      <t xml:space="preserve">, i una altra que conté el </t>
    </r>
    <r>
      <rPr>
        <b/>
        <sz val="11"/>
        <color theme="1"/>
        <rFont val="Helvetica"/>
      </rPr>
      <t>"Registre Activitats Tractaments"</t>
    </r>
    <r>
      <rPr>
        <sz val="11"/>
        <color theme="1"/>
        <rFont val="Helvetica"/>
      </rPr>
      <t xml:space="preserve">. </t>
    </r>
  </si>
  <si>
    <r>
      <t xml:space="preserve">Pel que fa a la pestanya </t>
    </r>
    <r>
      <rPr>
        <b/>
        <sz val="11"/>
        <color theme="1"/>
        <rFont val="Helvetica"/>
      </rPr>
      <t>"Gestió Interna"</t>
    </r>
    <r>
      <rPr>
        <sz val="11"/>
        <color theme="1"/>
        <rFont val="Helvetica"/>
      </rPr>
      <t xml:space="preserve">, cal destacar que permet al Responsable del Tractament fer un control de totes les activitats de tractament ubicades a les Fitxes de Tractament facilitades a l'Agència. </t>
    </r>
  </si>
  <si>
    <r>
      <t xml:space="preserve">El contingut que s'inclou a la pestanya </t>
    </r>
    <r>
      <rPr>
        <b/>
        <sz val="11"/>
        <color theme="1"/>
        <rFont val="Helvetica"/>
      </rPr>
      <t xml:space="preserve">"Registre Activitats Tractaments" </t>
    </r>
    <r>
      <rPr>
        <sz val="11"/>
        <color theme="1"/>
        <rFont val="Helvetica"/>
      </rPr>
      <t xml:space="preserve">fa referència específicament al que preveu l'article 30 RGPD referent al Registre d'Activitats del Tractament i té com objectiu servir al Responsable del Tractament com inventari dels seus tractaments i per facilitar la seva publicació, si escau. </t>
    </r>
  </si>
  <si>
    <t>A continuació s'inclou una descripció dels diferents camps que es troben a les pestanyes esmentades:</t>
  </si>
  <si>
    <t>Gestió interna</t>
  </si>
  <si>
    <t>Nom del camp</t>
  </si>
  <si>
    <t>Descripció del camp</t>
  </si>
  <si>
    <t>Camp d'ús intern o Publicable</t>
  </si>
  <si>
    <t>[ID]</t>
  </si>
  <si>
    <t>Identificador únic atorgat per l'Agència que identifica de forma inequivoca l'activitat del tractament.</t>
  </si>
  <si>
    <t>Camp d'ús intern</t>
  </si>
  <si>
    <t>[Fitxa]</t>
  </si>
  <si>
    <t>Indica el nom del fitxer físic que recull les Fitxes de Tractament.</t>
  </si>
  <si>
    <t>[Pestanya]</t>
  </si>
  <si>
    <t>Representa el número de pestanya del fitxer físic que recull les Fitxes de Tractament on està descrita l'activitat del tractament en concret.</t>
  </si>
  <si>
    <t>[Activitat]</t>
  </si>
  <si>
    <t xml:space="preserve">Indica el nom de cada una de les activitats de tractament avaluades. </t>
  </si>
  <si>
    <t>[Nivell de mesures de seguretat final]</t>
  </si>
  <si>
    <t xml:space="preserve">Nivell de mesures de seguretat de l'activitat de tractament d'acord amb els criteris definits per l'Agència al Marc de Ciberseguretat per a la Protecció de Dades (MCPD) i els continguts de les Fitxes de Tractament. En el cas que no hi hagués cap adaptació del nivell,  es prendrà aquesta adaptació com a nivell de seguretat final. </t>
  </si>
  <si>
    <t>Registre Activitats Tractaments</t>
  </si>
  <si>
    <t>Identificador únic que identifica de forma inequivoca l'activitat del tractament. Aquest camp romandrà ocult al registre.</t>
  </si>
  <si>
    <t>[Responsable del Tractament]</t>
  </si>
  <si>
    <t>Informa el Responsable del Tractament, que es la entitat que determina les finalitats i mitjans del tractament.</t>
  </si>
  <si>
    <t>Publicable</t>
  </si>
  <si>
    <t xml:space="preserve">Indica el nom de cada una de les activitats de tractament. </t>
  </si>
  <si>
    <t>[Delegat de Protecció de Dades]</t>
  </si>
  <si>
    <t>Presenta el nom del Delegat de Protecció de Dades designat.</t>
  </si>
  <si>
    <t>[Òrgan administratiu responsable]</t>
  </si>
  <si>
    <t>Indica el nom de l'ens administratiu que gestiona cada una de les activitats de tractament.</t>
  </si>
  <si>
    <t>[Categories de Dades Tractades]</t>
  </si>
  <si>
    <t>Mostra la tipologias de dades tractades en cada una de les activitats de tractament.</t>
  </si>
  <si>
    <t>[Finalitat de l'activitat de tractament]</t>
  </si>
  <si>
    <t xml:space="preserve">Presenta una descripció de l'objectiu perseguit per cada una de les activitats de tractament. </t>
  </si>
  <si>
    <t>[Categories d'interessats]</t>
  </si>
  <si>
    <t xml:space="preserve">Inclou la descripció d'aquells col·lectius d'afectats dels que es tracten dades personals. </t>
  </si>
  <si>
    <t>[Col·lectius vulnerables]</t>
  </si>
  <si>
    <t xml:space="preserve">Inclou la descripció d'aquells col·lectius d'afectats vulnerables dels que es tracten dades personals. </t>
  </si>
  <si>
    <t>[Període de conservació]</t>
  </si>
  <si>
    <t>Representa el període etablert de retenció de les dades.</t>
  </si>
  <si>
    <t>[Categories de destinataris (cessionaris)]</t>
  </si>
  <si>
    <t xml:space="preserve">Indica les categories de cessionaris als quals s'efectuen comunicacions de dades. </t>
  </si>
  <si>
    <t>[Categories de destinataris (encarregats tractament)]</t>
  </si>
  <si>
    <t xml:space="preserve">Descriu les categories d'encarregats que són aquelles entitats que tracten dades per compte del responsable per a cada activitat del tractament. </t>
  </si>
  <si>
    <t>[Llistat de països transferències fora d'EEE]</t>
  </si>
  <si>
    <t xml:space="preserve">Identificació dels països de fora de l'Espai Econòmic Europeu on s'efectuen transferències. </t>
  </si>
  <si>
    <t>[Mesures de Seguretat aplicables]</t>
  </si>
  <si>
    <t>Presenta una referència al Marc de Ciberseguretat per a la Protecció de Dades (MCPD), que descriu les mesures de seguretat adoptades per la Generalitat de Catalunya segons el nivell de risc atribuït al tractament de dades.</t>
  </si>
  <si>
    <t>[Base Legal]</t>
  </si>
  <si>
    <t>Identificació de la Base legitimadora del tractament.</t>
  </si>
  <si>
    <t>Gestió Interna</t>
  </si>
  <si>
    <t>Aquesta informació és d'ús intern del Responsable del Tractament.</t>
  </si>
  <si>
    <t>ID</t>
  </si>
  <si>
    <t>Fitxa</t>
  </si>
  <si>
    <t>Pestanya</t>
  </si>
  <si>
    <t>Activitat</t>
  </si>
  <si>
    <t>Nivell de mesures de seguretat final</t>
  </si>
  <si>
    <t>Registre d'Activitats de Tractament</t>
  </si>
  <si>
    <t>Responsable del Tractament</t>
  </si>
  <si>
    <t>Delegat de Protecció de Dades</t>
  </si>
  <si>
    <t>Òrgan administratiu responsable</t>
  </si>
  <si>
    <t>Categories de Dades Tractades</t>
  </si>
  <si>
    <t>Finalitat de l'activitat de tractament</t>
  </si>
  <si>
    <t>Categories d'interessats</t>
  </si>
  <si>
    <t>Col·lectius vulnerables</t>
  </si>
  <si>
    <t>Període de conservació</t>
  </si>
  <si>
    <t>Categories cessionaris</t>
  </si>
  <si>
    <t>Categories encarregats de tractament</t>
  </si>
  <si>
    <t>Llistats països transferències fora d’EEE</t>
  </si>
  <si>
    <t>Mesures de Seguretat aplicables</t>
  </si>
  <si>
    <t>Base legal</t>
  </si>
  <si>
    <t>Continguts</t>
  </si>
  <si>
    <t>Secció</t>
  </si>
  <si>
    <t>Descripció</t>
  </si>
  <si>
    <t>Resum d’Activitats</t>
  </si>
  <si>
    <t>Aquesta Secció es completarà automàticament, a mesura que l'Àrea o Servei de l'entitat completi les Fitxes de Tractament amb la informació sobre les activitats de tractament que realitza.
A més, aquest full incorpora un mecanisme per generar de forma automàtica del Registre d'Activitats de Tractament.</t>
  </si>
  <si>
    <t>Fitxa de Tractament</t>
  </si>
  <si>
    <t>Aquesta Secció conté un qüestionari de preguntes sobre l’activitat de tractament.</t>
  </si>
  <si>
    <r>
      <rPr>
        <i/>
        <sz val="10"/>
        <color rgb="FFC00000"/>
        <rFont val="Calibri"/>
        <family val="2"/>
        <scheme val="minor"/>
      </rPr>
      <t xml:space="preserve">A. </t>
    </r>
    <r>
      <rPr>
        <i/>
        <sz val="10"/>
        <color theme="1"/>
        <rFont val="Calibri"/>
        <family val="2"/>
        <scheme val="minor"/>
      </rPr>
      <t>Informació general</t>
    </r>
  </si>
  <si>
    <t>S'haurà de completar per l'Àrea o Servei de l'entitat amb la informació sobre l’entitat i el personal vinculat a l’activitat de tractament.</t>
  </si>
  <si>
    <r>
      <rPr>
        <i/>
        <sz val="10"/>
        <color rgb="FFC00000"/>
        <rFont val="Calibri"/>
        <family val="2"/>
        <scheme val="minor"/>
      </rPr>
      <t>B.</t>
    </r>
    <r>
      <rPr>
        <i/>
        <sz val="10"/>
        <color theme="1"/>
        <rFont val="Calibri"/>
        <family val="2"/>
        <scheme val="minor"/>
      </rPr>
      <t xml:space="preserve"> Activitat del tractament</t>
    </r>
  </si>
  <si>
    <t>S'haurà de completar amb la informació sobre la identificació de l’activitat de tractament i les dades personals objecte de tractament.</t>
  </si>
  <si>
    <r>
      <rPr>
        <i/>
        <sz val="10"/>
        <color rgb="FFC00000"/>
        <rFont val="Calibri"/>
        <family val="2"/>
        <scheme val="minor"/>
      </rPr>
      <t xml:space="preserve">C. </t>
    </r>
    <r>
      <rPr>
        <i/>
        <sz val="10"/>
        <color theme="1"/>
        <rFont val="Calibri"/>
        <family val="2"/>
        <scheme val="minor"/>
      </rPr>
      <t>Característiques de l’activitat de tractament</t>
    </r>
  </si>
  <si>
    <t>S'haurà de completar amb la informació sobre la volumetria de dades personals objecte de tractament i d’interessats, entre d’altres.</t>
  </si>
  <si>
    <r>
      <rPr>
        <i/>
        <sz val="10"/>
        <color rgb="FFC00000"/>
        <rFont val="Calibri"/>
        <family val="2"/>
        <scheme val="minor"/>
      </rPr>
      <t>D.</t>
    </r>
    <r>
      <rPr>
        <i/>
        <sz val="10"/>
        <color theme="1"/>
        <rFont val="Calibri"/>
        <family val="2"/>
        <scheme val="minor"/>
      </rPr>
      <t xml:space="preserve"> Descripció i Finalitats de l'activitat de tractament</t>
    </r>
  </si>
  <si>
    <t>S'haurà de completar amb la informació sobre en què consisteix l’activitat de tractament i els diferents usos de les dades personals objecte de tractament.</t>
  </si>
  <si>
    <r>
      <rPr>
        <i/>
        <sz val="10"/>
        <color rgb="FFC00000"/>
        <rFont val="Calibri"/>
        <family val="2"/>
        <scheme val="minor"/>
      </rPr>
      <t>E.</t>
    </r>
    <r>
      <rPr>
        <i/>
        <sz val="10"/>
        <color theme="1"/>
        <rFont val="Calibri"/>
        <family val="2"/>
        <scheme val="minor"/>
      </rPr>
      <t xml:space="preserve"> Col·lectius d'interessats</t>
    </r>
  </si>
  <si>
    <t>S'haurà de completar amb la informació sobre la tipologia d’interessats relacionats amb l’activitat de tractament.</t>
  </si>
  <si>
    <r>
      <rPr>
        <i/>
        <sz val="10"/>
        <color rgb="FFC00000"/>
        <rFont val="Calibri"/>
        <family val="2"/>
        <scheme val="minor"/>
      </rPr>
      <t>F.</t>
    </r>
    <r>
      <rPr>
        <i/>
        <sz val="10"/>
        <color theme="1"/>
        <rFont val="Calibri"/>
        <family val="2"/>
        <scheme val="minor"/>
      </rPr>
      <t xml:space="preserve"> Context del tractament</t>
    </r>
  </si>
  <si>
    <t>S'haurà de completar amb la informació sobre els sistemes de tractament de les dades personals, l’ús de solucions tecnològiques i el període de conservació de dites dades.</t>
  </si>
  <si>
    <r>
      <rPr>
        <i/>
        <sz val="10"/>
        <color rgb="FFC00000"/>
        <rFont val="Calibri"/>
        <family val="2"/>
        <scheme val="minor"/>
      </rPr>
      <t>G.</t>
    </r>
    <r>
      <rPr>
        <i/>
        <sz val="10"/>
        <color theme="1"/>
        <rFont val="Calibri"/>
        <family val="2"/>
        <scheme val="minor"/>
      </rPr>
      <t xml:space="preserve"> Model de tractament</t>
    </r>
  </si>
  <si>
    <t>S'haurà de completar amb la informació sobre els tercers que accedeixen a les dades personals objecte de tractament.</t>
  </si>
  <si>
    <r>
      <rPr>
        <i/>
        <sz val="10"/>
        <color rgb="FFC00000"/>
        <rFont val="Calibri"/>
        <family val="2"/>
        <scheme val="minor"/>
      </rPr>
      <t>H.</t>
    </r>
    <r>
      <rPr>
        <i/>
        <sz val="10"/>
        <color theme="1"/>
        <rFont val="Calibri"/>
        <family val="2"/>
        <scheme val="minor"/>
      </rPr>
      <t xml:space="preserve"> Nivell de mesures de seguretat</t>
    </r>
  </si>
  <si>
    <t>A partir de la informació proporcionada en els apartats anteriors en aquest apartat s'incorporarà el nivell de risc del tractament segons el càcul realitzat automàticament aplicant els criteris de risc establerts al Marc de Ciberseguretat per a la Protecció de Dades (MCPD).</t>
  </si>
  <si>
    <t>Informació del document</t>
  </si>
  <si>
    <t>Títol</t>
  </si>
  <si>
    <t>Fitxa de Tractament v.7.0</t>
  </si>
  <si>
    <t>Fitxer físic</t>
  </si>
  <si>
    <t>Versió</t>
  </si>
  <si>
    <t>Redactat / Revisat per</t>
  </si>
  <si>
    <t>Aprovat per</t>
  </si>
  <si>
    <t>Data aprovació</t>
  </si>
  <si>
    <t>Data publicació</t>
  </si>
  <si>
    <t>1.0</t>
  </si>
  <si>
    <t>Àrea de Compliment Normatiu</t>
  </si>
  <si>
    <t>Comitè de Direcció del CESICAT</t>
  </si>
  <si>
    <t>13/12/2017</t>
  </si>
  <si>
    <t>Registre de canvis</t>
  </si>
  <si>
    <r>
      <t>V</t>
    </r>
    <r>
      <rPr>
        <b/>
        <sz val="11"/>
        <color theme="0"/>
        <rFont val="Calibri"/>
        <family val="2"/>
        <scheme val="minor"/>
      </rPr>
      <t>ersió</t>
    </r>
  </si>
  <si>
    <t>Motiu del canvi</t>
  </si>
  <si>
    <t>Data modificació</t>
  </si>
  <si>
    <t>6.4</t>
  </si>
  <si>
    <t>Versió inicial</t>
  </si>
  <si>
    <t>6.5</t>
  </si>
  <si>
    <t>Correcció programació apartat C.1 per reflectir criteris MCPD i canvi terminològic apartat D.2</t>
  </si>
  <si>
    <t>6.6</t>
  </si>
  <si>
    <t>Actualització per respondre a canvis normatius i interpretatius, així com per incorporar un major grau d'automatització i flexibilitat.</t>
  </si>
  <si>
    <t>7.0</t>
  </si>
  <si>
    <t>Incorporació de canvis consensuats en l'àmbit del Grup d'Experts i Delegats de Protecció de Dades de la Generalitat de Catalunya i el seu Sector Públic, incorporació de la funcionalitat de generació automatitzada del Registre d'Activitats de Tractament i correcció d'error del document.</t>
  </si>
  <si>
    <t>Nota informativa</t>
  </si>
  <si>
    <t>El present model de Fitxa de Tractament s'ha elaborat per l'Agència de Ciberseguretat de Catalunya (l'Agència) per donar suport a la Generalitat en l'adequació al Reglament 2016/679 (Reglament General de Protecció de Dades) i a la Llei Orgànica 3/2018.
El present document és un arxiu amb extensió XLSM (llibre de treball habilitat per a Macro d'Excel) i només es podrà obrir amb Microsoft Excel versió 2007 o superior. No obstant això, el document s'ha generat amb la versió d'Excel d'Office 365 i no es pot garantir el correcte funcionament d'aquest amb versions anteriors d'Excel.
A més, pel correcte funcionament el present document, serà necessari habilitar el seu contingut per activar les macros encarregades del càlcul o automatització de diverses tasques.
Per a qualsevol dubte o aclariment respecte els continguts de la Fitxa de Tractament o la informació que s’hi recull, l’usuari pot contactar amb el Servei de Seguiment del Compliment Normatiu de l'Agència a través de la bústia: compliment.normatiu@ciberseguretat.cat.</t>
  </si>
  <si>
    <t>Resum d'activitats</t>
  </si>
  <si>
    <t>ID únic</t>
  </si>
  <si>
    <t>Nom de l'activitat de tractament</t>
  </si>
  <si>
    <t>Nivell de seguretat</t>
  </si>
  <si>
    <t>Nivell de seguretat final</t>
  </si>
  <si>
    <t>21</t>
  </si>
  <si>
    <r>
      <rPr>
        <b/>
        <sz val="12"/>
        <rFont val="Calibri"/>
        <family val="2"/>
        <scheme val="minor"/>
      </rPr>
      <t xml:space="preserve">Generar Registre d'Activitats del Tractament (RAT)
</t>
    </r>
    <r>
      <rPr>
        <sz val="9"/>
        <rFont val="Calibri"/>
        <family val="2"/>
        <scheme val="minor"/>
      </rPr>
      <t xml:space="preserve">
</t>
    </r>
    <r>
      <rPr>
        <sz val="11"/>
        <rFont val="Calibri"/>
        <family val="2"/>
        <scheme val="minor"/>
      </rPr>
      <t>En primer lloc, es posaran totes les Fitxes de Tractament que es volen incorporar al RAT a una carpeta separada on només hi hagin aquestes.</t>
    </r>
    <r>
      <rPr>
        <sz val="9"/>
        <rFont val="Calibri"/>
        <family val="2"/>
        <scheme val="minor"/>
      </rPr>
      <t xml:space="preserve">
</t>
    </r>
    <r>
      <rPr>
        <i/>
        <sz val="9"/>
        <rFont val="Calibri"/>
        <family val="2"/>
        <scheme val="minor"/>
      </rPr>
      <t>Els documents Excel de Fitxa de Tractament han de conservar el format original, és a dir, hauran de conservar els fulls "Continguts", "Resum d'activitats" i els fulls de Fitxa de Tractament enumerats del "1" al "25". 
Els documents hauran de contenir tants fulls de Fitxa de Tractament com activitats de tractament s'hagin introduït en cadascun d'aquests, amb un màxim de 25 activitats de tractament introduïdes per cadascun. Tanmateix, s'hauran d'eliminar els fulls de Fitxa de Tractament restants que no continguin informació, per exemple, si s'han introduït 10 activitats de tractament a un document, aquest haurà de contenir únicament 10 fulls de Fitxa de Tractament.</t>
    </r>
    <r>
      <rPr>
        <sz val="9"/>
        <rFont val="Calibri"/>
        <family val="2"/>
        <scheme val="minor"/>
      </rPr>
      <t xml:space="preserve">
</t>
    </r>
    <r>
      <rPr>
        <sz val="11"/>
        <rFont val="Calibri"/>
        <family val="2"/>
        <scheme val="minor"/>
      </rPr>
      <t>Tot seguit, s'obrirà una d'aquestes fitxes i es premerà el botó "</t>
    </r>
    <r>
      <rPr>
        <i/>
        <sz val="11"/>
        <rFont val="Calibri"/>
        <family val="2"/>
        <scheme val="minor"/>
      </rPr>
      <t>Generar RAT</t>
    </r>
    <r>
      <rPr>
        <sz val="11"/>
        <rFont val="Calibri"/>
        <family val="2"/>
        <scheme val="minor"/>
      </rPr>
      <t>", el qual iniciarà el procés automàtic de generació del Registre d'Activitats del Tractament. Aquest procés pot trigar diversos minuts. En finalitzar es mostrarà un missatge indicatiu.
S'haurà generat el document RAT en format Excel a la mateixa carpeta on es troben les fitxes amb el nom "</t>
    </r>
    <r>
      <rPr>
        <i/>
        <sz val="11"/>
        <rFont val="Calibri"/>
        <family val="2"/>
        <scheme val="minor"/>
      </rPr>
      <t>RAT.xlsx</t>
    </r>
    <r>
      <rPr>
        <sz val="11"/>
        <rFont val="Calibri"/>
        <family val="2"/>
        <scheme val="minor"/>
      </rPr>
      <t>".</t>
    </r>
    <r>
      <rPr>
        <sz val="9"/>
        <rFont val="Calibri"/>
        <family val="2"/>
        <scheme val="minor"/>
      </rPr>
      <t xml:space="preserve">
</t>
    </r>
    <r>
      <rPr>
        <i/>
        <sz val="9"/>
        <rFont val="Calibri"/>
        <family val="2"/>
        <scheme val="minor"/>
      </rPr>
      <t>Caldrà revisar aquest document per comprovar que les dades traspassades són correctes, donat que pot haver-hi informació emplenada no alineada entre les Fitxes de Tractament.</t>
    </r>
  </si>
  <si>
    <r>
      <rPr>
        <sz val="14"/>
        <color rgb="FFC00000"/>
        <rFont val="Calibri"/>
        <family val="2"/>
      </rPr>
      <t xml:space="preserve">A. </t>
    </r>
    <r>
      <rPr>
        <sz val="14"/>
        <rFont val="Calibri"/>
        <family val="2"/>
      </rPr>
      <t>INFORMACIÓ GENERAL</t>
    </r>
  </si>
  <si>
    <r>
      <rPr>
        <sz val="14"/>
        <color rgb="FFC00000"/>
        <rFont val="Calibri"/>
        <family val="2"/>
      </rPr>
      <t xml:space="preserve">E. </t>
    </r>
    <r>
      <rPr>
        <sz val="14"/>
        <rFont val="Calibri"/>
        <family val="2"/>
      </rPr>
      <t>COL·LECTIUS D'INTERESSATS</t>
    </r>
  </si>
  <si>
    <t>Espais reservats per a respondre</t>
  </si>
  <si>
    <t>Element de risc</t>
  </si>
  <si>
    <r>
      <t>Els camps marcats amb el simbol (</t>
    </r>
    <r>
      <rPr>
        <sz val="11"/>
        <color theme="1"/>
        <rFont val="Calibri"/>
        <family val="2"/>
      </rPr>
      <t>⦿</t>
    </r>
    <r>
      <rPr>
        <i/>
        <sz val="11"/>
        <color theme="1"/>
        <rFont val="Calibri"/>
        <family val="2"/>
      </rPr>
      <t>) apareixen al Registre d'Activitats del Tractament.</t>
    </r>
  </si>
  <si>
    <r>
      <t xml:space="preserve">Els camps marcats amb el simbol ( </t>
    </r>
    <r>
      <rPr>
        <b/>
        <sz val="11"/>
        <color theme="1"/>
        <rFont val="Calibri"/>
        <family val="2"/>
      </rPr>
      <t xml:space="preserve">★ </t>
    </r>
    <r>
      <rPr>
        <i/>
        <sz val="11"/>
        <color theme="1"/>
        <rFont val="Calibri"/>
        <family val="2"/>
      </rPr>
      <t>) tenen impacte en el càlcul del risc de l'activitat de tractament.</t>
    </r>
  </si>
  <si>
    <r>
      <rPr>
        <sz val="14"/>
        <color rgb="FFC00000"/>
        <rFont val="Calibri"/>
        <family val="2"/>
      </rPr>
      <t xml:space="preserve">B. </t>
    </r>
    <r>
      <rPr>
        <sz val="14"/>
        <rFont val="Calibri"/>
        <family val="2"/>
      </rPr>
      <t>ACTIVITAT DE TRACTAMENT</t>
    </r>
  </si>
  <si>
    <r>
      <rPr>
        <sz val="14"/>
        <color rgb="FFC00000"/>
        <rFont val="Calibri"/>
        <family val="2"/>
      </rPr>
      <t xml:space="preserve">F. </t>
    </r>
    <r>
      <rPr>
        <sz val="14"/>
        <rFont val="Calibri"/>
        <family val="2"/>
      </rPr>
      <t>CONTEXT DEL TRACTAMENT</t>
    </r>
  </si>
  <si>
    <t>Nivell de Risc</t>
  </si>
  <si>
    <t xml:space="preserve">   ALT</t>
  </si>
  <si>
    <r>
      <rPr>
        <sz val="14"/>
        <color rgb="FFC00000"/>
        <rFont val="Calibri"/>
        <family val="2"/>
      </rPr>
      <t xml:space="preserve">C. </t>
    </r>
    <r>
      <rPr>
        <sz val="14"/>
        <rFont val="Calibri"/>
        <family val="2"/>
      </rPr>
      <t>CARACTERÍSTIQUES DE L'ACTIVITAT DE TRACTAMENT</t>
    </r>
  </si>
  <si>
    <r>
      <rPr>
        <sz val="14"/>
        <color rgb="FFC00000"/>
        <rFont val="Calibri"/>
        <family val="2"/>
      </rPr>
      <t>G.</t>
    </r>
    <r>
      <rPr>
        <sz val="14"/>
        <rFont val="Calibri"/>
        <family val="2"/>
      </rPr>
      <t xml:space="preserve"> MODEL DE TRACTAMENT</t>
    </r>
  </si>
  <si>
    <t>Espais automàtics (no respondre)</t>
  </si>
  <si>
    <t xml:space="preserve">   MITJÀ</t>
  </si>
  <si>
    <r>
      <rPr>
        <sz val="14"/>
        <color rgb="FFC00000"/>
        <rFont val="Calibri"/>
        <family val="2"/>
      </rPr>
      <t xml:space="preserve">D. </t>
    </r>
    <r>
      <rPr>
        <sz val="14"/>
        <rFont val="Calibri"/>
        <family val="2"/>
      </rPr>
      <t>DESCRIPCIÓ I FINALITATS DE L'ACTIVITAT DE TRACTAMENT</t>
    </r>
  </si>
  <si>
    <r>
      <rPr>
        <sz val="14"/>
        <color rgb="FFC00000"/>
        <rFont val="Calibri"/>
        <family val="2"/>
      </rPr>
      <t>H.</t>
    </r>
    <r>
      <rPr>
        <sz val="14"/>
        <rFont val="Calibri"/>
        <family val="2"/>
      </rPr>
      <t xml:space="preserve"> NIVELL DE MESURES DE SEGURETAT</t>
    </r>
  </si>
  <si>
    <t xml:space="preserve">   BÀSIC</t>
  </si>
  <si>
    <t>A. INFORMACIÓ GENERAL</t>
  </si>
  <si>
    <t>Data de creació del tractament:</t>
  </si>
  <si>
    <t>Data última modificació del tractament:</t>
  </si>
  <si>
    <r>
      <t xml:space="preserve">Departament o Entitat: </t>
    </r>
    <r>
      <rPr>
        <sz val="11"/>
        <rFont val="Calibri"/>
        <family val="2"/>
      </rPr>
      <t>⦿</t>
    </r>
  </si>
  <si>
    <r>
      <t xml:space="preserve">Identificador únic:
</t>
    </r>
    <r>
      <rPr>
        <i/>
        <sz val="11"/>
        <rFont val="Calibri"/>
        <family val="2"/>
      </rPr>
      <t>No pot ser modificat</t>
    </r>
  </si>
  <si>
    <r>
      <t xml:space="preserve">Òrgan administratiu responsable: </t>
    </r>
    <r>
      <rPr>
        <sz val="11"/>
        <rFont val="Calibri"/>
        <family val="2"/>
      </rPr>
      <t>⦿</t>
    </r>
  </si>
  <si>
    <t>Unitat responsable:</t>
  </si>
  <si>
    <r>
      <t xml:space="preserve">Dades de contacte del Delegat de Protecció de dades (DPD): </t>
    </r>
    <r>
      <rPr>
        <sz val="11"/>
        <rFont val="Calibri"/>
        <family val="2"/>
      </rPr>
      <t>⦿</t>
    </r>
  </si>
  <si>
    <r>
      <t xml:space="preserve">Personal vinculat a l'activitat de tractament
</t>
    </r>
    <r>
      <rPr>
        <i/>
        <sz val="11"/>
        <rFont val="Calibri"/>
        <family val="2"/>
      </rPr>
      <t>Indicar els responsables funcionals vinculats a l'activitat de tractament</t>
    </r>
  </si>
  <si>
    <t>Perfil o càrrec</t>
  </si>
  <si>
    <t>Número de telèfon</t>
  </si>
  <si>
    <t xml:space="preserve">E-mail </t>
  </si>
  <si>
    <t>B. ACTIVITAT DE TRACTAMENT</t>
  </si>
  <si>
    <t>B.1</t>
  </si>
  <si>
    <r>
      <t xml:space="preserve">Nom de l'activitat de tractament: </t>
    </r>
    <r>
      <rPr>
        <sz val="11"/>
        <rFont val="Calibri"/>
        <family val="2"/>
      </rPr>
      <t>⦿</t>
    </r>
  </si>
  <si>
    <t>Fitxer o tractament origen:</t>
  </si>
  <si>
    <r>
      <t xml:space="preserve">Base legal: </t>
    </r>
    <r>
      <rPr>
        <sz val="11"/>
        <rFont val="Calibri"/>
        <family val="2"/>
      </rPr>
      <t>⦿</t>
    </r>
  </si>
  <si>
    <t>B.2</t>
  </si>
  <si>
    <r>
      <t xml:space="preserve">A continuació indicar </t>
    </r>
    <r>
      <rPr>
        <b/>
        <sz val="11"/>
        <rFont val="Calibri"/>
        <family val="2"/>
      </rPr>
      <t>les dades personals</t>
    </r>
    <r>
      <rPr>
        <sz val="11"/>
        <rFont val="Calibri"/>
        <family val="2"/>
      </rPr>
      <t xml:space="preserve"> que són tractades per dur a terme l'activitat: ⦿
</t>
    </r>
    <r>
      <rPr>
        <i/>
        <sz val="11"/>
        <rFont val="Calibri"/>
        <family val="2"/>
      </rPr>
      <t>Assenyalar amb una X totes les dades personals que siguin objecte de tractament.</t>
    </r>
  </si>
  <si>
    <t>X</t>
  </si>
  <si>
    <t>Dades de caràcter identificatiu</t>
  </si>
  <si>
    <t>Categories especials de dades o dades sensibles ★</t>
  </si>
  <si>
    <t>Característiques personals</t>
  </si>
  <si>
    <t>Circumstàncies socials</t>
  </si>
  <si>
    <t>Detalls d'ocupació professionals</t>
  </si>
  <si>
    <t>Acadèmiques i professionals</t>
  </si>
  <si>
    <t>B.A</t>
  </si>
  <si>
    <t>Varietat de Dades</t>
  </si>
  <si>
    <t>NIF / DNI / Passaport / NIE</t>
  </si>
  <si>
    <t>Opinions polítiques</t>
  </si>
  <si>
    <t>Estat Civil</t>
  </si>
  <si>
    <t>Allotjament o habitatge</t>
  </si>
  <si>
    <t>Cos, escala</t>
  </si>
  <si>
    <t>Formació i titulacions</t>
  </si>
  <si>
    <t>B.B</t>
  </si>
  <si>
    <t>Categories especials de dades o dades sensibles</t>
  </si>
  <si>
    <t>Adreça postal o electrònica</t>
  </si>
  <si>
    <t>Afiliació sindical</t>
  </si>
  <si>
    <t>Dades familiars</t>
  </si>
  <si>
    <t>Situació militar</t>
  </si>
  <si>
    <t>Categoria, grau</t>
  </si>
  <si>
    <t>Historial acadèmic</t>
  </si>
  <si>
    <t>Imatge / veu</t>
  </si>
  <si>
    <t>Conviccions religioses o filosòfiques</t>
  </si>
  <si>
    <t>Data de naixement</t>
  </si>
  <si>
    <t>Propietats o possessions</t>
  </si>
  <si>
    <t>Llocs de treball, càrrec</t>
  </si>
  <si>
    <t>Experiència professional</t>
  </si>
  <si>
    <t>B.C</t>
  </si>
  <si>
    <t>Dades biomètriques (identificació unívoca)</t>
  </si>
  <si>
    <t>Núm. SS / Mutualitat</t>
  </si>
  <si>
    <t>Origen racial o ètnic</t>
  </si>
  <si>
    <t>Lloc de naixement</t>
  </si>
  <si>
    <t>Aficions i estils de vida</t>
  </si>
  <si>
    <t>Historial laboral</t>
  </si>
  <si>
    <t>Col·legis o associacions professionals</t>
  </si>
  <si>
    <t>B.D</t>
  </si>
  <si>
    <t>Dades genètiques</t>
  </si>
  <si>
    <t>Telèfon</t>
  </si>
  <si>
    <t>Vida o orientació sexual</t>
  </si>
  <si>
    <t>Edat</t>
  </si>
  <si>
    <t>Clubs i associacions</t>
  </si>
  <si>
    <t>Dades no econòmiques de nòmina</t>
  </si>
  <si>
    <t>Marques Físiques</t>
  </si>
  <si>
    <t>Salut mèdica o mental</t>
  </si>
  <si>
    <t>Sexe</t>
  </si>
  <si>
    <t>Llicències, permisos, autoritzacions</t>
  </si>
  <si>
    <t>Nom i cognoms</t>
  </si>
  <si>
    <t>Nacionalitat</t>
  </si>
  <si>
    <t>Econòmics, financers i d'assegurances</t>
  </si>
  <si>
    <t>Signatura electrònica</t>
  </si>
  <si>
    <t>Necessitats educatives especials</t>
  </si>
  <si>
    <t>Llengua Materna</t>
  </si>
  <si>
    <t>Transaccions de béns i serveis</t>
  </si>
  <si>
    <t>Signatura manuscrita</t>
  </si>
  <si>
    <t>Discapacitats físiques o intel·lectuals</t>
  </si>
  <si>
    <t>Llengua, idioma</t>
  </si>
  <si>
    <t>Informació comercial</t>
  </si>
  <si>
    <t>Targeta Sanitària</t>
  </si>
  <si>
    <t>Estat fisiològic</t>
  </si>
  <si>
    <t>Altres tipus de dades</t>
  </si>
  <si>
    <t>Identificadors únics (IP, MAC...)</t>
  </si>
  <si>
    <t>Condemnes o infraccions penals</t>
  </si>
  <si>
    <t>Característiques físiques o antropomètriques</t>
  </si>
  <si>
    <t>Geolocalització</t>
  </si>
  <si>
    <t>Infraccions administratives</t>
  </si>
  <si>
    <t>Número de registre personal</t>
  </si>
  <si>
    <t>Biomètriques (identificació unívoca)</t>
  </si>
  <si>
    <t>Biomètriques</t>
  </si>
  <si>
    <t>Altres categories especials de dades ★</t>
  </si>
  <si>
    <t>Econòmics, financers i d'assegurances ★</t>
  </si>
  <si>
    <r>
      <t xml:space="preserve">Altres tipus de dades 
</t>
    </r>
    <r>
      <rPr>
        <sz val="11"/>
        <rFont val="Calibri"/>
        <family val="2"/>
      </rPr>
      <t>(que no siguin categories especials de dades)</t>
    </r>
  </si>
  <si>
    <t>Varietat de Dades ★</t>
  </si>
  <si>
    <t>Ingressos, rendes</t>
  </si>
  <si>
    <t>Hipoteques</t>
  </si>
  <si>
    <t>Béns subministrats</t>
  </si>
  <si>
    <t>Activitats i negocis</t>
  </si>
  <si>
    <t>Inversions, patrimoni</t>
  </si>
  <si>
    <t>Subsidis, beneficis</t>
  </si>
  <si>
    <t>Béns rebuts</t>
  </si>
  <si>
    <t>Llicències comercials</t>
  </si>
  <si>
    <t>Crèdits, préstecs, avals</t>
  </si>
  <si>
    <t>Historial financer</t>
  </si>
  <si>
    <t>Transaccions financeres</t>
  </si>
  <si>
    <t>Subscripcions a publicacions</t>
  </si>
  <si>
    <t>Dades bancàries</t>
  </si>
  <si>
    <t>Targetes de crèdit</t>
  </si>
  <si>
    <t>Compensacions, indemnitzacions</t>
  </si>
  <si>
    <t>Creacions artístiques, científiques…</t>
  </si>
  <si>
    <t>Assegurances</t>
  </si>
  <si>
    <t>Solvència patrimonial</t>
  </si>
  <si>
    <t>Dades de nòmina</t>
  </si>
  <si>
    <t>Impostos, deduccions</t>
  </si>
  <si>
    <t>Plans de pensió, jubilació</t>
  </si>
  <si>
    <r>
      <t>Les categories especials de dades o dades sensibles tractades són d'</t>
    </r>
    <r>
      <rPr>
        <b/>
        <sz val="11"/>
        <rFont val="Calibri"/>
        <family val="2"/>
      </rPr>
      <t>accés públic</t>
    </r>
    <r>
      <rPr>
        <sz val="11"/>
        <rFont val="Calibri"/>
        <family val="2"/>
      </rPr>
      <t xml:space="preserve">? </t>
    </r>
    <r>
      <rPr>
        <b/>
        <sz val="11"/>
        <rFont val="Calibri"/>
        <family val="2"/>
      </rPr>
      <t>★</t>
    </r>
    <r>
      <rPr>
        <sz val="11"/>
        <rFont val="Calibri"/>
        <family val="2"/>
      </rPr>
      <t xml:space="preserve">
</t>
    </r>
    <r>
      <rPr>
        <i/>
        <sz val="11"/>
        <rFont val="Calibri"/>
        <family val="2"/>
      </rPr>
      <t>Indicar Sí o No</t>
    </r>
    <r>
      <rPr>
        <sz val="11"/>
        <rFont val="Calibri"/>
        <family val="2"/>
      </rPr>
      <t>.</t>
    </r>
  </si>
  <si>
    <r>
      <t xml:space="preserve">El tractament de </t>
    </r>
    <r>
      <rPr>
        <b/>
        <sz val="11"/>
        <rFont val="Calibri"/>
        <family val="2"/>
      </rPr>
      <t>categories especials de dades o dades sensibles</t>
    </r>
    <r>
      <rPr>
        <sz val="11"/>
        <rFont val="Calibri"/>
        <family val="2"/>
      </rPr>
      <t xml:space="preserve"> és merament</t>
    </r>
    <r>
      <rPr>
        <b/>
        <sz val="11"/>
        <rFont val="Calibri"/>
        <family val="2"/>
      </rPr>
      <t xml:space="preserve"> incidental o accessori</t>
    </r>
    <r>
      <rPr>
        <sz val="11"/>
        <rFont val="Calibri"/>
        <family val="2"/>
      </rPr>
      <t xml:space="preserve">? </t>
    </r>
    <r>
      <rPr>
        <b/>
        <sz val="11"/>
        <rFont val="Calibri"/>
        <family val="2"/>
      </rPr>
      <t>★</t>
    </r>
    <r>
      <rPr>
        <sz val="11"/>
        <rFont val="Calibri"/>
        <family val="2"/>
      </rPr>
      <t xml:space="preserve">
</t>
    </r>
    <r>
      <rPr>
        <i/>
        <sz val="11"/>
        <rFont val="Calibri"/>
        <family val="2"/>
      </rPr>
      <t>Indicar Sí o No</t>
    </r>
    <r>
      <rPr>
        <sz val="11"/>
        <rFont val="Calibri"/>
        <family val="2"/>
      </rPr>
      <t>.</t>
    </r>
  </si>
  <si>
    <r>
      <t xml:space="preserve">Les dades personals </t>
    </r>
    <r>
      <rPr>
        <b/>
        <sz val="11"/>
        <rFont val="Calibri"/>
        <family val="2"/>
      </rPr>
      <t>es recullen directament de l’interessat</t>
    </r>
    <r>
      <rPr>
        <sz val="11"/>
        <rFont val="Calibri"/>
        <family val="2"/>
      </rPr>
      <t xml:space="preserve">?
</t>
    </r>
    <r>
      <rPr>
        <i/>
        <sz val="11"/>
        <rFont val="Calibri"/>
        <family val="2"/>
      </rPr>
      <t>Indicar Sí o No</t>
    </r>
    <r>
      <rPr>
        <sz val="11"/>
        <rFont val="Calibri"/>
        <family val="2"/>
      </rPr>
      <t>.</t>
    </r>
  </si>
  <si>
    <r>
      <t>Addicionalment, en cas que la resposta sigui "</t>
    </r>
    <r>
      <rPr>
        <b/>
        <sz val="11"/>
        <rFont val="Calibri"/>
        <family val="2"/>
      </rPr>
      <t>Sí</t>
    </r>
    <r>
      <rPr>
        <sz val="11"/>
        <rFont val="Calibri"/>
        <family val="2"/>
      </rPr>
      <t>".</t>
    </r>
    <r>
      <rPr>
        <b/>
        <sz val="11"/>
        <rFont val="Calibri"/>
        <family val="2"/>
      </rPr>
      <t xml:space="preserve">
</t>
    </r>
    <r>
      <rPr>
        <i/>
        <sz val="11"/>
        <rFont val="Calibri"/>
        <family val="2"/>
      </rPr>
      <t xml:space="preserve">Indicar les </t>
    </r>
    <r>
      <rPr>
        <b/>
        <i/>
        <sz val="11"/>
        <rFont val="Calibri"/>
        <family val="2"/>
      </rPr>
      <t>fonts de procedència</t>
    </r>
    <r>
      <rPr>
        <i/>
        <sz val="11"/>
        <rFont val="Calibri"/>
        <family val="2"/>
      </rPr>
      <t xml:space="preserve"> de les dades.</t>
    </r>
  </si>
  <si>
    <r>
      <t>Les dades personals</t>
    </r>
    <r>
      <rPr>
        <b/>
        <sz val="11"/>
        <rFont val="Calibri"/>
        <family val="2"/>
      </rPr>
      <t xml:space="preserve"> es recullen indirectament de l’interessat</t>
    </r>
    <r>
      <rPr>
        <sz val="11"/>
        <rFont val="Calibri"/>
        <family val="2"/>
      </rPr>
      <t xml:space="preserve">?
</t>
    </r>
    <r>
      <rPr>
        <i/>
        <sz val="11"/>
        <rFont val="Calibri"/>
        <family val="2"/>
      </rPr>
      <t>Indicar Sí o No</t>
    </r>
    <r>
      <rPr>
        <sz val="11"/>
        <rFont val="Calibri"/>
        <family val="2"/>
      </rPr>
      <t>.</t>
    </r>
  </si>
  <si>
    <r>
      <t>Addicionalment, en cas que la resposta sigui "</t>
    </r>
    <r>
      <rPr>
        <b/>
        <sz val="11"/>
        <rFont val="Calibri"/>
        <family val="2"/>
      </rPr>
      <t>Sí</t>
    </r>
    <r>
      <rPr>
        <sz val="11"/>
        <rFont val="Calibri"/>
        <family val="2"/>
      </rPr>
      <t>".</t>
    </r>
    <r>
      <rPr>
        <b/>
        <sz val="11"/>
        <rFont val="Calibri"/>
        <family val="2"/>
      </rPr>
      <t xml:space="preserve">
</t>
    </r>
    <r>
      <rPr>
        <i/>
        <sz val="11"/>
        <rFont val="Calibri"/>
        <family val="2"/>
      </rPr>
      <t xml:space="preserve">Indicar les </t>
    </r>
    <r>
      <rPr>
        <b/>
        <i/>
        <sz val="11"/>
        <rFont val="Calibri"/>
        <family val="2"/>
      </rPr>
      <t>fonts de procedència</t>
    </r>
    <r>
      <rPr>
        <i/>
        <sz val="11"/>
        <rFont val="Calibri"/>
        <family val="2"/>
      </rPr>
      <t xml:space="preserve"> de les dades</t>
    </r>
    <r>
      <rPr>
        <sz val="11"/>
        <rFont val="Calibri"/>
        <family val="2"/>
      </rPr>
      <t>.</t>
    </r>
  </si>
  <si>
    <t>C. CARACTERÍSTIQUES DE L'ACTIVITAT DE TRACTAMENT</t>
  </si>
  <si>
    <t xml:space="preserve">
C.1
★</t>
  </si>
  <si>
    <t xml:space="preserve">L'activitat de tractament es realitza a gran escala? </t>
  </si>
  <si>
    <t>C.A</t>
  </si>
  <si>
    <t>Activitat de tractament a gran escala</t>
  </si>
  <si>
    <t>Volumetria d’interessats afectats per l’activitat de tractament</t>
  </si>
  <si>
    <t>Durada o permanència de l'activitat de tractament</t>
  </si>
  <si>
    <t>Extensió geogràfica de l'activitat de tractament (en quant a la ubicació geogràfica de l'interessat)</t>
  </si>
  <si>
    <t>Volumetria de dades personals objecte de tractament</t>
  </si>
  <si>
    <t>De 0 a 50.000 interessats</t>
  </si>
  <si>
    <t>Menys de 3 mesos</t>
  </si>
  <si>
    <t>Àmbit Local / Nacional</t>
  </si>
  <si>
    <t>0-5 dades de cada interessat</t>
  </si>
  <si>
    <t>Número de persones</t>
  </si>
  <si>
    <t>De 50.001 a 100.000 interessats</t>
  </si>
  <si>
    <t>Entre 3 mesos i 2 anys</t>
  </si>
  <si>
    <t>Àmbit Europeu</t>
  </si>
  <si>
    <t>6-10 dades de cada interessat</t>
  </si>
  <si>
    <t>Durada o permanència</t>
  </si>
  <si>
    <t>De 100.001 a 1.000.000 interessats</t>
  </si>
  <si>
    <t>Entre 2 anys i 10 anys</t>
  </si>
  <si>
    <t>Àmbit Mundial</t>
  </si>
  <si>
    <t>11-20 dades de cada interessat</t>
  </si>
  <si>
    <t>L'extensió geogràfica</t>
  </si>
  <si>
    <t>Més de 1.000.000 interessats</t>
  </si>
  <si>
    <t>Indefinit</t>
  </si>
  <si>
    <t xml:space="preserve">21-40 dades de cada interessat </t>
  </si>
  <si>
    <t>Volumetria</t>
  </si>
  <si>
    <t>Més de 40 dades de cada interessat</t>
  </si>
  <si>
    <t>D. DESCRIPCIÓ I FINALITATS DE L'ACTIVITAT DE TRACTAMENT</t>
  </si>
  <si>
    <t>D.1</t>
  </si>
  <si>
    <r>
      <t xml:space="preserve">Breu descripció </t>
    </r>
    <r>
      <rPr>
        <sz val="11"/>
        <rFont val="Calibri"/>
        <family val="2"/>
      </rPr>
      <t>de la finalitat de l'activitat de tractament:</t>
    </r>
    <r>
      <rPr>
        <b/>
        <sz val="11"/>
        <rFont val="Calibri"/>
        <family val="2"/>
      </rPr>
      <t xml:space="preserve"> </t>
    </r>
    <r>
      <rPr>
        <sz val="11"/>
        <rFont val="Calibri"/>
        <family val="2"/>
      </rPr>
      <t>⦿</t>
    </r>
  </si>
  <si>
    <t xml:space="preserve">
D.2
★</t>
  </si>
  <si>
    <r>
      <t xml:space="preserve">L'activitat de tractament té per objecte alguna de les </t>
    </r>
    <r>
      <rPr>
        <b/>
        <sz val="11"/>
        <rFont val="Calibri"/>
        <family val="2"/>
      </rPr>
      <t>següents finalitats i usos previstos</t>
    </r>
    <r>
      <rPr>
        <sz val="11"/>
        <rFont val="Calibri"/>
        <family val="2"/>
      </rPr>
      <t xml:space="preserve">?
</t>
    </r>
    <r>
      <rPr>
        <i/>
        <sz val="11"/>
        <rFont val="Calibri"/>
        <family val="2"/>
      </rPr>
      <t>En cas afirmatiu, seleccionar amb una X totes aquelles finalitats per a les quals s'utilitzen les dades de caràcter personal objecte de tractament.</t>
    </r>
  </si>
  <si>
    <t>Contador finalitats</t>
  </si>
  <si>
    <t>Gestió de personal</t>
  </si>
  <si>
    <t>Deute públic, tresoreria</t>
  </si>
  <si>
    <t>Promoció ocupació</t>
  </si>
  <si>
    <t>Protecció de menors</t>
  </si>
  <si>
    <t>Beques i ajuts a l'estudi</t>
  </si>
  <si>
    <t>Gestió de sancions</t>
  </si>
  <si>
    <t>D.A</t>
  </si>
  <si>
    <t>Tipologia de finalitats i usos previstos de l’activitat de tractament</t>
  </si>
  <si>
    <t>Gestió de nòmina</t>
  </si>
  <si>
    <t>Gestió cadastral</t>
  </si>
  <si>
    <t>Relacions laborals</t>
  </si>
  <si>
    <t>Toxicomanies</t>
  </si>
  <si>
    <t>Esports</t>
  </si>
  <si>
    <t>Estadístiques internes</t>
  </si>
  <si>
    <t>Relacions comercials</t>
  </si>
  <si>
    <t>Inspecció i protecció social</t>
  </si>
  <si>
    <t>Accés a l'habitatge</t>
  </si>
  <si>
    <t>Foment d'activitats culturals</t>
  </si>
  <si>
    <t>Serveis de certificació</t>
  </si>
  <si>
    <t>Fons d'acció social</t>
  </si>
  <si>
    <t>Regulació mercats financers</t>
  </si>
  <si>
    <t>Formació ocupacional</t>
  </si>
  <si>
    <t>Altres serveis socials</t>
  </si>
  <si>
    <t>Patrimoni històric, artístic</t>
  </si>
  <si>
    <t>Finalitats de recerca històrica o científica</t>
  </si>
  <si>
    <t>Oposicions, concursos</t>
  </si>
  <si>
    <t>Defensa competència</t>
  </si>
  <si>
    <t>Prestació atur</t>
  </si>
  <si>
    <t>Gestió i control sanitari</t>
  </si>
  <si>
    <t>Estadística pública/oficial</t>
  </si>
  <si>
    <t>Promoció de serveis (serveis proactius)</t>
  </si>
  <si>
    <t>Riscos laborals</t>
  </si>
  <si>
    <t>Procediments judicials</t>
  </si>
  <si>
    <t>Prestació garantia salarial</t>
  </si>
  <si>
    <t>Assistència sanitària</t>
  </si>
  <si>
    <t>Padró d'habitants</t>
  </si>
  <si>
    <t>Altres finalitats (indicar quina):</t>
  </si>
  <si>
    <t>Control horari</t>
  </si>
  <si>
    <t>Registres de fe pública</t>
  </si>
  <si>
    <t>Prestacions assistència social</t>
  </si>
  <si>
    <t>Investigació epidemiològica</t>
  </si>
  <si>
    <t>Ajuts i subvencions</t>
  </si>
  <si>
    <t>Incompatibilitats</t>
  </si>
  <si>
    <t>Tramitació d'indults</t>
  </si>
  <si>
    <t>Pensions, subsidis, altres préstecs</t>
  </si>
  <si>
    <t>Planificació i avaluació sanitària</t>
  </si>
  <si>
    <t>Enquestes sociològiques i d'opinió</t>
  </si>
  <si>
    <t>Patrimoni alts càrrecs</t>
  </si>
  <si>
    <t>Protecció civil</t>
  </si>
  <si>
    <t>Immigració</t>
  </si>
  <si>
    <t>Educació infantil, primària</t>
  </si>
  <si>
    <t>Procediments i registres administratius</t>
  </si>
  <si>
    <t>Recaptació tributària</t>
  </si>
  <si>
    <t>Seguretat viària</t>
  </si>
  <si>
    <t>Discapacitats/Dependències</t>
  </si>
  <si>
    <t>Ensenyament secundari</t>
  </si>
  <si>
    <t>Atenció ciutadana</t>
  </si>
  <si>
    <t>Gestió econòmica</t>
  </si>
  <si>
    <t>Accions en matèria de seguretat pública (penals, administratives, etc.)</t>
  </si>
  <si>
    <t>Gent gran</t>
  </si>
  <si>
    <t>Ensenyament superior</t>
  </si>
  <si>
    <t>Autoritzacions, permisos</t>
  </si>
  <si>
    <t>Facturació</t>
  </si>
  <si>
    <t>Gestió penitenciària</t>
  </si>
  <si>
    <t>Promoció social de la dona</t>
  </si>
  <si>
    <t>Estudis artístics i idiomes</t>
  </si>
  <si>
    <t>Control d'accés a edificis</t>
  </si>
  <si>
    <t>Gestió fiscal</t>
  </si>
  <si>
    <t>Visats de residència</t>
  </si>
  <si>
    <t>Joventut</t>
  </si>
  <si>
    <t>Educació especial</t>
  </si>
  <si>
    <t>Publicacions</t>
  </si>
  <si>
    <t xml:space="preserve">
D.3
★</t>
  </si>
  <si>
    <r>
      <t xml:space="preserve">Es realitzen </t>
    </r>
    <r>
      <rPr>
        <b/>
        <sz val="11"/>
        <rFont val="Calibri"/>
        <family val="2"/>
      </rPr>
      <t xml:space="preserve">elaboracions de perfils, és a dir, es tracten dades per avaluar determinats aspectes personals d'algú </t>
    </r>
    <r>
      <rPr>
        <sz val="11"/>
        <rFont val="Calibri"/>
        <family val="2"/>
      </rPr>
      <t xml:space="preserve">per a l'anàlisi o predicció sobre el seu rendiment laboral, la seva situació econòmica, la seva salut, les seves preferències personals, els seus interessos, la seva fiabilitat, el seu comportament, la seva ubicació o moviments? 
</t>
    </r>
    <r>
      <rPr>
        <i/>
        <sz val="11"/>
        <rFont val="Calibri"/>
        <family val="2"/>
      </rPr>
      <t>Indicar Sí o No</t>
    </r>
    <r>
      <rPr>
        <sz val="11"/>
        <rFont val="Calibri"/>
        <family val="2"/>
      </rPr>
      <t>.</t>
    </r>
  </si>
  <si>
    <t>D.B</t>
  </si>
  <si>
    <t>Elaboració de perfils</t>
  </si>
  <si>
    <t xml:space="preserve">
D.4
★</t>
  </si>
  <si>
    <r>
      <t xml:space="preserve">El tractament de dades implica la presa de </t>
    </r>
    <r>
      <rPr>
        <b/>
        <sz val="11"/>
        <rFont val="Calibri"/>
        <family val="2"/>
      </rPr>
      <t>decisions automatitzades amb efectes jurídics o que afectin significativament de manera similar</t>
    </r>
    <r>
      <rPr>
        <sz val="11"/>
        <rFont val="Calibri"/>
        <family val="2"/>
      </rPr>
      <t xml:space="preserve">?
</t>
    </r>
    <r>
      <rPr>
        <i/>
        <sz val="11"/>
        <rFont val="Calibri"/>
        <family val="2"/>
      </rPr>
      <t>Indicar Sí o No</t>
    </r>
    <r>
      <rPr>
        <sz val="11"/>
        <rFont val="Calibri"/>
        <family val="2"/>
      </rPr>
      <t>.</t>
    </r>
  </si>
  <si>
    <t>D.C</t>
  </si>
  <si>
    <t>Decisions automatitzades</t>
  </si>
  <si>
    <t xml:space="preserve">
D.5
★</t>
  </si>
  <si>
    <r>
      <t xml:space="preserve">El tractament de dades està destinat a </t>
    </r>
    <r>
      <rPr>
        <b/>
        <sz val="11"/>
        <rFont val="Calibri"/>
        <family val="2"/>
      </rPr>
      <t>permetre, modificar o denegar l'accés dels interessats a un servei o contracte</t>
    </r>
    <r>
      <rPr>
        <sz val="11"/>
        <rFont val="Calibri"/>
        <family val="2"/>
      </rPr>
      <t xml:space="preserve">, o </t>
    </r>
    <r>
      <rPr>
        <b/>
        <sz val="11"/>
        <rFont val="Calibri"/>
        <family val="2"/>
      </rPr>
      <t>impedeix l'exercici de drets</t>
    </r>
    <r>
      <rPr>
        <sz val="11"/>
        <rFont val="Calibri"/>
        <family val="2"/>
      </rPr>
      <t xml:space="preserve"> dels interessats (p</t>
    </r>
    <r>
      <rPr>
        <i/>
        <sz val="11"/>
        <rFont val="Calibri"/>
        <family val="2"/>
      </rPr>
      <t>. ex. decidir si es concedeix un préstec, subvenció, l'excepció de l'art. 14 RGPD pel que fa al deure d'informar, etc.)?
Indicar Sí o No</t>
    </r>
    <r>
      <rPr>
        <sz val="11"/>
        <rFont val="Calibri"/>
        <family val="2"/>
      </rPr>
      <t>.</t>
    </r>
  </si>
  <si>
    <t>Tractament que impedeix drets</t>
  </si>
  <si>
    <t xml:space="preserve">
D.6
★</t>
  </si>
  <si>
    <r>
      <t xml:space="preserve">El tractament implica una </t>
    </r>
    <r>
      <rPr>
        <b/>
        <sz val="11"/>
        <rFont val="Calibri"/>
        <family val="2"/>
      </rPr>
      <t xml:space="preserve">observació, monitoratge, supervisió, geolocalització, avaluació o control </t>
    </r>
    <r>
      <rPr>
        <sz val="11"/>
        <rFont val="Calibri"/>
        <family val="2"/>
      </rPr>
      <t>de l'interessat de forma sistemàtica i exhaustiva (p</t>
    </r>
    <r>
      <rPr>
        <i/>
        <sz val="11"/>
        <rFont val="Calibri"/>
        <family val="2"/>
      </rPr>
      <t>. ex. mitjançant un sistema de videovigilància en zones d'accés públic)?</t>
    </r>
    <r>
      <rPr>
        <sz val="11"/>
        <rFont val="Calibri"/>
        <family val="2"/>
      </rPr>
      <t xml:space="preserve">
</t>
    </r>
    <r>
      <rPr>
        <i/>
        <sz val="11"/>
        <rFont val="Calibri"/>
        <family val="2"/>
      </rPr>
      <t>Indicar Sí o No</t>
    </r>
    <r>
      <rPr>
        <sz val="11"/>
        <rFont val="Calibri"/>
        <family val="2"/>
      </rPr>
      <t>.</t>
    </r>
  </si>
  <si>
    <t>D.D</t>
  </si>
  <si>
    <t>Observació sistemàtica</t>
  </si>
  <si>
    <t>E. COL·LECTIUS D'INTERESSATS</t>
  </si>
  <si>
    <t xml:space="preserve">
E.1
★</t>
  </si>
  <si>
    <r>
      <t xml:space="preserve">Indicar les </t>
    </r>
    <r>
      <rPr>
        <b/>
        <sz val="11"/>
        <rFont val="Calibri"/>
        <family val="2"/>
      </rPr>
      <t>categories d'interessats</t>
    </r>
    <r>
      <rPr>
        <sz val="11"/>
        <rFont val="Calibri"/>
        <family val="2"/>
      </rPr>
      <t xml:space="preserve"> relacionats amb l'activitat de tractament: ⦿
</t>
    </r>
    <r>
      <rPr>
        <i/>
        <sz val="11"/>
        <rFont val="Calibri"/>
        <family val="2"/>
      </rPr>
      <t>Marcar amb una X tots els que apliquin.</t>
    </r>
  </si>
  <si>
    <t>Contador categories d'interessats</t>
  </si>
  <si>
    <t>Empleats</t>
  </si>
  <si>
    <t>Càrrecs públics</t>
  </si>
  <si>
    <t>Proveïdors</t>
  </si>
  <si>
    <t>Persones de contacte</t>
  </si>
  <si>
    <t>Propietaris o Arrendataris</t>
  </si>
  <si>
    <t>Ciutadans i Residents</t>
  </si>
  <si>
    <t>Estudiants</t>
  </si>
  <si>
    <t>Associats o membres</t>
  </si>
  <si>
    <t>Sol·licitants</t>
  </si>
  <si>
    <t>Contribuents i subjectes obligats</t>
  </si>
  <si>
    <t>Demandants d'ocupació</t>
  </si>
  <si>
    <t>Representants Legals</t>
  </si>
  <si>
    <t>Immigrants</t>
  </si>
  <si>
    <t>Beneficiaris</t>
  </si>
  <si>
    <r>
      <rPr>
        <sz val="10"/>
        <rFont val="Calibri"/>
        <family val="2"/>
      </rPr>
      <t>Altra categoria</t>
    </r>
    <r>
      <rPr>
        <i/>
        <sz val="10"/>
        <rFont val="Calibri"/>
        <family val="2"/>
      </rPr>
      <t xml:space="preserve">  (indicar quina):</t>
    </r>
  </si>
  <si>
    <r>
      <rPr>
        <sz val="10"/>
        <rFont val="Calibri"/>
        <family val="2"/>
      </rPr>
      <t xml:space="preserve">Altra categoria </t>
    </r>
    <r>
      <rPr>
        <i/>
        <sz val="10"/>
        <rFont val="Calibri"/>
        <family val="2"/>
      </rPr>
      <t xml:space="preserve"> (indicar quina):</t>
    </r>
  </si>
  <si>
    <r>
      <t xml:space="preserve">En cas que l'activitat de tractament impliqui el tractament de dades personals de </t>
    </r>
    <r>
      <rPr>
        <b/>
        <sz val="11"/>
        <rFont val="Calibri"/>
        <family val="2"/>
      </rPr>
      <t>col·lectius vulnerables o en risc d'exclusió social</t>
    </r>
    <r>
      <rPr>
        <sz val="11"/>
        <rFont val="Calibri"/>
        <family val="2"/>
      </rPr>
      <t>, marcar amb una X els supòsits: ⦿</t>
    </r>
  </si>
  <si>
    <t>Contador de Col·lectius vulnerables</t>
  </si>
  <si>
    <t>Menors (&lt;14)</t>
  </si>
  <si>
    <t>Presos o expresidiaris</t>
  </si>
  <si>
    <t>Persones amb discapacitats físiques o intel·lectuals</t>
  </si>
  <si>
    <t>Altres col·lectius vulnerables (indicar quins):</t>
  </si>
  <si>
    <t>E.A</t>
  </si>
  <si>
    <t>Col·lectius d’interessats</t>
  </si>
  <si>
    <t>Víctimes de violència de gènere, descendents o persones a càrrec seu</t>
  </si>
  <si>
    <t>Sol·licitants d'asil</t>
  </si>
  <si>
    <t>Persones que accedeixen a serveis socials</t>
  </si>
  <si>
    <t>Gent gran amb discapacitats</t>
  </si>
  <si>
    <t>Pacients</t>
  </si>
  <si>
    <t>F. CONTEXT DEL TRACTAMENT</t>
  </si>
  <si>
    <t>F.1</t>
  </si>
  <si>
    <r>
      <t xml:space="preserve">Indicar quins </t>
    </r>
    <r>
      <rPr>
        <b/>
        <sz val="11"/>
        <rFont val="Calibri"/>
        <family val="2"/>
      </rPr>
      <t xml:space="preserve">sistemes d'informació </t>
    </r>
    <r>
      <rPr>
        <sz val="11"/>
        <rFont val="Calibri"/>
        <family val="2"/>
      </rPr>
      <t xml:space="preserve">s'utilitzen en la realització de l'activitat del tractament:
</t>
    </r>
    <r>
      <rPr>
        <i/>
        <sz val="11"/>
        <rFont val="Calibri"/>
        <family val="2"/>
      </rPr>
      <t>Indicar tota la informació sobre els sistemes de tractament de les dades personals. No omplir els espais on apareix automàticament "N/A" per als sistemes de tractament amb paper.</t>
    </r>
  </si>
  <si>
    <r>
      <t xml:space="preserve">Nombre de sistemes d'informació:
</t>
    </r>
    <r>
      <rPr>
        <i/>
        <sz val="11"/>
        <rFont val="Calibri"/>
        <family val="2"/>
      </rPr>
      <t>Introduir un nombre sencer</t>
    </r>
    <r>
      <rPr>
        <sz val="11"/>
        <rFont val="Calibri"/>
        <family val="2"/>
      </rPr>
      <t>.</t>
    </r>
  </si>
  <si>
    <t>Sistema de tractament</t>
  </si>
  <si>
    <t>Dins o Fora de Model TIC</t>
  </si>
  <si>
    <t>Codi de l'aplicació informàtica, ruta ofimàtica o ubicació del paper</t>
  </si>
  <si>
    <t>Nom de l'aplicació informàtica o tipus d'entorn ofimàtic (tipus arxius, contingut)</t>
  </si>
  <si>
    <t>Paper</t>
  </si>
  <si>
    <t>Dins de model</t>
  </si>
  <si>
    <t>Entorn Ofimàtic</t>
  </si>
  <si>
    <t>Fora de model</t>
  </si>
  <si>
    <t>Aplicació Informàtica</t>
  </si>
  <si>
    <t>N/A</t>
  </si>
  <si>
    <t xml:space="preserve">
F.2
★</t>
  </si>
  <si>
    <r>
      <t xml:space="preserve">L'activitat de tractament es realitza emprant alguna de les següents </t>
    </r>
    <r>
      <rPr>
        <b/>
        <sz val="11"/>
        <rFont val="Calibri"/>
        <family val="2"/>
      </rPr>
      <t>solucions tecnològiques</t>
    </r>
    <r>
      <rPr>
        <sz val="11"/>
        <rFont val="Calibri"/>
        <family val="2"/>
      </rPr>
      <t>?</t>
    </r>
    <r>
      <rPr>
        <u/>
        <sz val="11"/>
        <rFont val="Calibri"/>
        <family val="2"/>
      </rPr>
      <t xml:space="preserve">
</t>
    </r>
    <r>
      <rPr>
        <i/>
        <sz val="11"/>
        <rFont val="Calibri"/>
        <family val="2"/>
      </rPr>
      <t>En cas afirmatiu, indicar quines, marcant amb una X totes les que s’utilitzin.</t>
    </r>
  </si>
  <si>
    <t>Contador solucions tecnològiques</t>
  </si>
  <si>
    <t>Tècniques genètiques</t>
  </si>
  <si>
    <t>Dispositius Biomètrics</t>
  </si>
  <si>
    <t>Dispositius mèdics connectats</t>
  </si>
  <si>
    <t>Desenvolupament i construcció i ciutats intel·ligents (Smart Cities)</t>
  </si>
  <si>
    <t>Altres (indicar quina):</t>
  </si>
  <si>
    <t>F.A</t>
  </si>
  <si>
    <t>Noves tecnologies o ús innovador</t>
  </si>
  <si>
    <t>Videovigilància</t>
  </si>
  <si>
    <t>Blockchain</t>
  </si>
  <si>
    <t>Utilització d'etiquetes de radiofreqüència</t>
  </si>
  <si>
    <t>Dades massives (Big Data)</t>
  </si>
  <si>
    <t>Utilització d'aeronaus no tripulades (drons)</t>
  </si>
  <si>
    <t>Mineria de Dades</t>
  </si>
  <si>
    <t>Internet de les coses (Internet of Things)</t>
  </si>
  <si>
    <t>Emmagatzematge de dades en format cloud no corporatiu</t>
  </si>
  <si>
    <t xml:space="preserve">
F.3
★</t>
  </si>
  <si>
    <r>
      <t>L'activitat de tractament implica l'</t>
    </r>
    <r>
      <rPr>
        <b/>
        <sz val="11"/>
        <rFont val="Calibri"/>
        <family val="2"/>
      </rPr>
      <t>associació, combinació o enllaç de registres de bases de dades</t>
    </r>
    <r>
      <rPr>
        <sz val="11"/>
        <rFont val="Calibri"/>
        <family val="2"/>
      </rPr>
      <t xml:space="preserve"> de dos o més tractaments amb finalitats diferents, o per responsables diferents?
</t>
    </r>
    <r>
      <rPr>
        <i/>
        <sz val="11"/>
        <rFont val="Calibri"/>
        <family val="2"/>
      </rPr>
      <t>Indicar Sí o No.</t>
    </r>
  </si>
  <si>
    <t>F.B</t>
  </si>
  <si>
    <t>Combinació de conjunts de dades</t>
  </si>
  <si>
    <t>F.4</t>
  </si>
  <si>
    <r>
      <t xml:space="preserve">Quin és el </t>
    </r>
    <r>
      <rPr>
        <b/>
        <sz val="11"/>
        <rFont val="Calibri"/>
        <family val="2"/>
      </rPr>
      <t xml:space="preserve">període de conservació </t>
    </r>
    <r>
      <rPr>
        <sz val="11"/>
        <rFont val="Calibri"/>
        <family val="2"/>
      </rPr>
      <t xml:space="preserve">de les dades personals objecte de tractament? ⦿
</t>
    </r>
    <r>
      <rPr>
        <i/>
        <sz val="11"/>
        <rFont val="Calibri"/>
        <family val="2"/>
      </rPr>
      <t>Marcar amb una X el període que correspongui.</t>
    </r>
  </si>
  <si>
    <t>F.C</t>
  </si>
  <si>
    <t>Període de conservació de dades</t>
  </si>
  <si>
    <t xml:space="preserve">Menys d'un any  </t>
  </si>
  <si>
    <t xml:space="preserve">De 5 a 10 anys  </t>
  </si>
  <si>
    <r>
      <t xml:space="preserve">Permanent </t>
    </r>
    <r>
      <rPr>
        <b/>
        <sz val="10"/>
        <rFont val="Calibri"/>
        <family val="2"/>
      </rPr>
      <t>★</t>
    </r>
  </si>
  <si>
    <t>Addicionalment, indicar el periode de conservació concret establert:</t>
  </si>
  <si>
    <t xml:space="preserve">De 1 any a 5 anys  </t>
  </si>
  <si>
    <r>
      <t xml:space="preserve">10 o més anys </t>
    </r>
    <r>
      <rPr>
        <b/>
        <sz val="10"/>
        <rFont val="Calibri"/>
        <family val="2"/>
      </rPr>
      <t>★</t>
    </r>
  </si>
  <si>
    <t>F.5</t>
  </si>
  <si>
    <r>
      <t xml:space="preserve">Indicar </t>
    </r>
    <r>
      <rPr>
        <b/>
        <sz val="11"/>
        <rFont val="Calibri"/>
        <family val="2"/>
      </rPr>
      <t>la referència</t>
    </r>
    <r>
      <rPr>
        <sz val="11"/>
        <rFont val="Calibri"/>
        <family val="2"/>
      </rPr>
      <t xml:space="preserve"> de la legislació que habilita la conservació o, si hi ha TAAD, indicar </t>
    </r>
    <r>
      <rPr>
        <b/>
        <sz val="11"/>
        <rFont val="Calibri"/>
        <family val="2"/>
      </rPr>
      <t>el codi</t>
    </r>
    <r>
      <rPr>
        <sz val="11"/>
        <rFont val="Calibri"/>
        <family val="2"/>
      </rPr>
      <t>.</t>
    </r>
  </si>
  <si>
    <t>G. MODEL DE TRACTAMENT</t>
  </si>
  <si>
    <t>G.1</t>
  </si>
  <si>
    <r>
      <t xml:space="preserve">En cas que les dades objecte de tractament siguin </t>
    </r>
    <r>
      <rPr>
        <b/>
        <sz val="11"/>
        <rFont val="Calibri"/>
        <family val="2"/>
      </rPr>
      <t>accessibles a altres unitats de la pròpia entitat, indicar el nombre</t>
    </r>
    <r>
      <rPr>
        <sz val="11"/>
        <rFont val="Calibri"/>
        <family val="2"/>
      </rPr>
      <t xml:space="preserve"> de les unitats que hi accedeixen: </t>
    </r>
    <r>
      <rPr>
        <b/>
        <sz val="11"/>
        <rFont val="Calibri"/>
        <family val="2"/>
      </rPr>
      <t xml:space="preserve">★
</t>
    </r>
    <r>
      <rPr>
        <i/>
        <sz val="11"/>
        <rFont val="Calibri"/>
        <family val="2"/>
      </rPr>
      <t>Introduir un nombre sencer</t>
    </r>
    <r>
      <rPr>
        <sz val="11"/>
        <rFont val="Calibri"/>
        <family val="2"/>
      </rPr>
      <t>.</t>
    </r>
  </si>
  <si>
    <t>Addicionalment, indicar les altres unitats accessibles de la pròpia entitat:</t>
  </si>
  <si>
    <t>G.A</t>
  </si>
  <si>
    <t>Nombre d’unitats administratives que accedeixen</t>
  </si>
  <si>
    <t>G.2</t>
  </si>
  <si>
    <r>
      <t xml:space="preserve">En cas que les dades objecte de tractament siguin </t>
    </r>
    <r>
      <rPr>
        <b/>
        <sz val="11"/>
        <rFont val="Calibri"/>
        <family val="2"/>
      </rPr>
      <t>cedides a tercers d'àmbit públic o privat</t>
    </r>
    <r>
      <rPr>
        <sz val="11"/>
        <rFont val="Calibri"/>
        <family val="2"/>
      </rPr>
      <t xml:space="preserve">, </t>
    </r>
    <r>
      <rPr>
        <b/>
        <sz val="11"/>
        <rFont val="Calibri"/>
        <family val="2"/>
      </rPr>
      <t>indicar el nombre</t>
    </r>
    <r>
      <rPr>
        <sz val="11"/>
        <rFont val="Calibri"/>
        <family val="2"/>
      </rPr>
      <t xml:space="preserve"> de cessionaris: </t>
    </r>
    <r>
      <rPr>
        <b/>
        <sz val="11"/>
        <rFont val="Calibri"/>
        <family val="2"/>
      </rPr>
      <t>★</t>
    </r>
    <r>
      <rPr>
        <sz val="11"/>
        <rFont val="Calibri"/>
        <family val="2"/>
      </rPr>
      <t xml:space="preserve">
</t>
    </r>
    <r>
      <rPr>
        <i/>
        <sz val="11"/>
        <rFont val="Calibri"/>
        <family val="2"/>
      </rPr>
      <t>Introduir un nombre sencer</t>
    </r>
    <r>
      <rPr>
        <sz val="11"/>
        <rFont val="Calibri"/>
        <family val="2"/>
      </rPr>
      <t>.</t>
    </r>
  </si>
  <si>
    <t>Addicionalment, indicar els cessionaris:</t>
  </si>
  <si>
    <t>G.B</t>
  </si>
  <si>
    <t>Nombre de comunicacions de dades</t>
  </si>
  <si>
    <t>G.3</t>
  </si>
  <si>
    <r>
      <t xml:space="preserve">Indicar </t>
    </r>
    <r>
      <rPr>
        <b/>
        <sz val="11"/>
        <rFont val="Calibri"/>
        <family val="2"/>
      </rPr>
      <t>la categoria</t>
    </r>
    <r>
      <rPr>
        <sz val="11"/>
        <rFont val="Calibri"/>
        <family val="2"/>
      </rPr>
      <t xml:space="preserve"> d'aquests cessionaris: ⦿
</t>
    </r>
    <r>
      <rPr>
        <i/>
        <sz val="11"/>
        <rFont val="Calibri"/>
        <family val="2"/>
      </rPr>
      <t>Marcar amb una creu X tots els que apliquin</t>
    </r>
    <r>
      <rPr>
        <sz val="11"/>
        <rFont val="Calibri"/>
        <family val="2"/>
      </rPr>
      <t>.</t>
    </r>
  </si>
  <si>
    <t>Administració tributària</t>
  </si>
  <si>
    <t>Registres públics</t>
  </si>
  <si>
    <t>Organismes de la Seguretat Social</t>
  </si>
  <si>
    <t>Organitzacions o persones  directament relacionades  amb el responsable</t>
  </si>
  <si>
    <t>Empreses dedicades a publicitat  o màrqueting directe</t>
  </si>
  <si>
    <t>Entitats sanitàries</t>
  </si>
  <si>
    <t>Col·legis professionals</t>
  </si>
  <si>
    <t>Entitats asseguradores</t>
  </si>
  <si>
    <t>Sindicats i juntes de personal</t>
  </si>
  <si>
    <t>Associacions i organitzacions  sense ànim de lucre</t>
  </si>
  <si>
    <t>Administracions públiques amb competència en la matèria</t>
  </si>
  <si>
    <t>Prestació de serveis  de telecomunicacions</t>
  </si>
  <si>
    <t>Comissió Nacional del Mercat  de Valors</t>
  </si>
  <si>
    <t>Altres entitats financeres</t>
  </si>
  <si>
    <t>Forces i cossos de seguretat</t>
  </si>
  <si>
    <t>Organismes de la Unió Europea</t>
  </si>
  <si>
    <t>Entitats dedicades al  compliment / incompliment  d'obligacions dineràries</t>
  </si>
  <si>
    <t>Altres òrgans de l'Administració  pública</t>
  </si>
  <si>
    <t>Notaris i procuradors</t>
  </si>
  <si>
    <t>Bancs, caixes d'estalvi  i caixes rurals</t>
  </si>
  <si>
    <t>Altres (indicar quines):</t>
  </si>
  <si>
    <t>G.4</t>
  </si>
  <si>
    <r>
      <t xml:space="preserve">En cas que existeixin </t>
    </r>
    <r>
      <rPr>
        <b/>
        <sz val="11"/>
        <rFont val="Calibri"/>
        <family val="2"/>
      </rPr>
      <t xml:space="preserve">encarregats del tractament </t>
    </r>
    <r>
      <rPr>
        <sz val="11"/>
        <rFont val="Calibri"/>
        <family val="2"/>
      </rPr>
      <t>relacionats amb l'activitat de tractament,</t>
    </r>
    <r>
      <rPr>
        <b/>
        <sz val="11"/>
        <rFont val="Calibri"/>
        <family val="2"/>
      </rPr>
      <t xml:space="preserve"> indicar el nombre </t>
    </r>
    <r>
      <rPr>
        <sz val="11"/>
        <rFont val="Calibri"/>
        <family val="2"/>
      </rPr>
      <t xml:space="preserve">d'encarregats del tractament: </t>
    </r>
    <r>
      <rPr>
        <b/>
        <sz val="11"/>
        <rFont val="Calibri"/>
        <family val="2"/>
      </rPr>
      <t>★</t>
    </r>
    <r>
      <rPr>
        <sz val="11"/>
        <rFont val="Calibri"/>
        <family val="2"/>
      </rPr>
      <t xml:space="preserve">
</t>
    </r>
    <r>
      <rPr>
        <i/>
        <sz val="11"/>
        <rFont val="Calibri"/>
        <family val="2"/>
      </rPr>
      <t>(Tercers als quals se'ls hagi encarregat la realització d'algun servei, tasca o similar relacionats amb l'activitat de tractament que requereixi l'accés a les dades personals tractades)</t>
    </r>
  </si>
  <si>
    <t>Addicionalment, indicar els encarregats del tractament:</t>
  </si>
  <si>
    <t>G.C</t>
  </si>
  <si>
    <t>Nombre d’encarregats de tractament</t>
  </si>
  <si>
    <t>G.5</t>
  </si>
  <si>
    <r>
      <t xml:space="preserve">Indicar </t>
    </r>
    <r>
      <rPr>
        <b/>
        <sz val="11"/>
        <rFont val="Calibri"/>
        <family val="2"/>
      </rPr>
      <t>la categoria</t>
    </r>
    <r>
      <rPr>
        <sz val="11"/>
        <rFont val="Calibri"/>
        <family val="2"/>
      </rPr>
      <t xml:space="preserve"> d'aquests encarregats de tractament: ⦿
</t>
    </r>
    <r>
      <rPr>
        <i/>
        <sz val="11"/>
        <rFont val="Calibri"/>
        <family val="2"/>
      </rPr>
      <t>Marcar amb una creu (X) els que apliquin.</t>
    </r>
  </si>
  <si>
    <t>Serveis d'assessorament legal</t>
  </si>
  <si>
    <t>Activitats formatives</t>
  </si>
  <si>
    <t>Digitalització de documents</t>
  </si>
  <si>
    <t>Serveis de revisions mèdiques</t>
  </si>
  <si>
    <t>Serveis informàtics</t>
  </si>
  <si>
    <t>Serveis de seguretat</t>
  </si>
  <si>
    <t>Prestació ordinària de serveis</t>
  </si>
  <si>
    <t xml:space="preserve">
G.6
★</t>
  </si>
  <si>
    <r>
      <t>Les dades objecte de tractament són transferides fora de l'</t>
    </r>
    <r>
      <rPr>
        <b/>
        <sz val="11"/>
        <rFont val="Calibri"/>
        <family val="2"/>
      </rPr>
      <t>Espai Econòmic Europeu (EEE)</t>
    </r>
    <r>
      <rPr>
        <sz val="11"/>
        <rFont val="Calibri"/>
        <family val="2"/>
      </rPr>
      <t xml:space="preserve">?
</t>
    </r>
    <r>
      <rPr>
        <i/>
        <sz val="11"/>
        <rFont val="Calibri"/>
        <family val="2"/>
      </rPr>
      <t>Indicar Sí o No:</t>
    </r>
  </si>
  <si>
    <t>Addicionalment, indicar les entitats destinatàries de les transferències internacionals:</t>
  </si>
  <si>
    <t>G.D</t>
  </si>
  <si>
    <t>Transferències fora l’Espai Econòmic Europeu</t>
  </si>
  <si>
    <t>Contar safe countries</t>
  </si>
  <si>
    <t>En cas afirmatiu, especificar les següents característiques respecte de cadascuna de les transferències que es realitzin:</t>
  </si>
  <si>
    <r>
      <rPr>
        <b/>
        <sz val="11"/>
        <rFont val="Calibri"/>
        <family val="2"/>
      </rPr>
      <t>Països</t>
    </r>
    <r>
      <rPr>
        <sz val="11"/>
        <rFont val="Calibri"/>
        <family val="2"/>
      </rPr>
      <t xml:space="preserve"> destinataris de les dades fora de l'EEE: ⦿</t>
    </r>
  </si>
  <si>
    <r>
      <t xml:space="preserve">Aquestes transferències es realitzen amb </t>
    </r>
    <r>
      <rPr>
        <b/>
        <sz val="11"/>
        <rFont val="Calibri"/>
        <family val="2"/>
      </rPr>
      <t>caràcter habitual</t>
    </r>
    <r>
      <rPr>
        <sz val="11"/>
        <rFont val="Calibri"/>
        <family val="2"/>
      </rPr>
      <t xml:space="preserve">?
</t>
    </r>
    <r>
      <rPr>
        <i/>
        <sz val="11"/>
        <rFont val="Calibri"/>
        <family val="2"/>
      </rPr>
      <t>Indicar Sí o No.</t>
    </r>
  </si>
  <si>
    <r>
      <t xml:space="preserve">L'Estat o organització internacional destinatari de les dades compta amb una </t>
    </r>
    <r>
      <rPr>
        <b/>
        <sz val="11"/>
        <rFont val="Calibri"/>
        <family val="2"/>
      </rPr>
      <t xml:space="preserve">decisió d'adequació </t>
    </r>
    <r>
      <rPr>
        <sz val="11"/>
        <rFont val="Calibri"/>
        <family val="2"/>
      </rPr>
      <t xml:space="preserve">de la Comissió Europea?
</t>
    </r>
    <r>
      <rPr>
        <i/>
        <sz val="11"/>
        <rFont val="Calibri"/>
        <family val="2"/>
      </rPr>
      <t>Indicar Sí o No.</t>
    </r>
  </si>
  <si>
    <t>Consulta aquesta informació en l'enllaç.</t>
  </si>
  <si>
    <t/>
  </si>
  <si>
    <t>H. NIVELL DE MESURES DE SEGURETAT</t>
  </si>
  <si>
    <t>H.1</t>
  </si>
  <si>
    <r>
      <rPr>
        <b/>
        <sz val="11"/>
        <rFont val="Calibri"/>
        <family val="2"/>
      </rPr>
      <t>Nivell</t>
    </r>
    <r>
      <rPr>
        <sz val="11"/>
        <rFont val="Calibri"/>
        <family val="2"/>
      </rPr>
      <t xml:space="preserve"> de mesures de seguretat:</t>
    </r>
  </si>
  <si>
    <r>
      <rPr>
        <b/>
        <sz val="11"/>
        <rFont val="Calibri"/>
        <family val="2"/>
      </rPr>
      <t>Nivell</t>
    </r>
    <r>
      <rPr>
        <sz val="11"/>
        <rFont val="Calibri"/>
        <family val="2"/>
      </rPr>
      <t xml:space="preserve"> de mesures de seguretat final (adaptació del H.1 per una situació concreta i/o necessitat de l'entitat):</t>
    </r>
  </si>
  <si>
    <t>BÀSIC</t>
  </si>
  <si>
    <t>MITJÀ</t>
  </si>
  <si>
    <t>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</si>
</sst>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numFmt numFmtId="165" formatCode="#.0#############E+###"/>
  </numFmts>
  <fonts count="88">
    <font>
      <sz val="11"/>
      <color theme="1"/>
      <name val="Calibri"/>
      <family val="2"/>
      <scheme val="minor"/>
    </font>
    <font>
      <sz val="11"/>
      <color rgb="FF9C0006"/>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sz val="11"/>
      <color theme="1"/>
      <name val="Calibri"/>
      <family val="2"/>
    </font>
    <font>
      <sz val="10"/>
      <name val="Arial"/>
      <family val="2"/>
    </font>
    <font>
      <sz val="10"/>
      <color theme="1"/>
      <name val="Calibri"/>
      <family val="2"/>
      <scheme val="minor"/>
    </font>
    <font>
      <sz val="9"/>
      <color theme="1"/>
      <name val="Calibri"/>
      <family val="2"/>
      <scheme val="minor"/>
    </font>
    <font>
      <sz val="11"/>
      <name val="Calibri"/>
      <family val="2"/>
      <scheme val="minor"/>
    </font>
    <font>
      <sz val="9"/>
      <name val="Calibri"/>
      <family val="2"/>
      <scheme val="minor"/>
    </font>
    <font>
      <b/>
      <sz val="11"/>
      <name val="Calibri"/>
      <family val="2"/>
      <scheme val="minor"/>
    </font>
    <font>
      <b/>
      <sz val="16"/>
      <color rgb="FFC00000"/>
      <name val="Helvetica"/>
    </font>
    <font>
      <sz val="11"/>
      <color theme="1"/>
      <name val="Helvetica"/>
    </font>
    <font>
      <b/>
      <sz val="11"/>
      <color theme="1"/>
      <name val="Helvetica"/>
    </font>
    <font>
      <b/>
      <sz val="20"/>
      <color theme="1" tint="0.499984740745262"/>
      <name val="Helvetica"/>
    </font>
    <font>
      <b/>
      <sz val="11"/>
      <color theme="1" tint="0.34998626667073579"/>
      <name val="Calibri"/>
      <family val="2"/>
      <scheme val="minor"/>
    </font>
    <font>
      <sz val="11"/>
      <color theme="1" tint="0.34998626667073579"/>
      <name val="Calibri"/>
      <family val="2"/>
      <scheme val="minor"/>
    </font>
    <font>
      <b/>
      <sz val="9"/>
      <color theme="0"/>
      <name val="Calibri"/>
      <family val="2"/>
      <scheme val="minor"/>
    </font>
    <font>
      <b/>
      <sz val="18"/>
      <color theme="3"/>
      <name val="Calibri Light"/>
      <family val="2"/>
      <scheme val="major"/>
    </font>
    <font>
      <sz val="9"/>
      <color theme="0" tint="-0.34998626667073579"/>
      <name val="Calibri"/>
      <family val="2"/>
      <scheme val="minor"/>
    </font>
    <font>
      <b/>
      <sz val="9"/>
      <color theme="1"/>
      <name val="Calibri"/>
      <family val="2"/>
      <scheme val="minor"/>
    </font>
    <font>
      <sz val="11"/>
      <color theme="1"/>
      <name val="Calibri"/>
      <family val="2"/>
      <charset val="161"/>
      <scheme val="minor"/>
    </font>
    <font>
      <sz val="16"/>
      <color theme="1"/>
      <name val="Calibri"/>
      <family val="2"/>
      <scheme val="minor"/>
    </font>
    <font>
      <i/>
      <sz val="11"/>
      <name val="Calibri"/>
      <family val="2"/>
      <scheme val="minor"/>
    </font>
    <font>
      <b/>
      <sz val="12"/>
      <name val="Calibri"/>
      <family val="2"/>
      <scheme val="minor"/>
    </font>
    <font>
      <sz val="11"/>
      <color rgb="FF000000"/>
      <name val="Calibri"/>
      <family val="2"/>
    </font>
    <font>
      <sz val="11"/>
      <name val="Calibri"/>
      <family val="2"/>
    </font>
    <font>
      <b/>
      <i/>
      <sz val="16"/>
      <color rgb="FFC00000"/>
      <name val="Calibri"/>
      <family val="2"/>
      <scheme val="minor"/>
    </font>
    <font>
      <b/>
      <i/>
      <sz val="10"/>
      <color theme="0"/>
      <name val="Calibri"/>
      <family val="2"/>
      <scheme val="minor"/>
    </font>
    <font>
      <b/>
      <i/>
      <sz val="18"/>
      <color rgb="FFC00000"/>
      <name val="Calibri"/>
      <family val="2"/>
      <scheme val="minor"/>
    </font>
    <font>
      <sz val="12"/>
      <name val="Calibri"/>
      <family val="2"/>
    </font>
    <font>
      <sz val="12"/>
      <color theme="1"/>
      <name val="Calibri"/>
      <family val="2"/>
    </font>
    <font>
      <b/>
      <i/>
      <sz val="10"/>
      <name val="Calibri"/>
      <family val="2"/>
    </font>
    <font>
      <b/>
      <i/>
      <sz val="12"/>
      <color rgb="FF262626"/>
      <name val="Calibri"/>
      <family val="2"/>
    </font>
    <font>
      <b/>
      <i/>
      <sz val="10"/>
      <color rgb="FF808080"/>
      <name val="Calibri"/>
      <family val="2"/>
    </font>
    <font>
      <b/>
      <i/>
      <sz val="12"/>
      <color theme="5" tint="-0.499984740745262"/>
      <name val="Calibri"/>
      <family val="2"/>
    </font>
    <font>
      <i/>
      <sz val="10"/>
      <color rgb="FFFF0000"/>
      <name val="Calibri"/>
      <family val="2"/>
    </font>
    <font>
      <b/>
      <sz val="12"/>
      <name val="Calibri"/>
      <family val="2"/>
    </font>
    <font>
      <b/>
      <i/>
      <sz val="9"/>
      <color rgb="FF262626"/>
      <name val="Calibri"/>
      <family val="2"/>
    </font>
    <font>
      <b/>
      <i/>
      <u/>
      <sz val="12"/>
      <name val="Calibri"/>
      <family val="2"/>
    </font>
    <font>
      <b/>
      <i/>
      <u/>
      <sz val="12"/>
      <color rgb="FF808080"/>
      <name val="Calibri"/>
      <family val="2"/>
    </font>
    <font>
      <i/>
      <sz val="12"/>
      <name val="Calibri"/>
      <family val="2"/>
    </font>
    <font>
      <i/>
      <sz val="12"/>
      <color rgb="FF808080"/>
      <name val="Calibri"/>
      <family val="2"/>
    </font>
    <font>
      <b/>
      <i/>
      <sz val="24"/>
      <color rgb="FFC00000"/>
      <name val="Calibri"/>
      <family val="2"/>
    </font>
    <font>
      <b/>
      <i/>
      <sz val="24"/>
      <color rgb="FFFFFFFF"/>
      <name val="Calibri"/>
      <family val="2"/>
    </font>
    <font>
      <b/>
      <i/>
      <sz val="24"/>
      <name val="Calibri"/>
      <family val="2"/>
    </font>
    <font>
      <b/>
      <sz val="14"/>
      <color rgb="FFFFFFFF"/>
      <name val="Calibri"/>
      <family val="2"/>
    </font>
    <font>
      <b/>
      <sz val="10"/>
      <name val="Calibri"/>
      <family val="2"/>
    </font>
    <font>
      <b/>
      <sz val="11"/>
      <name val="Calibri"/>
      <family val="2"/>
    </font>
    <font>
      <i/>
      <sz val="11"/>
      <name val="Calibri"/>
      <family val="2"/>
    </font>
    <font>
      <b/>
      <sz val="14"/>
      <color rgb="FF000000"/>
      <name val="Calibri"/>
      <family val="2"/>
    </font>
    <font>
      <sz val="12"/>
      <color rgb="FF808080"/>
      <name val="Calibri"/>
      <family val="2"/>
    </font>
    <font>
      <b/>
      <sz val="14"/>
      <name val="Calibri"/>
      <family val="2"/>
    </font>
    <font>
      <i/>
      <sz val="12"/>
      <color theme="5" tint="-0.499984740745262"/>
      <name val="Calibri"/>
      <family val="2"/>
    </font>
    <font>
      <b/>
      <sz val="12"/>
      <color rgb="FF70AD47"/>
      <name val="Calibri"/>
      <family val="2"/>
    </font>
    <font>
      <b/>
      <sz val="11"/>
      <color theme="1"/>
      <name val="Calibri"/>
      <family val="2"/>
    </font>
    <font>
      <sz val="11"/>
      <color theme="0"/>
      <name val="Calibri"/>
      <family val="2"/>
    </font>
    <font>
      <b/>
      <sz val="11"/>
      <color rgb="FF000000"/>
      <name val="Calibri"/>
      <family val="2"/>
    </font>
    <font>
      <sz val="10"/>
      <color rgb="FF000000"/>
      <name val="Calibri"/>
      <family val="2"/>
    </font>
    <font>
      <sz val="10"/>
      <name val="Calibri"/>
      <family val="2"/>
    </font>
    <font>
      <b/>
      <sz val="12"/>
      <color rgb="FFFFFFFF"/>
      <name val="Calibri"/>
      <family val="2"/>
    </font>
    <font>
      <b/>
      <sz val="10"/>
      <color rgb="FF808080"/>
      <name val="Calibri"/>
      <family val="2"/>
    </font>
    <font>
      <i/>
      <sz val="10"/>
      <name val="Calibri"/>
      <family val="2"/>
    </font>
    <font>
      <b/>
      <sz val="11"/>
      <color rgb="FFFFFFFF"/>
      <name val="Calibri"/>
      <family val="2"/>
    </font>
    <font>
      <b/>
      <sz val="14"/>
      <color rgb="FF70AD47"/>
      <name val="Calibri"/>
      <family val="2"/>
    </font>
    <font>
      <b/>
      <i/>
      <sz val="11"/>
      <name val="Calibri"/>
      <family val="2"/>
    </font>
    <font>
      <sz val="14"/>
      <color rgb="FF222222"/>
      <name val="Calibri"/>
      <family val="2"/>
    </font>
    <font>
      <b/>
      <sz val="12"/>
      <color rgb="FFFF0000"/>
      <name val="Calibri"/>
      <family val="2"/>
    </font>
    <font>
      <sz val="10"/>
      <color rgb="FFFF0000"/>
      <name val="Calibri"/>
      <family val="2"/>
    </font>
    <font>
      <b/>
      <sz val="10"/>
      <color rgb="FFFF0000"/>
      <name val="Calibri"/>
      <family val="2"/>
    </font>
    <font>
      <sz val="10"/>
      <color rgb="FFC00000"/>
      <name val="Calibri"/>
      <family val="2"/>
    </font>
    <font>
      <u/>
      <sz val="11"/>
      <name val="Calibri"/>
      <family val="2"/>
    </font>
    <font>
      <b/>
      <sz val="12"/>
      <color rgb="FF000000"/>
      <name val="Calibri"/>
      <family val="2"/>
    </font>
    <font>
      <b/>
      <sz val="12"/>
      <color theme="0"/>
      <name val="Calibri"/>
      <family val="2"/>
    </font>
    <font>
      <sz val="14"/>
      <name val="Calibri"/>
      <family val="2"/>
    </font>
    <font>
      <sz val="14"/>
      <color rgb="FFC00000"/>
      <name val="Calibri"/>
      <family val="2"/>
    </font>
    <font>
      <b/>
      <sz val="16"/>
      <color rgb="FFFFFFFF"/>
      <name val="Calibri"/>
      <family val="2"/>
    </font>
    <font>
      <b/>
      <i/>
      <sz val="14"/>
      <color rgb="FF262626"/>
      <name val="Calibri"/>
      <family val="2"/>
    </font>
    <font>
      <i/>
      <sz val="11"/>
      <color theme="1"/>
      <name val="Calibri"/>
      <family val="2"/>
    </font>
    <font>
      <i/>
      <sz val="9"/>
      <name val="Calibri"/>
      <family val="2"/>
      <scheme val="minor"/>
    </font>
    <font>
      <i/>
      <sz val="11"/>
      <color theme="0"/>
      <name val="Calibri"/>
      <family val="2"/>
      <scheme val="minor"/>
    </font>
    <font>
      <b/>
      <i/>
      <sz val="12"/>
      <color theme="0"/>
      <name val="Calibri"/>
      <family val="2"/>
      <scheme val="minor"/>
    </font>
    <font>
      <i/>
      <sz val="10"/>
      <color theme="1"/>
      <name val="Calibri"/>
      <family val="2"/>
      <scheme val="minor"/>
    </font>
    <font>
      <i/>
      <sz val="10"/>
      <color rgb="FFC00000"/>
      <name val="Calibri"/>
      <family val="2"/>
      <scheme val="minor"/>
    </font>
    <font>
      <sz val="10"/>
      <name val="Calibri"/>
      <family val="2"/>
      <scheme val="minor"/>
    </font>
    <font>
      <b/>
      <sz val="11"/>
      <color theme="0"/>
      <name val="Calibri"/>
      <family val="2"/>
    </font>
  </fonts>
  <fills count="29">
    <fill>
      <patternFill patternType="none"/>
    </fill>
    <fill>
      <patternFill patternType="gray125"/>
    </fill>
    <fill>
      <patternFill patternType="solid">
        <fgColor rgb="FFFFC7CE"/>
      </patternFill>
    </fill>
    <fill>
      <patternFill patternType="solid">
        <fgColor rgb="FFFFFFFF"/>
        <bgColor rgb="FF000000"/>
      </patternFill>
    </fill>
    <fill>
      <patternFill patternType="solid">
        <fgColor rgb="FFD9D9D9"/>
        <bgColor rgb="FF000000"/>
      </patternFill>
    </fill>
    <fill>
      <patternFill patternType="solid">
        <fgColor rgb="FF808080"/>
        <bgColor rgb="FF000000"/>
      </patternFill>
    </fill>
    <fill>
      <patternFill patternType="solid">
        <fgColor rgb="FFC00000"/>
        <bgColor rgb="FF000000"/>
      </patternFill>
    </fill>
    <fill>
      <patternFill patternType="solid">
        <fgColor rgb="FFFCE4D6"/>
        <bgColor rgb="FF000000"/>
      </patternFill>
    </fill>
    <fill>
      <patternFill patternType="solid">
        <fgColor rgb="FFF2F2F2"/>
        <bgColor rgb="FF000000"/>
      </patternFill>
    </fill>
    <fill>
      <patternFill patternType="solid">
        <fgColor theme="5" tint="0.79998168889431442"/>
        <bgColor indexed="64"/>
      </patternFill>
    </fill>
    <fill>
      <patternFill patternType="solid">
        <fgColor theme="0"/>
        <bgColor rgb="FF000000"/>
      </patternFill>
    </fill>
    <fill>
      <patternFill patternType="solid">
        <fgColor rgb="FFFFFFFF"/>
        <bgColor rgb="FFDDEBF7"/>
      </patternFill>
    </fill>
    <fill>
      <patternFill patternType="solid">
        <fgColor theme="0"/>
        <bgColor rgb="FFDDEBF7"/>
      </patternFill>
    </fill>
    <fill>
      <patternFill patternType="solid">
        <fgColor theme="0"/>
        <bgColor indexed="64"/>
      </patternFill>
    </fill>
    <fill>
      <patternFill patternType="solid">
        <fgColor theme="0" tint="-4.9989318521683403E-2"/>
        <bgColor indexed="64"/>
      </patternFill>
    </fill>
    <fill>
      <patternFill patternType="solid">
        <fgColor theme="1" tint="0.499984740745262"/>
        <bgColor rgb="FF000000"/>
      </patternFill>
    </fill>
    <fill>
      <patternFill patternType="solid">
        <fgColor theme="0" tint="-0.499984740745262"/>
        <bgColor indexed="64"/>
      </patternFill>
    </fill>
    <fill>
      <patternFill patternType="solid">
        <fgColor rgb="FFC0000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indexed="65"/>
        <bgColor theme="0"/>
      </patternFill>
    </fill>
    <fill>
      <patternFill patternType="solid">
        <fgColor rgb="FFC8C8C8"/>
        <bgColor theme="0"/>
      </patternFill>
    </fill>
    <fill>
      <patternFill patternType="solid">
        <fgColor theme="0" tint="-0.14999847407452621"/>
        <bgColor rgb="FF000000"/>
      </patternFill>
    </fill>
    <fill>
      <patternFill patternType="solid">
        <fgColor theme="0"/>
        <bgColor theme="4" tint="0.79998168889431442"/>
      </patternFill>
    </fill>
    <fill>
      <patternFill patternType="solid">
        <fgColor theme="0"/>
        <bgColor theme="0"/>
      </patternFill>
    </fill>
    <fill>
      <patternFill patternType="solid">
        <fgColor theme="5" tint="0.79998168889431442"/>
        <bgColor rgb="FF000000"/>
      </patternFill>
    </fill>
    <fill>
      <patternFill patternType="solid">
        <fgColor theme="0"/>
        <bgColor theme="6" tint="0.79998168889431442"/>
      </patternFill>
    </fill>
    <fill>
      <patternFill patternType="solid">
        <fgColor theme="0" tint="-4.9989318521683403E-2"/>
        <bgColor theme="0"/>
      </patternFill>
    </fill>
  </fills>
  <borders count="112">
    <border>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dashDot">
        <color indexed="64"/>
      </top>
      <bottom/>
      <diagonal/>
    </border>
    <border>
      <left style="medium">
        <color indexed="64"/>
      </left>
      <right/>
      <top style="dashDot">
        <color indexed="64"/>
      </top>
      <bottom/>
      <diagonal/>
    </border>
    <border>
      <left/>
      <right/>
      <top/>
      <bottom style="thin">
        <color theme="1" tint="0.34998626667073579"/>
      </bottom>
      <diagonal/>
    </border>
    <border>
      <left/>
      <right/>
      <top style="thin">
        <color theme="1" tint="0.34998626667073579"/>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
      <left style="thin">
        <color theme="0" tint="-0.34998626667073579"/>
      </left>
      <right style="thin">
        <color theme="0"/>
      </right>
      <top style="thin">
        <color theme="0" tint="-0.34998626667073579"/>
      </top>
      <bottom style="thin">
        <color rgb="FFC00000"/>
      </bottom>
      <diagonal/>
    </border>
    <border>
      <left style="thin">
        <color theme="0"/>
      </left>
      <right style="thin">
        <color theme="0"/>
      </right>
      <top style="thin">
        <color theme="0" tint="-0.34998626667073579"/>
      </top>
      <bottom style="thin">
        <color rgb="FFC00000"/>
      </bottom>
      <diagonal/>
    </border>
    <border>
      <left style="thin">
        <color theme="0"/>
      </left>
      <right style="thin">
        <color theme="0" tint="-0.34998626667073579"/>
      </right>
      <top style="thin">
        <color theme="0" tint="-0.34998626667073579"/>
      </top>
      <bottom style="thin">
        <color rgb="FFC00000"/>
      </bottom>
      <diagonal/>
    </border>
    <border>
      <left style="thin">
        <color theme="0" tint="-0.14993743705557422"/>
      </left>
      <right style="thin">
        <color theme="0" tint="-0.14993743705557422"/>
      </right>
      <top style="thin">
        <color rgb="FFC00000"/>
      </top>
      <bottom style="thin">
        <color rgb="FFC00000"/>
      </bottom>
      <diagonal/>
    </border>
    <border>
      <left style="thin">
        <color theme="6"/>
      </left>
      <right style="thin">
        <color theme="6"/>
      </right>
      <top style="thin">
        <color rgb="FFC00000"/>
      </top>
      <bottom style="thin">
        <color rgb="FFC00000"/>
      </bottom>
      <diagonal/>
    </border>
    <border>
      <left style="thin">
        <color theme="6"/>
      </left>
      <right style="thin">
        <color theme="6"/>
      </right>
      <top style="thin">
        <color theme="6"/>
      </top>
      <bottom style="thin">
        <color theme="6"/>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thin">
        <color rgb="FFC00000"/>
      </left>
      <right style="thin">
        <color rgb="FFC00000"/>
      </right>
      <top style="thin">
        <color rgb="FFC00000"/>
      </top>
      <bottom style="thin">
        <color rgb="FFC00000"/>
      </bottom>
      <diagonal/>
    </border>
    <border>
      <left/>
      <right/>
      <top style="thin">
        <color rgb="FFC00000"/>
      </top>
      <bottom/>
      <diagonal/>
    </border>
    <border>
      <left style="thin">
        <color theme="0" tint="-0.499984740745262"/>
      </left>
      <right/>
      <top style="thin">
        <color rgb="FFC00000"/>
      </top>
      <bottom/>
      <diagonal/>
    </border>
    <border>
      <left style="thin">
        <color theme="0" tint="-0.499984740745262"/>
      </left>
      <right/>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dashDot">
        <color indexed="64"/>
      </top>
      <bottom/>
      <diagonal/>
    </border>
    <border diagonalUp="1" diagonalDown="1">
      <left/>
      <right/>
      <top style="thin">
        <color indexed="64"/>
      </top>
      <bottom style="thin">
        <color indexed="64"/>
      </bottom>
      <diagonal style="thin">
        <color indexed="64"/>
      </diagonal>
    </border>
    <border>
      <left/>
      <right style="thin">
        <color indexed="64"/>
      </right>
      <top style="medium">
        <color indexed="64"/>
      </top>
      <bottom/>
      <diagonal/>
    </border>
    <border>
      <left style="medium">
        <color indexed="64"/>
      </left>
      <right style="thin">
        <color indexed="64"/>
      </right>
      <top style="thin">
        <color indexed="64"/>
      </top>
      <bottom/>
      <diagonal/>
    </border>
    <border>
      <left style="thin">
        <color rgb="FFC00000"/>
      </left>
      <right style="thin">
        <color theme="6"/>
      </right>
      <top style="thin">
        <color rgb="FFC00000"/>
      </top>
      <bottom style="thin">
        <color rgb="FFC00000"/>
      </bottom>
      <diagonal/>
    </border>
    <border>
      <left style="thin">
        <color theme="6"/>
      </left>
      <right style="thin">
        <color rgb="FFC00000"/>
      </right>
      <top style="thin">
        <color rgb="FFC00000"/>
      </top>
      <bottom style="thin">
        <color rgb="FFC00000"/>
      </bottom>
      <diagonal/>
    </border>
    <border>
      <left style="thin">
        <color rgb="FFC00000"/>
      </left>
      <right style="thin">
        <color theme="6"/>
      </right>
      <top style="thin">
        <color theme="6"/>
      </top>
      <bottom style="thin">
        <color theme="6"/>
      </bottom>
      <diagonal/>
    </border>
    <border>
      <left style="thin">
        <color theme="6"/>
      </left>
      <right style="thin">
        <color rgb="FFC00000"/>
      </right>
      <top style="thin">
        <color theme="6"/>
      </top>
      <bottom style="thin">
        <color theme="6"/>
      </bottom>
      <diagonal/>
    </border>
    <border>
      <left style="thin">
        <color rgb="FFC00000"/>
      </left>
      <right style="thin">
        <color theme="6"/>
      </right>
      <top style="thin">
        <color theme="6"/>
      </top>
      <bottom style="thin">
        <color rgb="FFC00000"/>
      </bottom>
      <diagonal/>
    </border>
    <border>
      <left style="thin">
        <color theme="6"/>
      </left>
      <right style="thin">
        <color rgb="FFC00000"/>
      </right>
      <top style="thin">
        <color theme="6"/>
      </top>
      <bottom style="thin">
        <color rgb="FFC00000"/>
      </bottom>
      <diagonal/>
    </border>
    <border>
      <left style="thin">
        <color theme="6"/>
      </left>
      <right style="thin">
        <color theme="6"/>
      </right>
      <top style="thin">
        <color theme="6"/>
      </top>
      <bottom style="thin">
        <color rgb="FFC00000"/>
      </bottom>
      <diagonal/>
    </border>
    <border>
      <left style="medium">
        <color indexed="64"/>
      </left>
      <right style="medium">
        <color indexed="64"/>
      </right>
      <top style="thin">
        <color indexed="64"/>
      </top>
      <bottom style="medium">
        <color indexed="64"/>
      </bottom>
      <diagonal/>
    </border>
  </borders>
  <cellStyleXfs count="6">
    <xf numFmtId="0" fontId="0" fillId="0" borderId="0"/>
    <xf numFmtId="0" fontId="1" fillId="2" borderId="0" applyNumberFormat="0" applyBorder="0" applyAlignment="0" applyProtection="0"/>
    <xf numFmtId="0" fontId="5" fillId="0" borderId="0" applyNumberFormat="0" applyFill="0" applyBorder="0" applyAlignment="0" applyProtection="0"/>
    <xf numFmtId="0" fontId="7" fillId="0" borderId="0"/>
    <xf numFmtId="0" fontId="20" fillId="0" borderId="0" applyNumberFormat="0" applyFill="0" applyBorder="0" applyAlignment="0" applyProtection="0"/>
    <xf numFmtId="0" fontId="23" fillId="0" borderId="0"/>
  </cellStyleXfs>
  <cellXfs count="630">
    <xf numFmtId="0" fontId="0" fillId="0" borderId="0" xfId="0"/>
    <xf numFmtId="0" fontId="24" fillId="21" borderId="0" xfId="5" applyFont="1" applyFill="1" applyAlignment="1">
      <alignment horizontal="justify" vertical="center"/>
    </xf>
    <xf numFmtId="0" fontId="4" fillId="22" borderId="58" xfId="5" applyFont="1" applyFill="1" applyBorder="1" applyAlignment="1">
      <alignment horizontal="justify" vertical="center" wrapText="1"/>
    </xf>
    <xf numFmtId="0" fontId="4" fillId="22" borderId="54" xfId="5" applyFont="1" applyFill="1" applyBorder="1" applyAlignment="1">
      <alignment horizontal="justify" vertical="center" wrapText="1"/>
    </xf>
    <xf numFmtId="0" fontId="3" fillId="13" borderId="0" xfId="0" applyFont="1" applyFill="1"/>
    <xf numFmtId="0" fontId="3" fillId="25" borderId="0" xfId="5" applyFont="1" applyFill="1"/>
    <xf numFmtId="0" fontId="6" fillId="13" borderId="44" xfId="0" applyFont="1" applyFill="1" applyBorder="1"/>
    <xf numFmtId="0" fontId="6" fillId="13" borderId="45" xfId="0" applyFont="1" applyFill="1" applyBorder="1"/>
    <xf numFmtId="0" fontId="28" fillId="13" borderId="45" xfId="0" applyFont="1" applyFill="1" applyBorder="1" applyAlignment="1">
      <alignment horizontal="left" vertical="center" wrapText="1"/>
    </xf>
    <xf numFmtId="0" fontId="6" fillId="13" borderId="45" xfId="0" applyFont="1" applyFill="1" applyBorder="1" applyAlignment="1">
      <alignment horizontal="center" vertical="center" wrapText="1"/>
    </xf>
    <xf numFmtId="0" fontId="6" fillId="13" borderId="45" xfId="0" applyFont="1" applyFill="1" applyBorder="1" applyAlignment="1">
      <alignment horizontal="center" vertical="center"/>
    </xf>
    <xf numFmtId="0" fontId="6" fillId="13" borderId="0" xfId="0" applyFont="1" applyFill="1"/>
    <xf numFmtId="0" fontId="6" fillId="0" borderId="0" xfId="0" applyFont="1"/>
    <xf numFmtId="0" fontId="6" fillId="10" borderId="63" xfId="0" applyFont="1" applyFill="1" applyBorder="1"/>
    <xf numFmtId="0" fontId="6" fillId="10" borderId="0" xfId="0" applyFont="1" applyFill="1"/>
    <xf numFmtId="0" fontId="6" fillId="13" borderId="18" xfId="0" applyFont="1" applyFill="1" applyBorder="1"/>
    <xf numFmtId="0" fontId="6" fillId="13" borderId="0" xfId="0" applyFont="1" applyFill="1" applyAlignment="1">
      <alignment wrapText="1"/>
    </xf>
    <xf numFmtId="0" fontId="6" fillId="13" borderId="0" xfId="0" applyFont="1" applyFill="1" applyAlignment="1">
      <alignment vertical="center"/>
    </xf>
    <xf numFmtId="0" fontId="6" fillId="13" borderId="0" xfId="0" applyFont="1" applyFill="1" applyAlignment="1">
      <alignment horizontal="center" vertical="center"/>
    </xf>
    <xf numFmtId="0" fontId="28" fillId="13" borderId="0" xfId="0" applyFont="1" applyFill="1" applyAlignment="1">
      <alignment horizontal="left" vertical="center" wrapText="1"/>
    </xf>
    <xf numFmtId="0" fontId="6" fillId="13" borderId="0" xfId="0" applyFont="1" applyFill="1" applyAlignment="1">
      <alignment horizontal="center" vertical="center" wrapText="1"/>
    </xf>
    <xf numFmtId="0" fontId="0" fillId="13" borderId="0" xfId="0" applyFill="1"/>
    <xf numFmtId="0" fontId="30" fillId="19" borderId="78" xfId="0" applyFont="1" applyFill="1" applyBorder="1" applyAlignment="1">
      <alignment horizontal="center" vertical="center"/>
    </xf>
    <xf numFmtId="0" fontId="8" fillId="0" borderId="0" xfId="2" applyFont="1" applyFill="1" applyBorder="1" applyAlignment="1" applyProtection="1">
      <alignment horizontal="left" vertical="center" wrapText="1" indent="3"/>
    </xf>
    <xf numFmtId="0" fontId="0" fillId="21" borderId="0" xfId="5" applyFont="1" applyFill="1"/>
    <xf numFmtId="0" fontId="0" fillId="25" borderId="0" xfId="5" applyFont="1" applyFill="1"/>
    <xf numFmtId="0" fontId="0" fillId="21" borderId="0" xfId="5" applyFont="1" applyFill="1" applyAlignment="1">
      <alignment horizontal="justify" vertical="center"/>
    </xf>
    <xf numFmtId="0" fontId="0" fillId="21" borderId="0" xfId="5" applyFont="1" applyFill="1" applyAlignment="1">
      <alignment horizontal="center" vertical="center"/>
    </xf>
    <xf numFmtId="0" fontId="8" fillId="13" borderId="0" xfId="0" applyFont="1" applyFill="1" applyAlignment="1">
      <alignment horizontal="left" vertical="center" wrapText="1"/>
    </xf>
    <xf numFmtId="0" fontId="4" fillId="13" borderId="0" xfId="0" applyFont="1" applyFill="1"/>
    <xf numFmtId="0" fontId="28" fillId="13" borderId="45" xfId="0" applyFont="1" applyFill="1" applyBorder="1"/>
    <xf numFmtId="0" fontId="6" fillId="13" borderId="46" xfId="0" applyFont="1" applyFill="1" applyBorder="1"/>
    <xf numFmtId="0" fontId="32" fillId="13" borderId="0" xfId="0" applyFont="1" applyFill="1"/>
    <xf numFmtId="0" fontId="33" fillId="13" borderId="0" xfId="0" applyFont="1" applyFill="1"/>
    <xf numFmtId="0" fontId="36" fillId="13" borderId="0" xfId="0" applyFont="1" applyFill="1" applyAlignment="1">
      <alignment horizontal="left" vertical="center" wrapText="1"/>
    </xf>
    <xf numFmtId="0" fontId="6" fillId="13" borderId="0" xfId="0" applyFont="1" applyFill="1" applyAlignment="1">
      <alignment vertical="center" wrapText="1"/>
    </xf>
    <xf numFmtId="0" fontId="32" fillId="13" borderId="11" xfId="0" applyFont="1" applyFill="1" applyBorder="1" applyAlignment="1">
      <alignment horizontal="left" vertical="center" wrapText="1"/>
    </xf>
    <xf numFmtId="0" fontId="27" fillId="13" borderId="11" xfId="0" applyFont="1" applyFill="1" applyBorder="1" applyAlignment="1">
      <alignment horizontal="center" vertical="center" wrapText="1"/>
    </xf>
    <xf numFmtId="0" fontId="27" fillId="13" borderId="3" xfId="0" applyFont="1" applyFill="1" applyBorder="1" applyAlignment="1">
      <alignment horizontal="center" vertical="center" wrapText="1"/>
    </xf>
    <xf numFmtId="0" fontId="32" fillId="13" borderId="0" xfId="0" applyFont="1" applyFill="1" applyAlignment="1">
      <alignment horizontal="left" vertical="center" wrapText="1"/>
    </xf>
    <xf numFmtId="0" fontId="27" fillId="13" borderId="0" xfId="0" applyFont="1" applyFill="1" applyAlignment="1">
      <alignment horizontal="center" vertical="center" wrapText="1"/>
    </xf>
    <xf numFmtId="0" fontId="27" fillId="13" borderId="1" xfId="0" applyFont="1" applyFill="1" applyBorder="1" applyAlignment="1">
      <alignment horizontal="center" vertical="center" wrapText="1"/>
    </xf>
    <xf numFmtId="0" fontId="32" fillId="13" borderId="50" xfId="0" applyFont="1" applyFill="1" applyBorder="1" applyAlignment="1">
      <alignment horizontal="left" vertical="center" wrapText="1"/>
    </xf>
    <xf numFmtId="0" fontId="27" fillId="13" borderId="50" xfId="0" applyFont="1" applyFill="1" applyBorder="1" applyAlignment="1">
      <alignment horizontal="center" vertical="center" wrapText="1"/>
    </xf>
    <xf numFmtId="0" fontId="27" fillId="13" borderId="10" xfId="0" applyFont="1" applyFill="1" applyBorder="1" applyAlignment="1">
      <alignment horizontal="center" vertical="center" wrapText="1"/>
    </xf>
    <xf numFmtId="0" fontId="27" fillId="13" borderId="16" xfId="0" applyFont="1" applyFill="1" applyBorder="1"/>
    <xf numFmtId="0" fontId="41" fillId="13" borderId="16" xfId="0" applyFont="1" applyFill="1" applyBorder="1" applyAlignment="1">
      <alignment vertical="center"/>
    </xf>
    <xf numFmtId="0" fontId="42" fillId="13" borderId="16" xfId="0" applyFont="1" applyFill="1" applyBorder="1" applyAlignment="1">
      <alignment vertical="center"/>
    </xf>
    <xf numFmtId="0" fontId="43" fillId="13" borderId="16" xfId="0" applyFont="1" applyFill="1" applyBorder="1" applyAlignment="1">
      <alignment vertical="center"/>
    </xf>
    <xf numFmtId="0" fontId="44" fillId="13" borderId="16" xfId="0" applyFont="1" applyFill="1" applyBorder="1" applyAlignment="1">
      <alignment vertical="center"/>
    </xf>
    <xf numFmtId="0" fontId="35" fillId="0" borderId="16" xfId="0" applyFont="1" applyBorder="1" applyAlignment="1">
      <alignment vertical="center" wrapText="1"/>
    </xf>
    <xf numFmtId="0" fontId="40" fillId="13" borderId="16" xfId="0" applyFont="1" applyFill="1" applyBorder="1" applyAlignment="1">
      <alignment wrapText="1"/>
    </xf>
    <xf numFmtId="0" fontId="36" fillId="13" borderId="17" xfId="0" applyFont="1" applyFill="1" applyBorder="1" applyAlignment="1">
      <alignment wrapText="1"/>
    </xf>
    <xf numFmtId="0" fontId="36" fillId="13" borderId="16" xfId="0" applyFont="1" applyFill="1" applyBorder="1" applyAlignment="1">
      <alignment wrapText="1"/>
    </xf>
    <xf numFmtId="0" fontId="27" fillId="13" borderId="16" xfId="0" applyFont="1" applyFill="1" applyBorder="1" applyAlignment="1">
      <alignment vertical="center" wrapText="1"/>
    </xf>
    <xf numFmtId="0" fontId="28" fillId="13" borderId="16" xfId="0" applyFont="1" applyFill="1" applyBorder="1" applyAlignment="1">
      <alignment horizontal="left" vertical="center" wrapText="1"/>
    </xf>
    <xf numFmtId="0" fontId="27" fillId="13" borderId="16" xfId="0" applyFont="1" applyFill="1" applyBorder="1" applyAlignment="1">
      <alignment horizontal="center" vertical="center" wrapText="1"/>
    </xf>
    <xf numFmtId="0" fontId="27" fillId="13" borderId="0" xfId="0" applyFont="1" applyFill="1" applyAlignment="1">
      <alignment vertical="center" wrapText="1"/>
    </xf>
    <xf numFmtId="0" fontId="46" fillId="13" borderId="0" xfId="0" applyFont="1" applyFill="1" applyAlignment="1">
      <alignment horizontal="center" vertical="center"/>
    </xf>
    <xf numFmtId="0" fontId="47" fillId="13" borderId="0" xfId="0" applyFont="1" applyFill="1" applyAlignment="1">
      <alignment horizontal="left" vertical="center" wrapText="1"/>
    </xf>
    <xf numFmtId="0" fontId="46" fillId="13" borderId="0" xfId="0" applyFont="1" applyFill="1" applyAlignment="1">
      <alignment horizontal="center" vertical="center" wrapText="1"/>
    </xf>
    <xf numFmtId="0" fontId="49" fillId="13" borderId="0" xfId="3" applyFont="1" applyFill="1" applyAlignment="1">
      <alignment horizontal="left" vertical="center" wrapText="1"/>
    </xf>
    <xf numFmtId="0" fontId="49" fillId="13" borderId="0" xfId="3" applyFont="1" applyFill="1" applyAlignment="1">
      <alignment horizontal="center" vertical="center" wrapText="1"/>
    </xf>
    <xf numFmtId="14" fontId="49" fillId="13" borderId="0" xfId="3" applyNumberFormat="1" applyFont="1" applyFill="1" applyAlignment="1">
      <alignment horizontal="center" vertical="center" wrapText="1"/>
    </xf>
    <xf numFmtId="14" fontId="49" fillId="13" borderId="0" xfId="3" applyNumberFormat="1" applyFont="1" applyFill="1" applyAlignment="1">
      <alignment horizontal="left" vertical="center" wrapText="1"/>
    </xf>
    <xf numFmtId="0" fontId="39" fillId="13" borderId="0" xfId="3" applyFont="1" applyFill="1" applyAlignment="1">
      <alignment vertical="center" wrapText="1"/>
    </xf>
    <xf numFmtId="0" fontId="39" fillId="13" borderId="0" xfId="3" applyFont="1" applyFill="1" applyAlignment="1">
      <alignment horizontal="left" vertical="center" wrapText="1"/>
    </xf>
    <xf numFmtId="0" fontId="39" fillId="13" borderId="0" xfId="3" applyFont="1" applyFill="1" applyAlignment="1">
      <alignment horizontal="center" vertical="center" wrapText="1"/>
    </xf>
    <xf numFmtId="0" fontId="32" fillId="13" borderId="0" xfId="3" applyFont="1" applyFill="1" applyAlignment="1">
      <alignment vertical="center" wrapText="1"/>
    </xf>
    <xf numFmtId="0" fontId="28" fillId="13" borderId="0" xfId="0" applyFont="1" applyFill="1"/>
    <xf numFmtId="0" fontId="32" fillId="13" borderId="0" xfId="3" applyFont="1" applyFill="1" applyAlignment="1">
      <alignment horizontal="center" vertical="center" wrapText="1"/>
    </xf>
    <xf numFmtId="0" fontId="32" fillId="13" borderId="0" xfId="1" applyFont="1" applyFill="1" applyBorder="1" applyAlignment="1" applyProtection="1">
      <alignment vertical="center" wrapText="1"/>
    </xf>
    <xf numFmtId="0" fontId="32" fillId="13" borderId="0" xfId="1" applyFont="1" applyFill="1" applyBorder="1" applyAlignment="1" applyProtection="1">
      <alignment horizontal="left" vertical="center" wrapText="1"/>
    </xf>
    <xf numFmtId="0" fontId="32" fillId="13" borderId="0" xfId="1" applyFont="1" applyFill="1" applyBorder="1" applyAlignment="1" applyProtection="1">
      <alignment horizontal="center" vertical="center" wrapText="1"/>
    </xf>
    <xf numFmtId="0" fontId="32" fillId="13" borderId="0" xfId="3" applyFont="1" applyFill="1" applyAlignment="1">
      <alignment horizontal="left" vertical="center" wrapText="1"/>
    </xf>
    <xf numFmtId="0" fontId="27" fillId="13" borderId="0" xfId="0" applyFont="1" applyFill="1"/>
    <xf numFmtId="0" fontId="27" fillId="13" borderId="0" xfId="0" applyFont="1" applyFill="1" applyAlignment="1">
      <alignment horizontal="center" vertical="center"/>
    </xf>
    <xf numFmtId="0" fontId="53" fillId="13" borderId="0" xfId="3" applyFont="1" applyFill="1" applyAlignment="1">
      <alignment horizontal="center" vertical="center" wrapText="1"/>
    </xf>
    <xf numFmtId="0" fontId="6" fillId="24" borderId="41" xfId="0" applyFont="1" applyFill="1" applyBorder="1"/>
    <xf numFmtId="0" fontId="56" fillId="13" borderId="67" xfId="3" applyFont="1" applyFill="1" applyBorder="1" applyAlignment="1">
      <alignment horizontal="left" vertical="center" wrapText="1"/>
    </xf>
    <xf numFmtId="0" fontId="57" fillId="14" borderId="24" xfId="0" applyFont="1" applyFill="1" applyBorder="1" applyAlignment="1">
      <alignment horizontal="center" vertical="center"/>
    </xf>
    <xf numFmtId="0" fontId="28" fillId="9" borderId="21" xfId="0" applyFont="1" applyFill="1" applyBorder="1" applyAlignment="1">
      <alignment horizontal="left" vertical="center" wrapText="1"/>
    </xf>
    <xf numFmtId="0" fontId="58" fillId="16" borderId="21" xfId="0" applyFont="1" applyFill="1" applyBorder="1" applyAlignment="1">
      <alignment horizontal="center" vertical="center" wrapText="1"/>
    </xf>
    <xf numFmtId="0" fontId="6" fillId="0" borderId="22" xfId="0" applyFont="1" applyBorder="1" applyAlignment="1">
      <alignment horizontal="center" vertical="center"/>
    </xf>
    <xf numFmtId="0" fontId="59" fillId="13" borderId="0" xfId="0" applyFont="1" applyFill="1" applyAlignment="1">
      <alignment horizontal="center" vertical="center" wrapText="1"/>
    </xf>
    <xf numFmtId="0" fontId="6" fillId="13" borderId="41" xfId="0" applyFont="1" applyFill="1" applyBorder="1"/>
    <xf numFmtId="0" fontId="60" fillId="13" borderId="0" xfId="0" applyFont="1" applyFill="1"/>
    <xf numFmtId="0" fontId="61" fillId="3" borderId="23" xfId="3" applyFont="1" applyFill="1" applyBorder="1" applyAlignment="1">
      <alignment vertical="center"/>
    </xf>
    <xf numFmtId="0" fontId="61" fillId="3" borderId="23" xfId="0" applyFont="1" applyFill="1" applyBorder="1" applyAlignment="1">
      <alignment vertical="center"/>
    </xf>
    <xf numFmtId="0" fontId="61" fillId="3" borderId="25" xfId="0" applyFont="1" applyFill="1" applyBorder="1" applyAlignment="1">
      <alignment vertical="center"/>
    </xf>
    <xf numFmtId="0" fontId="62" fillId="13" borderId="0" xfId="3" applyFont="1" applyFill="1" applyAlignment="1">
      <alignment horizontal="center" vertical="center" wrapText="1"/>
    </xf>
    <xf numFmtId="0" fontId="60" fillId="13" borderId="0" xfId="0" applyFont="1" applyFill="1" applyAlignment="1">
      <alignment vertical="center"/>
    </xf>
    <xf numFmtId="0" fontId="61" fillId="3" borderId="23" xfId="3" applyFont="1" applyFill="1" applyBorder="1" applyAlignment="1">
      <alignment vertical="center" wrapText="1"/>
    </xf>
    <xf numFmtId="0" fontId="56" fillId="13" borderId="0" xfId="3" applyFont="1" applyFill="1" applyAlignment="1">
      <alignment horizontal="left" vertical="center"/>
    </xf>
    <xf numFmtId="0" fontId="61" fillId="0" borderId="23" xfId="0" applyFont="1" applyBorder="1" applyAlignment="1">
      <alignment vertical="center" wrapText="1"/>
    </xf>
    <xf numFmtId="0" fontId="60" fillId="13" borderId="0" xfId="0" applyFont="1" applyFill="1" applyAlignment="1">
      <alignment horizontal="left" vertical="center" wrapText="1"/>
    </xf>
    <xf numFmtId="0" fontId="63" fillId="13" borderId="0" xfId="0" applyFont="1" applyFill="1" applyAlignment="1">
      <alignment horizontal="center" vertical="center" wrapText="1"/>
    </xf>
    <xf numFmtId="0" fontId="49" fillId="13" borderId="0" xfId="0" applyFont="1" applyFill="1" applyAlignment="1">
      <alignment horizontal="left" vertical="center" wrapText="1"/>
    </xf>
    <xf numFmtId="0" fontId="61" fillId="3" borderId="23" xfId="0" applyFont="1" applyFill="1" applyBorder="1" applyAlignment="1">
      <alignment vertical="center" wrapText="1"/>
    </xf>
    <xf numFmtId="0" fontId="61" fillId="3" borderId="43" xfId="0" applyFont="1" applyFill="1" applyBorder="1" applyAlignment="1">
      <alignment vertical="center" wrapText="1"/>
    </xf>
    <xf numFmtId="0" fontId="61" fillId="3" borderId="44" xfId="3" applyFont="1" applyFill="1" applyBorder="1" applyAlignment="1">
      <alignment vertical="center" wrapText="1"/>
    </xf>
    <xf numFmtId="0" fontId="59" fillId="13" borderId="0" xfId="0" applyFont="1" applyFill="1" applyAlignment="1">
      <alignment horizontal="center" vertical="center"/>
    </xf>
    <xf numFmtId="0" fontId="50" fillId="13" borderId="0" xfId="0" applyFont="1" applyFill="1" applyAlignment="1">
      <alignment horizontal="left" vertical="center" wrapText="1"/>
    </xf>
    <xf numFmtId="0" fontId="61" fillId="0" borderId="19" xfId="0" applyFont="1" applyBorder="1" applyAlignment="1">
      <alignment vertical="center"/>
    </xf>
    <xf numFmtId="0" fontId="61" fillId="0" borderId="23" xfId="0" applyFont="1" applyBorder="1" applyAlignment="1">
      <alignment vertical="center"/>
    </xf>
    <xf numFmtId="0" fontId="48" fillId="13" borderId="0" xfId="3" applyFont="1" applyFill="1" applyAlignment="1">
      <alignment horizontal="center" vertical="center" wrapText="1"/>
    </xf>
    <xf numFmtId="0" fontId="54" fillId="13" borderId="0" xfId="3" applyFont="1" applyFill="1" applyAlignment="1">
      <alignment horizontal="left" vertical="center" wrapText="1"/>
    </xf>
    <xf numFmtId="0" fontId="66" fillId="13" borderId="0" xfId="3" applyFont="1" applyFill="1" applyAlignment="1">
      <alignment horizontal="center" vertical="center"/>
    </xf>
    <xf numFmtId="0" fontId="61" fillId="0" borderId="23" xfId="0" applyFont="1" applyBorder="1" applyAlignment="1">
      <alignment horizontal="left" vertical="center" wrapText="1"/>
    </xf>
    <xf numFmtId="0" fontId="61" fillId="0" borderId="23" xfId="0" applyFont="1" applyBorder="1" applyAlignment="1">
      <alignment horizontal="left" vertical="center"/>
    </xf>
    <xf numFmtId="0" fontId="56" fillId="13" borderId="0" xfId="3" applyFont="1" applyFill="1" applyAlignment="1">
      <alignment horizontal="center" vertical="center" wrapText="1"/>
    </xf>
    <xf numFmtId="0" fontId="61" fillId="11" borderId="23" xfId="0" applyFont="1" applyFill="1" applyBorder="1" applyAlignment="1">
      <alignment vertical="center"/>
    </xf>
    <xf numFmtId="0" fontId="60" fillId="13" borderId="0" xfId="0" applyFont="1" applyFill="1" applyAlignment="1">
      <alignment horizontal="left" vertical="center"/>
    </xf>
    <xf numFmtId="0" fontId="61" fillId="13" borderId="0" xfId="0" applyFont="1" applyFill="1" applyAlignment="1">
      <alignment horizontal="left" vertical="center" wrapText="1"/>
    </xf>
    <xf numFmtId="0" fontId="60" fillId="13" borderId="0" xfId="0" applyFont="1" applyFill="1" applyAlignment="1">
      <alignment horizontal="center" vertical="center" wrapText="1"/>
    </xf>
    <xf numFmtId="0" fontId="60" fillId="13" borderId="0" xfId="0" applyFont="1" applyFill="1" applyAlignment="1">
      <alignment horizontal="center" vertical="center"/>
    </xf>
    <xf numFmtId="0" fontId="54" fillId="8" borderId="58" xfId="0" applyFont="1" applyFill="1" applyBorder="1" applyAlignment="1">
      <alignment horizontal="center" vertical="center"/>
    </xf>
    <xf numFmtId="0" fontId="60" fillId="13" borderId="0" xfId="0" applyFont="1" applyFill="1" applyAlignment="1">
      <alignment wrapText="1"/>
    </xf>
    <xf numFmtId="0" fontId="61" fillId="11" borderId="25" xfId="0" applyFont="1" applyFill="1" applyBorder="1" applyAlignment="1">
      <alignment vertical="center" wrapText="1"/>
    </xf>
    <xf numFmtId="0" fontId="56" fillId="13" borderId="68" xfId="3" applyFont="1" applyFill="1" applyBorder="1" applyAlignment="1">
      <alignment horizontal="left" vertical="center" wrapText="1"/>
    </xf>
    <xf numFmtId="0" fontId="61" fillId="11" borderId="23" xfId="0" applyFont="1" applyFill="1" applyBorder="1" applyAlignment="1">
      <alignment horizontal="left" vertical="center" wrapText="1"/>
    </xf>
    <xf numFmtId="0" fontId="61" fillId="0" borderId="25" xfId="0" applyFont="1" applyBorder="1" applyAlignment="1">
      <alignment vertical="center" wrapText="1"/>
    </xf>
    <xf numFmtId="0" fontId="60" fillId="13" borderId="0" xfId="0" applyFont="1" applyFill="1" applyAlignment="1">
      <alignment vertical="center" wrapText="1"/>
    </xf>
    <xf numFmtId="0" fontId="68" fillId="13" borderId="0" xfId="0" applyFont="1" applyFill="1" applyAlignment="1">
      <alignment vertical="center"/>
    </xf>
    <xf numFmtId="0" fontId="61" fillId="0" borderId="48" xfId="0" applyFont="1" applyBorder="1" applyAlignment="1">
      <alignment horizontal="left" vertical="center" wrapText="1"/>
    </xf>
    <xf numFmtId="0" fontId="61" fillId="11" borderId="48" xfId="0" applyFont="1" applyFill="1" applyBorder="1" applyAlignment="1">
      <alignment horizontal="left" vertical="center" wrapText="1"/>
    </xf>
    <xf numFmtId="0" fontId="61" fillId="3" borderId="48" xfId="0" applyFont="1" applyFill="1" applyBorder="1" applyAlignment="1">
      <alignment horizontal="left" vertical="center" wrapText="1"/>
    </xf>
    <xf numFmtId="0" fontId="54" fillId="8" borderId="12" xfId="0" applyFont="1" applyFill="1" applyBorder="1" applyAlignment="1">
      <alignment horizontal="center" vertical="center" wrapText="1"/>
    </xf>
    <xf numFmtId="0" fontId="58" fillId="16" borderId="101" xfId="0" applyFont="1" applyFill="1" applyBorder="1" applyAlignment="1">
      <alignment horizontal="center" vertical="center" wrapText="1"/>
    </xf>
    <xf numFmtId="0" fontId="61" fillId="11" borderId="23" xfId="0" applyFont="1" applyFill="1" applyBorder="1"/>
    <xf numFmtId="0" fontId="61" fillId="3" borderId="23" xfId="0" applyFont="1" applyFill="1" applyBorder="1"/>
    <xf numFmtId="0" fontId="69" fillId="13" borderId="0" xfId="3" applyFont="1" applyFill="1" applyAlignment="1">
      <alignment horizontal="center" vertical="center"/>
    </xf>
    <xf numFmtId="0" fontId="61" fillId="11" borderId="23" xfId="0" applyFont="1" applyFill="1" applyBorder="1" applyAlignment="1">
      <alignment vertical="center" wrapText="1"/>
    </xf>
    <xf numFmtId="0" fontId="61" fillId="11" borderId="43" xfId="0" applyFont="1" applyFill="1" applyBorder="1" applyAlignment="1">
      <alignment vertical="center" wrapText="1"/>
    </xf>
    <xf numFmtId="0" fontId="62" fillId="13" borderId="0" xfId="3" applyFont="1" applyFill="1" applyAlignment="1">
      <alignment horizontal="left" vertical="center" wrapText="1"/>
    </xf>
    <xf numFmtId="0" fontId="61" fillId="13" borderId="48" xfId="0" applyFont="1" applyFill="1" applyBorder="1" applyAlignment="1">
      <alignment vertical="center" wrapText="1"/>
    </xf>
    <xf numFmtId="0" fontId="61" fillId="11" borderId="29" xfId="0" applyFont="1" applyFill="1" applyBorder="1" applyAlignment="1">
      <alignment vertical="center"/>
    </xf>
    <xf numFmtId="0" fontId="54" fillId="10" borderId="0" xfId="0" applyFont="1" applyFill="1" applyAlignment="1">
      <alignment horizontal="center" vertical="center"/>
    </xf>
    <xf numFmtId="0" fontId="49" fillId="10" borderId="0" xfId="0" applyFont="1" applyFill="1" applyAlignment="1">
      <alignment horizontal="center" vertical="center" wrapText="1"/>
    </xf>
    <xf numFmtId="0" fontId="70" fillId="13" borderId="0" xfId="0" applyFont="1" applyFill="1" applyAlignment="1">
      <alignment vertical="center" wrapText="1"/>
    </xf>
    <xf numFmtId="0" fontId="60" fillId="12" borderId="0" xfId="0" applyFont="1" applyFill="1" applyAlignment="1">
      <alignment vertical="center"/>
    </xf>
    <xf numFmtId="0" fontId="49" fillId="13" borderId="0" xfId="0" applyFont="1" applyFill="1" applyAlignment="1">
      <alignment horizontal="center" vertical="center" wrapText="1"/>
    </xf>
    <xf numFmtId="0" fontId="71" fillId="10" borderId="0" xfId="0" applyFont="1" applyFill="1" applyAlignment="1">
      <alignment vertical="center" wrapText="1"/>
    </xf>
    <xf numFmtId="0" fontId="38" fillId="10" borderId="0" xfId="0" applyFont="1" applyFill="1" applyAlignment="1">
      <alignment horizontal="center" vertical="center" wrapText="1"/>
    </xf>
    <xf numFmtId="0" fontId="72" fillId="0" borderId="22" xfId="0" applyFont="1" applyBorder="1" applyAlignment="1">
      <alignment horizontal="left" vertical="center"/>
    </xf>
    <xf numFmtId="0" fontId="61" fillId="13" borderId="24" xfId="0" applyFont="1" applyFill="1" applyBorder="1" applyAlignment="1">
      <alignment horizontal="left" vertical="center" wrapText="1"/>
    </xf>
    <xf numFmtId="0" fontId="61" fillId="13" borderId="24" xfId="0" applyFont="1" applyFill="1" applyBorder="1" applyAlignment="1">
      <alignment vertical="center" wrapText="1"/>
    </xf>
    <xf numFmtId="0" fontId="61" fillId="3" borderId="48" xfId="0" applyFont="1" applyFill="1" applyBorder="1" applyAlignment="1">
      <alignment vertical="center" wrapText="1"/>
    </xf>
    <xf numFmtId="0" fontId="61" fillId="13" borderId="29" xfId="0" applyFont="1" applyFill="1" applyBorder="1" applyAlignment="1">
      <alignment vertical="center" wrapText="1"/>
    </xf>
    <xf numFmtId="0" fontId="54" fillId="8" borderId="58" xfId="0" applyFont="1" applyFill="1" applyBorder="1" applyAlignment="1">
      <alignment horizontal="center" vertical="center" wrapText="1"/>
    </xf>
    <xf numFmtId="0" fontId="28" fillId="3" borderId="0" xfId="3" applyFont="1" applyFill="1" applyAlignment="1">
      <alignment horizontal="left" vertical="center" wrapText="1"/>
    </xf>
    <xf numFmtId="0" fontId="61" fillId="3" borderId="50" xfId="3" applyFont="1" applyFill="1" applyBorder="1" applyAlignment="1">
      <alignment vertical="center" wrapText="1"/>
    </xf>
    <xf numFmtId="0" fontId="28" fillId="3" borderId="50" xfId="3" applyFont="1" applyFill="1" applyBorder="1" applyAlignment="1">
      <alignment vertical="center" wrapText="1"/>
    </xf>
    <xf numFmtId="0" fontId="56" fillId="13" borderId="100" xfId="3" applyFont="1" applyFill="1" applyBorder="1" applyAlignment="1">
      <alignment horizontal="left" vertical="center" wrapText="1"/>
    </xf>
    <xf numFmtId="0" fontId="61" fillId="11" borderId="25" xfId="0" applyFont="1" applyFill="1" applyBorder="1" applyAlignment="1">
      <alignment horizontal="left" vertical="center" wrapText="1"/>
    </xf>
    <xf numFmtId="0" fontId="61" fillId="12" borderId="23" xfId="0" applyFont="1" applyFill="1" applyBorder="1" applyAlignment="1">
      <alignment horizontal="left" vertical="center" wrapText="1"/>
    </xf>
    <xf numFmtId="0" fontId="61" fillId="10" borderId="23" xfId="0" applyFont="1" applyFill="1" applyBorder="1" applyAlignment="1">
      <alignment horizontal="left" vertical="center" wrapText="1"/>
    </xf>
    <xf numFmtId="0" fontId="61" fillId="3" borderId="43" xfId="0" applyFont="1" applyFill="1" applyBorder="1" applyAlignment="1">
      <alignment horizontal="left" vertical="center" wrapText="1"/>
    </xf>
    <xf numFmtId="0" fontId="61" fillId="11" borderId="5" xfId="0" applyFont="1" applyFill="1" applyBorder="1" applyAlignment="1">
      <alignment horizontal="left" vertical="center" wrapText="1"/>
    </xf>
    <xf numFmtId="0" fontId="61" fillId="12" borderId="48" xfId="0" applyFont="1" applyFill="1" applyBorder="1" applyAlignment="1">
      <alignment horizontal="left" vertical="center" wrapText="1"/>
    </xf>
    <xf numFmtId="0" fontId="61" fillId="13" borderId="29" xfId="0" applyFont="1" applyFill="1" applyBorder="1" applyAlignment="1">
      <alignment vertical="center"/>
    </xf>
    <xf numFmtId="0" fontId="61" fillId="13" borderId="23" xfId="0" applyFont="1" applyFill="1" applyBorder="1" applyAlignment="1">
      <alignment horizontal="left" vertical="center" wrapText="1"/>
    </xf>
    <xf numFmtId="0" fontId="61" fillId="13" borderId="44" xfId="0" applyFont="1" applyFill="1" applyBorder="1" applyAlignment="1">
      <alignment vertical="center"/>
    </xf>
    <xf numFmtId="0" fontId="61" fillId="13" borderId="45" xfId="0" applyFont="1" applyFill="1" applyBorder="1" applyAlignment="1">
      <alignment vertical="center"/>
    </xf>
    <xf numFmtId="0" fontId="61" fillId="13" borderId="8" xfId="0" applyFont="1" applyFill="1" applyBorder="1" applyAlignment="1">
      <alignment vertical="center"/>
    </xf>
    <xf numFmtId="0" fontId="61" fillId="0" borderId="48" xfId="0" applyFont="1" applyBorder="1" applyAlignment="1">
      <alignment horizontal="left" vertical="center"/>
    </xf>
    <xf numFmtId="0" fontId="61" fillId="0" borderId="48" xfId="0" applyFont="1" applyBorder="1" applyAlignment="1">
      <alignment vertical="center" wrapText="1"/>
    </xf>
    <xf numFmtId="0" fontId="74" fillId="8" borderId="58" xfId="0" applyFont="1" applyFill="1" applyBorder="1" applyAlignment="1">
      <alignment horizontal="center" vertical="center"/>
    </xf>
    <xf numFmtId="49" fontId="0" fillId="14" borderId="82" xfId="0"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Protection="1">
      <protection locked="0"/>
    </xf>
    <xf numFmtId="0" fontId="16" fillId="0" borderId="16" xfId="0" applyFont="1" applyBorder="1" applyAlignment="1" applyProtection="1">
      <alignment horizontal="left" vertical="center"/>
      <protection locked="0"/>
    </xf>
    <xf numFmtId="0" fontId="16" fillId="0" borderId="16" xfId="0" applyFont="1" applyBorder="1" applyAlignment="1" applyProtection="1">
      <alignment horizontal="center" vertical="center"/>
      <protection locked="0"/>
    </xf>
    <xf numFmtId="0" fontId="17" fillId="0" borderId="0" xfId="0" applyFont="1" applyAlignment="1" applyProtection="1">
      <alignment horizontal="lef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9" fillId="20" borderId="74" xfId="0" applyFont="1" applyFill="1" applyBorder="1" applyAlignment="1" applyProtection="1">
      <alignment horizontal="center" vertical="center" wrapText="1"/>
      <protection locked="0"/>
    </xf>
    <xf numFmtId="49" fontId="19" fillId="20" borderId="75" xfId="0" applyNumberFormat="1" applyFont="1" applyFill="1" applyBorder="1" applyAlignment="1" applyProtection="1">
      <alignment horizontal="center" vertical="center" wrapText="1"/>
      <protection locked="0"/>
    </xf>
    <xf numFmtId="49" fontId="19" fillId="17" borderId="76" xfId="0" applyNumberFormat="1" applyFont="1" applyFill="1" applyBorder="1" applyAlignment="1" applyProtection="1">
      <alignment horizontal="center" vertical="center" wrapText="1"/>
      <protection locked="0"/>
    </xf>
    <xf numFmtId="1" fontId="21" fillId="0" borderId="0" xfId="4" applyNumberFormat="1" applyFont="1" applyAlignment="1" applyProtection="1">
      <alignment horizontal="center" vertical="center" wrapText="1"/>
      <protection locked="0"/>
    </xf>
    <xf numFmtId="0" fontId="9" fillId="0" borderId="0" xfId="0" applyFont="1" applyAlignment="1" applyProtection="1">
      <alignment vertical="center" wrapText="1"/>
      <protection locked="0"/>
    </xf>
    <xf numFmtId="164" fontId="9" fillId="0" borderId="0" xfId="4" applyNumberFormat="1" applyFont="1" applyAlignment="1" applyProtection="1">
      <alignment horizontal="center" vertical="center" wrapText="1"/>
      <protection locked="0"/>
    </xf>
    <xf numFmtId="0" fontId="9" fillId="0" borderId="77" xfId="4" applyNumberFormat="1" applyFont="1" applyBorder="1" applyAlignment="1" applyProtection="1">
      <alignment horizontal="center" vertical="center" wrapText="1"/>
      <protection locked="0"/>
    </xf>
    <xf numFmtId="0" fontId="14" fillId="0" borderId="0" xfId="0" applyFont="1" applyProtection="1">
      <protection locked="0"/>
    </xf>
    <xf numFmtId="0" fontId="13" fillId="0" borderId="0" xfId="0" applyFont="1" applyProtection="1">
      <protection locked="0"/>
    </xf>
    <xf numFmtId="0" fontId="13" fillId="0" borderId="0" xfId="0" applyFont="1" applyAlignment="1" applyProtection="1">
      <alignment horizontal="left" vertical="center"/>
      <protection locked="0"/>
    </xf>
    <xf numFmtId="0" fontId="13" fillId="0" borderId="69" xfId="0" applyFont="1" applyBorder="1" applyAlignment="1" applyProtection="1">
      <alignment horizontal="left" vertical="center"/>
      <protection locked="0"/>
    </xf>
    <xf numFmtId="0" fontId="14" fillId="0" borderId="0" xfId="0" applyFont="1" applyAlignment="1" applyProtection="1">
      <alignment horizontal="justify" vertical="center" wrapText="1"/>
      <protection locked="0"/>
    </xf>
    <xf numFmtId="0" fontId="14" fillId="0" borderId="0" xfId="0" applyFont="1" applyAlignment="1" applyProtection="1">
      <alignment horizontal="left" vertical="top" wrapText="1"/>
      <protection locked="0"/>
    </xf>
    <xf numFmtId="0" fontId="15" fillId="0" borderId="0" xfId="0" applyFont="1" applyProtection="1">
      <protection locked="0"/>
    </xf>
    <xf numFmtId="0" fontId="15" fillId="0" borderId="0" xfId="0" applyFont="1" applyAlignment="1" applyProtection="1">
      <alignment vertical="top"/>
      <protection locked="0"/>
    </xf>
    <xf numFmtId="0" fontId="2" fillId="19" borderId="71" xfId="0" applyFont="1" applyFill="1" applyBorder="1" applyAlignment="1" applyProtection="1">
      <alignment horizontal="center" vertical="center"/>
      <protection locked="0"/>
    </xf>
    <xf numFmtId="0" fontId="4" fillId="14" borderId="72" xfId="0" applyFont="1" applyFill="1" applyBorder="1" applyAlignment="1" applyProtection="1">
      <alignment horizontal="left" vertical="center" wrapText="1"/>
      <protection locked="0"/>
    </xf>
    <xf numFmtId="0" fontId="0" fillId="14" borderId="72" xfId="0" applyFill="1" applyBorder="1" applyAlignment="1" applyProtection="1">
      <alignment horizontal="left" vertical="center" wrapText="1"/>
      <protection locked="0"/>
    </xf>
    <xf numFmtId="0" fontId="0" fillId="14" borderId="72" xfId="0" applyFill="1" applyBorder="1" applyAlignment="1" applyProtection="1">
      <alignment horizontal="center" vertical="center"/>
      <protection locked="0"/>
    </xf>
    <xf numFmtId="0" fontId="0" fillId="14" borderId="73" xfId="0" applyFill="1" applyBorder="1" applyAlignment="1" applyProtection="1">
      <alignment horizontal="left" vertical="center" wrapText="1"/>
      <protection locked="0"/>
    </xf>
    <xf numFmtId="0" fontId="4" fillId="0" borderId="72" xfId="0" applyFont="1" applyBorder="1" applyAlignment="1" applyProtection="1">
      <alignment horizontal="left" vertical="center" wrapText="1"/>
      <protection locked="0"/>
    </xf>
    <xf numFmtId="0" fontId="0" fillId="0" borderId="72" xfId="0" applyBorder="1" applyAlignment="1" applyProtection="1">
      <alignment horizontal="left" vertical="center" wrapText="1"/>
      <protection locked="0"/>
    </xf>
    <xf numFmtId="0" fontId="0" fillId="0" borderId="72" xfId="0" applyBorder="1" applyAlignment="1" applyProtection="1">
      <alignment horizontal="center" vertical="center"/>
      <protection locked="0"/>
    </xf>
    <xf numFmtId="0" fontId="9" fillId="0" borderId="0" xfId="0" applyFont="1" applyAlignment="1" applyProtection="1">
      <alignment horizontal="center" vertical="center" wrapText="1"/>
      <protection locked="0"/>
    </xf>
    <xf numFmtId="0" fontId="9" fillId="0" borderId="0" xfId="0" applyFont="1" applyAlignment="1" applyProtection="1">
      <alignment wrapText="1"/>
      <protection locked="0"/>
    </xf>
    <xf numFmtId="0" fontId="13" fillId="0" borderId="0" xfId="0" applyFont="1" applyAlignment="1" applyProtection="1">
      <alignment vertical="center"/>
      <protection locked="0"/>
    </xf>
    <xf numFmtId="0" fontId="19" fillId="20" borderId="0" xfId="4" applyNumberFormat="1" applyFont="1" applyFill="1" applyBorder="1" applyAlignment="1" applyProtection="1">
      <alignment horizontal="center" vertical="center" wrapText="1"/>
      <protection locked="0"/>
    </xf>
    <xf numFmtId="49" fontId="22" fillId="0" borderId="0" xfId="0" applyNumberFormat="1" applyFont="1" applyAlignment="1" applyProtection="1">
      <alignment horizontal="center" vertical="center" wrapText="1"/>
      <protection locked="0"/>
    </xf>
    <xf numFmtId="165" fontId="9" fillId="0" borderId="0" xfId="4" applyNumberFormat="1" applyFont="1" applyAlignment="1" applyProtection="1">
      <alignment horizontal="left" vertical="center" wrapText="1"/>
      <protection locked="0"/>
    </xf>
    <xf numFmtId="0" fontId="9" fillId="0" borderId="0" xfId="0" applyFont="1" applyAlignment="1" applyProtection="1">
      <alignment horizontal="left" vertical="center" wrapText="1"/>
      <protection locked="0"/>
    </xf>
    <xf numFmtId="0" fontId="0" fillId="14" borderId="82" xfId="0" applyFill="1" applyBorder="1" applyAlignment="1" applyProtection="1">
      <alignment horizontal="center" vertical="center"/>
      <protection locked="0"/>
    </xf>
    <xf numFmtId="0" fontId="0" fillId="14" borderId="84" xfId="0" applyFill="1" applyBorder="1" applyAlignment="1" applyProtection="1">
      <alignment horizontal="center" vertical="center"/>
      <protection locked="0"/>
    </xf>
    <xf numFmtId="0" fontId="29" fillId="13" borderId="0" xfId="0" applyFont="1" applyFill="1" applyAlignment="1">
      <alignment wrapText="1"/>
    </xf>
    <xf numFmtId="0" fontId="29" fillId="13" borderId="0" xfId="0" applyFont="1" applyFill="1" applyAlignment="1">
      <alignment horizontal="left"/>
    </xf>
    <xf numFmtId="0" fontId="31" fillId="13" borderId="0" xfId="0" applyFont="1" applyFill="1" applyAlignment="1">
      <alignment vertical="center"/>
    </xf>
    <xf numFmtId="0" fontId="29" fillId="13" borderId="0" xfId="0" applyFont="1" applyFill="1" applyAlignment="1">
      <alignment vertical="center"/>
    </xf>
    <xf numFmtId="0" fontId="82" fillId="19" borderId="90" xfId="0" applyFont="1" applyFill="1" applyBorder="1" applyAlignment="1">
      <alignment horizontal="center" vertical="center"/>
    </xf>
    <xf numFmtId="0" fontId="82" fillId="19" borderId="72" xfId="0" applyFont="1" applyFill="1" applyBorder="1" applyAlignment="1">
      <alignment horizontal="center" vertical="center"/>
    </xf>
    <xf numFmtId="0" fontId="82" fillId="19" borderId="72" xfId="0" applyFont="1" applyFill="1" applyBorder="1" applyAlignment="1">
      <alignment horizontal="center" vertical="center" wrapText="1"/>
    </xf>
    <xf numFmtId="0" fontId="83" fillId="19" borderId="104" xfId="0" applyFont="1" applyFill="1" applyBorder="1" applyAlignment="1">
      <alignment horizontal="center" vertical="center"/>
    </xf>
    <xf numFmtId="0" fontId="83" fillId="19" borderId="105" xfId="0" applyFont="1" applyFill="1" applyBorder="1" applyAlignment="1">
      <alignment horizontal="center" vertical="center" wrapText="1"/>
    </xf>
    <xf numFmtId="0" fontId="30" fillId="19" borderId="104" xfId="0" applyFont="1" applyFill="1" applyBorder="1" applyAlignment="1">
      <alignment horizontal="center" vertical="center"/>
    </xf>
    <xf numFmtId="0" fontId="30" fillId="19" borderId="105" xfId="0" applyFont="1" applyFill="1" applyBorder="1" applyAlignment="1">
      <alignment horizontal="center" vertical="center"/>
    </xf>
    <xf numFmtId="0" fontId="4" fillId="0" borderId="0" xfId="5" applyFont="1" applyAlignment="1">
      <alignment horizontal="left" vertical="center" wrapText="1"/>
    </xf>
    <xf numFmtId="0" fontId="8" fillId="27" borderId="108" xfId="2" applyFont="1" applyFill="1" applyBorder="1" applyAlignment="1" applyProtection="1">
      <alignment horizontal="center" vertical="center"/>
    </xf>
    <xf numFmtId="0" fontId="8" fillId="27" borderId="110" xfId="2" applyFont="1" applyFill="1" applyBorder="1" applyAlignment="1" applyProtection="1">
      <alignment horizontal="left" vertical="center"/>
    </xf>
    <xf numFmtId="0" fontId="8" fillId="27" borderId="110" xfId="2" applyFont="1" applyFill="1" applyBorder="1" applyAlignment="1" applyProtection="1">
      <alignment horizontal="left" vertical="center" wrapText="1"/>
    </xf>
    <xf numFmtId="14" fontId="8" fillId="27" borderId="110" xfId="2" applyNumberFormat="1" applyFont="1" applyFill="1" applyBorder="1" applyAlignment="1" applyProtection="1">
      <alignment horizontal="center" vertical="center"/>
    </xf>
    <xf numFmtId="14" fontId="8" fillId="27" borderId="109" xfId="2" applyNumberFormat="1" applyFont="1" applyFill="1" applyBorder="1" applyAlignment="1" applyProtection="1">
      <alignment horizontal="center" vertical="center"/>
    </xf>
    <xf numFmtId="0" fontId="8" fillId="27" borderId="79" xfId="2" applyFont="1" applyFill="1" applyBorder="1" applyAlignment="1" applyProtection="1">
      <alignment horizontal="left" vertical="center"/>
    </xf>
    <xf numFmtId="0" fontId="8" fillId="27" borderId="107" xfId="2" applyFont="1" applyFill="1" applyBorder="1" applyAlignment="1" applyProtection="1">
      <alignment horizontal="center" vertical="center"/>
    </xf>
    <xf numFmtId="0" fontId="8" fillId="13" borderId="79" xfId="0" applyFont="1" applyFill="1" applyBorder="1" applyAlignment="1">
      <alignment horizontal="left" vertical="center" wrapText="1"/>
    </xf>
    <xf numFmtId="14" fontId="8" fillId="27" borderId="107" xfId="2" applyNumberFormat="1" applyFont="1" applyFill="1" applyBorder="1" applyAlignment="1" applyProtection="1">
      <alignment horizontal="center" vertical="center"/>
    </xf>
    <xf numFmtId="0" fontId="8" fillId="27" borderId="79" xfId="2" applyFont="1" applyFill="1" applyBorder="1" applyAlignment="1" applyProtection="1">
      <alignment horizontal="left" vertical="center" wrapText="1"/>
    </xf>
    <xf numFmtId="0" fontId="12" fillId="13" borderId="106" xfId="0" applyFont="1" applyFill="1" applyBorder="1" applyAlignment="1">
      <alignment horizontal="left" vertical="center" wrapText="1"/>
    </xf>
    <xf numFmtId="0" fontId="10" fillId="13" borderId="107" xfId="0" applyFont="1" applyFill="1" applyBorder="1" applyAlignment="1">
      <alignment horizontal="left" vertical="center" wrapText="1"/>
    </xf>
    <xf numFmtId="0" fontId="12" fillId="27" borderId="106" xfId="0" applyFont="1" applyFill="1" applyBorder="1" applyAlignment="1">
      <alignment horizontal="left" vertical="center" wrapText="1"/>
    </xf>
    <xf numFmtId="0" fontId="10" fillId="27" borderId="107" xfId="0" applyFont="1" applyFill="1" applyBorder="1" applyAlignment="1">
      <alignment horizontal="left" vertical="center" wrapText="1"/>
    </xf>
    <xf numFmtId="0" fontId="86" fillId="13" borderId="107" xfId="0" applyFont="1" applyFill="1" applyBorder="1" applyAlignment="1">
      <alignment horizontal="left" vertical="center" wrapText="1"/>
    </xf>
    <xf numFmtId="0" fontId="86" fillId="27" borderId="107" xfId="0" applyFont="1" applyFill="1" applyBorder="1" applyAlignment="1">
      <alignment horizontal="left" vertical="center" wrapText="1"/>
    </xf>
    <xf numFmtId="0" fontId="86" fillId="27" borderId="109" xfId="0" applyFont="1" applyFill="1" applyBorder="1" applyAlignment="1">
      <alignment horizontal="left" vertical="center" wrapText="1"/>
    </xf>
    <xf numFmtId="0" fontId="84" fillId="13" borderId="106" xfId="2" applyFont="1" applyFill="1" applyBorder="1" applyAlignment="1" applyProtection="1">
      <alignment horizontal="left" vertical="center" wrapText="1" indent="2"/>
    </xf>
    <xf numFmtId="0" fontId="84" fillId="27" borderId="106" xfId="2" applyFont="1" applyFill="1" applyBorder="1" applyAlignment="1" applyProtection="1">
      <alignment horizontal="left" vertical="center" wrapText="1" indent="2"/>
    </xf>
    <xf numFmtId="0" fontId="84" fillId="27" borderId="108" xfId="2" applyFont="1" applyFill="1" applyBorder="1" applyAlignment="1" applyProtection="1">
      <alignment horizontal="left" vertical="center" wrapText="1" indent="2"/>
    </xf>
    <xf numFmtId="0" fontId="10" fillId="28" borderId="14" xfId="5" applyFont="1" applyFill="1" applyBorder="1" applyAlignment="1" applyProtection="1">
      <alignment horizontal="justify" vertical="center" wrapText="1"/>
      <protection locked="0"/>
    </xf>
    <xf numFmtId="0" fontId="25" fillId="28" borderId="14" xfId="5" applyFont="1" applyFill="1" applyBorder="1" applyAlignment="1" applyProtection="1">
      <alignment horizontal="justify" vertical="center" wrapText="1"/>
      <protection locked="0"/>
    </xf>
    <xf numFmtId="0" fontId="8" fillId="27" borderId="106" xfId="2" applyFont="1" applyFill="1" applyBorder="1" applyAlignment="1" applyProtection="1">
      <alignment horizontal="center" vertical="center"/>
    </xf>
    <xf numFmtId="0" fontId="8" fillId="13" borderId="106" xfId="0" applyFont="1" applyFill="1" applyBorder="1" applyAlignment="1">
      <alignment horizontal="center" vertical="center" wrapText="1"/>
    </xf>
    <xf numFmtId="0" fontId="8" fillId="27" borderId="110" xfId="2" applyFont="1" applyFill="1" applyBorder="1" applyAlignment="1" applyProtection="1">
      <alignment horizontal="center" vertical="center" wrapText="1"/>
    </xf>
    <xf numFmtId="0" fontId="61" fillId="0" borderId="43" xfId="0" applyFont="1" applyBorder="1" applyAlignment="1">
      <alignment vertical="center"/>
    </xf>
    <xf numFmtId="0" fontId="49" fillId="4" borderId="23" xfId="0" applyFont="1" applyFill="1" applyBorder="1" applyAlignment="1" applyProtection="1">
      <alignment horizontal="center" vertical="center" wrapText="1"/>
      <protection locked="0"/>
    </xf>
    <xf numFmtId="0" fontId="0" fillId="13" borderId="0" xfId="0" applyFill="1" applyAlignment="1">
      <alignment horizontal="center" vertical="center"/>
    </xf>
    <xf numFmtId="0" fontId="0" fillId="0" borderId="0" xfId="0" applyAlignment="1" applyProtection="1">
      <alignment horizontal="center"/>
      <protection locked="0"/>
    </xf>
    <xf numFmtId="49" fontId="61" fillId="18" borderId="23" xfId="0" applyNumberFormat="1" applyFont="1" applyFill="1" applyBorder="1" applyAlignment="1" applyProtection="1">
      <alignment vertical="center" wrapText="1"/>
      <protection locked="0"/>
    </xf>
    <xf numFmtId="49" fontId="61" fillId="18" borderId="35" xfId="0" applyNumberFormat="1" applyFont="1" applyFill="1" applyBorder="1" applyAlignment="1" applyProtection="1">
      <alignment vertical="center" wrapText="1"/>
      <protection locked="0"/>
    </xf>
    <xf numFmtId="49" fontId="50" fillId="23" borderId="39" xfId="3" applyNumberFormat="1" applyFont="1" applyFill="1" applyBorder="1" applyAlignment="1" applyProtection="1">
      <alignment horizontal="center" vertical="center" wrapText="1"/>
      <protection locked="0"/>
    </xf>
    <xf numFmtId="49" fontId="50" fillId="23" borderId="48" xfId="3" applyNumberFormat="1" applyFont="1" applyFill="1" applyBorder="1" applyAlignment="1" applyProtection="1">
      <alignment horizontal="center" vertical="center" wrapText="1"/>
      <protection locked="0"/>
    </xf>
    <xf numFmtId="49" fontId="49" fillId="4" borderId="17" xfId="0" applyNumberFormat="1" applyFont="1" applyFill="1" applyBorder="1" applyAlignment="1" applyProtection="1">
      <alignment horizontal="center" vertical="center" wrapText="1"/>
      <protection locked="0"/>
    </xf>
    <xf numFmtId="49" fontId="49" fillId="4" borderId="22" xfId="0" applyNumberFormat="1" applyFont="1" applyFill="1" applyBorder="1" applyAlignment="1" applyProtection="1">
      <alignment horizontal="center" vertical="center" wrapText="1"/>
      <protection locked="0"/>
    </xf>
    <xf numFmtId="49" fontId="49" fillId="4" borderId="46" xfId="0" applyNumberFormat="1" applyFont="1" applyFill="1" applyBorder="1" applyAlignment="1" applyProtection="1">
      <alignment horizontal="center" vertical="center" wrapText="1"/>
      <protection locked="0"/>
    </xf>
    <xf numFmtId="49" fontId="49" fillId="4" borderId="21" xfId="0" applyNumberFormat="1" applyFont="1" applyFill="1" applyBorder="1" applyAlignment="1" applyProtection="1">
      <alignment horizontal="center" vertical="center" wrapText="1"/>
      <protection locked="0"/>
    </xf>
    <xf numFmtId="49" fontId="49" fillId="4" borderId="56" xfId="0" applyNumberFormat="1" applyFont="1" applyFill="1" applyBorder="1" applyAlignment="1" applyProtection="1">
      <alignment horizontal="center" vertical="center" wrapText="1"/>
      <protection locked="0"/>
    </xf>
    <xf numFmtId="49" fontId="49" fillId="4" borderId="48" xfId="0" applyNumberFormat="1" applyFont="1" applyFill="1" applyBorder="1" applyAlignment="1" applyProtection="1">
      <alignment horizontal="center" vertical="center" wrapText="1"/>
      <protection locked="0"/>
    </xf>
    <xf numFmtId="49" fontId="49" fillId="4" borderId="57" xfId="0" applyNumberFormat="1" applyFont="1" applyFill="1" applyBorder="1" applyAlignment="1" applyProtection="1">
      <alignment horizontal="center" vertical="center" wrapText="1"/>
      <protection locked="0"/>
    </xf>
    <xf numFmtId="49" fontId="61" fillId="18" borderId="49" xfId="0" applyNumberFormat="1" applyFont="1" applyFill="1" applyBorder="1" applyAlignment="1" applyProtection="1">
      <alignment vertical="center" wrapText="1"/>
      <protection locked="0"/>
    </xf>
    <xf numFmtId="0" fontId="54" fillId="8" borderId="2" xfId="0" applyFont="1" applyFill="1" applyBorder="1" applyAlignment="1">
      <alignment horizontal="center" vertical="center" wrapText="1"/>
    </xf>
    <xf numFmtId="49" fontId="61" fillId="18" borderId="48" xfId="0" applyNumberFormat="1" applyFont="1" applyFill="1" applyBorder="1" applyAlignment="1" applyProtection="1">
      <alignment horizontal="left" vertical="center" wrapText="1"/>
      <protection locked="0"/>
    </xf>
    <xf numFmtId="49" fontId="61" fillId="18" borderId="49" xfId="0" applyNumberFormat="1" applyFont="1" applyFill="1" applyBorder="1" applyAlignment="1" applyProtection="1">
      <alignment horizontal="left" vertical="center" wrapText="1"/>
      <protection locked="0"/>
    </xf>
    <xf numFmtId="49" fontId="49" fillId="4" borderId="23" xfId="0" applyNumberFormat="1" applyFont="1" applyFill="1" applyBorder="1" applyAlignment="1" applyProtection="1">
      <alignment horizontal="center" vertical="center" wrapText="1"/>
      <protection locked="0"/>
    </xf>
    <xf numFmtId="0" fontId="61" fillId="3" borderId="23" xfId="0" applyFont="1" applyFill="1" applyBorder="1" applyAlignment="1">
      <alignment horizontal="left" vertical="center" wrapText="1"/>
    </xf>
    <xf numFmtId="0" fontId="61" fillId="3" borderId="25" xfId="0" applyFont="1" applyFill="1" applyBorder="1" applyAlignment="1">
      <alignment horizontal="left" vertical="center" wrapText="1"/>
    </xf>
    <xf numFmtId="49" fontId="49" fillId="4" borderId="43" xfId="0" applyNumberFormat="1" applyFont="1" applyFill="1" applyBorder="1" applyAlignment="1" applyProtection="1">
      <alignment horizontal="center" vertical="center" wrapText="1"/>
      <protection locked="0"/>
    </xf>
    <xf numFmtId="49" fontId="49" fillId="4" borderId="19" xfId="0" applyNumberFormat="1" applyFont="1" applyFill="1" applyBorder="1" applyAlignment="1" applyProtection="1">
      <alignment horizontal="center" vertical="center" wrapText="1"/>
      <protection locked="0"/>
    </xf>
    <xf numFmtId="49" fontId="61" fillId="18" borderId="23" xfId="0" applyNumberFormat="1" applyFont="1" applyFill="1" applyBorder="1" applyAlignment="1" applyProtection="1">
      <alignment horizontal="left" vertical="center" wrapText="1"/>
      <protection locked="0"/>
    </xf>
    <xf numFmtId="49" fontId="61" fillId="18" borderId="25" xfId="0" applyNumberFormat="1" applyFont="1" applyFill="1" applyBorder="1" applyAlignment="1" applyProtection="1">
      <alignment horizontal="left" vertical="center" wrapText="1"/>
      <protection locked="0"/>
    </xf>
    <xf numFmtId="0" fontId="61" fillId="3" borderId="23" xfId="0" applyFont="1" applyFill="1" applyBorder="1" applyAlignment="1">
      <alignment horizontal="left" vertical="center"/>
    </xf>
    <xf numFmtId="0" fontId="61" fillId="11" borderId="48" xfId="0" applyFont="1" applyFill="1" applyBorder="1" applyAlignment="1">
      <alignment horizontal="left" vertical="center"/>
    </xf>
    <xf numFmtId="0" fontId="0" fillId="0" borderId="91" xfId="0" applyBorder="1" applyAlignment="1" applyProtection="1">
      <alignment horizontal="center" vertical="center"/>
      <protection hidden="1"/>
    </xf>
    <xf numFmtId="0" fontId="0" fillId="13" borderId="0" xfId="0" applyFill="1" applyAlignment="1" applyProtection="1">
      <alignment horizontal="center" vertical="center"/>
      <protection hidden="1"/>
    </xf>
    <xf numFmtId="0" fontId="0" fillId="0" borderId="0" xfId="0" applyAlignment="1" applyProtection="1">
      <alignment horizontal="center" vertical="center"/>
      <protection hidden="1"/>
    </xf>
    <xf numFmtId="0" fontId="0" fillId="0" borderId="92" xfId="0" applyBorder="1" applyAlignment="1" applyProtection="1">
      <alignment horizontal="center" vertical="center"/>
      <protection hidden="1"/>
    </xf>
    <xf numFmtId="0" fontId="0" fillId="0" borderId="91" xfId="0" applyBorder="1" applyAlignment="1" applyProtection="1">
      <alignment horizontal="left" vertical="center"/>
      <protection hidden="1"/>
    </xf>
    <xf numFmtId="49" fontId="0" fillId="0" borderId="93" xfId="0" applyNumberFormat="1" applyBorder="1" applyAlignment="1" applyProtection="1">
      <alignment horizontal="center" vertical="center"/>
      <protection hidden="1"/>
    </xf>
    <xf numFmtId="0" fontId="0" fillId="0" borderId="0" xfId="0" applyAlignment="1" applyProtection="1">
      <alignment horizontal="left" vertical="center"/>
      <protection hidden="1"/>
    </xf>
    <xf numFmtId="1" fontId="28" fillId="23" borderId="62" xfId="3" applyNumberFormat="1" applyFont="1" applyFill="1" applyBorder="1" applyAlignment="1" applyProtection="1">
      <alignment horizontal="center" vertical="center" wrapText="1"/>
      <protection locked="0"/>
    </xf>
    <xf numFmtId="0" fontId="60" fillId="4" borderId="23" xfId="0" applyFont="1" applyFill="1" applyBorder="1" applyProtection="1">
      <protection locked="0"/>
    </xf>
    <xf numFmtId="49" fontId="49" fillId="4" borderId="30" xfId="0" applyNumberFormat="1" applyFont="1" applyFill="1" applyBorder="1" applyAlignment="1" applyProtection="1">
      <alignment horizontal="center" vertical="center" wrapText="1"/>
      <protection locked="0"/>
    </xf>
    <xf numFmtId="1" fontId="28" fillId="4" borderId="33" xfId="0" applyNumberFormat="1" applyFont="1" applyFill="1" applyBorder="1" applyAlignment="1" applyProtection="1">
      <alignment horizontal="center" vertical="center" wrapText="1"/>
      <protection locked="0"/>
    </xf>
    <xf numFmtId="1" fontId="28" fillId="4" borderId="52" xfId="0" applyNumberFormat="1" applyFont="1" applyFill="1" applyBorder="1" applyAlignment="1" applyProtection="1">
      <alignment horizontal="center" vertical="center" wrapText="1"/>
      <protection locked="0"/>
    </xf>
    <xf numFmtId="49" fontId="50" fillId="4" borderId="39" xfId="0" applyNumberFormat="1" applyFont="1" applyFill="1" applyBorder="1" applyAlignment="1" applyProtection="1">
      <alignment horizontal="center" vertical="center"/>
      <protection locked="0"/>
    </xf>
    <xf numFmtId="0" fontId="14" fillId="0" borderId="0" xfId="0" applyFont="1" applyAlignment="1" applyProtection="1">
      <alignment horizontal="justify" vertical="center" wrapText="1"/>
      <protection locked="0"/>
    </xf>
    <xf numFmtId="0" fontId="14" fillId="0" borderId="70" xfId="0" applyFont="1" applyBorder="1" applyAlignment="1" applyProtection="1">
      <alignment horizontal="justify" vertical="center" wrapText="1"/>
      <protection locked="0"/>
    </xf>
    <xf numFmtId="0" fontId="14" fillId="13" borderId="0" xfId="0" applyFont="1" applyFill="1" applyAlignment="1" applyProtection="1">
      <alignment horizontal="left" vertical="center" wrapText="1"/>
      <protection locked="0"/>
    </xf>
    <xf numFmtId="0" fontId="14" fillId="0" borderId="0" xfId="0" applyFont="1" applyAlignment="1" applyProtection="1">
      <alignment horizontal="left" vertical="center" wrapText="1"/>
      <protection locked="0"/>
    </xf>
    <xf numFmtId="0" fontId="13" fillId="0" borderId="0" xfId="0" applyFont="1" applyAlignment="1" applyProtection="1">
      <alignment horizontal="left" vertical="center"/>
      <protection locked="0"/>
    </xf>
    <xf numFmtId="0" fontId="13" fillId="0" borderId="69" xfId="0" applyFont="1" applyBorder="1" applyAlignment="1" applyProtection="1">
      <alignment horizontal="left" vertical="center"/>
      <protection locked="0"/>
    </xf>
    <xf numFmtId="0" fontId="31" fillId="13" borderId="72" xfId="0" applyFont="1" applyFill="1" applyBorder="1" applyAlignment="1">
      <alignment horizontal="left"/>
    </xf>
    <xf numFmtId="0" fontId="11" fillId="13" borderId="80" xfId="0" applyFont="1" applyFill="1" applyBorder="1" applyAlignment="1">
      <alignment horizontal="left" vertical="center" wrapText="1"/>
    </xf>
    <xf numFmtId="0" fontId="11" fillId="13" borderId="81" xfId="0" applyFont="1" applyFill="1" applyBorder="1" applyAlignment="1">
      <alignment horizontal="left" vertical="center" wrapText="1"/>
    </xf>
    <xf numFmtId="0" fontId="11" fillId="13" borderId="82" xfId="0" applyFont="1" applyFill="1" applyBorder="1" applyAlignment="1">
      <alignment horizontal="left" vertical="center" wrapText="1"/>
    </xf>
    <xf numFmtId="0" fontId="11" fillId="13" borderId="83" xfId="0" applyFont="1" applyFill="1" applyBorder="1" applyAlignment="1">
      <alignment horizontal="left" vertical="center" wrapText="1"/>
    </xf>
    <xf numFmtId="0" fontId="11" fillId="13" borderId="84" xfId="0" applyFont="1" applyFill="1" applyBorder="1" applyAlignment="1">
      <alignment horizontal="left" vertical="center" wrapText="1"/>
    </xf>
    <xf numFmtId="0" fontId="11" fillId="13" borderId="85" xfId="0" applyFont="1" applyFill="1" applyBorder="1" applyAlignment="1">
      <alignment horizontal="left" vertical="center" wrapText="1"/>
    </xf>
    <xf numFmtId="0" fontId="10" fillId="13" borderId="80" xfId="0" applyFont="1" applyFill="1" applyBorder="1" applyAlignment="1">
      <alignment horizontal="left" vertical="center" wrapText="1" indent="1"/>
    </xf>
    <xf numFmtId="0" fontId="10" fillId="13" borderId="91" xfId="0" applyFont="1" applyFill="1" applyBorder="1" applyAlignment="1">
      <alignment horizontal="left" vertical="center" wrapText="1" indent="1"/>
    </xf>
    <xf numFmtId="0" fontId="10" fillId="13" borderId="81" xfId="0" applyFont="1" applyFill="1" applyBorder="1" applyAlignment="1">
      <alignment horizontal="left" vertical="center" wrapText="1" indent="1"/>
    </xf>
    <xf numFmtId="0" fontId="10" fillId="13" borderId="82" xfId="0" applyFont="1" applyFill="1" applyBorder="1" applyAlignment="1">
      <alignment horizontal="left" vertical="center" wrapText="1" indent="1"/>
    </xf>
    <xf numFmtId="0" fontId="10" fillId="13" borderId="0" xfId="0" applyFont="1" applyFill="1" applyAlignment="1">
      <alignment horizontal="left" vertical="center" wrapText="1" indent="1"/>
    </xf>
    <xf numFmtId="0" fontId="10" fillId="13" borderId="83" xfId="0" applyFont="1" applyFill="1" applyBorder="1" applyAlignment="1">
      <alignment horizontal="left" vertical="center" wrapText="1" indent="1"/>
    </xf>
    <xf numFmtId="0" fontId="10" fillId="13" borderId="84" xfId="0" applyFont="1" applyFill="1" applyBorder="1" applyAlignment="1">
      <alignment horizontal="left" vertical="center" wrapText="1" indent="1"/>
    </xf>
    <xf numFmtId="0" fontId="10" fillId="13" borderId="72" xfId="0" applyFont="1" applyFill="1" applyBorder="1" applyAlignment="1">
      <alignment horizontal="left" vertical="center" wrapText="1" indent="1"/>
    </xf>
    <xf numFmtId="0" fontId="10" fillId="13" borderId="85" xfId="0" applyFont="1" applyFill="1" applyBorder="1" applyAlignment="1">
      <alignment horizontal="left" vertical="center" wrapText="1" indent="1"/>
    </xf>
    <xf numFmtId="0" fontId="38" fillId="3" borderId="0" xfId="0" applyFont="1" applyFill="1" applyAlignment="1">
      <alignment horizontal="left" vertical="center" wrapText="1"/>
    </xf>
    <xf numFmtId="0" fontId="80" fillId="10" borderId="43" xfId="0" applyFont="1" applyFill="1" applyBorder="1" applyAlignment="1">
      <alignment horizontal="left" vertical="center" wrapText="1"/>
    </xf>
    <xf numFmtId="0" fontId="80" fillId="10" borderId="35" xfId="0" applyFont="1" applyFill="1" applyBorder="1" applyAlignment="1">
      <alignment horizontal="left" vertical="center" wrapText="1"/>
    </xf>
    <xf numFmtId="0" fontId="80" fillId="10" borderId="19" xfId="0" applyFont="1" applyFill="1" applyBorder="1" applyAlignment="1">
      <alignment horizontal="left" vertical="center" wrapText="1"/>
    </xf>
    <xf numFmtId="0" fontId="28" fillId="7" borderId="12" xfId="0" applyFont="1" applyFill="1" applyBorder="1" applyAlignment="1">
      <alignment horizontal="left" vertical="center"/>
    </xf>
    <xf numFmtId="0" fontId="28" fillId="7" borderId="13" xfId="0" applyFont="1" applyFill="1" applyBorder="1" applyAlignment="1">
      <alignment horizontal="left" vertical="center"/>
    </xf>
    <xf numFmtId="0" fontId="75" fillId="15" borderId="33" xfId="0" applyFont="1" applyFill="1" applyBorder="1" applyAlignment="1" applyProtection="1">
      <alignment horizontal="center" vertical="center"/>
      <protection hidden="1"/>
    </xf>
    <xf numFmtId="0" fontId="75" fillId="15" borderId="34" xfId="0" applyFont="1" applyFill="1" applyBorder="1" applyAlignment="1" applyProtection="1">
      <alignment horizontal="center" vertical="center"/>
      <protection hidden="1"/>
    </xf>
    <xf numFmtId="0" fontId="28" fillId="26" borderId="12" xfId="0" applyFont="1" applyFill="1" applyBorder="1" applyAlignment="1">
      <alignment horizontal="left" vertical="center" wrapText="1"/>
    </xf>
    <xf numFmtId="0" fontId="28" fillId="26" borderId="13" xfId="0" applyFont="1" applyFill="1" applyBorder="1" applyAlignment="1">
      <alignment horizontal="left" vertical="center" wrapText="1"/>
    </xf>
    <xf numFmtId="0" fontId="50" fillId="7" borderId="89" xfId="3" applyFont="1" applyFill="1" applyBorder="1" applyAlignment="1">
      <alignment horizontal="left" vertical="center" wrapText="1"/>
    </xf>
    <xf numFmtId="0" fontId="50" fillId="7" borderId="21" xfId="3" applyFont="1" applyFill="1" applyBorder="1" applyAlignment="1">
      <alignment horizontal="left" vertical="center" wrapText="1"/>
    </xf>
    <xf numFmtId="0" fontId="50" fillId="7" borderId="22" xfId="3" applyFont="1" applyFill="1" applyBorder="1" applyAlignment="1">
      <alignment horizontal="left" vertical="center" wrapText="1"/>
    </xf>
    <xf numFmtId="49" fontId="28" fillId="4" borderId="24" xfId="1" applyNumberFormat="1" applyFont="1" applyFill="1" applyBorder="1" applyAlignment="1" applyProtection="1">
      <alignment horizontal="left" vertical="center" wrapText="1"/>
      <protection locked="0"/>
    </xf>
    <xf numFmtId="49" fontId="28" fillId="4" borderId="21" xfId="1" applyNumberFormat="1" applyFont="1" applyFill="1" applyBorder="1" applyAlignment="1" applyProtection="1">
      <alignment horizontal="left" vertical="center" wrapText="1"/>
      <protection locked="0"/>
    </xf>
    <xf numFmtId="49" fontId="28" fillId="4" borderId="26" xfId="1" applyNumberFormat="1" applyFont="1" applyFill="1" applyBorder="1" applyAlignment="1" applyProtection="1">
      <alignment horizontal="left" vertical="center" wrapText="1"/>
      <protection locked="0"/>
    </xf>
    <xf numFmtId="0" fontId="28" fillId="7" borderId="66" xfId="3" applyFont="1" applyFill="1" applyBorder="1" applyAlignment="1">
      <alignment horizontal="left" vertical="center" wrapText="1"/>
    </xf>
    <xf numFmtId="0" fontId="28" fillId="7" borderId="39" xfId="3" applyFont="1" applyFill="1" applyBorder="1" applyAlignment="1">
      <alignment horizontal="left" vertical="center" wrapText="1"/>
    </xf>
    <xf numFmtId="0" fontId="28" fillId="26" borderId="39" xfId="3" applyFont="1" applyFill="1" applyBorder="1" applyAlignment="1">
      <alignment horizontal="right" vertical="center" wrapText="1" indent="1"/>
    </xf>
    <xf numFmtId="49" fontId="61" fillId="18" borderId="39" xfId="0" applyNumberFormat="1" applyFont="1" applyFill="1" applyBorder="1" applyAlignment="1" applyProtection="1">
      <alignment horizontal="left" vertical="center" wrapText="1"/>
      <protection locked="0"/>
    </xf>
    <xf numFmtId="49" fontId="61" fillId="18" borderId="40" xfId="0" applyNumberFormat="1" applyFont="1" applyFill="1" applyBorder="1" applyAlignment="1" applyProtection="1">
      <alignment horizontal="left" vertical="center" wrapText="1"/>
      <protection locked="0"/>
    </xf>
    <xf numFmtId="0" fontId="28" fillId="26" borderId="48" xfId="3" applyFont="1" applyFill="1" applyBorder="1" applyAlignment="1">
      <alignment horizontal="right" vertical="center" wrapText="1" indent="1"/>
    </xf>
    <xf numFmtId="0" fontId="28" fillId="7" borderId="44" xfId="3" applyFont="1" applyFill="1" applyBorder="1" applyAlignment="1">
      <alignment horizontal="right" vertical="center" wrapText="1"/>
    </xf>
    <xf numFmtId="0" fontId="28" fillId="7" borderId="45" xfId="3" applyFont="1" applyFill="1" applyBorder="1" applyAlignment="1">
      <alignment horizontal="right" vertical="center" wrapText="1"/>
    </xf>
    <xf numFmtId="0" fontId="28" fillId="7" borderId="64" xfId="3" applyFont="1" applyFill="1" applyBorder="1" applyAlignment="1">
      <alignment horizontal="right" vertical="center" wrapText="1"/>
    </xf>
    <xf numFmtId="0" fontId="28" fillId="7" borderId="50" xfId="3" applyFont="1" applyFill="1" applyBorder="1" applyAlignment="1">
      <alignment horizontal="right" vertical="center" wrapText="1"/>
    </xf>
    <xf numFmtId="49" fontId="61" fillId="18" borderId="44" xfId="0" applyNumberFormat="1" applyFont="1" applyFill="1" applyBorder="1" applyAlignment="1" applyProtection="1">
      <alignment horizontal="left" vertical="center" wrapText="1"/>
      <protection locked="0"/>
    </xf>
    <xf numFmtId="49" fontId="61" fillId="18" borderId="8" xfId="0" applyNumberFormat="1" applyFont="1" applyFill="1" applyBorder="1" applyAlignment="1" applyProtection="1">
      <alignment horizontal="left" vertical="center" wrapText="1"/>
      <protection locked="0"/>
    </xf>
    <xf numFmtId="49" fontId="61" fillId="18" borderId="64" xfId="0" applyNumberFormat="1" applyFont="1" applyFill="1" applyBorder="1" applyAlignment="1" applyProtection="1">
      <alignment horizontal="left" vertical="center" wrapText="1"/>
      <protection locked="0"/>
    </xf>
    <xf numFmtId="49" fontId="61" fillId="18" borderId="10" xfId="0" applyNumberFormat="1" applyFont="1" applyFill="1" applyBorder="1" applyAlignment="1" applyProtection="1">
      <alignment horizontal="left" vertical="center" wrapText="1"/>
      <protection locked="0"/>
    </xf>
    <xf numFmtId="0" fontId="28" fillId="7" borderId="32" xfId="0" applyFont="1" applyFill="1" applyBorder="1" applyAlignment="1">
      <alignment horizontal="left" vertical="center" wrapText="1"/>
    </xf>
    <xf numFmtId="0" fontId="28" fillId="7" borderId="33" xfId="0" applyFont="1" applyFill="1" applyBorder="1" applyAlignment="1">
      <alignment horizontal="left" vertical="center" wrapText="1"/>
    </xf>
    <xf numFmtId="0" fontId="28" fillId="7" borderId="33" xfId="0" applyFont="1" applyFill="1" applyBorder="1" applyAlignment="1">
      <alignment horizontal="right" vertical="center" wrapText="1"/>
    </xf>
    <xf numFmtId="49" fontId="28" fillId="18" borderId="65" xfId="0" applyNumberFormat="1" applyFont="1" applyFill="1" applyBorder="1" applyAlignment="1" applyProtection="1">
      <alignment horizontal="left" vertical="center" wrapText="1"/>
      <protection locked="0"/>
    </xf>
    <xf numFmtId="49" fontId="28" fillId="18" borderId="13" xfId="0" applyNumberFormat="1" applyFont="1" applyFill="1" applyBorder="1" applyAlignment="1" applyProtection="1">
      <alignment horizontal="left" vertical="center" wrapText="1"/>
      <protection locked="0"/>
    </xf>
    <xf numFmtId="49" fontId="28" fillId="18" borderId="14" xfId="0" applyNumberFormat="1" applyFont="1" applyFill="1" applyBorder="1" applyAlignment="1" applyProtection="1">
      <alignment horizontal="left" vertical="center" wrapText="1"/>
      <protection locked="0"/>
    </xf>
    <xf numFmtId="0" fontId="28" fillId="26" borderId="55" xfId="0" applyFont="1" applyFill="1" applyBorder="1" applyAlignment="1">
      <alignment horizontal="left" vertical="center" wrapText="1"/>
    </xf>
    <xf numFmtId="0" fontId="28" fillId="7" borderId="65" xfId="0" applyFont="1" applyFill="1" applyBorder="1" applyAlignment="1">
      <alignment horizontal="right" vertical="center" wrapText="1"/>
    </xf>
    <xf numFmtId="0" fontId="28" fillId="7" borderId="55" xfId="0" applyFont="1" applyFill="1" applyBorder="1" applyAlignment="1">
      <alignment horizontal="right" vertical="center" wrapText="1"/>
    </xf>
    <xf numFmtId="0" fontId="28" fillId="7" borderId="11" xfId="3" applyFont="1" applyFill="1" applyBorder="1" applyAlignment="1">
      <alignment horizontal="left" vertical="center" wrapText="1"/>
    </xf>
    <xf numFmtId="0" fontId="28" fillId="7" borderId="102" xfId="3" applyFont="1" applyFill="1" applyBorder="1" applyAlignment="1">
      <alignment horizontal="left" vertical="center" wrapText="1"/>
    </xf>
    <xf numFmtId="49" fontId="50" fillId="4" borderId="98" xfId="3" applyNumberFormat="1" applyFont="1" applyFill="1" applyBorder="1" applyAlignment="1" applyProtection="1">
      <alignment horizontal="center" vertical="center" wrapText="1"/>
      <protection locked="0"/>
    </xf>
    <xf numFmtId="49" fontId="50" fillId="4" borderId="99" xfId="3" applyNumberFormat="1" applyFont="1" applyFill="1" applyBorder="1" applyAlignment="1" applyProtection="1">
      <alignment horizontal="center" vertical="center" wrapText="1"/>
      <protection locked="0"/>
    </xf>
    <xf numFmtId="0" fontId="78" fillId="6" borderId="12" xfId="3" applyFont="1" applyFill="1" applyBorder="1" applyAlignment="1">
      <alignment horizontal="left" vertical="center" wrapText="1"/>
    </xf>
    <xf numFmtId="0" fontId="78" fillId="6" borderId="13" xfId="3" applyFont="1" applyFill="1" applyBorder="1" applyAlignment="1">
      <alignment horizontal="left" vertical="center" wrapText="1"/>
    </xf>
    <xf numFmtId="0" fontId="78" fillId="6" borderId="14" xfId="3" applyFont="1" applyFill="1" applyBorder="1" applyAlignment="1">
      <alignment horizontal="left" vertical="center" wrapText="1"/>
    </xf>
    <xf numFmtId="0" fontId="61" fillId="10" borderId="23" xfId="0" applyFont="1" applyFill="1" applyBorder="1" applyAlignment="1">
      <alignment horizontal="left" vertical="center"/>
    </xf>
    <xf numFmtId="0" fontId="61" fillId="10" borderId="25" xfId="0" applyFont="1" applyFill="1" applyBorder="1" applyAlignment="1">
      <alignment horizontal="left" vertical="center"/>
    </xf>
    <xf numFmtId="0" fontId="54" fillId="8" borderId="4" xfId="0" applyFont="1" applyFill="1" applyBorder="1" applyAlignment="1">
      <alignment horizontal="center" vertical="center" wrapText="1"/>
    </xf>
    <xf numFmtId="0" fontId="54" fillId="8" borderId="9" xfId="0" applyFont="1" applyFill="1" applyBorder="1" applyAlignment="1">
      <alignment horizontal="center" vertical="center" wrapText="1"/>
    </xf>
    <xf numFmtId="0" fontId="28" fillId="7" borderId="15" xfId="0" applyFont="1" applyFill="1" applyBorder="1" applyAlignment="1">
      <alignment horizontal="left" vertical="center" wrapText="1"/>
    </xf>
    <xf numFmtId="0" fontId="28" fillId="7" borderId="16" xfId="0" applyFont="1" applyFill="1" applyBorder="1" applyAlignment="1">
      <alignment horizontal="left" vertical="center" wrapText="1"/>
    </xf>
    <xf numFmtId="0" fontId="28" fillId="7" borderId="17" xfId="0" applyFont="1" applyFill="1" applyBorder="1" applyAlignment="1">
      <alignment horizontal="left" vertical="center" wrapText="1"/>
    </xf>
    <xf numFmtId="0" fontId="58" fillId="16" borderId="45" xfId="0" applyFont="1" applyFill="1" applyBorder="1" applyAlignment="1">
      <alignment horizontal="center" vertical="center" wrapText="1"/>
    </xf>
    <xf numFmtId="0" fontId="58" fillId="16" borderId="16" xfId="0" applyFont="1" applyFill="1" applyBorder="1" applyAlignment="1">
      <alignment horizontal="center" vertical="center" wrapText="1"/>
    </xf>
    <xf numFmtId="0" fontId="39" fillId="13" borderId="86" xfId="0" applyFont="1" applyFill="1" applyBorder="1" applyAlignment="1">
      <alignment horizontal="center" vertical="center" wrapText="1"/>
    </xf>
    <xf numFmtId="0" fontId="39" fillId="13" borderId="87" xfId="0" applyFont="1" applyFill="1" applyBorder="1" applyAlignment="1">
      <alignment horizontal="center" vertical="center" wrapText="1"/>
    </xf>
    <xf numFmtId="0" fontId="39" fillId="13" borderId="88" xfId="0" applyFont="1" applyFill="1" applyBorder="1" applyAlignment="1">
      <alignment horizontal="center" vertical="center" wrapText="1"/>
    </xf>
    <xf numFmtId="0" fontId="55" fillId="13" borderId="0" xfId="3" applyFont="1" applyFill="1" applyAlignment="1">
      <alignment horizontal="left" wrapText="1"/>
    </xf>
    <xf numFmtId="0" fontId="57" fillId="14" borderId="44" xfId="0" applyFont="1" applyFill="1" applyBorder="1" applyAlignment="1">
      <alignment horizontal="center" vertical="center"/>
    </xf>
    <xf numFmtId="0" fontId="57" fillId="14" borderId="18" xfId="0" applyFont="1" applyFill="1" applyBorder="1" applyAlignment="1">
      <alignment horizontal="center" vertical="center"/>
    </xf>
    <xf numFmtId="0" fontId="28" fillId="9" borderId="45" xfId="0" applyFont="1" applyFill="1" applyBorder="1" applyAlignment="1">
      <alignment horizontal="left" vertical="center" wrapText="1"/>
    </xf>
    <xf numFmtId="0" fontId="28" fillId="9" borderId="16" xfId="0" applyFont="1" applyFill="1" applyBorder="1" applyAlignment="1">
      <alignment horizontal="left" vertical="center" wrapText="1"/>
    </xf>
    <xf numFmtId="0" fontId="55" fillId="13" borderId="16" xfId="3" applyFont="1" applyFill="1" applyBorder="1" applyAlignment="1">
      <alignment horizontal="left" wrapText="1"/>
    </xf>
    <xf numFmtId="0" fontId="61" fillId="12" borderId="23" xfId="0" applyFont="1" applyFill="1" applyBorder="1" applyAlignment="1">
      <alignment horizontal="left" vertical="center"/>
    </xf>
    <xf numFmtId="0" fontId="61" fillId="12" borderId="25" xfId="0" applyFont="1" applyFill="1" applyBorder="1" applyAlignment="1">
      <alignment horizontal="left" vertical="center"/>
    </xf>
    <xf numFmtId="0" fontId="28" fillId="7" borderId="38" xfId="0" applyFont="1" applyFill="1" applyBorder="1" applyAlignment="1">
      <alignment horizontal="left" vertical="center" wrapText="1"/>
    </xf>
    <xf numFmtId="0" fontId="28" fillId="7" borderId="39" xfId="0" applyFont="1" applyFill="1" applyBorder="1" applyAlignment="1">
      <alignment horizontal="left" vertical="center" wrapText="1"/>
    </xf>
    <xf numFmtId="0" fontId="28" fillId="7" borderId="40" xfId="0" applyFont="1" applyFill="1" applyBorder="1" applyAlignment="1">
      <alignment horizontal="left" vertical="center" wrapText="1"/>
    </xf>
    <xf numFmtId="0" fontId="49" fillId="0" borderId="23" xfId="0" applyFont="1" applyBorder="1" applyAlignment="1">
      <alignment horizontal="center" vertical="center" wrapText="1"/>
    </xf>
    <xf numFmtId="0" fontId="49" fillId="0" borderId="43" xfId="0" applyFont="1" applyBorder="1" applyAlignment="1">
      <alignment horizontal="center" vertical="center" wrapText="1"/>
    </xf>
    <xf numFmtId="0" fontId="49" fillId="3" borderId="23" xfId="0" applyFont="1" applyFill="1" applyBorder="1" applyAlignment="1">
      <alignment horizontal="center" vertical="center" wrapText="1"/>
    </xf>
    <xf numFmtId="0" fontId="49" fillId="3" borderId="43" xfId="0" applyFont="1" applyFill="1" applyBorder="1" applyAlignment="1">
      <alignment horizontal="center" vertical="center" wrapText="1"/>
    </xf>
    <xf numFmtId="0" fontId="61" fillId="0" borderId="23" xfId="0" applyFont="1" applyBorder="1" applyAlignment="1">
      <alignment horizontal="center" vertical="center"/>
    </xf>
    <xf numFmtId="0" fontId="61" fillId="0" borderId="43" xfId="0" applyFont="1" applyBorder="1" applyAlignment="1">
      <alignment horizontal="center" vertical="center"/>
    </xf>
    <xf numFmtId="0" fontId="28" fillId="7" borderId="12" xfId="3" applyFont="1" applyFill="1" applyBorder="1" applyAlignment="1">
      <alignment horizontal="left" vertical="center" wrapText="1"/>
    </xf>
    <xf numFmtId="0" fontId="28" fillId="7" borderId="13" xfId="3" applyFont="1" applyFill="1" applyBorder="1" applyAlignment="1">
      <alignment horizontal="left" vertical="center" wrapText="1"/>
    </xf>
    <xf numFmtId="0" fontId="28" fillId="7" borderId="55" xfId="3" applyFont="1" applyFill="1" applyBorder="1" applyAlignment="1">
      <alignment horizontal="left" vertical="center" wrapText="1"/>
    </xf>
    <xf numFmtId="49" fontId="50" fillId="4" borderId="33" xfId="3" applyNumberFormat="1" applyFont="1" applyFill="1" applyBorder="1" applyAlignment="1" applyProtection="1">
      <alignment horizontal="center" vertical="center" wrapText="1"/>
      <protection locked="0"/>
    </xf>
    <xf numFmtId="49" fontId="50" fillId="4" borderId="34" xfId="3" applyNumberFormat="1" applyFont="1" applyFill="1" applyBorder="1" applyAlignment="1" applyProtection="1">
      <alignment horizontal="center" vertical="center" wrapText="1"/>
      <protection locked="0"/>
    </xf>
    <xf numFmtId="0" fontId="61" fillId="0" borderId="0" xfId="0" applyFont="1" applyAlignment="1">
      <alignment horizontal="center"/>
    </xf>
    <xf numFmtId="0" fontId="61" fillId="0" borderId="47" xfId="0" applyFont="1" applyBorder="1" applyAlignment="1">
      <alignment horizontal="center"/>
    </xf>
    <xf numFmtId="0" fontId="61" fillId="0" borderId="16" xfId="0" applyFont="1" applyBorder="1" applyAlignment="1">
      <alignment horizontal="center"/>
    </xf>
    <xf numFmtId="0" fontId="61" fillId="0" borderId="17" xfId="0" applyFont="1" applyBorder="1" applyAlignment="1">
      <alignment horizontal="center"/>
    </xf>
    <xf numFmtId="0" fontId="50" fillId="7" borderId="22" xfId="0" applyFont="1" applyFill="1" applyBorder="1" applyAlignment="1">
      <alignment horizontal="center" vertical="center" wrapText="1"/>
    </xf>
    <xf numFmtId="0" fontId="50" fillId="7" borderId="23" xfId="0" applyFont="1" applyFill="1" applyBorder="1" applyAlignment="1">
      <alignment horizontal="center" vertical="center" wrapText="1"/>
    </xf>
    <xf numFmtId="0" fontId="50" fillId="7" borderId="21" xfId="0" applyFont="1" applyFill="1" applyBorder="1" applyAlignment="1">
      <alignment horizontal="center" vertical="center" wrapText="1"/>
    </xf>
    <xf numFmtId="0" fontId="50" fillId="7" borderId="24" xfId="0" applyFont="1" applyFill="1" applyBorder="1" applyAlignment="1">
      <alignment horizontal="center" vertical="center" wrapText="1"/>
    </xf>
    <xf numFmtId="0" fontId="28" fillId="7" borderId="60" xfId="3" applyFont="1" applyFill="1" applyBorder="1" applyAlignment="1">
      <alignment horizontal="left" vertical="center" wrapText="1"/>
    </xf>
    <xf numFmtId="0" fontId="28" fillId="7" borderId="61" xfId="3" applyFont="1" applyFill="1" applyBorder="1" applyAlignment="1">
      <alignment horizontal="left" vertical="center" wrapText="1"/>
    </xf>
    <xf numFmtId="0" fontId="28" fillId="7" borderId="62" xfId="3" applyFont="1" applyFill="1" applyBorder="1" applyAlignment="1">
      <alignment horizontal="left" vertical="center" wrapText="1"/>
    </xf>
    <xf numFmtId="0" fontId="61" fillId="3" borderId="23" xfId="0" applyFont="1" applyFill="1" applyBorder="1" applyAlignment="1">
      <alignment horizontal="left" vertical="center"/>
    </xf>
    <xf numFmtId="0" fontId="61" fillId="3" borderId="23" xfId="0" applyFont="1" applyFill="1" applyBorder="1" applyAlignment="1">
      <alignment horizontal="center" vertical="center" wrapText="1"/>
    </xf>
    <xf numFmtId="0" fontId="61" fillId="3" borderId="48" xfId="0" applyFont="1" applyFill="1" applyBorder="1" applyAlignment="1">
      <alignment horizontal="center" vertical="center" wrapText="1"/>
    </xf>
    <xf numFmtId="0" fontId="49" fillId="0" borderId="57" xfId="0" applyFont="1" applyBorder="1" applyAlignment="1">
      <alignment horizontal="center" vertical="center" wrapText="1"/>
    </xf>
    <xf numFmtId="0" fontId="49" fillId="0" borderId="48" xfId="0" applyFont="1" applyBorder="1" applyAlignment="1">
      <alignment horizontal="center" vertical="center" wrapText="1"/>
    </xf>
    <xf numFmtId="0" fontId="61" fillId="11" borderId="48" xfId="0" applyFont="1" applyFill="1" applyBorder="1" applyAlignment="1">
      <alignment horizontal="left" vertical="center"/>
    </xf>
    <xf numFmtId="0" fontId="61" fillId="11" borderId="49" xfId="0" applyFont="1" applyFill="1" applyBorder="1" applyAlignment="1">
      <alignment horizontal="left" vertical="center"/>
    </xf>
    <xf numFmtId="49" fontId="61" fillId="18" borderId="44" xfId="0" applyNumberFormat="1" applyFont="1" applyFill="1" applyBorder="1" applyAlignment="1" applyProtection="1">
      <alignment horizontal="left" vertical="top" wrapText="1"/>
      <protection locked="0"/>
    </xf>
    <xf numFmtId="49" fontId="61" fillId="18" borderId="8" xfId="0" applyNumberFormat="1" applyFont="1" applyFill="1" applyBorder="1" applyAlignment="1" applyProtection="1">
      <alignment horizontal="left" vertical="top" wrapText="1"/>
      <protection locked="0"/>
    </xf>
    <xf numFmtId="49" fontId="61" fillId="18" borderId="63" xfId="0" applyNumberFormat="1" applyFont="1" applyFill="1" applyBorder="1" applyAlignment="1" applyProtection="1">
      <alignment horizontal="left" vertical="top" wrapText="1"/>
      <protection locked="0"/>
    </xf>
    <xf numFmtId="49" fontId="61" fillId="18" borderId="1" xfId="0" applyNumberFormat="1" applyFont="1" applyFill="1" applyBorder="1" applyAlignment="1" applyProtection="1">
      <alignment horizontal="left" vertical="top" wrapText="1"/>
      <protection locked="0"/>
    </xf>
    <xf numFmtId="49" fontId="61" fillId="18" borderId="64" xfId="0" applyNumberFormat="1" applyFont="1" applyFill="1" applyBorder="1" applyAlignment="1" applyProtection="1">
      <alignment horizontal="left" vertical="top" wrapText="1"/>
      <protection locked="0"/>
    </xf>
    <xf numFmtId="49" fontId="61" fillId="18" borderId="10" xfId="0" applyNumberFormat="1" applyFont="1" applyFill="1" applyBorder="1" applyAlignment="1" applyProtection="1">
      <alignment horizontal="left" vertical="top" wrapText="1"/>
      <protection locked="0"/>
    </xf>
    <xf numFmtId="0" fontId="61" fillId="11" borderId="29" xfId="0" applyFont="1" applyFill="1" applyBorder="1" applyAlignment="1">
      <alignment horizontal="center" vertical="center"/>
    </xf>
    <xf numFmtId="0" fontId="61" fillId="11" borderId="30" xfId="0" applyFont="1" applyFill="1" applyBorder="1" applyAlignment="1">
      <alignment horizontal="center" vertical="center"/>
    </xf>
    <xf numFmtId="0" fontId="60" fillId="4" borderId="24" xfId="0" applyFont="1" applyFill="1" applyBorder="1" applyAlignment="1" applyProtection="1">
      <alignment horizontal="left" vertical="center"/>
      <protection locked="0"/>
    </xf>
    <xf numFmtId="0" fontId="60" fillId="4" borderId="21" xfId="0" applyFont="1" applyFill="1" applyBorder="1" applyAlignment="1" applyProtection="1">
      <alignment horizontal="left" vertical="center"/>
      <protection locked="0"/>
    </xf>
    <xf numFmtId="0" fontId="60" fillId="4" borderId="26" xfId="0" applyFont="1" applyFill="1" applyBorder="1" applyAlignment="1" applyProtection="1">
      <alignment horizontal="left" vertical="center"/>
      <protection locked="0"/>
    </xf>
    <xf numFmtId="0" fontId="6" fillId="0" borderId="46" xfId="0" applyFont="1" applyBorder="1" applyAlignment="1">
      <alignment horizontal="center" vertical="center"/>
    </xf>
    <xf numFmtId="0" fontId="6" fillId="0" borderId="17" xfId="0" applyFont="1" applyBorder="1" applyAlignment="1">
      <alignment horizontal="center" vertical="center"/>
    </xf>
    <xf numFmtId="0" fontId="28" fillId="7" borderId="94" xfId="3" applyFont="1" applyFill="1" applyBorder="1" applyAlignment="1">
      <alignment horizontal="left" vertical="center" wrapText="1"/>
    </xf>
    <xf numFmtId="0" fontId="28" fillId="7" borderId="38" xfId="3" applyFont="1" applyFill="1" applyBorder="1" applyAlignment="1">
      <alignment horizontal="left" vertical="center" wrapText="1"/>
    </xf>
    <xf numFmtId="0" fontId="59" fillId="7" borderId="23" xfId="0" applyFont="1" applyFill="1" applyBorder="1" applyAlignment="1">
      <alignment horizontal="center" vertical="center"/>
    </xf>
    <xf numFmtId="0" fontId="59" fillId="7" borderId="25" xfId="0" applyFont="1" applyFill="1" applyBorder="1" applyAlignment="1">
      <alignment horizontal="center" vertical="center"/>
    </xf>
    <xf numFmtId="49" fontId="49" fillId="4" borderId="43" xfId="0" applyNumberFormat="1" applyFont="1" applyFill="1" applyBorder="1" applyAlignment="1" applyProtection="1">
      <alignment horizontal="center" vertical="center" wrapText="1"/>
      <protection locked="0"/>
    </xf>
    <xf numFmtId="49" fontId="49" fillId="4" borderId="19" xfId="0" applyNumberFormat="1" applyFont="1" applyFill="1" applyBorder="1" applyAlignment="1" applyProtection="1">
      <alignment horizontal="center" vertical="center" wrapText="1"/>
      <protection locked="0"/>
    </xf>
    <xf numFmtId="0" fontId="61" fillId="11" borderId="44" xfId="0" applyFont="1" applyFill="1" applyBorder="1" applyAlignment="1">
      <alignment horizontal="left" vertical="center" wrapText="1"/>
    </xf>
    <xf numFmtId="0" fontId="61" fillId="11" borderId="18" xfId="0" applyFont="1" applyFill="1" applyBorder="1" applyAlignment="1">
      <alignment horizontal="left" vertical="center" wrapText="1"/>
    </xf>
    <xf numFmtId="49" fontId="61" fillId="18" borderId="23" xfId="0" applyNumberFormat="1" applyFont="1" applyFill="1" applyBorder="1" applyAlignment="1" applyProtection="1">
      <alignment horizontal="left" vertical="center" wrapText="1"/>
      <protection locked="0"/>
    </xf>
    <xf numFmtId="49" fontId="61" fillId="18" borderId="25" xfId="0" applyNumberFormat="1" applyFont="1" applyFill="1" applyBorder="1" applyAlignment="1" applyProtection="1">
      <alignment horizontal="left" vertical="center" wrapText="1"/>
      <protection locked="0"/>
    </xf>
    <xf numFmtId="0" fontId="61" fillId="0" borderId="44" xfId="0" applyFont="1" applyBorder="1" applyAlignment="1">
      <alignment horizontal="center" vertical="center" wrapText="1"/>
    </xf>
    <xf numFmtId="0" fontId="61" fillId="0" borderId="45" xfId="0" applyFont="1" applyBorder="1" applyAlignment="1">
      <alignment horizontal="center" vertical="center" wrapText="1"/>
    </xf>
    <xf numFmtId="0" fontId="61" fillId="0" borderId="64" xfId="0" applyFont="1" applyBorder="1" applyAlignment="1">
      <alignment horizontal="center" vertical="center" wrapText="1"/>
    </xf>
    <xf numFmtId="0" fontId="61" fillId="0" borderId="50" xfId="0" applyFont="1" applyBorder="1" applyAlignment="1">
      <alignment horizontal="center" vertical="center" wrapText="1"/>
    </xf>
    <xf numFmtId="49" fontId="61" fillId="18" borderId="52" xfId="0" applyNumberFormat="1" applyFont="1" applyFill="1" applyBorder="1" applyAlignment="1" applyProtection="1">
      <alignment horizontal="left" vertical="center" wrapText="1"/>
      <protection locked="0"/>
    </xf>
    <xf numFmtId="49" fontId="61" fillId="18" borderId="53" xfId="0" applyNumberFormat="1" applyFont="1" applyFill="1" applyBorder="1" applyAlignment="1" applyProtection="1">
      <alignment horizontal="left" vertical="center" wrapText="1"/>
      <protection locked="0"/>
    </xf>
    <xf numFmtId="0" fontId="76" fillId="13" borderId="0" xfId="2" applyFont="1" applyFill="1" applyBorder="1" applyAlignment="1" applyProtection="1">
      <alignment horizontal="left" vertical="center"/>
    </xf>
    <xf numFmtId="0" fontId="37" fillId="13" borderId="0" xfId="3" applyFont="1" applyFill="1" applyAlignment="1">
      <alignment horizontal="left" wrapText="1"/>
    </xf>
    <xf numFmtId="0" fontId="50" fillId="7" borderId="26" xfId="0" applyFont="1" applyFill="1" applyBorder="1" applyAlignment="1">
      <alignment horizontal="center" vertical="center" wrapText="1"/>
    </xf>
    <xf numFmtId="49" fontId="28" fillId="4" borderId="89" xfId="0" applyNumberFormat="1" applyFont="1" applyFill="1" applyBorder="1" applyAlignment="1" applyProtection="1">
      <alignment horizontal="left" vertical="center"/>
      <protection locked="0"/>
    </xf>
    <xf numFmtId="49" fontId="28" fillId="4" borderId="21" xfId="0" applyNumberFormat="1" applyFont="1" applyFill="1" applyBorder="1" applyAlignment="1" applyProtection="1">
      <alignment horizontal="left" vertical="center"/>
      <protection locked="0"/>
    </xf>
    <xf numFmtId="49" fontId="28" fillId="4" borderId="24" xfId="0" applyNumberFormat="1" applyFont="1" applyFill="1" applyBorder="1" applyAlignment="1" applyProtection="1">
      <alignment horizontal="left" vertical="center"/>
      <protection locked="0"/>
    </xf>
    <xf numFmtId="49" fontId="28" fillId="4" borderId="22" xfId="0" applyNumberFormat="1" applyFont="1" applyFill="1" applyBorder="1" applyAlignment="1" applyProtection="1">
      <alignment horizontal="left" vertical="center"/>
      <protection locked="0"/>
    </xf>
    <xf numFmtId="49" fontId="28" fillId="4" borderId="24" xfId="3" applyNumberFormat="1" applyFont="1" applyFill="1" applyBorder="1" applyAlignment="1" applyProtection="1">
      <alignment horizontal="left" vertical="center" wrapText="1"/>
      <protection locked="0"/>
    </xf>
    <xf numFmtId="49" fontId="28" fillId="4" borderId="22" xfId="3" applyNumberFormat="1" applyFont="1" applyFill="1" applyBorder="1" applyAlignment="1" applyProtection="1">
      <alignment horizontal="left" vertical="center" wrapText="1"/>
      <protection locked="0"/>
    </xf>
    <xf numFmtId="49" fontId="28" fillId="4" borderId="21" xfId="3" applyNumberFormat="1" applyFont="1" applyFill="1" applyBorder="1" applyAlignment="1" applyProtection="1">
      <alignment horizontal="left" vertical="center" wrapText="1"/>
      <protection locked="0"/>
    </xf>
    <xf numFmtId="49" fontId="28" fillId="4" borderId="26" xfId="3" applyNumberFormat="1" applyFont="1" applyFill="1" applyBorder="1" applyAlignment="1" applyProtection="1">
      <alignment horizontal="left" vertical="center" wrapText="1"/>
      <protection locked="0"/>
    </xf>
    <xf numFmtId="0" fontId="78" fillId="6" borderId="12" xfId="0" applyFont="1" applyFill="1" applyBorder="1" applyAlignment="1">
      <alignment horizontal="left" vertical="center"/>
    </xf>
    <xf numFmtId="0" fontId="78" fillId="6" borderId="13" xfId="0" applyFont="1" applyFill="1" applyBorder="1" applyAlignment="1">
      <alignment horizontal="left" vertical="center"/>
    </xf>
    <xf numFmtId="0" fontId="78" fillId="6" borderId="14" xfId="0" applyFont="1" applyFill="1" applyBorder="1" applyAlignment="1">
      <alignment horizontal="left" vertical="center"/>
    </xf>
    <xf numFmtId="49" fontId="74" fillId="23" borderId="33" xfId="0" applyNumberFormat="1" applyFont="1" applyFill="1" applyBorder="1" applyAlignment="1" applyProtection="1">
      <alignment horizontal="center" vertical="center"/>
      <protection locked="0"/>
    </xf>
    <xf numFmtId="49" fontId="74" fillId="23" borderId="34" xfId="0" applyNumberFormat="1" applyFont="1" applyFill="1" applyBorder="1" applyAlignment="1" applyProtection="1">
      <alignment horizontal="center" vertical="center"/>
      <protection locked="0"/>
    </xf>
    <xf numFmtId="0" fontId="28" fillId="7" borderId="14" xfId="3" applyFont="1" applyFill="1" applyBorder="1" applyAlignment="1">
      <alignment horizontal="left" vertical="center" wrapText="1"/>
    </xf>
    <xf numFmtId="49" fontId="57" fillId="4" borderId="55" xfId="3" applyNumberFormat="1" applyFont="1" applyFill="1" applyBorder="1" applyAlignment="1" applyProtection="1">
      <alignment horizontal="center" vertical="center" wrapText="1"/>
      <protection locked="0"/>
    </xf>
    <xf numFmtId="49" fontId="57" fillId="4" borderId="34" xfId="3" applyNumberFormat="1" applyFont="1" applyFill="1" applyBorder="1" applyAlignment="1" applyProtection="1">
      <alignment horizontal="center" vertical="center" wrapText="1"/>
      <protection locked="0"/>
    </xf>
    <xf numFmtId="0" fontId="54" fillId="8" borderId="37" xfId="0" applyFont="1" applyFill="1" applyBorder="1" applyAlignment="1">
      <alignment horizontal="center" vertical="center" wrapText="1"/>
    </xf>
    <xf numFmtId="0" fontId="54" fillId="8" borderId="42" xfId="0" applyFont="1" applyFill="1" applyBorder="1" applyAlignment="1">
      <alignment horizontal="center" vertical="center"/>
    </xf>
    <xf numFmtId="0" fontId="54" fillId="8" borderId="54" xfId="0" applyFont="1" applyFill="1" applyBorder="1" applyAlignment="1">
      <alignment horizontal="center" vertical="center"/>
    </xf>
    <xf numFmtId="0" fontId="61" fillId="3" borderId="23" xfId="0" applyFont="1" applyFill="1" applyBorder="1" applyAlignment="1">
      <alignment horizontal="left"/>
    </xf>
    <xf numFmtId="0" fontId="61" fillId="3" borderId="25" xfId="0" applyFont="1" applyFill="1" applyBorder="1" applyAlignment="1">
      <alignment horizontal="left"/>
    </xf>
    <xf numFmtId="0" fontId="61" fillId="11" borderId="43" xfId="0" applyFont="1" applyFill="1" applyBorder="1" applyAlignment="1">
      <alignment horizontal="left"/>
    </xf>
    <xf numFmtId="0" fontId="61" fillId="11" borderId="5" xfId="0" applyFont="1" applyFill="1" applyBorder="1" applyAlignment="1">
      <alignment horizontal="left"/>
    </xf>
    <xf numFmtId="0" fontId="64" fillId="10" borderId="23" xfId="0" applyFont="1" applyFill="1" applyBorder="1" applyAlignment="1">
      <alignment horizontal="left" vertical="center" wrapText="1"/>
    </xf>
    <xf numFmtId="0" fontId="61" fillId="0" borderId="9" xfId="0" applyFont="1" applyBorder="1" applyAlignment="1">
      <alignment horizontal="center"/>
    </xf>
    <xf numFmtId="0" fontId="61" fillId="0" borderId="50" xfId="0" applyFont="1" applyBorder="1" applyAlignment="1">
      <alignment horizontal="center"/>
    </xf>
    <xf numFmtId="0" fontId="61" fillId="0" borderId="51" xfId="0" applyFont="1" applyBorder="1" applyAlignment="1">
      <alignment horizontal="center"/>
    </xf>
    <xf numFmtId="0" fontId="50" fillId="7" borderId="47" xfId="3" applyFont="1" applyFill="1" applyBorder="1" applyAlignment="1">
      <alignment horizontal="left" vertical="center" wrapText="1"/>
    </xf>
    <xf numFmtId="0" fontId="50" fillId="7" borderId="35" xfId="3" applyFont="1" applyFill="1" applyBorder="1" applyAlignment="1">
      <alignment horizontal="left" vertical="center" wrapText="1"/>
    </xf>
    <xf numFmtId="49" fontId="28" fillId="4" borderId="59" xfId="3" applyNumberFormat="1" applyFont="1" applyFill="1" applyBorder="1" applyAlignment="1" applyProtection="1">
      <alignment horizontal="left" vertical="center" wrapText="1"/>
      <protection locked="0"/>
    </xf>
    <xf numFmtId="49" fontId="28" fillId="4" borderId="11" xfId="3" applyNumberFormat="1" applyFont="1" applyFill="1" applyBorder="1" applyAlignment="1" applyProtection="1">
      <alignment horizontal="left" vertical="center" wrapText="1"/>
      <protection locked="0"/>
    </xf>
    <xf numFmtId="49" fontId="28" fillId="4" borderId="3" xfId="3" applyNumberFormat="1" applyFont="1" applyFill="1" applyBorder="1" applyAlignment="1" applyProtection="1">
      <alignment horizontal="left" vertical="center" wrapText="1"/>
      <protection locked="0"/>
    </xf>
    <xf numFmtId="0" fontId="54" fillId="8" borderId="2" xfId="0" applyFont="1" applyFill="1" applyBorder="1" applyAlignment="1">
      <alignment horizontal="center" vertical="center" wrapText="1"/>
    </xf>
    <xf numFmtId="0" fontId="54" fillId="8" borderId="4" xfId="0" applyFont="1" applyFill="1" applyBorder="1" applyAlignment="1">
      <alignment horizontal="center" vertical="center"/>
    </xf>
    <xf numFmtId="0" fontId="52" fillId="8" borderId="95" xfId="0" applyFont="1" applyFill="1" applyBorder="1" applyAlignment="1">
      <alignment horizontal="center" vertical="center"/>
    </xf>
    <xf numFmtId="0" fontId="52" fillId="8" borderId="96" xfId="0" applyFont="1" applyFill="1" applyBorder="1" applyAlignment="1">
      <alignment horizontal="center" vertical="center"/>
    </xf>
    <xf numFmtId="0" fontId="54" fillId="8" borderId="95" xfId="0" applyFont="1" applyFill="1" applyBorder="1" applyAlignment="1">
      <alignment horizontal="center" vertical="center" wrapText="1"/>
    </xf>
    <xf numFmtId="0" fontId="54" fillId="8" borderId="96" xfId="0" applyFont="1" applyFill="1" applyBorder="1" applyAlignment="1">
      <alignment horizontal="center" vertical="center"/>
    </xf>
    <xf numFmtId="0" fontId="54" fillId="8" borderId="97" xfId="0" applyFont="1" applyFill="1" applyBorder="1" applyAlignment="1">
      <alignment horizontal="center" vertical="center"/>
    </xf>
    <xf numFmtId="0" fontId="64" fillId="10" borderId="48" xfId="0" applyFont="1" applyFill="1" applyBorder="1" applyAlignment="1">
      <alignment horizontal="left" vertical="center" wrapText="1"/>
    </xf>
    <xf numFmtId="0" fontId="28" fillId="7" borderId="40" xfId="3" applyFont="1" applyFill="1" applyBorder="1" applyAlignment="1">
      <alignment horizontal="left" vertical="center" wrapText="1"/>
    </xf>
    <xf numFmtId="0" fontId="61" fillId="13" borderId="23" xfId="0" applyFont="1" applyFill="1" applyBorder="1" applyAlignment="1">
      <alignment horizontal="center" vertical="center"/>
    </xf>
    <xf numFmtId="0" fontId="61" fillId="13" borderId="25" xfId="0" applyFont="1" applyFill="1" applyBorder="1" applyAlignment="1">
      <alignment horizontal="center" vertical="center"/>
    </xf>
    <xf numFmtId="0" fontId="28" fillId="7" borderId="9" xfId="3" applyFont="1" applyFill="1" applyBorder="1" applyAlignment="1">
      <alignment horizontal="left" vertical="center" wrapText="1"/>
    </xf>
    <xf numFmtId="0" fontId="28" fillId="7" borderId="50" xfId="3" applyFont="1" applyFill="1" applyBorder="1" applyAlignment="1">
      <alignment horizontal="left" vertical="center" wrapText="1"/>
    </xf>
    <xf numFmtId="0" fontId="28" fillId="7" borderId="10" xfId="3" applyFont="1" applyFill="1" applyBorder="1" applyAlignment="1">
      <alignment horizontal="left" vertical="center" wrapText="1"/>
    </xf>
    <xf numFmtId="49" fontId="57" fillId="4" borderId="51" xfId="3" applyNumberFormat="1" applyFont="1" applyFill="1" applyBorder="1" applyAlignment="1" applyProtection="1">
      <alignment horizontal="center" vertical="center" wrapText="1"/>
      <protection locked="0"/>
    </xf>
    <xf numFmtId="49" fontId="57" fillId="4" borderId="53" xfId="3" applyNumberFormat="1" applyFont="1" applyFill="1" applyBorder="1" applyAlignment="1" applyProtection="1">
      <alignment horizontal="center" vertical="center" wrapText="1"/>
      <protection locked="0"/>
    </xf>
    <xf numFmtId="49" fontId="57" fillId="4" borderId="11" xfId="3" applyNumberFormat="1" applyFont="1" applyFill="1" applyBorder="1" applyAlignment="1" applyProtection="1">
      <alignment horizontal="center" vertical="center" wrapText="1"/>
      <protection locked="0"/>
    </xf>
    <xf numFmtId="49" fontId="57" fillId="4" borderId="3" xfId="3" applyNumberFormat="1" applyFont="1" applyFill="1" applyBorder="1" applyAlignment="1" applyProtection="1">
      <alignment horizontal="center" vertical="center" wrapText="1"/>
      <protection locked="0"/>
    </xf>
    <xf numFmtId="0" fontId="49" fillId="9" borderId="23" xfId="0" applyFont="1" applyFill="1" applyBorder="1" applyAlignment="1">
      <alignment horizontal="center" vertical="center" wrapText="1"/>
    </xf>
    <xf numFmtId="0" fontId="65" fillId="5" borderId="23" xfId="3" applyFont="1" applyFill="1" applyBorder="1" applyAlignment="1" applyProtection="1">
      <alignment horizontal="center" vertical="center" wrapText="1"/>
      <protection hidden="1"/>
    </xf>
    <xf numFmtId="0" fontId="65" fillId="5" borderId="25" xfId="3" applyFont="1" applyFill="1" applyBorder="1" applyAlignment="1" applyProtection="1">
      <alignment horizontal="center" vertical="center" wrapText="1"/>
      <protection hidden="1"/>
    </xf>
    <xf numFmtId="0" fontId="65" fillId="5" borderId="43" xfId="3" applyFont="1" applyFill="1" applyBorder="1" applyAlignment="1" applyProtection="1">
      <alignment horizontal="center" vertical="center" wrapText="1"/>
      <protection hidden="1"/>
    </xf>
    <xf numFmtId="0" fontId="65" fillId="5" borderId="5" xfId="3" applyFont="1" applyFill="1" applyBorder="1" applyAlignment="1" applyProtection="1">
      <alignment horizontal="center" vertical="center" wrapText="1"/>
      <protection hidden="1"/>
    </xf>
    <xf numFmtId="0" fontId="50" fillId="7" borderId="89" xfId="0" applyFont="1" applyFill="1" applyBorder="1" applyAlignment="1">
      <alignment horizontal="center" vertical="center" wrapText="1"/>
    </xf>
    <xf numFmtId="0" fontId="87" fillId="5" borderId="18" xfId="3" applyFont="1" applyFill="1" applyBorder="1" applyAlignment="1" applyProtection="1">
      <alignment horizontal="center" vertical="center" wrapText="1"/>
      <protection hidden="1"/>
    </xf>
    <xf numFmtId="0" fontId="87" fillId="5" borderId="20" xfId="3" applyFont="1" applyFill="1" applyBorder="1" applyAlignment="1" applyProtection="1">
      <alignment horizontal="center" vertical="center" wrapText="1"/>
      <protection hidden="1"/>
    </xf>
    <xf numFmtId="0" fontId="50" fillId="7" borderId="56" xfId="0" applyFont="1" applyFill="1" applyBorder="1" applyAlignment="1">
      <alignment horizontal="center" vertical="center" wrapText="1"/>
    </xf>
    <xf numFmtId="0" fontId="61" fillId="3" borderId="25" xfId="0" applyFont="1" applyFill="1" applyBorder="1" applyAlignment="1">
      <alignment horizontal="left" vertical="center" wrapText="1"/>
    </xf>
    <xf numFmtId="49" fontId="49" fillId="4" borderId="23" xfId="0" applyNumberFormat="1" applyFont="1" applyFill="1" applyBorder="1" applyAlignment="1" applyProtection="1">
      <alignment horizontal="center" vertical="center" wrapText="1"/>
      <protection locked="0"/>
    </xf>
    <xf numFmtId="0" fontId="61" fillId="3" borderId="23" xfId="0" applyFont="1" applyFill="1" applyBorder="1" applyAlignment="1">
      <alignment horizontal="left" vertical="center" wrapText="1"/>
    </xf>
    <xf numFmtId="0" fontId="49" fillId="3" borderId="25" xfId="0" applyFont="1" applyFill="1" applyBorder="1" applyAlignment="1">
      <alignment horizontal="center" vertical="center" wrapText="1"/>
    </xf>
    <xf numFmtId="0" fontId="50" fillId="7" borderId="25" xfId="0" applyFont="1" applyFill="1" applyBorder="1" applyAlignment="1">
      <alignment horizontal="center" vertical="center" wrapText="1"/>
    </xf>
    <xf numFmtId="0" fontId="49" fillId="3" borderId="45" xfId="0" applyFont="1" applyFill="1" applyBorder="1" applyAlignment="1">
      <alignment horizontal="center" vertical="center" wrapText="1"/>
    </xf>
    <xf numFmtId="0" fontId="49" fillId="3" borderId="46" xfId="0" applyFont="1" applyFill="1" applyBorder="1" applyAlignment="1">
      <alignment horizontal="center" vertical="center" wrapText="1"/>
    </xf>
    <xf numFmtId="0" fontId="49" fillId="3" borderId="0" xfId="0" applyFont="1" applyFill="1" applyAlignment="1">
      <alignment horizontal="center" vertical="center" wrapText="1"/>
    </xf>
    <xf numFmtId="0" fontId="49" fillId="3" borderId="47" xfId="0" applyFont="1" applyFill="1" applyBorder="1" applyAlignment="1">
      <alignment horizontal="center" vertical="center" wrapText="1"/>
    </xf>
    <xf numFmtId="0" fontId="49" fillId="3" borderId="16" xfId="0" applyFont="1" applyFill="1" applyBorder="1" applyAlignment="1">
      <alignment horizontal="center" vertical="center" wrapText="1"/>
    </xf>
    <xf numFmtId="0" fontId="49" fillId="3" borderId="17" xfId="0" applyFont="1" applyFill="1" applyBorder="1" applyAlignment="1">
      <alignment horizontal="center" vertical="center" wrapText="1"/>
    </xf>
    <xf numFmtId="0" fontId="61" fillId="11" borderId="23" xfId="0" applyFont="1" applyFill="1" applyBorder="1" applyAlignment="1">
      <alignment horizontal="left" vertical="center"/>
    </xf>
    <xf numFmtId="0" fontId="61" fillId="11" borderId="25" xfId="0" applyFont="1" applyFill="1" applyBorder="1" applyAlignment="1">
      <alignment horizontal="left" vertical="center"/>
    </xf>
    <xf numFmtId="0" fontId="50" fillId="7" borderId="15" xfId="3" applyFont="1" applyFill="1" applyBorder="1" applyAlignment="1">
      <alignment horizontal="left" vertical="center" wrapText="1"/>
    </xf>
    <xf numFmtId="0" fontId="50" fillId="7" borderId="16" xfId="3" applyFont="1" applyFill="1" applyBorder="1" applyAlignment="1">
      <alignment horizontal="left" vertical="center" wrapText="1"/>
    </xf>
    <xf numFmtId="0" fontId="50" fillId="7" borderId="17" xfId="3" applyFont="1" applyFill="1" applyBorder="1" applyAlignment="1">
      <alignment horizontal="left" vertical="center" wrapText="1"/>
    </xf>
    <xf numFmtId="0" fontId="50" fillId="7" borderId="19" xfId="3" applyFont="1" applyFill="1" applyBorder="1" applyAlignment="1">
      <alignment horizontal="left" vertical="center" wrapText="1"/>
    </xf>
    <xf numFmtId="14" fontId="28" fillId="4" borderId="18" xfId="3" applyNumberFormat="1" applyFont="1" applyFill="1" applyBorder="1" applyAlignment="1" applyProtection="1">
      <alignment horizontal="left" vertical="center" wrapText="1"/>
      <protection locked="0"/>
    </xf>
    <xf numFmtId="14" fontId="28" fillId="4" borderId="16" xfId="3" applyNumberFormat="1" applyFont="1" applyFill="1" applyBorder="1" applyAlignment="1" applyProtection="1">
      <alignment horizontal="left" vertical="center" wrapText="1"/>
      <protection locked="0"/>
    </xf>
    <xf numFmtId="14" fontId="28" fillId="4" borderId="20" xfId="3" applyNumberFormat="1" applyFont="1" applyFill="1" applyBorder="1" applyAlignment="1" applyProtection="1">
      <alignment horizontal="left" vertical="center" wrapText="1"/>
      <protection locked="0"/>
    </xf>
    <xf numFmtId="0" fontId="28" fillId="26" borderId="57" xfId="3" applyFont="1" applyFill="1" applyBorder="1" applyAlignment="1">
      <alignment horizontal="left" vertical="center" wrapText="1"/>
    </xf>
    <xf numFmtId="0" fontId="28" fillId="26" borderId="48" xfId="3" applyFont="1" applyFill="1" applyBorder="1" applyAlignment="1">
      <alignment horizontal="left" vertical="center" wrapText="1"/>
    </xf>
    <xf numFmtId="49" fontId="61" fillId="18" borderId="48" xfId="0" applyNumberFormat="1" applyFont="1" applyFill="1" applyBorder="1" applyAlignment="1" applyProtection="1">
      <alignment horizontal="left" vertical="center" wrapText="1"/>
      <protection locked="0"/>
    </xf>
    <xf numFmtId="49" fontId="61" fillId="18" borderId="49" xfId="0" applyNumberFormat="1" applyFont="1" applyFill="1" applyBorder="1" applyAlignment="1" applyProtection="1">
      <alignment horizontal="left" vertical="center" wrapText="1"/>
      <protection locked="0"/>
    </xf>
    <xf numFmtId="49" fontId="28" fillId="4" borderId="27" xfId="0" applyNumberFormat="1" applyFont="1" applyFill="1" applyBorder="1" applyAlignment="1" applyProtection="1">
      <alignment horizontal="left" vertical="center"/>
      <protection locked="0"/>
    </xf>
    <xf numFmtId="49" fontId="28" fillId="4" borderId="28" xfId="0" applyNumberFormat="1" applyFont="1" applyFill="1" applyBorder="1" applyAlignment="1" applyProtection="1">
      <alignment horizontal="left" vertical="center"/>
      <protection locked="0"/>
    </xf>
    <xf numFmtId="49" fontId="28" fillId="4" borderId="29" xfId="0" applyNumberFormat="1" applyFont="1" applyFill="1" applyBorder="1" applyAlignment="1" applyProtection="1">
      <alignment horizontal="left" vertical="center"/>
      <protection locked="0"/>
    </xf>
    <xf numFmtId="49" fontId="28" fillId="4" borderId="30" xfId="0" applyNumberFormat="1" applyFont="1" applyFill="1" applyBorder="1" applyAlignment="1" applyProtection="1">
      <alignment horizontal="left" vertical="center"/>
      <protection locked="0"/>
    </xf>
    <xf numFmtId="49" fontId="28" fillId="4" borderId="29" xfId="3" applyNumberFormat="1" applyFont="1" applyFill="1" applyBorder="1" applyAlignment="1" applyProtection="1">
      <alignment horizontal="left" vertical="center" wrapText="1"/>
      <protection locked="0"/>
    </xf>
    <xf numFmtId="49" fontId="28" fillId="4" borderId="30" xfId="3" applyNumberFormat="1" applyFont="1" applyFill="1" applyBorder="1" applyAlignment="1" applyProtection="1">
      <alignment horizontal="left" vertical="center" wrapText="1"/>
      <protection locked="0"/>
    </xf>
    <xf numFmtId="49" fontId="28" fillId="4" borderId="28" xfId="3" applyNumberFormat="1" applyFont="1" applyFill="1" applyBorder="1" applyAlignment="1" applyProtection="1">
      <alignment horizontal="left" vertical="center" wrapText="1"/>
      <protection locked="0"/>
    </xf>
    <xf numFmtId="49" fontId="28" fillId="4" borderId="31" xfId="3" applyNumberFormat="1" applyFont="1" applyFill="1" applyBorder="1" applyAlignment="1" applyProtection="1">
      <alignment horizontal="left" vertical="center" wrapText="1"/>
      <protection locked="0"/>
    </xf>
    <xf numFmtId="0" fontId="78" fillId="6" borderId="11" xfId="3" applyFont="1" applyFill="1" applyBorder="1" applyAlignment="1">
      <alignment horizontal="left" vertical="center" wrapText="1"/>
    </xf>
    <xf numFmtId="0" fontId="78" fillId="6" borderId="3" xfId="3" applyFont="1" applyFill="1" applyBorder="1" applyAlignment="1">
      <alignment horizontal="left" vertical="center" wrapText="1"/>
    </xf>
    <xf numFmtId="0" fontId="52" fillId="8" borderId="2" xfId="0" applyFont="1" applyFill="1" applyBorder="1" applyAlignment="1">
      <alignment horizontal="center" vertical="center"/>
    </xf>
    <xf numFmtId="0" fontId="52" fillId="8" borderId="9" xfId="0" applyFont="1" applyFill="1" applyBorder="1" applyAlignment="1">
      <alignment horizontal="center" vertical="center"/>
    </xf>
    <xf numFmtId="0" fontId="50" fillId="7" borderId="32" xfId="3" applyFont="1" applyFill="1" applyBorder="1" applyAlignment="1">
      <alignment horizontal="left" vertical="center" wrapText="1"/>
    </xf>
    <xf numFmtId="0" fontId="50" fillId="7" borderId="33" xfId="3" applyFont="1" applyFill="1" applyBorder="1" applyAlignment="1">
      <alignment horizontal="left" vertical="center" wrapText="1"/>
    </xf>
    <xf numFmtId="49" fontId="28" fillId="4" borderId="33" xfId="3" applyNumberFormat="1" applyFont="1" applyFill="1" applyBorder="1" applyAlignment="1" applyProtection="1">
      <alignment horizontal="left" vertical="center" wrapText="1"/>
      <protection locked="0"/>
    </xf>
    <xf numFmtId="0" fontId="28" fillId="7" borderId="33" xfId="3" applyFont="1" applyFill="1" applyBorder="1" applyAlignment="1">
      <alignment horizontal="left" vertical="center" wrapText="1"/>
    </xf>
    <xf numFmtId="49" fontId="28" fillId="4" borderId="34" xfId="3" applyNumberFormat="1" applyFont="1" applyFill="1" applyBorder="1" applyAlignment="1" applyProtection="1">
      <alignment horizontal="left" vertical="center" wrapText="1"/>
      <protection locked="0"/>
    </xf>
    <xf numFmtId="49" fontId="28" fillId="4" borderId="35" xfId="3" applyNumberFormat="1" applyFont="1" applyFill="1" applyBorder="1" applyAlignment="1" applyProtection="1">
      <alignment horizontal="left" vertical="center" wrapText="1"/>
      <protection locked="0"/>
    </xf>
    <xf numFmtId="49" fontId="28" fillId="4" borderId="36" xfId="3" applyNumberFormat="1" applyFont="1" applyFill="1" applyBorder="1" applyAlignment="1" applyProtection="1">
      <alignment horizontal="left" vertical="center" wrapText="1"/>
      <protection locked="0"/>
    </xf>
    <xf numFmtId="0" fontId="54" fillId="8" borderId="42" xfId="0" applyFont="1" applyFill="1" applyBorder="1" applyAlignment="1">
      <alignment horizontal="center" vertical="center" wrapText="1"/>
    </xf>
    <xf numFmtId="0" fontId="54" fillId="8" borderId="54" xfId="0" applyFont="1" applyFill="1" applyBorder="1" applyAlignment="1">
      <alignment horizontal="center" vertical="center" wrapText="1"/>
    </xf>
    <xf numFmtId="0" fontId="40" fillId="13" borderId="1" xfId="0" applyFont="1" applyFill="1" applyBorder="1" applyAlignment="1">
      <alignment horizontal="center" wrapText="1"/>
    </xf>
    <xf numFmtId="0" fontId="45" fillId="0" borderId="4" xfId="0" applyFont="1" applyBorder="1" applyAlignment="1">
      <alignment horizontal="center" vertical="center"/>
    </xf>
    <xf numFmtId="0" fontId="45" fillId="0" borderId="0" xfId="0" applyFont="1" applyAlignment="1">
      <alignment horizontal="center" vertical="center"/>
    </xf>
    <xf numFmtId="0" fontId="45" fillId="0" borderId="1" xfId="0" applyFont="1" applyBorder="1" applyAlignment="1">
      <alignment horizontal="center" vertical="center"/>
    </xf>
    <xf numFmtId="49" fontId="28" fillId="4" borderId="23" xfId="3" applyNumberFormat="1" applyFont="1" applyFill="1" applyBorder="1" applyAlignment="1" applyProtection="1">
      <alignment horizontal="left" vertical="center" wrapText="1"/>
      <protection locked="0"/>
    </xf>
    <xf numFmtId="49" fontId="28" fillId="4" borderId="25" xfId="3" applyNumberFormat="1" applyFont="1" applyFill="1" applyBorder="1" applyAlignment="1" applyProtection="1">
      <alignment horizontal="left" vertical="center" wrapText="1"/>
      <protection locked="0"/>
    </xf>
    <xf numFmtId="49" fontId="28" fillId="4" borderId="23" xfId="1" applyNumberFormat="1" applyFont="1" applyFill="1" applyBorder="1" applyAlignment="1" applyProtection="1">
      <alignment horizontal="left" vertical="center" wrapText="1"/>
      <protection locked="0"/>
    </xf>
    <xf numFmtId="49" fontId="28" fillId="4" borderId="25" xfId="1" applyNumberFormat="1" applyFont="1" applyFill="1" applyBorder="1" applyAlignment="1" applyProtection="1">
      <alignment horizontal="left" vertical="center" wrapText="1"/>
      <protection locked="0"/>
    </xf>
    <xf numFmtId="49" fontId="87" fillId="5" borderId="24" xfId="0" applyNumberFormat="1" applyFont="1" applyFill="1" applyBorder="1" applyAlignment="1" applyProtection="1">
      <alignment horizontal="left" vertical="center"/>
      <protection locked="0"/>
    </xf>
    <xf numFmtId="49" fontId="87" fillId="5" borderId="21" xfId="0" applyNumberFormat="1" applyFont="1" applyFill="1" applyBorder="1" applyAlignment="1" applyProtection="1">
      <alignment horizontal="left" vertical="center"/>
      <protection locked="0"/>
    </xf>
    <xf numFmtId="49" fontId="87" fillId="5" borderId="26" xfId="0" applyNumberFormat="1" applyFont="1" applyFill="1" applyBorder="1" applyAlignment="1" applyProtection="1">
      <alignment horizontal="left" vertical="center"/>
      <protection locked="0"/>
    </xf>
    <xf numFmtId="0" fontId="50" fillId="7" borderId="89" xfId="3" applyFont="1" applyFill="1" applyBorder="1" applyAlignment="1">
      <alignment horizontal="center" vertical="center" wrapText="1"/>
    </xf>
    <xf numFmtId="0" fontId="50" fillId="7" borderId="21" xfId="3" applyFont="1" applyFill="1" applyBorder="1" applyAlignment="1">
      <alignment horizontal="center" vertical="center" wrapText="1"/>
    </xf>
    <xf numFmtId="0" fontId="50" fillId="7" borderId="22" xfId="3" applyFont="1" applyFill="1" applyBorder="1" applyAlignment="1">
      <alignment horizontal="center" vertical="center" wrapText="1"/>
    </xf>
    <xf numFmtId="0" fontId="50" fillId="7" borderId="24" xfId="3" applyFont="1" applyFill="1" applyBorder="1" applyAlignment="1">
      <alignment horizontal="center" vertical="center" wrapText="1"/>
    </xf>
    <xf numFmtId="0" fontId="50" fillId="7" borderId="26" xfId="3" applyFont="1" applyFill="1" applyBorder="1" applyAlignment="1">
      <alignment horizontal="center" vertical="center" wrapText="1"/>
    </xf>
    <xf numFmtId="0" fontId="54" fillId="8" borderId="95" xfId="0" applyFont="1" applyFill="1" applyBorder="1" applyAlignment="1">
      <alignment horizontal="center" vertical="center"/>
    </xf>
    <xf numFmtId="0" fontId="54" fillId="8" borderId="111" xfId="0" applyFont="1" applyFill="1" applyBorder="1" applyAlignment="1">
      <alignment horizontal="center" vertical="center"/>
    </xf>
    <xf numFmtId="49" fontId="61" fillId="18" borderId="65" xfId="0" applyNumberFormat="1" applyFont="1" applyFill="1" applyBorder="1" applyAlignment="1" applyProtection="1">
      <alignment horizontal="left" vertical="center" wrapText="1"/>
      <protection locked="0"/>
    </xf>
    <xf numFmtId="49" fontId="61" fillId="18" borderId="13" xfId="0" applyNumberFormat="1" applyFont="1" applyFill="1" applyBorder="1" applyAlignment="1" applyProtection="1">
      <alignment horizontal="left" vertical="center" wrapText="1"/>
      <protection locked="0"/>
    </xf>
    <xf numFmtId="49" fontId="61" fillId="18" borderId="14" xfId="0" applyNumberFormat="1" applyFont="1" applyFill="1" applyBorder="1" applyAlignment="1" applyProtection="1">
      <alignment horizontal="left" vertical="center" wrapText="1"/>
      <protection locked="0"/>
    </xf>
    <xf numFmtId="0" fontId="54" fillId="8" borderId="2" xfId="0" applyFont="1" applyFill="1" applyBorder="1" applyAlignment="1">
      <alignment horizontal="center" vertical="center"/>
    </xf>
    <xf numFmtId="0" fontId="54" fillId="8" borderId="9" xfId="0" applyFont="1" applyFill="1" applyBorder="1" applyAlignment="1">
      <alignment horizontal="center" vertical="center"/>
    </xf>
    <xf numFmtId="0" fontId="28" fillId="7" borderId="20" xfId="0" applyFont="1" applyFill="1" applyBorder="1" applyAlignment="1">
      <alignment horizontal="left" vertical="center" wrapText="1"/>
    </xf>
    <xf numFmtId="49" fontId="61" fillId="18" borderId="29" xfId="0" applyNumberFormat="1" applyFont="1" applyFill="1" applyBorder="1" applyAlignment="1" applyProtection="1">
      <alignment horizontal="left" vertical="center" wrapText="1"/>
      <protection locked="0"/>
    </xf>
    <xf numFmtId="49" fontId="61" fillId="18" borderId="28" xfId="0" applyNumberFormat="1" applyFont="1" applyFill="1" applyBorder="1" applyAlignment="1" applyProtection="1">
      <alignment horizontal="left" vertical="center" wrapText="1"/>
      <protection locked="0"/>
    </xf>
    <xf numFmtId="49" fontId="61" fillId="18" borderId="31" xfId="0" applyNumberFormat="1" applyFont="1" applyFill="1" applyBorder="1" applyAlignment="1" applyProtection="1">
      <alignment horizontal="left" vertical="center" wrapText="1"/>
      <protection locked="0"/>
    </xf>
    <xf numFmtId="0" fontId="28" fillId="7" borderId="66" xfId="0" applyFont="1" applyFill="1" applyBorder="1" applyAlignment="1">
      <alignment horizontal="left" vertical="center" wrapText="1"/>
    </xf>
    <xf numFmtId="0" fontId="28" fillId="7" borderId="98" xfId="0" applyFont="1" applyFill="1" applyBorder="1" applyAlignment="1">
      <alignment horizontal="left" vertical="center" wrapText="1"/>
    </xf>
    <xf numFmtId="0" fontId="28" fillId="7" borderId="99" xfId="0" applyFont="1" applyFill="1" applyBorder="1" applyAlignment="1">
      <alignment horizontal="left" vertical="center" wrapText="1"/>
    </xf>
    <xf numFmtId="0" fontId="61" fillId="13" borderId="43" xfId="0" applyFont="1" applyFill="1" applyBorder="1" applyAlignment="1">
      <alignment horizontal="left" vertical="center"/>
    </xf>
    <xf numFmtId="0" fontId="61" fillId="13" borderId="44" xfId="0" applyFont="1" applyFill="1" applyBorder="1" applyAlignment="1">
      <alignment horizontal="left" vertical="center"/>
    </xf>
    <xf numFmtId="0" fontId="61" fillId="13" borderId="48" xfId="0" applyFont="1" applyFill="1" applyBorder="1" applyAlignment="1">
      <alignment horizontal="left" vertical="center"/>
    </xf>
    <xf numFmtId="0" fontId="61" fillId="13" borderId="29" xfId="0" applyFont="1" applyFill="1" applyBorder="1" applyAlignment="1">
      <alignment horizontal="left" vertical="center"/>
    </xf>
    <xf numFmtId="0" fontId="54" fillId="8" borderId="2" xfId="3" applyFont="1" applyFill="1" applyBorder="1" applyAlignment="1">
      <alignment horizontal="center" vertical="center" wrapText="1"/>
    </xf>
    <xf numFmtId="0" fontId="54" fillId="8" borderId="4" xfId="3" applyFont="1" applyFill="1" applyBorder="1" applyAlignment="1">
      <alignment horizontal="center" vertical="center" wrapText="1"/>
    </xf>
    <xf numFmtId="0" fontId="54" fillId="8" borderId="9" xfId="3" applyFont="1" applyFill="1" applyBorder="1" applyAlignment="1">
      <alignment horizontal="center" vertical="center" wrapText="1"/>
    </xf>
    <xf numFmtId="0" fontId="28" fillId="7" borderId="56" xfId="0" applyFont="1" applyFill="1" applyBorder="1" applyAlignment="1">
      <alignment horizontal="left" vertical="center" wrapText="1"/>
    </xf>
    <xf numFmtId="0" fontId="28" fillId="7" borderId="23" xfId="0" applyFont="1" applyFill="1" applyBorder="1" applyAlignment="1">
      <alignment horizontal="left" vertical="center" wrapText="1"/>
    </xf>
    <xf numFmtId="0" fontId="28" fillId="7" borderId="43" xfId="0" applyFont="1" applyFill="1" applyBorder="1" applyAlignment="1">
      <alignment horizontal="left" vertical="center" wrapText="1"/>
    </xf>
    <xf numFmtId="0" fontId="28" fillId="7" borderId="35" xfId="0" applyFont="1" applyFill="1" applyBorder="1" applyAlignment="1">
      <alignment horizontal="left" vertical="center" wrapText="1"/>
    </xf>
    <xf numFmtId="0" fontId="28" fillId="7" borderId="36" xfId="0" applyFont="1" applyFill="1" applyBorder="1" applyAlignment="1">
      <alignment horizontal="left" vertical="center" wrapText="1"/>
    </xf>
    <xf numFmtId="0" fontId="28" fillId="7" borderId="56" xfId="0" applyFont="1" applyFill="1" applyBorder="1" applyAlignment="1">
      <alignment horizontal="center" vertical="center" wrapText="1"/>
    </xf>
    <xf numFmtId="0" fontId="28" fillId="7" borderId="23" xfId="0" applyFont="1" applyFill="1" applyBorder="1" applyAlignment="1">
      <alignment horizontal="center" vertical="center" wrapText="1"/>
    </xf>
    <xf numFmtId="0" fontId="28" fillId="7" borderId="24" xfId="0" applyFont="1" applyFill="1" applyBorder="1" applyAlignment="1">
      <alignment horizontal="center" vertical="center" wrapText="1"/>
    </xf>
    <xf numFmtId="0" fontId="28" fillId="7" borderId="44" xfId="0" applyFont="1" applyFill="1" applyBorder="1" applyAlignment="1">
      <alignment horizontal="center" vertical="center" wrapText="1"/>
    </xf>
    <xf numFmtId="0" fontId="28" fillId="7" borderId="45" xfId="0" applyFont="1" applyFill="1" applyBorder="1" applyAlignment="1">
      <alignment horizontal="center" vertical="center" wrapText="1"/>
    </xf>
    <xf numFmtId="0" fontId="28" fillId="7" borderId="8" xfId="0" applyFont="1" applyFill="1" applyBorder="1" applyAlignment="1">
      <alignment horizontal="center" vertical="center" wrapText="1"/>
    </xf>
    <xf numFmtId="0" fontId="73" fillId="7" borderId="18" xfId="2" applyFont="1" applyFill="1" applyBorder="1" applyAlignment="1" applyProtection="1">
      <alignment horizontal="center" vertical="center" wrapText="1"/>
    </xf>
    <xf numFmtId="0" fontId="73" fillId="7" borderId="16" xfId="2" applyFont="1" applyFill="1" applyBorder="1" applyAlignment="1" applyProtection="1">
      <alignment horizontal="center" vertical="center" wrapText="1"/>
    </xf>
    <xf numFmtId="0" fontId="73" fillId="7" borderId="20" xfId="2" applyFont="1" applyFill="1" applyBorder="1" applyAlignment="1" applyProtection="1">
      <alignment horizontal="center" vertical="center" wrapText="1"/>
    </xf>
    <xf numFmtId="49" fontId="28" fillId="18" borderId="56" xfId="0" applyNumberFormat="1" applyFont="1" applyFill="1" applyBorder="1" applyAlignment="1" applyProtection="1">
      <alignment horizontal="center" vertical="center" wrapText="1"/>
      <protection locked="0"/>
    </xf>
    <xf numFmtId="49" fontId="28" fillId="18" borderId="23" xfId="0" applyNumberFormat="1" applyFont="1" applyFill="1" applyBorder="1" applyAlignment="1" applyProtection="1">
      <alignment horizontal="center" vertical="center" wrapText="1"/>
      <protection locked="0"/>
    </xf>
    <xf numFmtId="49" fontId="57" fillId="4" borderId="24" xfId="3" applyNumberFormat="1" applyFont="1" applyFill="1" applyBorder="1" applyAlignment="1" applyProtection="1">
      <alignment horizontal="center" vertical="center" wrapText="1"/>
      <protection locked="0"/>
    </xf>
    <xf numFmtId="49" fontId="57" fillId="4" borderId="21" xfId="3" applyNumberFormat="1" applyFont="1" applyFill="1" applyBorder="1" applyAlignment="1" applyProtection="1">
      <alignment horizontal="center" vertical="center" wrapText="1"/>
      <protection locked="0"/>
    </xf>
    <xf numFmtId="49" fontId="57" fillId="4" borderId="22" xfId="3" applyNumberFormat="1" applyFont="1" applyFill="1" applyBorder="1" applyAlignment="1" applyProtection="1">
      <alignment horizontal="center" vertical="center" wrapText="1"/>
      <protection locked="0"/>
    </xf>
    <xf numFmtId="49" fontId="57" fillId="4" borderId="26" xfId="3" applyNumberFormat="1" applyFont="1" applyFill="1" applyBorder="1" applyAlignment="1" applyProtection="1">
      <alignment horizontal="center" vertical="center" wrapText="1"/>
      <protection locked="0"/>
    </xf>
    <xf numFmtId="49" fontId="28" fillId="18" borderId="57" xfId="0" applyNumberFormat="1" applyFont="1" applyFill="1" applyBorder="1" applyAlignment="1" applyProtection="1">
      <alignment horizontal="center" vertical="center" wrapText="1"/>
      <protection locked="0"/>
    </xf>
    <xf numFmtId="49" fontId="28" fillId="18" borderId="48" xfId="0" applyNumberFormat="1" applyFont="1" applyFill="1" applyBorder="1" applyAlignment="1" applyProtection="1">
      <alignment horizontal="center" vertical="center" wrapText="1"/>
      <protection locked="0"/>
    </xf>
    <xf numFmtId="49" fontId="57" fillId="4" borderId="29" xfId="3" applyNumberFormat="1" applyFont="1" applyFill="1" applyBorder="1" applyAlignment="1" applyProtection="1">
      <alignment horizontal="center" vertical="center" wrapText="1"/>
      <protection locked="0"/>
    </xf>
    <xf numFmtId="49" fontId="57" fillId="4" borderId="28" xfId="3" applyNumberFormat="1" applyFont="1" applyFill="1" applyBorder="1" applyAlignment="1" applyProtection="1">
      <alignment horizontal="center" vertical="center" wrapText="1"/>
      <protection locked="0"/>
    </xf>
    <xf numFmtId="49" fontId="57" fillId="4" borderId="30" xfId="3" applyNumberFormat="1" applyFont="1" applyFill="1" applyBorder="1" applyAlignment="1" applyProtection="1">
      <alignment horizontal="center" vertical="center" wrapText="1"/>
      <protection locked="0"/>
    </xf>
    <xf numFmtId="49" fontId="57" fillId="4" borderId="31" xfId="3" applyNumberFormat="1" applyFont="1" applyFill="1" applyBorder="1" applyAlignment="1" applyProtection="1">
      <alignment horizontal="center" vertical="center" wrapText="1"/>
      <protection locked="0"/>
    </xf>
    <xf numFmtId="0" fontId="28" fillId="7" borderId="60" xfId="0" applyFont="1" applyFill="1" applyBorder="1" applyAlignment="1">
      <alignment horizontal="left" vertical="center" wrapText="1"/>
    </xf>
    <xf numFmtId="0" fontId="28" fillId="7" borderId="61" xfId="0" applyFont="1" applyFill="1" applyBorder="1" applyAlignment="1">
      <alignment horizontal="left" vertical="center" wrapText="1"/>
    </xf>
    <xf numFmtId="0" fontId="60" fillId="4" borderId="22" xfId="0" applyFont="1" applyFill="1" applyBorder="1" applyAlignment="1" applyProtection="1">
      <alignment horizontal="left" vertical="center"/>
      <protection locked="0"/>
    </xf>
    <xf numFmtId="0" fontId="34" fillId="4" borderId="86" xfId="0" applyFont="1" applyFill="1" applyBorder="1" applyAlignment="1">
      <alignment horizontal="center" vertical="center"/>
    </xf>
    <xf numFmtId="0" fontId="34" fillId="4" borderId="6" xfId="0" applyFont="1" applyFill="1" applyBorder="1" applyAlignment="1">
      <alignment horizontal="center" vertical="center"/>
    </xf>
    <xf numFmtId="0" fontId="34" fillId="5" borderId="103" xfId="0" applyFont="1" applyFill="1" applyBorder="1" applyAlignment="1">
      <alignment horizontal="center" vertical="center"/>
    </xf>
    <xf numFmtId="0" fontId="34" fillId="5" borderId="88" xfId="0" applyFont="1" applyFill="1" applyBorder="1" applyAlignment="1">
      <alignment horizontal="center" vertical="center"/>
    </xf>
    <xf numFmtId="0" fontId="79" fillId="0" borderId="99" xfId="0" applyFont="1" applyBorder="1" applyAlignment="1">
      <alignment horizontal="left" vertical="center" wrapText="1"/>
    </xf>
    <xf numFmtId="0" fontId="79" fillId="0" borderId="7" xfId="0" applyFont="1" applyBorder="1" applyAlignment="1">
      <alignment horizontal="left" vertical="center" wrapText="1"/>
    </xf>
    <xf numFmtId="0" fontId="79" fillId="0" borderId="5" xfId="0" applyFont="1" applyBorder="1" applyAlignment="1">
      <alignment horizontal="left" vertical="center" wrapText="1"/>
    </xf>
    <xf numFmtId="0" fontId="79" fillId="0" borderId="53" xfId="0" applyFont="1" applyBorder="1" applyAlignment="1">
      <alignment horizontal="left" vertical="center" wrapText="1"/>
    </xf>
    <xf numFmtId="0" fontId="28" fillId="7" borderId="94" xfId="0" applyFont="1" applyFill="1" applyBorder="1" applyAlignment="1">
      <alignment horizontal="right" vertical="center" wrapText="1"/>
    </xf>
    <xf numFmtId="0" fontId="28" fillId="7" borderId="61" xfId="0" applyFont="1" applyFill="1" applyBorder="1" applyAlignment="1">
      <alignment horizontal="right" vertical="center" wrapText="1"/>
    </xf>
    <xf numFmtId="0" fontId="28" fillId="7" borderId="38" xfId="0" applyFont="1" applyFill="1" applyBorder="1" applyAlignment="1">
      <alignment horizontal="right" vertical="center" wrapText="1"/>
    </xf>
    <xf numFmtId="49" fontId="61" fillId="18" borderId="94" xfId="0" applyNumberFormat="1" applyFont="1" applyFill="1" applyBorder="1" applyAlignment="1" applyProtection="1">
      <alignment horizontal="left" vertical="center" wrapText="1"/>
      <protection locked="0"/>
    </xf>
    <xf numFmtId="49" fontId="61" fillId="18" borderId="61" xfId="0" applyNumberFormat="1" applyFont="1" applyFill="1" applyBorder="1" applyAlignment="1" applyProtection="1">
      <alignment horizontal="left" vertical="center" wrapText="1"/>
      <protection locked="0"/>
    </xf>
    <xf numFmtId="49" fontId="61" fillId="18" borderId="62" xfId="0" applyNumberFormat="1" applyFont="1" applyFill="1" applyBorder="1" applyAlignment="1" applyProtection="1">
      <alignment horizontal="left" vertical="center" wrapText="1"/>
      <protection locked="0"/>
    </xf>
    <xf numFmtId="49" fontId="61" fillId="18" borderId="23" xfId="0" applyNumberFormat="1" applyFont="1" applyFill="1" applyBorder="1" applyAlignment="1" applyProtection="1">
      <alignment horizontal="center" vertical="center" wrapText="1"/>
      <protection locked="0"/>
    </xf>
    <xf numFmtId="49" fontId="61" fillId="18" borderId="25" xfId="0" applyNumberFormat="1" applyFont="1" applyFill="1" applyBorder="1" applyAlignment="1" applyProtection="1">
      <alignment horizontal="center" vertical="center" wrapText="1"/>
      <protection locked="0"/>
    </xf>
    <xf numFmtId="0" fontId="28" fillId="7" borderId="50" xfId="0" applyFont="1" applyFill="1" applyBorder="1" applyAlignment="1">
      <alignment horizontal="left" vertical="center" wrapText="1"/>
    </xf>
    <xf numFmtId="0" fontId="28" fillId="7" borderId="51" xfId="0" applyFont="1" applyFill="1" applyBorder="1" applyAlignment="1">
      <alignment horizontal="left" vertical="center" wrapText="1"/>
    </xf>
    <xf numFmtId="49" fontId="50" fillId="4" borderId="64" xfId="0" applyNumberFormat="1" applyFont="1" applyFill="1" applyBorder="1" applyAlignment="1" applyProtection="1">
      <alignment horizontal="center" vertical="center"/>
      <protection locked="0"/>
    </xf>
    <xf numFmtId="49" fontId="50" fillId="4" borderId="10" xfId="0" applyNumberFormat="1" applyFont="1" applyFill="1" applyBorder="1" applyAlignment="1" applyProtection="1">
      <alignment horizontal="center" vertical="center"/>
      <protection locked="0"/>
    </xf>
  </cellXfs>
  <cellStyles count="6">
    <cellStyle name="Enllaç" xfId="2" builtinId="8"/>
    <cellStyle name="Incorrecte" xfId="1" builtinId="27"/>
    <cellStyle name="Normal" xfId="0" builtinId="0"/>
    <cellStyle name="Normal 2" xfId="3" xr:uid="{CE3358D9-1799-44D6-A926-14A5CFD11002}"/>
    <cellStyle name="Normal 2 3" xfId="5" xr:uid="{6335DDEB-52DD-4C98-88E8-56BB5773E5D9}"/>
    <cellStyle name="Títol 5" xfId="4" xr:uid="{18345A69-8E11-4321-A84C-C79CB9D9B873}"/>
  </cellStyles>
  <dxfs count="49">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protection locked="1" hidden="1"/>
    </dxf>
    <dxf>
      <font>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top/>
        <bottom/>
      </border>
      <protection locked="1" hidden="1"/>
    </dxf>
    <dxf>
      <font>
        <strike val="0"/>
        <outline val="0"/>
        <shadow val="0"/>
        <u val="none"/>
        <vertAlign val="baseline"/>
        <sz val="11"/>
        <color theme="1"/>
        <name val="Calibri"/>
        <family val="2"/>
        <scheme val="min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rgb="FFC00000"/>
        </left>
        <right style="thin">
          <color rgb="FFC00000"/>
        </right>
      </border>
      <protection locked="0" hidden="0"/>
    </dxf>
    <dxf>
      <border>
        <bottom style="thin">
          <color rgb="FFC00000"/>
        </bottom>
      </border>
    </dxf>
    <dxf>
      <border diagonalUp="0" diagonalDown="0">
        <left style="thin">
          <color rgb="FFC00000"/>
        </left>
        <right style="thin">
          <color rgb="FFC00000"/>
        </right>
        <top style="thin">
          <color rgb="FFC00000"/>
        </top>
        <bottom style="thin">
          <color rgb="FFC00000"/>
        </bottom>
      </border>
    </dxf>
    <dxf>
      <font>
        <strike val="0"/>
        <outline val="0"/>
        <shadow val="0"/>
        <u val="none"/>
        <vertAlign val="baseline"/>
        <sz val="11"/>
        <color theme="1"/>
        <name val="Calibri"/>
        <family val="2"/>
        <scheme val="minor"/>
      </font>
      <alignment vertical="center" textRotation="0" wrapText="0" indent="0" justifyLastLine="0" shrinkToFit="0" readingOrder="0"/>
      <protection locked="1" hidden="0"/>
    </dxf>
    <dxf>
      <font>
        <b val="0"/>
        <i/>
        <strike val="0"/>
        <condense val="0"/>
        <extend val="0"/>
        <outline val="0"/>
        <shadow val="0"/>
        <u val="none"/>
        <vertAlign val="baseline"/>
        <sz val="11"/>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protection locked="1" hidden="0"/>
    </dxf>
    <dxf>
      <fill>
        <patternFill>
          <bgColor rgb="FFC6E0B4"/>
        </patternFill>
      </fill>
    </dxf>
    <dxf>
      <fill>
        <patternFill>
          <bgColor rgb="FFFFE699"/>
        </patternFill>
      </fill>
    </dxf>
    <dxf>
      <fill>
        <patternFill>
          <bgColor rgb="FFF4B084"/>
        </patternFill>
      </fill>
    </dxf>
    <dxf>
      <font>
        <b val="0"/>
        <i val="0"/>
        <color rgb="FF00B050"/>
      </font>
    </dxf>
    <dxf>
      <font>
        <color rgb="FFFFC000"/>
      </font>
    </dxf>
    <dxf>
      <font>
        <color rgb="FFC00000"/>
      </font>
    </dxf>
    <dxf>
      <font>
        <b val="0"/>
        <strike val="0"/>
        <outline val="0"/>
        <shadow val="0"/>
        <u val="none"/>
        <vertAlign val="baseline"/>
        <sz val="9"/>
        <color theme="1"/>
        <name val="Calibri"/>
        <scheme val="minor"/>
      </font>
      <numFmt numFmtId="0" formatCode="Genera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1"/>
        <name val="Calibri"/>
        <scheme val="minor"/>
      </font>
      <numFmt numFmtId="165" formatCode="#.0#############E+###"/>
      <alignment horizontal="left" vertical="center" textRotation="0" wrapText="1" indent="0" justifyLastLine="0" shrinkToFit="0" readingOrder="0"/>
      <protection locked="0" hidden="0"/>
    </dxf>
    <dxf>
      <font>
        <b val="0"/>
        <strike val="0"/>
        <outline val="0"/>
        <shadow val="0"/>
        <u val="none"/>
        <vertAlign val="baseline"/>
        <sz val="9"/>
        <color theme="0" tint="-0.34998626667073579"/>
        <name val="Calibri"/>
        <scheme val="minor"/>
      </font>
      <numFmt numFmtId="1" formatCode="0"/>
      <alignment horizontal="center" vertical="center" textRotation="0" wrapText="1" indent="0" justifyLastLine="0" shrinkToFit="0" readingOrder="0"/>
      <protection locked="0" hidden="0"/>
    </dxf>
    <dxf>
      <font>
        <strike val="0"/>
        <outline val="0"/>
        <shadow val="0"/>
        <u val="none"/>
        <vertAlign val="baseline"/>
        <sz val="9"/>
        <color theme="1"/>
        <name val="Calibri"/>
        <scheme val="minor"/>
      </font>
      <numFmt numFmtId="165" formatCode="#.0#############E+###"/>
      <alignment horizontal="general" vertical="center" textRotation="0" wrapText="1" indent="0" justifyLastLine="0" shrinkToFit="0" readingOrder="0"/>
      <protection locked="0" hidden="0"/>
    </dxf>
    <dxf>
      <font>
        <b/>
        <i val="0"/>
        <strike val="0"/>
        <condense val="0"/>
        <extend val="0"/>
        <outline val="0"/>
        <shadow val="0"/>
        <u val="none"/>
        <vertAlign val="baseline"/>
        <sz val="9"/>
        <color theme="1"/>
        <name val="Calibri"/>
        <scheme val="minor"/>
      </font>
      <numFmt numFmtId="165" formatCode="#.0#############E+###"/>
      <alignment horizontal="center" vertical="center" textRotation="0" wrapText="1" indent="0" justifyLastLine="0" shrinkToFit="0" readingOrder="0"/>
      <protection locked="0" hidden="0"/>
    </dxf>
    <dxf>
      <font>
        <color rgb="FF9C0006"/>
      </font>
      <fill>
        <patternFill>
          <bgColor rgb="FFFFC7CE"/>
        </patternFill>
      </fill>
    </dxf>
    <dxf>
      <font>
        <b val="0"/>
        <i val="0"/>
        <strike val="0"/>
        <condense val="0"/>
        <extend val="0"/>
        <outline val="0"/>
        <shadow val="0"/>
        <u val="none"/>
        <vertAlign val="baseline"/>
        <sz val="9"/>
        <color theme="1"/>
        <name val="Calibri"/>
        <scheme val="minor"/>
      </font>
      <numFmt numFmtId="0" formatCode="General"/>
      <alignment horizontal="center" vertical="center" textRotation="0" wrapText="1" indent="0" justifyLastLine="0" shrinkToFit="0" readingOrder="0"/>
      <border diagonalUp="0" diagonalDown="0" outline="0">
        <left/>
        <right style="thin">
          <color theme="0" tint="-0.14993743705557422"/>
        </right>
        <top style="thin">
          <color rgb="FFC00000"/>
        </top>
        <bottom style="thin">
          <color rgb="FFC00000"/>
        </bottom>
      </border>
      <protection locked="0" hidden="0"/>
    </dxf>
    <dxf>
      <font>
        <b val="0"/>
        <i val="0"/>
        <strike val="0"/>
        <condense val="0"/>
        <extend val="0"/>
        <outline val="0"/>
        <shadow val="0"/>
        <u val="none"/>
        <vertAlign val="baseline"/>
        <sz val="9"/>
        <color theme="1"/>
        <name val="Calibri"/>
        <scheme val="minor"/>
      </font>
      <numFmt numFmtId="165" formatCode="#.0#############E+###"/>
      <fill>
        <patternFill patternType="none">
          <fgColor indexed="64"/>
          <bgColor auto="1"/>
        </patternFill>
      </fill>
      <alignment horizontal="left" vertical="center" textRotation="0" wrapText="1" indent="0" justifyLastLine="0" shrinkToFit="0" readingOrder="0"/>
      <border diagonalUp="0" diagonalDown="0" outline="0">
        <left/>
        <right style="thin">
          <color theme="0" tint="-0.14993743705557422"/>
        </right>
        <top style="thin">
          <color rgb="FFC00000"/>
        </top>
        <bottom style="thin">
          <color rgb="FFC00000"/>
        </bottom>
      </border>
      <protection locked="0" hidden="0"/>
    </dxf>
    <dxf>
      <font>
        <b val="0"/>
        <i val="0"/>
        <strike val="0"/>
        <condense val="0"/>
        <extend val="0"/>
        <outline val="0"/>
        <shadow val="0"/>
        <u val="none"/>
        <vertAlign val="baseline"/>
        <sz val="9"/>
        <color theme="1"/>
        <name val="Calibri"/>
        <scheme val="minor"/>
      </font>
      <numFmt numFmtId="164" formatCode="##############"/>
      <fill>
        <patternFill patternType="none">
          <fgColor indexed="64"/>
          <bgColor auto="1"/>
        </patternFill>
      </fill>
      <alignment horizontal="center" vertical="center" textRotation="0" wrapText="1" indent="0" justifyLastLine="0" shrinkToFit="0" readingOrder="0"/>
      <border diagonalUp="0" diagonalDown="0" outline="0">
        <left/>
        <right/>
        <top style="thin">
          <color rgb="FFC00000"/>
        </top>
        <bottom style="thin">
          <color rgb="FFC00000"/>
        </bottom>
      </border>
      <protection locked="0" hidden="0"/>
    </dxf>
    <dxf>
      <font>
        <b val="0"/>
        <i val="0"/>
        <strike val="0"/>
        <condense val="0"/>
        <extend val="0"/>
        <outline val="0"/>
        <shadow val="0"/>
        <u val="none"/>
        <vertAlign val="baseline"/>
        <sz val="9"/>
        <color auto="1"/>
        <name val="Calibri"/>
        <scheme val="minor"/>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right/>
        <top style="thin">
          <color rgb="FFC00000"/>
        </top>
        <bottom style="thin">
          <color rgb="FFC00000"/>
        </bottom>
      </border>
      <protection locked="0" hidden="0"/>
    </dxf>
    <dxf>
      <font>
        <b val="0"/>
        <i val="0"/>
        <strike val="0"/>
        <condense val="0"/>
        <extend val="0"/>
        <outline val="0"/>
        <shadow val="0"/>
        <u val="none"/>
        <vertAlign val="baseline"/>
        <sz val="9"/>
        <color theme="0" tint="-0.34998626667073579"/>
        <name val="Calibri"/>
        <scheme val="minor"/>
      </font>
      <numFmt numFmtId="1" formatCode="0"/>
      <alignment horizontal="center" vertical="center" textRotation="0" wrapText="1" indent="0" justifyLastLine="0" shrinkToFit="0" readingOrder="0"/>
      <border diagonalUp="0" diagonalDown="0" outline="0">
        <left style="thin">
          <color theme="0" tint="-0.14993743705557422"/>
        </left>
        <right/>
        <top style="thin">
          <color rgb="FFC00000"/>
        </top>
        <bottom style="thin">
          <color rgb="FFC00000"/>
        </bottom>
      </border>
      <protection locked="0" hidden="0"/>
    </dxf>
    <dxf>
      <border outline="0">
        <top style="thin">
          <color rgb="FFC00000"/>
        </top>
      </border>
    </dxf>
    <dxf>
      <border>
        <bottom style="thin">
          <color rgb="FFC00000"/>
        </bottom>
      </border>
    </dxf>
    <dxf>
      <border outline="0">
        <top style="thin">
          <color theme="0" tint="-0.14990691854609822"/>
        </top>
        <bottom style="thin">
          <color theme="0" tint="-0.14990691854609822"/>
        </bottom>
      </border>
    </dxf>
    <dxf>
      <font>
        <b val="0"/>
        <i val="0"/>
        <strike val="0"/>
        <condense val="0"/>
        <extend val="0"/>
        <outline val="0"/>
        <shadow val="0"/>
        <u val="none"/>
        <vertAlign val="baseline"/>
        <sz val="9"/>
        <color theme="1"/>
        <name val="Calibri"/>
        <scheme val="minor"/>
      </font>
      <numFmt numFmtId="30" formatCode="@"/>
      <alignment horizontal="center" vertical="center" textRotation="0" wrapText="1" indent="0" justifyLastLine="0" shrinkToFit="0" readingOrder="0"/>
      <protection locked="0" hidden="0"/>
    </dxf>
    <dxf>
      <font>
        <b/>
        <i val="0"/>
        <strike val="0"/>
        <condense val="0"/>
        <extend val="0"/>
        <outline val="0"/>
        <shadow val="0"/>
        <u val="none"/>
        <vertAlign val="baseline"/>
        <sz val="9"/>
        <color auto="1"/>
        <name val="Calibri"/>
        <scheme val="minor"/>
      </font>
      <numFmt numFmtId="30" formatCode="@"/>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theme="0"/>
        </left>
        <right style="thin">
          <color theme="0"/>
        </right>
        <top/>
        <bottom/>
      </border>
      <protection locked="0" hidden="0"/>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0"/>
      </font>
      <fill>
        <patternFill>
          <bgColor rgb="FFC00000"/>
        </patternFill>
      </fill>
      <border>
        <vertical style="thin">
          <color theme="0"/>
        </vertical>
      </border>
    </dxf>
    <dxf>
      <border>
        <left style="thin">
          <color theme="0" tint="-0.14990691854609822"/>
        </left>
        <right style="thin">
          <color theme="0" tint="-0.14990691854609822"/>
        </right>
        <top style="thin">
          <color theme="0" tint="-0.14990691854609822"/>
        </top>
        <bottom style="thin">
          <color theme="0" tint="-0.14990691854609822"/>
        </bottom>
        <vertical style="thin">
          <color theme="0" tint="-0.14993743705557422"/>
        </vertical>
        <horizontal style="thin">
          <color rgb="FFC00000"/>
        </horizontal>
      </border>
    </dxf>
  </dxfs>
  <tableStyles count="1" defaultTableStyle="TableStyleMedium2" defaultPivotStyle="PivotStyleLight16">
    <tableStyle name="Cesicat" pivot="0" count="2" xr9:uid="{CA30D39E-3E73-46BA-9456-3E976E612EC7}">
      <tableStyleElement type="wholeTable" dxfId="48"/>
      <tableStyleElement type="headerRow" dxfId="47"/>
    </tableStyle>
  </tableStyles>
  <colors>
    <mruColors>
      <color rgb="FFF4B084"/>
      <color rgb="FFFFE699"/>
      <color rgb="FFC6E0B4"/>
      <color rgb="FFD9D9D9"/>
      <color rgb="FFC8C8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3.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6.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3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85725</xdr:rowOff>
    </xdr:from>
    <xdr:to>
      <xdr:col>2</xdr:col>
      <xdr:colOff>1301750</xdr:colOff>
      <xdr:row>2</xdr:row>
      <xdr:rowOff>96979</xdr:rowOff>
    </xdr:to>
    <xdr:pic>
      <xdr:nvPicPr>
        <xdr:cNvPr id="5" name="Imat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85725"/>
          <a:ext cx="3505200" cy="4875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149225</xdr:colOff>
      <xdr:row>0</xdr:row>
      <xdr:rowOff>123825</xdr:rowOff>
    </xdr:from>
    <xdr:to>
      <xdr:col>3</xdr:col>
      <xdr:colOff>66675</xdr:colOff>
      <xdr:row>2</xdr:row>
      <xdr:rowOff>96979</xdr:rowOff>
    </xdr:to>
    <xdr:pic>
      <xdr:nvPicPr>
        <xdr:cNvPr id="3" name="Imat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9225" y="123825"/>
          <a:ext cx="3508375" cy="4875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104377</xdr:colOff>
      <xdr:row>0</xdr:row>
      <xdr:rowOff>73768</xdr:rowOff>
    </xdr:from>
    <xdr:to>
      <xdr:col>2</xdr:col>
      <xdr:colOff>1368920</xdr:colOff>
      <xdr:row>2</xdr:row>
      <xdr:rowOff>150724</xdr:rowOff>
    </xdr:to>
    <xdr:pic>
      <xdr:nvPicPr>
        <xdr:cNvPr id="2" name="Imat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4377" y="73768"/>
          <a:ext cx="1504739" cy="4828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133350</xdr:colOff>
      <xdr:row>0</xdr:row>
      <xdr:rowOff>95251</xdr:rowOff>
    </xdr:from>
    <xdr:to>
      <xdr:col>2</xdr:col>
      <xdr:colOff>285750</xdr:colOff>
      <xdr:row>1</xdr:row>
      <xdr:rowOff>179530</xdr:rowOff>
    </xdr:to>
    <xdr:pic>
      <xdr:nvPicPr>
        <xdr:cNvPr id="4" name="Imatg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50" y="95251"/>
          <a:ext cx="3505200" cy="4875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228600</xdr:colOff>
          <xdr:row>33</xdr:row>
          <xdr:rowOff>88900</xdr:rowOff>
        </xdr:from>
        <xdr:to>
          <xdr:col>6</xdr:col>
          <xdr:colOff>1384300</xdr:colOff>
          <xdr:row>36</xdr:row>
          <xdr:rowOff>241300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ca-ES" sz="1400" b="0" i="0" u="none" strike="noStrike" baseline="0">
                  <a:solidFill>
                    <a:srgbClr val="000000"/>
                  </a:solidFill>
                  <a:latin typeface="Calibri"/>
                  <a:cs typeface="Calibri"/>
                </a:rPr>
                <a:t>Generar</a:t>
              </a:r>
            </a:p>
            <a:p>
              <a:pPr algn="ctr" rtl="0">
                <a:defRPr sz="1000"/>
              </a:pPr>
              <a:r>
                <a:rPr lang="ca-ES" sz="1400" b="0" i="0" u="none" strike="noStrike" baseline="0">
                  <a:solidFill>
                    <a:srgbClr val="000000"/>
                  </a:solidFill>
                  <a:latin typeface="Calibri"/>
                  <a:cs typeface="Calibri"/>
                </a:rPr>
                <a:t>RAT</a:t>
              </a:r>
            </a:p>
          </xdr:txBody>
        </xdr:sp>
        <xdr:clientData fPrintsWithSheet="0"/>
      </xdr:twoCellAnchor>
    </mc:Choice>
    <mc:Fallback/>
  </mc:AlternateContent>
  <xdr:twoCellAnchor editAs="oneCell">
    <xdr:from>
      <xdr:col>0</xdr:col>
      <xdr:colOff>101600</xdr:colOff>
      <xdr:row>0</xdr:row>
      <xdr:rowOff>76200</xdr:rowOff>
    </xdr:from>
    <xdr:to>
      <xdr:col>3</xdr:col>
      <xdr:colOff>1025525</xdr:colOff>
      <xdr:row>1</xdr:row>
      <xdr:rowOff>246204</xdr:rowOff>
    </xdr:to>
    <xdr:pic>
      <xdr:nvPicPr>
        <xdr:cNvPr id="5" name="Imatg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 y="76200"/>
          <a:ext cx="3505200" cy="4843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1546411</xdr:colOff>
      <xdr:row>82</xdr:row>
      <xdr:rowOff>78441</xdr:rowOff>
    </xdr:from>
    <xdr:to>
      <xdr:col>24</xdr:col>
      <xdr:colOff>0</xdr:colOff>
      <xdr:row>83</xdr:row>
      <xdr:rowOff>0</xdr:rowOff>
    </xdr:to>
    <xdr:grpSp>
      <xdr:nvGrpSpPr>
        <xdr:cNvPr id="2" name="Grupo 1">
          <a:extLst>
            <a:ext uri="{FF2B5EF4-FFF2-40B4-BE49-F238E27FC236}">
              <a16:creationId xmlns:a16="http://schemas.microsoft.com/office/drawing/2014/main" id="{00000000-0008-0000-0500-000002000000}"/>
            </a:ext>
          </a:extLst>
        </xdr:cNvPr>
        <xdr:cNvGrpSpPr/>
      </xdr:nvGrpSpPr>
      <xdr:grpSpPr>
        <a:xfrm>
          <a:off x="13652686" y="29329716"/>
          <a:ext cx="5540189" cy="788334"/>
          <a:chOff x="11119755" y="10170671"/>
          <a:chExt cx="3626305" cy="961355"/>
        </a:xfrm>
      </xdr:grpSpPr>
      <xdr:grpSp>
        <xdr:nvGrpSpPr>
          <xdr:cNvPr id="3" name="Grupo 2">
            <a:extLst>
              <a:ext uri="{FF2B5EF4-FFF2-40B4-BE49-F238E27FC236}">
                <a16:creationId xmlns:a16="http://schemas.microsoft.com/office/drawing/2014/main" id="{00000000-0008-0000-05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5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5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5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5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5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1546411</xdr:colOff>
      <xdr:row>82</xdr:row>
      <xdr:rowOff>78441</xdr:rowOff>
    </xdr:from>
    <xdr:to>
      <xdr:col>24</xdr:col>
      <xdr:colOff>0</xdr:colOff>
      <xdr:row>83</xdr:row>
      <xdr:rowOff>0</xdr:rowOff>
    </xdr:to>
    <xdr:grpSp>
      <xdr:nvGrpSpPr>
        <xdr:cNvPr id="10" name="Grupo 10">
          <a:extLst>
            <a:ext uri="{FF2B5EF4-FFF2-40B4-BE49-F238E27FC236}">
              <a16:creationId xmlns:a16="http://schemas.microsoft.com/office/drawing/2014/main" id="{00000000-0008-0000-0500-00000A000000}"/>
            </a:ext>
          </a:extLst>
        </xdr:cNvPr>
        <xdr:cNvGrpSpPr/>
      </xdr:nvGrpSpPr>
      <xdr:grpSpPr>
        <a:xfrm>
          <a:off x="13652686" y="29329716"/>
          <a:ext cx="5540189" cy="788334"/>
          <a:chOff x="11119755" y="10170671"/>
          <a:chExt cx="3626305" cy="961355"/>
        </a:xfrm>
      </xdr:grpSpPr>
      <xdr:grpSp>
        <xdr:nvGrpSpPr>
          <xdr:cNvPr id="11" name="Grupo 11">
            <a:extLst>
              <a:ext uri="{FF2B5EF4-FFF2-40B4-BE49-F238E27FC236}">
                <a16:creationId xmlns:a16="http://schemas.microsoft.com/office/drawing/2014/main" id="{00000000-0008-0000-0500-00000B000000}"/>
              </a:ext>
            </a:extLst>
          </xdr:cNvPr>
          <xdr:cNvGrpSpPr/>
        </xdr:nvGrpSpPr>
        <xdr:grpSpPr>
          <a:xfrm>
            <a:off x="11119755" y="10263229"/>
            <a:ext cx="1385208" cy="826579"/>
            <a:chOff x="7622719" y="14671954"/>
            <a:chExt cx="1385208" cy="1266838"/>
          </a:xfrm>
        </xdr:grpSpPr>
        <xdr:sp macro="" textlink="">
          <xdr:nvSpPr>
            <xdr:cNvPr id="15"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500-00000F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6"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500-000010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2" name="Grupo 12">
            <a:extLst>
              <a:ext uri="{FF2B5EF4-FFF2-40B4-BE49-F238E27FC236}">
                <a16:creationId xmlns:a16="http://schemas.microsoft.com/office/drawing/2014/main" id="{00000000-0008-0000-0500-00000C000000}"/>
              </a:ext>
            </a:extLst>
          </xdr:cNvPr>
          <xdr:cNvGrpSpPr/>
        </xdr:nvGrpSpPr>
        <xdr:grpSpPr>
          <a:xfrm>
            <a:off x="13364935" y="10170671"/>
            <a:ext cx="1381125" cy="961355"/>
            <a:chOff x="10221685" y="14647959"/>
            <a:chExt cx="1381125" cy="1007085"/>
          </a:xfrm>
        </xdr:grpSpPr>
        <xdr:sp macro="" textlink="">
          <xdr:nvSpPr>
            <xdr:cNvPr id="13"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500-00000D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4"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500-00000E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7" name="Imatge 16">
          <a:extLst>
            <a:ext uri="{FF2B5EF4-FFF2-40B4-BE49-F238E27FC236}">
              <a16:creationId xmlns:a16="http://schemas.microsoft.com/office/drawing/2014/main" id="{00000000-0008-0000-0500-000011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8755" y="141079"/>
          <a:ext cx="1389555" cy="367558"/>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20" name="Imatge 19">
          <a:extLst>
            <a:ext uri="{FF2B5EF4-FFF2-40B4-BE49-F238E27FC236}">
              <a16:creationId xmlns:a16="http://schemas.microsoft.com/office/drawing/2014/main" id="{00000000-0008-0000-0500-00001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9451" y="578070"/>
          <a:ext cx="1294086" cy="3950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6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06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6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6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6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6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6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6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06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6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6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6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6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6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6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6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07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7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7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7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7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7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7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07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7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7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7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7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7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7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7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8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08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8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8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8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8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8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8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08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8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8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8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8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8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8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8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09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9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9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9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9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9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9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09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9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9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9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9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9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9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9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A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0A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A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A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A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A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A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A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0A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A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A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A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A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A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A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A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0B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B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B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B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B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B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B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0B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B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B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B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B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B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B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B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C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0C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C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C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C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C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C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C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0C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C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C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C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C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C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C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C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D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0D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D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D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D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D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D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D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0D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D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D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D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D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D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0D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0D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0E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E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E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E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E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E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E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0E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E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E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E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E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E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E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E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0F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0F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F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F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0F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F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F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0F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0F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0F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0F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0F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0F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0F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0F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0F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0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0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0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0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0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0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0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0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0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0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0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0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0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0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0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1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1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1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1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1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1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1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1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1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1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1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1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1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1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1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1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2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2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2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2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2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2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2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2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2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2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2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2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2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2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2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2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3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3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3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3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3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3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3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3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3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3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3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3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3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3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3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3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4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4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4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4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4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4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4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4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4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4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4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4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4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4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4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4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5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5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5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5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5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5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5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5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5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5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5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5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5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5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5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5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6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6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6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6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6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6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6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6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6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6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6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6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6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6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6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6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7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7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7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7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7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7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7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7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7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7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7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7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7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7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7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7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8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8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8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8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8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8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8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8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8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8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8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8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8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8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8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8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9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9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9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9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9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9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9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9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9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9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9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9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9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9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9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9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A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A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A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A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A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A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A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A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A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A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A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A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A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A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A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A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1549586</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B00-000002000000}"/>
            </a:ext>
          </a:extLst>
        </xdr:cNvPr>
        <xdr:cNvGrpSpPr/>
      </xdr:nvGrpSpPr>
      <xdr:grpSpPr>
        <a:xfrm>
          <a:off x="13655861" y="29329716"/>
          <a:ext cx="5537014" cy="788334"/>
          <a:chOff x="11119755" y="10170671"/>
          <a:chExt cx="3626305" cy="961355"/>
        </a:xfrm>
      </xdr:grpSpPr>
      <xdr:grpSp>
        <xdr:nvGrpSpPr>
          <xdr:cNvPr id="3" name="Grupo 2">
            <a:extLst>
              <a:ext uri="{FF2B5EF4-FFF2-40B4-BE49-F238E27FC236}">
                <a16:creationId xmlns:a16="http://schemas.microsoft.com/office/drawing/2014/main" id="{00000000-0008-0000-1B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B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B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B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B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B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1549586</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B00-000009000000}"/>
            </a:ext>
          </a:extLst>
        </xdr:cNvPr>
        <xdr:cNvGrpSpPr/>
      </xdr:nvGrpSpPr>
      <xdr:grpSpPr>
        <a:xfrm>
          <a:off x="13655861" y="29329716"/>
          <a:ext cx="5537014" cy="788334"/>
          <a:chOff x="11119755" y="10170671"/>
          <a:chExt cx="3626305" cy="961355"/>
        </a:xfrm>
      </xdr:grpSpPr>
      <xdr:grpSp>
        <xdr:nvGrpSpPr>
          <xdr:cNvPr id="10" name="Grupo 11">
            <a:extLst>
              <a:ext uri="{FF2B5EF4-FFF2-40B4-BE49-F238E27FC236}">
                <a16:creationId xmlns:a16="http://schemas.microsoft.com/office/drawing/2014/main" id="{00000000-0008-0000-1B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B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B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B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B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B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160482</xdr:rowOff>
    </xdr:to>
    <xdr:pic>
      <xdr:nvPicPr>
        <xdr:cNvPr id="16" name="Imatge 15">
          <a:extLst>
            <a:ext uri="{FF2B5EF4-FFF2-40B4-BE49-F238E27FC236}">
              <a16:creationId xmlns:a16="http://schemas.microsoft.com/office/drawing/2014/main" id="{00000000-0008-0000-1B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2375"/>
        </a:xfrm>
        <a:prstGeom prst="rect">
          <a:avLst/>
        </a:prstGeom>
      </xdr:spPr>
    </xdr:pic>
    <xdr:clientData/>
  </xdr:twoCellAnchor>
  <xdr:twoCellAnchor editAs="oneCell">
    <xdr:from>
      <xdr:col>0</xdr:col>
      <xdr:colOff>29451</xdr:colOff>
      <xdr:row>2</xdr:row>
      <xdr:rowOff>229915</xdr:rowOff>
    </xdr:from>
    <xdr:to>
      <xdr:col>0</xdr:col>
      <xdr:colOff>1323537</xdr:colOff>
      <xdr:row>4</xdr:row>
      <xdr:rowOff>151964</xdr:rowOff>
    </xdr:to>
    <xdr:pic>
      <xdr:nvPicPr>
        <xdr:cNvPr id="17" name="Imatge 16">
          <a:extLst>
            <a:ext uri="{FF2B5EF4-FFF2-40B4-BE49-F238E27FC236}">
              <a16:creationId xmlns:a16="http://schemas.microsoft.com/office/drawing/2014/main" id="{00000000-0008-0000-1B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297261" cy="398299"/>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C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C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C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C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C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C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C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C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C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C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C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C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C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C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C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C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1552761</xdr:colOff>
      <xdr:row>82</xdr:row>
      <xdr:rowOff>78441</xdr:rowOff>
    </xdr:from>
    <xdr:to>
      <xdr:col>23</xdr:col>
      <xdr:colOff>0</xdr:colOff>
      <xdr:row>83</xdr:row>
      <xdr:rowOff>0</xdr:rowOff>
    </xdr:to>
    <xdr:grpSp>
      <xdr:nvGrpSpPr>
        <xdr:cNvPr id="2" name="Grupo 1">
          <a:extLst>
            <a:ext uri="{FF2B5EF4-FFF2-40B4-BE49-F238E27FC236}">
              <a16:creationId xmlns:a16="http://schemas.microsoft.com/office/drawing/2014/main" id="{00000000-0008-0000-1D00-000002000000}"/>
            </a:ext>
          </a:extLst>
        </xdr:cNvPr>
        <xdr:cNvGrpSpPr/>
      </xdr:nvGrpSpPr>
      <xdr:grpSpPr>
        <a:xfrm>
          <a:off x="13659036" y="29329716"/>
          <a:ext cx="5533839" cy="788334"/>
          <a:chOff x="11119755" y="10170671"/>
          <a:chExt cx="3626305" cy="961355"/>
        </a:xfrm>
      </xdr:grpSpPr>
      <xdr:grpSp>
        <xdr:nvGrpSpPr>
          <xdr:cNvPr id="3" name="Grupo 2">
            <a:extLst>
              <a:ext uri="{FF2B5EF4-FFF2-40B4-BE49-F238E27FC236}">
                <a16:creationId xmlns:a16="http://schemas.microsoft.com/office/drawing/2014/main" id="{00000000-0008-0000-1D00-000003000000}"/>
              </a:ext>
            </a:extLst>
          </xdr:cNvPr>
          <xdr:cNvGrpSpPr/>
        </xdr:nvGrpSpPr>
        <xdr:grpSpPr>
          <a:xfrm>
            <a:off x="11119755" y="10263229"/>
            <a:ext cx="1385208" cy="826579"/>
            <a:chOff x="7622719" y="14671954"/>
            <a:chExt cx="1385208" cy="1266838"/>
          </a:xfrm>
        </xdr:grpSpPr>
        <xdr:sp macro="" textlink="">
          <xdr:nvSpPr>
            <xdr:cNvPr id="7"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D00-000007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8"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D00-000008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4" name="Grupo 3">
            <a:extLst>
              <a:ext uri="{FF2B5EF4-FFF2-40B4-BE49-F238E27FC236}">
                <a16:creationId xmlns:a16="http://schemas.microsoft.com/office/drawing/2014/main" id="{00000000-0008-0000-1D00-000004000000}"/>
              </a:ext>
            </a:extLst>
          </xdr:cNvPr>
          <xdr:cNvGrpSpPr/>
        </xdr:nvGrpSpPr>
        <xdr:grpSpPr>
          <a:xfrm>
            <a:off x="13364935" y="10170671"/>
            <a:ext cx="1381125" cy="961355"/>
            <a:chOff x="10221685" y="14647959"/>
            <a:chExt cx="1381125" cy="1007085"/>
          </a:xfrm>
        </xdr:grpSpPr>
        <xdr:sp macro="" textlink="">
          <xdr:nvSpPr>
            <xdr:cNvPr id="5"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D00-000005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6"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D00-000006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xdr:from>
      <xdr:col>13</xdr:col>
      <xdr:colOff>1552761</xdr:colOff>
      <xdr:row>82</xdr:row>
      <xdr:rowOff>78441</xdr:rowOff>
    </xdr:from>
    <xdr:to>
      <xdr:col>23</xdr:col>
      <xdr:colOff>0</xdr:colOff>
      <xdr:row>83</xdr:row>
      <xdr:rowOff>0</xdr:rowOff>
    </xdr:to>
    <xdr:grpSp>
      <xdr:nvGrpSpPr>
        <xdr:cNvPr id="9" name="Grupo 10">
          <a:extLst>
            <a:ext uri="{FF2B5EF4-FFF2-40B4-BE49-F238E27FC236}">
              <a16:creationId xmlns:a16="http://schemas.microsoft.com/office/drawing/2014/main" id="{00000000-0008-0000-1D00-000009000000}"/>
            </a:ext>
          </a:extLst>
        </xdr:cNvPr>
        <xdr:cNvGrpSpPr/>
      </xdr:nvGrpSpPr>
      <xdr:grpSpPr>
        <a:xfrm>
          <a:off x="13659036" y="29329716"/>
          <a:ext cx="5533839" cy="788334"/>
          <a:chOff x="11119755" y="10170671"/>
          <a:chExt cx="3626305" cy="961355"/>
        </a:xfrm>
      </xdr:grpSpPr>
      <xdr:grpSp>
        <xdr:nvGrpSpPr>
          <xdr:cNvPr id="10" name="Grupo 11">
            <a:extLst>
              <a:ext uri="{FF2B5EF4-FFF2-40B4-BE49-F238E27FC236}">
                <a16:creationId xmlns:a16="http://schemas.microsoft.com/office/drawing/2014/main" id="{00000000-0008-0000-1D00-00000A000000}"/>
              </a:ext>
            </a:extLst>
          </xdr:cNvPr>
          <xdr:cNvGrpSpPr/>
        </xdr:nvGrpSpPr>
        <xdr:grpSpPr>
          <a:xfrm>
            <a:off x="11119755" y="10263229"/>
            <a:ext cx="1385208" cy="826579"/>
            <a:chOff x="7622719" y="14671954"/>
            <a:chExt cx="1385208" cy="1266838"/>
          </a:xfrm>
        </xdr:grpSpPr>
        <xdr:sp macro="" textlink="">
          <xdr:nvSpPr>
            <xdr:cNvPr id="14" name="CheckBox69" hidden="1">
              <a:extLst>
                <a:ext uri="{63B3BB69-23CF-44E3-9099-C40C66FF867C}">
                  <a14:compatExt xmlns:a14="http://schemas.microsoft.com/office/drawing/2010/main" spid="_x0000_s1411"/>
                </a:ext>
                <a:ext uri="{FF2B5EF4-FFF2-40B4-BE49-F238E27FC236}">
                  <a16:creationId xmlns:a16="http://schemas.microsoft.com/office/drawing/2014/main" id="{00000000-0008-0000-1D00-00000E000000}"/>
                </a:ext>
              </a:extLst>
            </xdr:cNvPr>
            <xdr:cNvSpPr/>
          </xdr:nvSpPr>
          <xdr:spPr bwMode="auto">
            <a:xfrm>
              <a:off x="7622719" y="14671954"/>
              <a:ext cx="1371600" cy="592091"/>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5" name="CheckBox71" hidden="1">
              <a:extLst>
                <a:ext uri="{63B3BB69-23CF-44E3-9099-C40C66FF867C}">
                  <a14:compatExt xmlns:a14="http://schemas.microsoft.com/office/drawing/2010/main" spid="_x0000_s1412"/>
                </a:ext>
                <a:ext uri="{FF2B5EF4-FFF2-40B4-BE49-F238E27FC236}">
                  <a16:creationId xmlns:a16="http://schemas.microsoft.com/office/drawing/2014/main" id="{00000000-0008-0000-1D00-00000F000000}"/>
                </a:ext>
              </a:extLst>
            </xdr:cNvPr>
            <xdr:cNvSpPr/>
          </xdr:nvSpPr>
          <xdr:spPr bwMode="auto">
            <a:xfrm>
              <a:off x="7636327" y="15346698"/>
              <a:ext cx="1371600" cy="592094"/>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nvGrpSpPr>
          <xdr:cNvPr id="11" name="Grupo 12">
            <a:extLst>
              <a:ext uri="{FF2B5EF4-FFF2-40B4-BE49-F238E27FC236}">
                <a16:creationId xmlns:a16="http://schemas.microsoft.com/office/drawing/2014/main" id="{00000000-0008-0000-1D00-00000B000000}"/>
              </a:ext>
            </a:extLst>
          </xdr:cNvPr>
          <xdr:cNvGrpSpPr/>
        </xdr:nvGrpSpPr>
        <xdr:grpSpPr>
          <a:xfrm>
            <a:off x="13364935" y="10170671"/>
            <a:ext cx="1381125" cy="961355"/>
            <a:chOff x="10221685" y="14647959"/>
            <a:chExt cx="1381125" cy="1007085"/>
          </a:xfrm>
        </xdr:grpSpPr>
        <xdr:sp macro="" textlink="">
          <xdr:nvSpPr>
            <xdr:cNvPr id="12" name="CheckBox72" hidden="1">
              <a:extLst>
                <a:ext uri="{63B3BB69-23CF-44E3-9099-C40C66FF867C}">
                  <a14:compatExt xmlns:a14="http://schemas.microsoft.com/office/drawing/2010/main" spid="_x0000_s1413"/>
                </a:ext>
                <a:ext uri="{FF2B5EF4-FFF2-40B4-BE49-F238E27FC236}">
                  <a16:creationId xmlns:a16="http://schemas.microsoft.com/office/drawing/2014/main" id="{00000000-0008-0000-1D00-00000C000000}"/>
                </a:ext>
              </a:extLst>
            </xdr:cNvPr>
            <xdr:cNvSpPr/>
          </xdr:nvSpPr>
          <xdr:spPr bwMode="auto">
            <a:xfrm>
              <a:off x="10221685" y="14647959"/>
              <a:ext cx="1371600" cy="606215"/>
            </a:xfrm>
            <a:prstGeom prst="rect">
              <a:avLst/>
            </a:prstGeom>
            <a:noFill/>
            <a:ln>
              <a:noFill/>
            </a:ln>
            <a:extLst>
              <a:ext uri="{91240B29-F687-4F45-9708-019B960494DF}">
                <a14:hiddenLine xmlns:a14="http://schemas.microsoft.com/office/drawing/2010/main" w="9525">
                  <a:noFill/>
                  <a:miter lim="800000"/>
                  <a:headEnd/>
                  <a:tailEnd/>
                </a14:hiddenLine>
              </a:ext>
            </a:extLst>
          </xdr:spPr>
        </xdr:sp>
        <xdr:sp macro="" textlink="">
          <xdr:nvSpPr>
            <xdr:cNvPr id="13" name="CheckBox75" hidden="1">
              <a:extLst>
                <a:ext uri="{63B3BB69-23CF-44E3-9099-C40C66FF867C}">
                  <a14:compatExt xmlns:a14="http://schemas.microsoft.com/office/drawing/2010/main" spid="_x0000_s1414"/>
                </a:ext>
                <a:ext uri="{FF2B5EF4-FFF2-40B4-BE49-F238E27FC236}">
                  <a16:creationId xmlns:a16="http://schemas.microsoft.com/office/drawing/2014/main" id="{00000000-0008-0000-1D00-00000D000000}"/>
                </a:ext>
              </a:extLst>
            </xdr:cNvPr>
            <xdr:cNvSpPr/>
          </xdr:nvSpPr>
          <xdr:spPr bwMode="auto">
            <a:xfrm>
              <a:off x="10231210" y="15083365"/>
              <a:ext cx="1371600" cy="571679"/>
            </a:xfrm>
            <a:prstGeom prst="rect">
              <a:avLst/>
            </a:prstGeom>
            <a:noFill/>
            <a:ln>
              <a:noFill/>
            </a:ln>
            <a:extLst>
              <a:ext uri="{91240B29-F687-4F45-9708-019B960494DF}">
                <a14:hiddenLine xmlns:a14="http://schemas.microsoft.com/office/drawing/2010/main" w="9525">
                  <a:noFill/>
                  <a:miter lim="800000"/>
                  <a:headEnd/>
                  <a:tailEnd/>
                </a14:hiddenLine>
              </a:ext>
            </a:extLst>
          </xdr:spPr>
        </xdr:sp>
      </xdr:grpSp>
    </xdr:grpSp>
    <xdr:clientData/>
  </xdr:twoCellAnchor>
  <xdr:twoCellAnchor editAs="oneCell">
    <xdr:from>
      <xdr:col>0</xdr:col>
      <xdr:colOff>68755</xdr:colOff>
      <xdr:row>1</xdr:row>
      <xdr:rowOff>29407</xdr:rowOff>
    </xdr:from>
    <xdr:to>
      <xdr:col>1</xdr:col>
      <xdr:colOff>0</xdr:colOff>
      <xdr:row>2</xdr:row>
      <xdr:rowOff>163657</xdr:rowOff>
    </xdr:to>
    <xdr:pic>
      <xdr:nvPicPr>
        <xdr:cNvPr id="16" name="Imatge 15">
          <a:extLst>
            <a:ext uri="{FF2B5EF4-FFF2-40B4-BE49-F238E27FC236}">
              <a16:creationId xmlns:a16="http://schemas.microsoft.com/office/drawing/2014/main" id="{00000000-0008-0000-1D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003"/>
        <a:stretch/>
      </xdr:blipFill>
      <xdr:spPr>
        <a:xfrm>
          <a:off x="65580" y="140532"/>
          <a:ext cx="1391745" cy="375550"/>
        </a:xfrm>
        <a:prstGeom prst="rect">
          <a:avLst/>
        </a:prstGeom>
      </xdr:spPr>
    </xdr:pic>
    <xdr:clientData/>
  </xdr:twoCellAnchor>
  <xdr:twoCellAnchor editAs="oneCell">
    <xdr:from>
      <xdr:col>0</xdr:col>
      <xdr:colOff>29451</xdr:colOff>
      <xdr:row>2</xdr:row>
      <xdr:rowOff>229915</xdr:rowOff>
    </xdr:from>
    <xdr:to>
      <xdr:col>0</xdr:col>
      <xdr:colOff>1326712</xdr:colOff>
      <xdr:row>4</xdr:row>
      <xdr:rowOff>151964</xdr:rowOff>
    </xdr:to>
    <xdr:pic>
      <xdr:nvPicPr>
        <xdr:cNvPr id="17" name="Imatge 16">
          <a:extLst>
            <a:ext uri="{FF2B5EF4-FFF2-40B4-BE49-F238E27FC236}">
              <a16:creationId xmlns:a16="http://schemas.microsoft.com/office/drawing/2014/main" id="{00000000-0008-0000-1D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974" r="-499"/>
        <a:stretch/>
      </xdr:blipFill>
      <xdr:spPr>
        <a:xfrm>
          <a:off x="26276" y="582340"/>
          <a:ext cx="1300436" cy="39829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932FCA-A0E8-47C3-947B-C3C4560608F7}" name="Taula_GestioInterna" displayName="Taula_GestioInterna" ref="B7:F25" totalsRowShown="0" headerRowDxfId="43" dataDxfId="42" headerRowBorderDxfId="40" tableBorderDxfId="41" totalsRowBorderDxfId="39">
  <autoFilter ref="B7:F25" xr:uid="{00000000-0009-0000-0100-000003000000}"/>
  <tableColumns count="5">
    <tableColumn id="5" xr3:uid="{3B3EC51D-E000-4C44-8A58-5920326F3361}" name="ID" dataDxfId="38"/>
    <tableColumn id="1" xr3:uid="{9C2FF5F1-4997-4545-91EA-E9EC1C00391D}" name="Fitxa" dataDxfId="37"/>
    <tableColumn id="2" xr3:uid="{43C34597-C085-4D57-8777-AB45ACDFBAAF}" name="Pestanya" dataDxfId="36"/>
    <tableColumn id="8" xr3:uid="{1FD1CB45-E90F-4CE8-83D5-1AF1B207BE2C}" name="Activitat" dataDxfId="35"/>
    <tableColumn id="6" xr3:uid="{889295AB-7EF7-4FE3-9BAB-4655A18350A1}" name="Nivell de mesures de seguretat final" dataDxfId="34"/>
  </tableColumns>
  <tableStyleInfo name="Cesic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5226C-4D1C-495C-9577-5F75B206D998}" name="Taula_RAT" displayName="Taula_RAT" ref="B7:P25" totalsRowShown="0" headerRowDxfId="32" dataDxfId="31">
  <autoFilter ref="B7:P25" xr:uid="{00000000-0009-0000-0100-000002000000}"/>
  <tableColumns count="15">
    <tableColumn id="3" xr3:uid="{4FE0084B-6F63-486D-AF34-94BCB1C6F508}" name="ID" dataDxfId="30"/>
    <tableColumn id="1" xr3:uid="{B7A04004-5A4B-4226-87F1-9ACD5F24D051}" name="Responsable del Tractament" dataDxfId="29"/>
    <tableColumn id="2" xr3:uid="{BC50FC16-EC42-4546-9446-1C70007D3D91}" name="Activitat" dataDxfId="28"/>
    <tableColumn id="16" xr3:uid="{8A650A3A-1725-496D-97A2-8524A785826C}" name="Delegat de Protecció de Dades" dataDxfId="27"/>
    <tableColumn id="5" xr3:uid="{413FF745-8EDB-4E5E-89C3-A8FCA381AB9F}" name="Òrgan administratiu responsable" dataDxfId="26"/>
    <tableColumn id="6" xr3:uid="{8B47FCE4-6216-4BBA-AA8F-280DDC2E9DF0}" name="Categories de Dades Tractades" dataDxfId="25"/>
    <tableColumn id="7" xr3:uid="{84606B69-D808-46D1-AA5C-70A6B9D1067A}" name="Finalitat de l'activitat de tractament" dataDxfId="24"/>
    <tableColumn id="8" xr3:uid="{38CCFCF5-5F46-43D9-94D1-18E53BB8E522}" name="Categories d'interessats" dataDxfId="23"/>
    <tableColumn id="9" xr3:uid="{52F36095-3D0D-4D8F-AA72-7FC6CF9C177E}" name="Col·lectius vulnerables" dataDxfId="22"/>
    <tableColumn id="10" xr3:uid="{F790487B-84F1-4E56-A73B-FC01EE8CA2AA}" name="Període de conservació" dataDxfId="21"/>
    <tableColumn id="11" xr3:uid="{586B936A-C336-4A25-A47A-BFA9A922E239}" name="Categories cessionaris" dataDxfId="20"/>
    <tableColumn id="12" xr3:uid="{6B19CBD8-18A8-4FA0-B149-33985F05747A}" name="Categories encarregats de tractament" dataDxfId="19"/>
    <tableColumn id="14" xr3:uid="{3A9DBBC0-BA9C-4573-8225-F1F057E7F513}" name="Llistats països transferències fora d’EEE" dataDxfId="18"/>
    <tableColumn id="4" xr3:uid="{7062AC27-D49F-4FBD-826B-B635BD94E64F}" name="Mesures de Seguretat aplicables" dataDxfId="17"/>
    <tableColumn id="15" xr3:uid="{8B45E3DA-D481-4BC3-9BBF-3BC480CA3617}" name="Base legal" dataDxfId="16"/>
  </tableColumns>
  <tableStyleInfo name="Cesic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28FAE3-363F-42F1-BA8F-5DA4F80FFDC0}" name="Taula_ResumActivitats" displayName="Taula_ResumActivitats" ref="B4:G29" totalsRowShown="0" headerRowDxfId="9" dataDxfId="8" headerRowBorderDxfId="6" tableBorderDxfId="7">
  <autoFilter ref="B4:G29" xr:uid="{0AADA577-3910-4DE2-B11A-5AF096E8F991}"/>
  <tableColumns count="6">
    <tableColumn id="1" xr3:uid="{1488F50D-E413-4CB8-855F-BA043FD956F5}" name="Pestanya" dataDxfId="5"/>
    <tableColumn id="2" xr3:uid="{B468FE2B-3E2D-49EB-A78C-CFC5A963E28F}" name="ID únic" dataDxfId="4">
      <calculatedColumnFormula array="1">IFERROR(INDIRECT(Taula_ResumActivitats[[#This Row],[Pestanya]]&amp;"!K10"),"-")</calculatedColumnFormula>
    </tableColumn>
    <tableColumn id="4" xr3:uid="{571A29E7-A2DC-4C4F-9583-0A589DB5865A}" name="Òrgan administratiu responsable" dataDxfId="3">
      <calculatedColumnFormula array="1">IFERROR(INDIRECT(Taula_ResumActivitats[[#This Row],[Pestanya]]&amp;"!F11"),"-")</calculatedColumnFormula>
    </tableColumn>
    <tableColumn id="5" xr3:uid="{0ECAFB41-F70A-42E4-A550-0148AA38EB39}" name="Nom de l'activitat de tractament" dataDxfId="2">
      <calculatedColumnFormula array="1">IFERROR(INDIRECT(Taula_ResumActivitats[[#This Row],[Pestanya]]&amp;"!F22"),"-")</calculatedColumnFormula>
    </tableColumn>
    <tableColumn id="6" xr3:uid="{C95B73E3-3380-4692-8B7F-4DC7338C86A6}" name="Nivell de seguretat" dataDxfId="1">
      <calculatedColumnFormula array="1">IFERROR(INDIRECT(Taula_ResumActivitats[[#This Row],[Pestanya]]&amp;"!G233"),"-")</calculatedColumnFormula>
    </tableColumn>
    <tableColumn id="3" xr3:uid="{DF91838B-4BD5-451D-9ACE-E9DC20B1BAE7}" name="Nivell de seguretat final" dataDxfId="0">
      <calculatedColumnFormula array="1">IFERROR(IF(INDIRECT(Taula_ResumActivitats[[#This Row],[Pestanya]]&amp;"!M233")="",INDIRECT(Taula_ResumActivitats[[#This Row],[Pestanya]]&amp;"!G233"),INDIRECT(Taula_ResumActivitats[[#This Row],[Pestanya]]&amp;"!M233")),"-")</calculatedColumnFormula>
    </tableColumn>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s://www.aepd.es/es/derechos-y-deberes/cumple-tus-deberes/medidas-de-cumplimiento/transferencias-internacionale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www.aepd.es/es/derechos-y-deberes/cumple-tus-deberes/medidas-de-cumplimiento/transferencias-internacionales"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hyperlink" Target="https://www.aepd.es/es/derechos-y-deberes/cumple-tus-deberes/medidas-de-cumplimiento/transferencias-internacionales"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hyperlink" Target="https://www.aepd.es/es/derechos-y-deberes/cumple-tus-deberes/medidas-de-cumplimiento/transferencias-internacionales"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hyperlink" Target="https://www.aepd.es/es/derechos-y-deberes/cumple-tus-deberes/medidas-de-cumplimiento/transferencias-internacionales"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openxmlformats.org/officeDocument/2006/relationships/hyperlink" Target="https://www.aepd.es/es/derechos-y-deberes/cumple-tus-deberes/medidas-de-cumplimiento/transferencias-internacionales"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openxmlformats.org/officeDocument/2006/relationships/hyperlink" Target="https://www.aepd.es/es/derechos-y-deberes/cumple-tus-deberes/medidas-de-cumplimiento/transferencias-internacionales"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https://www.aepd.es/es/derechos-y-deberes/cumple-tus-deberes/medidas-de-cumplimiento/transferencias-internacional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3.bin"/><Relationship Id="rId1" Type="http://schemas.openxmlformats.org/officeDocument/2006/relationships/hyperlink" Target="https://www.aepd.es/es/derechos-y-deberes/cumple-tus-deberes/medidas-de-cumplimiento/transferencias-internacionales" TargetMode="Externa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4.bin"/><Relationship Id="rId1" Type="http://schemas.openxmlformats.org/officeDocument/2006/relationships/hyperlink" Target="https://www.aepd.es/es/derechos-y-deberes/cumple-tus-deberes/medidas-de-cumplimiento/transferencias-internacional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5.bin"/><Relationship Id="rId1" Type="http://schemas.openxmlformats.org/officeDocument/2006/relationships/hyperlink" Target="https://www.aepd.es/es/derechos-y-deberes/cumple-tus-deberes/medidas-de-cumplimiento/transferencias-internacionales" TargetMode="Externa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6.bin"/><Relationship Id="rId1" Type="http://schemas.openxmlformats.org/officeDocument/2006/relationships/hyperlink" Target="https://www.aepd.es/es/derechos-y-deberes/cumple-tus-deberes/medidas-de-cumplimiento/transferencias-internacionales" TargetMode="Externa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7.bin"/><Relationship Id="rId1" Type="http://schemas.openxmlformats.org/officeDocument/2006/relationships/hyperlink" Target="https://www.aepd.es/es/derechos-y-deberes/cumple-tus-deberes/medidas-de-cumplimiento/transferencias-internacionales"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8.bin"/><Relationship Id="rId1" Type="http://schemas.openxmlformats.org/officeDocument/2006/relationships/hyperlink" Target="https://www.aepd.es/es/derechos-y-deberes/cumple-tus-deberes/medidas-de-cumplimiento/transferencias-internacionales" TargetMode="Externa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19.bin"/><Relationship Id="rId1" Type="http://schemas.openxmlformats.org/officeDocument/2006/relationships/hyperlink" Target="https://www.aepd.es/es/derechos-y-deberes/cumple-tus-deberes/medidas-de-cumplimiento/transferencias-internacionales"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0.bin"/><Relationship Id="rId1" Type="http://schemas.openxmlformats.org/officeDocument/2006/relationships/hyperlink" Target="https://www.aepd.es/es/derechos-y-deberes/cumple-tus-deberes/medidas-de-cumplimiento/transferencias-internacionales" TargetMode="Externa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1.bin"/><Relationship Id="rId1" Type="http://schemas.openxmlformats.org/officeDocument/2006/relationships/hyperlink" Target="https://www.aepd.es/es/derechos-y-deberes/cumple-tus-deberes/medidas-de-cumplimiento/transferencias-internacionales"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2.bin"/><Relationship Id="rId1" Type="http://schemas.openxmlformats.org/officeDocument/2006/relationships/hyperlink" Target="https://www.aepd.es/es/derechos-y-deberes/cumple-tus-deberes/medidas-de-cumplimiento/transferencias-internacionales" TargetMode="Externa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3.bin"/><Relationship Id="rId1" Type="http://schemas.openxmlformats.org/officeDocument/2006/relationships/hyperlink" Target="https://www.aepd.es/es/derechos-y-deberes/cumple-tus-deberes/medidas-de-cumplimiento/transferencias-internacionales"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4.bin"/><Relationship Id="rId1" Type="http://schemas.openxmlformats.org/officeDocument/2006/relationships/hyperlink" Target="https://www.aepd.es/es/derechos-y-deberes/cumple-tus-deberes/medidas-de-cumplimiento/transferencias-internacionales" TargetMode="Externa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25.bin"/><Relationship Id="rId1" Type="http://schemas.openxmlformats.org/officeDocument/2006/relationships/hyperlink" Target="https://www.aepd.es/es/derechos-y-deberes/cumple-tus-deberes/medidas-de-cumplimiento/transferencias-internacionales"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27.xml"/><Relationship Id="rId2" Type="http://schemas.openxmlformats.org/officeDocument/2006/relationships/printerSettings" Target="../printerSettings/printerSettings26.bin"/><Relationship Id="rId1" Type="http://schemas.openxmlformats.org/officeDocument/2006/relationships/hyperlink" Target="https://www.aepd.es/es/derechos-y-deberes/cumple-tus-deberes/medidas-de-cumplimiento/transferencias-internacionales"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27.bin"/><Relationship Id="rId1" Type="http://schemas.openxmlformats.org/officeDocument/2006/relationships/hyperlink" Target="https://www.aepd.es/es/derechos-y-deberes/cumple-tus-deberes/medidas-de-cumplimiento/transferencias-internacionales" TargetMode="Externa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28.bin"/><Relationship Id="rId1" Type="http://schemas.openxmlformats.org/officeDocument/2006/relationships/hyperlink" Target="https://www.aepd.es/es/derechos-y-deberes/cumple-tus-deberes/medidas-de-cumplimiento/transferencias-internacionales" TargetMode="Externa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29.bin"/><Relationship Id="rId1" Type="http://schemas.openxmlformats.org/officeDocument/2006/relationships/hyperlink" Target="https://www.aepd.es/es/derechos-y-deberes/cumple-tus-deberes/medidas-de-cumplimiento/transferencias-internacional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41FFC-D6F4-4C60-B55F-51CA4A23E209}">
  <sheetPr codeName="Full6">
    <tabColor theme="1" tint="0.34998626667073579"/>
    <pageSetUpPr fitToPage="1"/>
  </sheetPr>
  <dimension ref="B1:E38"/>
  <sheetViews>
    <sheetView showGridLines="0" zoomScaleNormal="100" workbookViewId="0">
      <selection activeCell="E19" sqref="E19"/>
    </sheetView>
  </sheetViews>
  <sheetFormatPr defaultColWidth="11.42578125" defaultRowHeight="14.45"/>
  <cols>
    <col min="1" max="1" width="7.85546875" style="171" customWidth="1"/>
    <col min="2" max="2" width="25.140625" style="185" customWidth="1"/>
    <col min="3" max="3" width="59.7109375" style="171" customWidth="1"/>
    <col min="4" max="4" width="30.7109375" style="171" customWidth="1"/>
    <col min="5" max="5" width="33.7109375" style="171" customWidth="1"/>
    <col min="6" max="16384" width="11.42578125" style="171"/>
  </cols>
  <sheetData>
    <row r="1" spans="2:5" ht="18.95" customHeight="1"/>
    <row r="2" spans="2:5" ht="18.95" customHeight="1">
      <c r="B2" s="186"/>
    </row>
    <row r="3" spans="2:5" ht="18.95" customHeight="1">
      <c r="B3" s="186"/>
    </row>
    <row r="4" spans="2:5" ht="20.25" customHeight="1">
      <c r="B4" s="187" t="s">
        <v>0</v>
      </c>
      <c r="C4" s="187"/>
      <c r="D4" s="187"/>
      <c r="E4" s="187"/>
    </row>
    <row r="5" spans="2:5" ht="6.6" customHeight="1">
      <c r="B5" s="188"/>
      <c r="C5" s="188"/>
      <c r="D5" s="188"/>
      <c r="E5" s="187"/>
    </row>
    <row r="6" spans="2:5" ht="48.95" customHeight="1">
      <c r="B6" s="289" t="s">
        <v>1</v>
      </c>
      <c r="C6" s="289"/>
      <c r="D6" s="289"/>
      <c r="E6" s="189"/>
    </row>
    <row r="7" spans="2:5" ht="27.75" customHeight="1">
      <c r="B7" s="288" t="s">
        <v>2</v>
      </c>
      <c r="C7" s="288"/>
      <c r="D7" s="288"/>
      <c r="E7" s="189"/>
    </row>
    <row r="8" spans="2:5" ht="39.6" customHeight="1">
      <c r="B8" s="288" t="s">
        <v>3</v>
      </c>
      <c r="C8" s="288"/>
      <c r="D8" s="288"/>
      <c r="E8" s="189"/>
    </row>
    <row r="9" spans="2:5" ht="36.950000000000003" customHeight="1">
      <c r="B9" s="290" t="s">
        <v>4</v>
      </c>
      <c r="C9" s="290"/>
      <c r="D9" s="290"/>
      <c r="E9" s="190"/>
    </row>
    <row r="10" spans="2:5" ht="48.95" customHeight="1">
      <c r="B10" s="291" t="s">
        <v>5</v>
      </c>
      <c r="C10" s="291"/>
      <c r="D10" s="291"/>
      <c r="E10" s="190"/>
    </row>
    <row r="11" spans="2:5" ht="27.95" customHeight="1">
      <c r="B11" s="288" t="s">
        <v>6</v>
      </c>
      <c r="C11" s="288"/>
      <c r="D11" s="288"/>
      <c r="E11" s="189"/>
    </row>
    <row r="12" spans="2:5" ht="25.5" customHeight="1">
      <c r="B12" s="191" t="s">
        <v>7</v>
      </c>
    </row>
    <row r="13" spans="2:5" ht="9" customHeight="1">
      <c r="B13" s="192"/>
    </row>
    <row r="14" spans="2:5" ht="15" thickBot="1">
      <c r="B14" s="193" t="s">
        <v>8</v>
      </c>
      <c r="C14" s="193" t="s">
        <v>9</v>
      </c>
      <c r="D14" s="193" t="s">
        <v>10</v>
      </c>
    </row>
    <row r="15" spans="2:5" ht="37.5" customHeight="1">
      <c r="B15" s="194" t="s">
        <v>11</v>
      </c>
      <c r="C15" s="195" t="s">
        <v>12</v>
      </c>
      <c r="D15" s="196" t="s">
        <v>13</v>
      </c>
    </row>
    <row r="16" spans="2:5" ht="33.6" customHeight="1">
      <c r="B16" s="194" t="s">
        <v>14</v>
      </c>
      <c r="C16" s="195" t="s">
        <v>15</v>
      </c>
      <c r="D16" s="196" t="s">
        <v>13</v>
      </c>
    </row>
    <row r="17" spans="2:4" ht="33.6" customHeight="1">
      <c r="B17" s="194" t="s">
        <v>16</v>
      </c>
      <c r="C17" s="195" t="s">
        <v>17</v>
      </c>
      <c r="D17" s="196" t="s">
        <v>13</v>
      </c>
    </row>
    <row r="18" spans="2:4" ht="33.6" customHeight="1">
      <c r="B18" s="194" t="s">
        <v>18</v>
      </c>
      <c r="C18" s="195" t="s">
        <v>19</v>
      </c>
      <c r="D18" s="196" t="s">
        <v>13</v>
      </c>
    </row>
    <row r="19" spans="2:4" ht="81.95" customHeight="1">
      <c r="B19" s="194" t="s">
        <v>20</v>
      </c>
      <c r="C19" s="197" t="s">
        <v>21</v>
      </c>
      <c r="D19" s="196" t="s">
        <v>13</v>
      </c>
    </row>
    <row r="20" spans="2:4" ht="24.6" customHeight="1">
      <c r="B20" s="171"/>
    </row>
    <row r="21" spans="2:4">
      <c r="B21" s="191" t="s">
        <v>22</v>
      </c>
    </row>
    <row r="22" spans="2:4" ht="9" customHeight="1">
      <c r="B22" s="171"/>
    </row>
    <row r="23" spans="2:4" ht="15" thickBot="1">
      <c r="B23" s="193" t="s">
        <v>8</v>
      </c>
      <c r="C23" s="193" t="s">
        <v>9</v>
      </c>
      <c r="D23" s="193" t="s">
        <v>10</v>
      </c>
    </row>
    <row r="24" spans="2:4" ht="29.1">
      <c r="B24" s="198" t="s">
        <v>11</v>
      </c>
      <c r="C24" s="199" t="s">
        <v>23</v>
      </c>
      <c r="D24" s="200" t="s">
        <v>13</v>
      </c>
    </row>
    <row r="25" spans="2:4" ht="32.450000000000003" customHeight="1">
      <c r="B25" s="198" t="s">
        <v>24</v>
      </c>
      <c r="C25" s="199" t="s">
        <v>25</v>
      </c>
      <c r="D25" s="200" t="s">
        <v>26</v>
      </c>
    </row>
    <row r="26" spans="2:4" ht="32.450000000000003" customHeight="1">
      <c r="B26" s="198" t="s">
        <v>18</v>
      </c>
      <c r="C26" s="199" t="s">
        <v>27</v>
      </c>
      <c r="D26" s="200" t="s">
        <v>26</v>
      </c>
    </row>
    <row r="27" spans="2:4" ht="32.450000000000003" customHeight="1">
      <c r="B27" s="198" t="s">
        <v>28</v>
      </c>
      <c r="C27" s="199" t="s">
        <v>29</v>
      </c>
      <c r="D27" s="200" t="s">
        <v>26</v>
      </c>
    </row>
    <row r="28" spans="2:4" ht="32.450000000000003" customHeight="1">
      <c r="B28" s="198" t="s">
        <v>30</v>
      </c>
      <c r="C28" s="199" t="s">
        <v>31</v>
      </c>
      <c r="D28" s="200" t="s">
        <v>26</v>
      </c>
    </row>
    <row r="29" spans="2:4" ht="32.450000000000003" customHeight="1">
      <c r="B29" s="198" t="s">
        <v>32</v>
      </c>
      <c r="C29" s="199" t="s">
        <v>33</v>
      </c>
      <c r="D29" s="200" t="s">
        <v>26</v>
      </c>
    </row>
    <row r="30" spans="2:4" ht="32.450000000000003" customHeight="1">
      <c r="B30" s="198" t="s">
        <v>34</v>
      </c>
      <c r="C30" s="199" t="s">
        <v>35</v>
      </c>
      <c r="D30" s="200" t="s">
        <v>26</v>
      </c>
    </row>
    <row r="31" spans="2:4" ht="32.450000000000003" customHeight="1">
      <c r="B31" s="198" t="s">
        <v>36</v>
      </c>
      <c r="C31" s="199" t="s">
        <v>37</v>
      </c>
      <c r="D31" s="200" t="s">
        <v>26</v>
      </c>
    </row>
    <row r="32" spans="2:4" ht="32.450000000000003" customHeight="1">
      <c r="B32" s="198" t="s">
        <v>38</v>
      </c>
      <c r="C32" s="199" t="s">
        <v>39</v>
      </c>
      <c r="D32" s="200" t="s">
        <v>26</v>
      </c>
    </row>
    <row r="33" spans="2:4" ht="32.450000000000003" customHeight="1">
      <c r="B33" s="198" t="s">
        <v>40</v>
      </c>
      <c r="C33" s="199" t="s">
        <v>41</v>
      </c>
      <c r="D33" s="200" t="s">
        <v>26</v>
      </c>
    </row>
    <row r="34" spans="2:4" ht="32.450000000000003" customHeight="1">
      <c r="B34" s="198" t="s">
        <v>42</v>
      </c>
      <c r="C34" s="199" t="s">
        <v>43</v>
      </c>
      <c r="D34" s="200" t="s">
        <v>26</v>
      </c>
    </row>
    <row r="35" spans="2:4" ht="48.95" customHeight="1">
      <c r="B35" s="198" t="s">
        <v>44</v>
      </c>
      <c r="C35" s="199" t="s">
        <v>45</v>
      </c>
      <c r="D35" s="200" t="s">
        <v>26</v>
      </c>
    </row>
    <row r="36" spans="2:4" ht="36.6" customHeight="1">
      <c r="B36" s="198" t="s">
        <v>46</v>
      </c>
      <c r="C36" s="199" t="s">
        <v>47</v>
      </c>
      <c r="D36" s="200" t="s">
        <v>26</v>
      </c>
    </row>
    <row r="37" spans="2:4" ht="61.5" customHeight="1">
      <c r="B37" s="198" t="s">
        <v>48</v>
      </c>
      <c r="C37" s="199" t="s">
        <v>49</v>
      </c>
      <c r="D37" s="200" t="s">
        <v>26</v>
      </c>
    </row>
    <row r="38" spans="2:4" ht="23.1" customHeight="1">
      <c r="B38" s="198" t="s">
        <v>50</v>
      </c>
      <c r="C38" s="199" t="s">
        <v>51</v>
      </c>
      <c r="D38" s="200" t="s">
        <v>26</v>
      </c>
    </row>
  </sheetData>
  <mergeCells count="6">
    <mergeCell ref="B11:D11"/>
    <mergeCell ref="B6:D6"/>
    <mergeCell ref="B7:D7"/>
    <mergeCell ref="B8:D8"/>
    <mergeCell ref="B9:D9"/>
    <mergeCell ref="B10:D10"/>
  </mergeCells>
  <pageMargins left="0.7" right="0.7" top="0.75" bottom="0.75" header="0.3" footer="0.3"/>
  <pageSetup paperSize="9"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2CA68-97F0-4AC2-98D8-B10EAA762992}">
  <sheetPr codeName="Full7">
    <tabColor theme="0" tint="-0.14999847407452621"/>
  </sheetPr>
  <dimension ref="B1:F25"/>
  <sheetViews>
    <sheetView showGridLines="0" zoomScaleNormal="100" workbookViewId="0">
      <selection activeCell="H8" sqref="H8"/>
    </sheetView>
  </sheetViews>
  <sheetFormatPr defaultColWidth="11.42578125" defaultRowHeight="14.45"/>
  <cols>
    <col min="1" max="1" width="7.140625" style="171" customWidth="1"/>
    <col min="2" max="2" width="13.28515625" style="169" customWidth="1"/>
    <col min="3" max="3" width="31" style="170" customWidth="1"/>
    <col min="4" max="4" width="10.42578125" style="169" customWidth="1"/>
    <col min="5" max="5" width="70" style="170" customWidth="1"/>
    <col min="6" max="6" width="18.5703125" style="169" customWidth="1"/>
    <col min="7" max="16384" width="11.42578125" style="171"/>
  </cols>
  <sheetData>
    <row r="1" spans="2:6" ht="20.100000000000001" customHeight="1"/>
    <row r="2" spans="2:6" ht="20.100000000000001" customHeight="1"/>
    <row r="3" spans="2:6" ht="20.100000000000001" customHeight="1">
      <c r="F3" s="250"/>
    </row>
    <row r="4" spans="2:6" ht="24.95">
      <c r="B4" s="172" t="s">
        <v>52</v>
      </c>
      <c r="C4" s="172"/>
      <c r="D4" s="173"/>
      <c r="E4" s="172"/>
      <c r="F4" s="173"/>
    </row>
    <row r="5" spans="2:6">
      <c r="B5" s="174" t="s">
        <v>53</v>
      </c>
      <c r="C5" s="174"/>
      <c r="D5" s="175"/>
      <c r="E5" s="176"/>
    </row>
    <row r="6" spans="2:6" ht="7.5" customHeight="1">
      <c r="B6" s="177"/>
      <c r="C6" s="174"/>
      <c r="D6" s="175"/>
      <c r="E6" s="176"/>
    </row>
    <row r="7" spans="2:6" ht="27.75" customHeight="1">
      <c r="B7" s="178" t="s">
        <v>54</v>
      </c>
      <c r="C7" s="179" t="s">
        <v>55</v>
      </c>
      <c r="D7" s="179" t="s">
        <v>56</v>
      </c>
      <c r="E7" s="179" t="s">
        <v>57</v>
      </c>
      <c r="F7" s="180" t="s">
        <v>58</v>
      </c>
    </row>
    <row r="8" spans="2:6">
      <c r="B8" s="181"/>
      <c r="C8" s="207"/>
      <c r="D8" s="183"/>
      <c r="E8" s="206"/>
      <c r="F8" s="184"/>
    </row>
    <row r="9" spans="2:6">
      <c r="B9" s="181"/>
      <c r="C9" s="207"/>
      <c r="D9" s="183"/>
      <c r="E9" s="206"/>
      <c r="F9" s="184"/>
    </row>
    <row r="10" spans="2:6">
      <c r="B10" s="181"/>
      <c r="C10" s="207"/>
      <c r="D10" s="183"/>
      <c r="E10" s="206"/>
      <c r="F10" s="184"/>
    </row>
    <row r="11" spans="2:6">
      <c r="B11" s="181"/>
      <c r="C11" s="207"/>
      <c r="D11" s="183"/>
      <c r="E11" s="206"/>
      <c r="F11" s="184"/>
    </row>
    <row r="12" spans="2:6">
      <c r="B12" s="181"/>
      <c r="C12" s="207"/>
      <c r="D12" s="183"/>
      <c r="E12" s="206"/>
      <c r="F12" s="184"/>
    </row>
    <row r="13" spans="2:6">
      <c r="B13" s="181"/>
      <c r="C13" s="207"/>
      <c r="D13" s="183"/>
      <c r="E13" s="206"/>
      <c r="F13" s="184"/>
    </row>
    <row r="14" spans="2:6">
      <c r="B14" s="181"/>
      <c r="C14" s="207"/>
      <c r="D14" s="183"/>
      <c r="E14" s="206"/>
      <c r="F14" s="184"/>
    </row>
    <row r="15" spans="2:6">
      <c r="B15" s="181"/>
      <c r="C15" s="207"/>
      <c r="D15" s="183"/>
      <c r="E15" s="206"/>
      <c r="F15" s="184"/>
    </row>
    <row r="16" spans="2:6">
      <c r="B16" s="181"/>
      <c r="C16" s="207"/>
      <c r="D16" s="183"/>
      <c r="E16" s="206"/>
      <c r="F16" s="184"/>
    </row>
    <row r="17" spans="2:6">
      <c r="B17" s="181"/>
      <c r="C17" s="207"/>
      <c r="D17" s="183"/>
      <c r="E17" s="206"/>
      <c r="F17" s="184"/>
    </row>
    <row r="18" spans="2:6">
      <c r="B18" s="181"/>
      <c r="C18" s="207"/>
      <c r="D18" s="183"/>
      <c r="E18" s="206"/>
      <c r="F18" s="184"/>
    </row>
    <row r="19" spans="2:6">
      <c r="B19" s="181"/>
      <c r="C19" s="207"/>
      <c r="D19" s="183"/>
      <c r="E19" s="206"/>
      <c r="F19" s="184"/>
    </row>
    <row r="20" spans="2:6">
      <c r="B20" s="181"/>
      <c r="C20" s="207"/>
      <c r="D20" s="183"/>
      <c r="E20" s="206"/>
      <c r="F20" s="184"/>
    </row>
    <row r="21" spans="2:6">
      <c r="B21" s="181"/>
      <c r="C21" s="207"/>
      <c r="D21" s="183"/>
      <c r="E21" s="206"/>
      <c r="F21" s="184"/>
    </row>
    <row r="22" spans="2:6">
      <c r="B22" s="181"/>
      <c r="C22" s="207"/>
      <c r="D22" s="183"/>
      <c r="E22" s="206"/>
      <c r="F22" s="184"/>
    </row>
    <row r="23" spans="2:6">
      <c r="B23" s="181"/>
      <c r="C23" s="207"/>
      <c r="D23" s="183"/>
      <c r="E23" s="206"/>
      <c r="F23" s="184"/>
    </row>
    <row r="24" spans="2:6">
      <c r="B24" s="181"/>
      <c r="C24" s="207"/>
      <c r="D24" s="183"/>
      <c r="E24" s="206"/>
      <c r="F24" s="184"/>
    </row>
    <row r="25" spans="2:6">
      <c r="B25" s="181"/>
      <c r="C25" s="207"/>
      <c r="D25" s="183"/>
      <c r="E25" s="206"/>
      <c r="F25" s="184"/>
    </row>
  </sheetData>
  <conditionalFormatting sqref="F1:F1048576">
    <cfRule type="cellIs" dxfId="46" priority="1" operator="equal">
      <formula>"Alt"</formula>
    </cfRule>
    <cfRule type="cellIs" dxfId="45" priority="2" operator="equal">
      <formula>"Mitjà"</formula>
    </cfRule>
    <cfRule type="cellIs" dxfId="44" priority="3" operator="equal">
      <formula>"Bàsic"</formula>
    </cfRule>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A163E-B7C8-411C-A153-B86A354CECFD}">
  <sheetPr codeName="Full8">
    <tabColor rgb="FFC00000"/>
    <pageSetUpPr fitToPage="1"/>
  </sheetPr>
  <dimension ref="B1:P25"/>
  <sheetViews>
    <sheetView showGridLines="0" zoomScale="115" zoomScaleNormal="115" workbookViewId="0">
      <selection activeCell="D32" sqref="D32"/>
    </sheetView>
  </sheetViews>
  <sheetFormatPr defaultColWidth="9.140625" defaultRowHeight="14.45"/>
  <cols>
    <col min="1" max="1" width="3.42578125" style="202" customWidth="1"/>
    <col min="2" max="2" width="11.42578125" style="201" hidden="1" customWidth="1"/>
    <col min="3" max="3" width="31" style="182" customWidth="1"/>
    <col min="4" max="4" width="29.5703125" style="202" customWidth="1"/>
    <col min="5" max="5" width="36.42578125" style="202" customWidth="1"/>
    <col min="6" max="6" width="28.7109375" style="202" customWidth="1"/>
    <col min="7" max="7" width="30.7109375" style="202" customWidth="1"/>
    <col min="8" max="8" width="57.5703125" style="202" customWidth="1"/>
    <col min="9" max="9" width="31.42578125" style="202" customWidth="1"/>
    <col min="10" max="10" width="21.28515625" style="201" customWidth="1"/>
    <col min="11" max="11" width="28.28515625" style="201" customWidth="1"/>
    <col min="12" max="12" width="30.5703125" style="201" customWidth="1"/>
    <col min="13" max="13" width="22.42578125" style="201" customWidth="1"/>
    <col min="14" max="14" width="31.7109375" style="171" customWidth="1"/>
    <col min="15" max="16" width="46.85546875" style="182" customWidth="1"/>
    <col min="17" max="16384" width="9.140625" style="202"/>
  </cols>
  <sheetData>
    <row r="1" spans="2:16" ht="12">
      <c r="N1" s="202"/>
    </row>
    <row r="2" spans="2:16" ht="20.100000000000001">
      <c r="C2" s="203"/>
      <c r="E2" s="186"/>
      <c r="N2" s="202"/>
    </row>
    <row r="3" spans="2:16" ht="20.100000000000001">
      <c r="C3" s="203"/>
      <c r="E3" s="186"/>
      <c r="N3" s="202"/>
    </row>
    <row r="4" spans="2:16" ht="12">
      <c r="C4" s="292" t="s">
        <v>59</v>
      </c>
      <c r="D4" s="292"/>
      <c r="E4" s="292"/>
      <c r="F4" s="292"/>
      <c r="N4" s="202"/>
    </row>
    <row r="5" spans="2:16" ht="12">
      <c r="C5" s="293"/>
      <c r="D5" s="293"/>
      <c r="E5" s="293"/>
      <c r="F5" s="293"/>
      <c r="N5" s="202"/>
    </row>
    <row r="6" spans="2:16" ht="20.100000000000001">
      <c r="C6" s="187"/>
      <c r="D6" s="187"/>
      <c r="E6" s="187"/>
      <c r="F6" s="187"/>
      <c r="N6" s="202"/>
    </row>
    <row r="7" spans="2:16" ht="24">
      <c r="B7" s="204" t="s">
        <v>54</v>
      </c>
      <c r="C7" s="205" t="s">
        <v>60</v>
      </c>
      <c r="D7" s="205" t="s">
        <v>57</v>
      </c>
      <c r="E7" s="205" t="s">
        <v>61</v>
      </c>
      <c r="F7" s="205" t="s">
        <v>62</v>
      </c>
      <c r="G7" s="205" t="s">
        <v>63</v>
      </c>
      <c r="H7" s="205" t="s">
        <v>64</v>
      </c>
      <c r="I7" s="205" t="s">
        <v>65</v>
      </c>
      <c r="J7" s="205" t="s">
        <v>66</v>
      </c>
      <c r="K7" s="205" t="s">
        <v>67</v>
      </c>
      <c r="L7" s="205" t="s">
        <v>68</v>
      </c>
      <c r="M7" s="205" t="s">
        <v>69</v>
      </c>
      <c r="N7" s="205" t="s">
        <v>70</v>
      </c>
      <c r="O7" s="205" t="s">
        <v>71</v>
      </c>
      <c r="P7" s="205" t="s">
        <v>72</v>
      </c>
    </row>
    <row r="8" spans="2:16" ht="12">
      <c r="B8" s="181"/>
      <c r="C8" s="206"/>
      <c r="D8" s="206"/>
      <c r="E8" s="207"/>
      <c r="F8" s="207"/>
      <c r="G8" s="207"/>
      <c r="H8" s="207"/>
      <c r="I8" s="207"/>
      <c r="J8" s="207"/>
      <c r="K8" s="207"/>
      <c r="L8" s="207"/>
      <c r="M8" s="207"/>
      <c r="N8" s="207"/>
      <c r="O8" s="207"/>
      <c r="P8" s="207"/>
    </row>
    <row r="9" spans="2:16" ht="12">
      <c r="B9" s="181"/>
      <c r="C9" s="206"/>
      <c r="D9" s="206"/>
      <c r="E9" s="207"/>
      <c r="F9" s="207"/>
      <c r="G9" s="207"/>
      <c r="H9" s="207"/>
      <c r="I9" s="207"/>
      <c r="J9" s="207"/>
      <c r="K9" s="207"/>
      <c r="L9" s="207"/>
      <c r="M9" s="207"/>
      <c r="N9" s="207"/>
      <c r="O9" s="207"/>
      <c r="P9" s="207"/>
    </row>
    <row r="10" spans="2:16" ht="12">
      <c r="B10" s="181"/>
      <c r="C10" s="206"/>
      <c r="D10" s="206"/>
      <c r="E10" s="207"/>
      <c r="F10" s="207"/>
      <c r="G10" s="207"/>
      <c r="H10" s="207"/>
      <c r="I10" s="207"/>
      <c r="J10" s="207"/>
      <c r="K10" s="207"/>
      <c r="L10" s="207"/>
      <c r="M10" s="207"/>
      <c r="N10" s="207"/>
      <c r="O10" s="207"/>
      <c r="P10" s="207"/>
    </row>
    <row r="11" spans="2:16" ht="12">
      <c r="B11" s="181"/>
      <c r="C11" s="206"/>
      <c r="D11" s="206"/>
      <c r="E11" s="207"/>
      <c r="F11" s="207"/>
      <c r="G11" s="207"/>
      <c r="H11" s="207"/>
      <c r="I11" s="207"/>
      <c r="J11" s="207"/>
      <c r="K11" s="207"/>
      <c r="L11" s="207"/>
      <c r="M11" s="207"/>
      <c r="N11" s="207"/>
      <c r="O11" s="207"/>
      <c r="P11" s="207"/>
    </row>
    <row r="12" spans="2:16" ht="12">
      <c r="B12" s="181"/>
      <c r="C12" s="206"/>
      <c r="D12" s="206"/>
      <c r="E12" s="207"/>
      <c r="F12" s="207"/>
      <c r="G12" s="207"/>
      <c r="H12" s="207"/>
      <c r="I12" s="207"/>
      <c r="J12" s="207"/>
      <c r="K12" s="207"/>
      <c r="L12" s="207"/>
      <c r="M12" s="207"/>
      <c r="N12" s="207"/>
      <c r="O12" s="207"/>
      <c r="P12" s="207"/>
    </row>
    <row r="13" spans="2:16" ht="12">
      <c r="B13" s="181"/>
      <c r="C13" s="206"/>
      <c r="D13" s="206"/>
      <c r="E13" s="207"/>
      <c r="F13" s="207"/>
      <c r="G13" s="207"/>
      <c r="H13" s="207"/>
      <c r="I13" s="207"/>
      <c r="J13" s="207"/>
      <c r="K13" s="207"/>
      <c r="L13" s="207"/>
      <c r="M13" s="207"/>
      <c r="N13" s="207"/>
      <c r="O13" s="207"/>
      <c r="P13" s="207"/>
    </row>
    <row r="14" spans="2:16" ht="12">
      <c r="B14" s="181"/>
      <c r="C14" s="206"/>
      <c r="D14" s="206"/>
      <c r="E14" s="207"/>
      <c r="F14" s="207"/>
      <c r="G14" s="207"/>
      <c r="H14" s="207"/>
      <c r="I14" s="207"/>
      <c r="J14" s="207"/>
      <c r="K14" s="207"/>
      <c r="L14" s="207"/>
      <c r="M14" s="207"/>
      <c r="N14" s="207"/>
      <c r="O14" s="207"/>
      <c r="P14" s="207"/>
    </row>
    <row r="15" spans="2:16" ht="12">
      <c r="B15" s="181"/>
      <c r="C15" s="206"/>
      <c r="D15" s="206"/>
      <c r="E15" s="207"/>
      <c r="F15" s="207"/>
      <c r="G15" s="207"/>
      <c r="H15" s="207"/>
      <c r="I15" s="207"/>
      <c r="J15" s="207"/>
      <c r="K15" s="207"/>
      <c r="L15" s="207"/>
      <c r="M15" s="207"/>
      <c r="N15" s="207"/>
      <c r="O15" s="207"/>
      <c r="P15" s="207"/>
    </row>
    <row r="16" spans="2:16" ht="12">
      <c r="B16" s="181"/>
      <c r="C16" s="206"/>
      <c r="D16" s="206"/>
      <c r="E16" s="207"/>
      <c r="F16" s="207"/>
      <c r="G16" s="207"/>
      <c r="H16" s="207"/>
      <c r="I16" s="207"/>
      <c r="J16" s="207"/>
      <c r="K16" s="207"/>
      <c r="L16" s="207"/>
      <c r="M16" s="207"/>
      <c r="N16" s="207"/>
      <c r="O16" s="207"/>
      <c r="P16" s="207"/>
    </row>
    <row r="17" spans="2:16" ht="12">
      <c r="B17" s="181"/>
      <c r="C17" s="206"/>
      <c r="D17" s="206"/>
      <c r="E17" s="207"/>
      <c r="F17" s="207"/>
      <c r="G17" s="207"/>
      <c r="H17" s="207"/>
      <c r="I17" s="207"/>
      <c r="J17" s="207"/>
      <c r="K17" s="207"/>
      <c r="L17" s="207"/>
      <c r="M17" s="207"/>
      <c r="N17" s="207"/>
      <c r="O17" s="207"/>
      <c r="P17" s="207"/>
    </row>
    <row r="18" spans="2:16" ht="12">
      <c r="B18" s="181"/>
      <c r="C18" s="206"/>
      <c r="D18" s="206"/>
      <c r="E18" s="207"/>
      <c r="F18" s="207"/>
      <c r="G18" s="207"/>
      <c r="H18" s="207"/>
      <c r="I18" s="207"/>
      <c r="J18" s="207"/>
      <c r="K18" s="207"/>
      <c r="L18" s="207"/>
      <c r="M18" s="207"/>
      <c r="N18" s="207"/>
      <c r="O18" s="207"/>
      <c r="P18" s="207"/>
    </row>
    <row r="19" spans="2:16" ht="12">
      <c r="B19" s="181"/>
      <c r="C19" s="206"/>
      <c r="D19" s="206"/>
      <c r="E19" s="207"/>
      <c r="F19" s="207"/>
      <c r="G19" s="207"/>
      <c r="H19" s="207"/>
      <c r="I19" s="207"/>
      <c r="J19" s="207"/>
      <c r="K19" s="207"/>
      <c r="L19" s="207"/>
      <c r="M19" s="207"/>
      <c r="N19" s="207"/>
      <c r="O19" s="207"/>
      <c r="P19" s="207"/>
    </row>
    <row r="20" spans="2:16" ht="12">
      <c r="B20" s="181"/>
      <c r="C20" s="206"/>
      <c r="D20" s="206"/>
      <c r="E20" s="207"/>
      <c r="F20" s="207"/>
      <c r="G20" s="207"/>
      <c r="H20" s="207"/>
      <c r="I20" s="207"/>
      <c r="J20" s="207"/>
      <c r="K20" s="207"/>
      <c r="L20" s="207"/>
      <c r="M20" s="207"/>
      <c r="N20" s="207"/>
      <c r="O20" s="207"/>
      <c r="P20" s="207"/>
    </row>
    <row r="21" spans="2:16" ht="12">
      <c r="B21" s="181"/>
      <c r="C21" s="206"/>
      <c r="D21" s="206"/>
      <c r="E21" s="207"/>
      <c r="F21" s="207"/>
      <c r="G21" s="207"/>
      <c r="H21" s="207"/>
      <c r="I21" s="207"/>
      <c r="J21" s="207"/>
      <c r="K21" s="207"/>
      <c r="L21" s="207"/>
      <c r="M21" s="207"/>
      <c r="N21" s="207"/>
      <c r="O21" s="207"/>
      <c r="P21" s="207"/>
    </row>
    <row r="22" spans="2:16" ht="12">
      <c r="B22" s="181"/>
      <c r="C22" s="206"/>
      <c r="D22" s="206"/>
      <c r="E22" s="207"/>
      <c r="F22" s="207"/>
      <c r="G22" s="207"/>
      <c r="H22" s="207"/>
      <c r="I22" s="207"/>
      <c r="J22" s="207"/>
      <c r="K22" s="207"/>
      <c r="L22" s="207"/>
      <c r="M22" s="207"/>
      <c r="N22" s="207"/>
      <c r="O22" s="207"/>
      <c r="P22" s="207"/>
    </row>
    <row r="23" spans="2:16" ht="12">
      <c r="B23" s="181"/>
      <c r="C23" s="206"/>
      <c r="D23" s="206"/>
      <c r="E23" s="207"/>
      <c r="F23" s="207"/>
      <c r="G23" s="207"/>
      <c r="H23" s="207"/>
      <c r="I23" s="207"/>
      <c r="J23" s="207"/>
      <c r="K23" s="207"/>
      <c r="L23" s="207"/>
      <c r="M23" s="207"/>
      <c r="N23" s="207"/>
      <c r="O23" s="207"/>
      <c r="P23" s="207"/>
    </row>
    <row r="24" spans="2:16" ht="12">
      <c r="B24" s="181"/>
      <c r="C24" s="206"/>
      <c r="D24" s="206"/>
      <c r="E24" s="207"/>
      <c r="F24" s="207"/>
      <c r="G24" s="207"/>
      <c r="H24" s="207"/>
      <c r="I24" s="207"/>
      <c r="J24" s="207"/>
      <c r="K24" s="207"/>
      <c r="L24" s="207"/>
      <c r="M24" s="207"/>
      <c r="N24" s="207"/>
      <c r="O24" s="207"/>
      <c r="P24" s="207"/>
    </row>
    <row r="25" spans="2:16" ht="12">
      <c r="B25" s="181"/>
      <c r="C25" s="206"/>
      <c r="D25" s="206"/>
      <c r="E25" s="207"/>
      <c r="F25" s="207"/>
      <c r="G25" s="207"/>
      <c r="H25" s="207"/>
      <c r="I25" s="207"/>
      <c r="J25" s="207"/>
      <c r="K25" s="207"/>
      <c r="L25" s="207"/>
      <c r="M25" s="207"/>
      <c r="N25" s="207"/>
      <c r="O25" s="207"/>
      <c r="P25" s="207"/>
    </row>
  </sheetData>
  <mergeCells count="1">
    <mergeCell ref="C4:F5"/>
  </mergeCells>
  <conditionalFormatting sqref="B8:B25">
    <cfRule type="duplicateValues" dxfId="33" priority="1"/>
  </conditionalFormatting>
  <pageMargins left="0.25" right="0.25" top="0.75" bottom="0.75" header="0.3" footer="0.3"/>
  <pageSetup paperSize="8" scale="48" fitToHeight="0"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D9966-ABF1-41E7-9EC8-C9F7AD19F059}">
  <sheetPr codeName="Full3">
    <tabColor theme="0" tint="-0.249977111117893"/>
  </sheetPr>
  <dimension ref="B1:F36"/>
  <sheetViews>
    <sheetView tabSelected="1" zoomScaleNormal="100" workbookViewId="0">
      <selection activeCell="D31" sqref="D31"/>
    </sheetView>
  </sheetViews>
  <sheetFormatPr defaultColWidth="11.42578125" defaultRowHeight="14.45"/>
  <cols>
    <col min="1" max="1" width="11.5703125" style="21" customWidth="1"/>
    <col min="2" max="2" width="36.42578125" style="21" customWidth="1"/>
    <col min="3" max="3" width="93" style="21" customWidth="1"/>
    <col min="4" max="4" width="28.5703125" style="21" bestFit="1" customWidth="1"/>
    <col min="5" max="5" width="17.140625" style="21" bestFit="1" customWidth="1"/>
    <col min="6" max="6" width="17.85546875" style="21" bestFit="1" customWidth="1"/>
    <col min="7" max="16384" width="11.42578125" style="21"/>
  </cols>
  <sheetData>
    <row r="1" spans="2:6" ht="31.5" customHeight="1"/>
    <row r="2" spans="2:6" ht="24.6" customHeight="1"/>
    <row r="3" spans="2:6" ht="19.5" customHeight="1">
      <c r="B3" s="294" t="s">
        <v>73</v>
      </c>
      <c r="C3" s="294"/>
    </row>
    <row r="4" spans="2:6" ht="17.45" customHeight="1">
      <c r="B4" s="217" t="s">
        <v>74</v>
      </c>
      <c r="C4" s="218" t="s">
        <v>75</v>
      </c>
    </row>
    <row r="5" spans="2:6" ht="57.95">
      <c r="B5" s="232" t="s">
        <v>76</v>
      </c>
      <c r="C5" s="233" t="s">
        <v>77</v>
      </c>
    </row>
    <row r="6" spans="2:6" ht="21.95" customHeight="1">
      <c r="B6" s="234" t="s">
        <v>78</v>
      </c>
      <c r="C6" s="235" t="s">
        <v>79</v>
      </c>
    </row>
    <row r="7" spans="2:6" ht="26.1">
      <c r="B7" s="239" t="s">
        <v>80</v>
      </c>
      <c r="C7" s="236" t="s">
        <v>81</v>
      </c>
    </row>
    <row r="8" spans="2:6" ht="26.1">
      <c r="B8" s="240" t="s">
        <v>82</v>
      </c>
      <c r="C8" s="237" t="s">
        <v>83</v>
      </c>
    </row>
    <row r="9" spans="2:6" ht="26.1">
      <c r="B9" s="239" t="s">
        <v>84</v>
      </c>
      <c r="C9" s="236" t="s">
        <v>85</v>
      </c>
    </row>
    <row r="10" spans="2:6" ht="26.1">
      <c r="B10" s="240" t="s">
        <v>86</v>
      </c>
      <c r="C10" s="237" t="s">
        <v>87</v>
      </c>
    </row>
    <row r="11" spans="2:6">
      <c r="B11" s="239" t="s">
        <v>88</v>
      </c>
      <c r="C11" s="236" t="s">
        <v>89</v>
      </c>
    </row>
    <row r="12" spans="2:6" ht="26.1">
      <c r="B12" s="240" t="s">
        <v>90</v>
      </c>
      <c r="C12" s="237" t="s">
        <v>91</v>
      </c>
    </row>
    <row r="13" spans="2:6">
      <c r="B13" s="239" t="s">
        <v>92</v>
      </c>
      <c r="C13" s="236" t="s">
        <v>93</v>
      </c>
    </row>
    <row r="14" spans="2:6" ht="39">
      <c r="B14" s="241" t="s">
        <v>94</v>
      </c>
      <c r="C14" s="238" t="s">
        <v>95</v>
      </c>
    </row>
    <row r="15" spans="2:6">
      <c r="B15" s="23"/>
    </row>
    <row r="16" spans="2:6" ht="21.6" thickBot="1">
      <c r="B16" s="1" t="s">
        <v>96</v>
      </c>
      <c r="C16" s="24"/>
      <c r="D16" s="25"/>
      <c r="E16" s="25"/>
      <c r="F16" s="25"/>
    </row>
    <row r="17" spans="2:6" ht="19.5" customHeight="1" thickBot="1">
      <c r="B17" s="2" t="s">
        <v>97</v>
      </c>
      <c r="C17" s="242" t="s">
        <v>98</v>
      </c>
      <c r="D17" s="25"/>
      <c r="E17" s="25"/>
      <c r="F17" s="25"/>
    </row>
    <row r="18" spans="2:6" ht="19.5" customHeight="1" thickBot="1">
      <c r="B18" s="3" t="s">
        <v>99</v>
      </c>
      <c r="C18" s="243" t="s">
        <v>98</v>
      </c>
      <c r="D18" s="25"/>
      <c r="E18" s="25"/>
      <c r="F18" s="25"/>
    </row>
    <row r="19" spans="2:6" ht="15" customHeight="1">
      <c r="B19" s="26"/>
      <c r="C19" s="24"/>
      <c r="D19" s="25"/>
      <c r="E19" s="25"/>
      <c r="F19" s="25"/>
    </row>
    <row r="20" spans="2:6">
      <c r="B20" s="219" t="s">
        <v>100</v>
      </c>
      <c r="C20" s="22" t="s">
        <v>101</v>
      </c>
      <c r="D20" s="22" t="s">
        <v>102</v>
      </c>
      <c r="E20" s="22" t="s">
        <v>103</v>
      </c>
      <c r="F20" s="220" t="s">
        <v>104</v>
      </c>
    </row>
    <row r="21" spans="2:6">
      <c r="B21" s="222" t="s">
        <v>105</v>
      </c>
      <c r="C21" s="223" t="s">
        <v>106</v>
      </c>
      <c r="D21" s="246" t="s">
        <v>107</v>
      </c>
      <c r="E21" s="225" t="s">
        <v>108</v>
      </c>
      <c r="F21" s="226">
        <v>43102</v>
      </c>
    </row>
    <row r="22" spans="2:6">
      <c r="B22" s="27"/>
      <c r="C22" s="24"/>
      <c r="D22" s="24"/>
      <c r="E22" s="25"/>
    </row>
    <row r="23" spans="2:6">
      <c r="B23" s="221" t="s">
        <v>109</v>
      </c>
      <c r="C23" s="24"/>
      <c r="D23" s="24"/>
      <c r="E23" s="25"/>
    </row>
    <row r="24" spans="2:6">
      <c r="B24" s="219" t="s">
        <v>110</v>
      </c>
      <c r="C24" s="22" t="s">
        <v>111</v>
      </c>
      <c r="D24" s="220" t="s">
        <v>112</v>
      </c>
      <c r="E24" s="25"/>
    </row>
    <row r="25" spans="2:6" ht="17.100000000000001" customHeight="1">
      <c r="B25" s="244" t="s">
        <v>113</v>
      </c>
      <c r="C25" s="227" t="s">
        <v>114</v>
      </c>
      <c r="D25" s="228" t="s">
        <v>108</v>
      </c>
      <c r="E25" s="25"/>
      <c r="F25" s="25"/>
    </row>
    <row r="26" spans="2:6" ht="17.100000000000001" customHeight="1">
      <c r="B26" s="245" t="s">
        <v>115</v>
      </c>
      <c r="C26" s="229" t="s">
        <v>116</v>
      </c>
      <c r="D26" s="230">
        <v>43588</v>
      </c>
      <c r="E26" s="25"/>
      <c r="F26" s="25"/>
    </row>
    <row r="27" spans="2:6" s="4" customFormat="1" ht="26.45" customHeight="1">
      <c r="B27" s="244" t="s">
        <v>117</v>
      </c>
      <c r="C27" s="231" t="s">
        <v>118</v>
      </c>
      <c r="D27" s="230">
        <v>44251</v>
      </c>
      <c r="E27" s="5"/>
      <c r="F27" s="5"/>
    </row>
    <row r="28" spans="2:6" s="4" customFormat="1" ht="41.1" customHeight="1">
      <c r="B28" s="222" t="s">
        <v>119</v>
      </c>
      <c r="C28" s="224" t="s">
        <v>120</v>
      </c>
      <c r="D28" s="226">
        <v>44484</v>
      </c>
      <c r="E28" s="5"/>
      <c r="F28" s="5"/>
    </row>
    <row r="29" spans="2:6">
      <c r="B29" s="28"/>
      <c r="C29" s="28"/>
      <c r="D29" s="28"/>
    </row>
    <row r="30" spans="2:6">
      <c r="B30" s="28"/>
      <c r="C30" s="28"/>
      <c r="D30" s="28"/>
    </row>
    <row r="32" spans="2:6">
      <c r="B32" s="29" t="s">
        <v>121</v>
      </c>
    </row>
    <row r="33" spans="2:3" ht="33.6" customHeight="1">
      <c r="B33" s="295" t="s">
        <v>122</v>
      </c>
      <c r="C33" s="296"/>
    </row>
    <row r="34" spans="2:3" ht="33.6" customHeight="1">
      <c r="B34" s="297"/>
      <c r="C34" s="298"/>
    </row>
    <row r="35" spans="2:3" ht="33.6" customHeight="1">
      <c r="B35" s="297"/>
      <c r="C35" s="298"/>
    </row>
    <row r="36" spans="2:3" ht="33.6" customHeight="1">
      <c r="B36" s="299"/>
      <c r="C36" s="300"/>
    </row>
  </sheetData>
  <sheetProtection algorithmName="SHA-512" hashValue="xAHazgIR0gpgp0SxTzZWNciTxxomxRNieWfSrPBr+Z/lYgr79OIfoDVrW7fLZDKs3ZtSnaVZ5ex7FHErah8xqw==" saltValue="2k7Ra4xYazuHMSHrhXsbWQ==" spinCount="100000" sheet="1" objects="1" scenarios="1"/>
  <mergeCells count="2">
    <mergeCell ref="B3:C3"/>
    <mergeCell ref="B33:C3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8EDEA-3400-45E7-A6C2-8DE0BD8C9994}">
  <sheetPr codeName="Full4">
    <tabColor theme="0" tint="-0.499984740745262"/>
  </sheetPr>
  <dimension ref="B1:G40"/>
  <sheetViews>
    <sheetView zoomScaleNormal="100" workbookViewId="0">
      <selection activeCell="E23" sqref="E23"/>
    </sheetView>
  </sheetViews>
  <sheetFormatPr defaultColWidth="11.42578125" defaultRowHeight="14.45"/>
  <cols>
    <col min="1" max="1" width="11" style="21" customWidth="1"/>
    <col min="2" max="2" width="10.5703125" style="21" customWidth="1"/>
    <col min="3" max="3" width="15.42578125" style="21" customWidth="1"/>
    <col min="4" max="4" width="33.85546875" style="21" customWidth="1"/>
    <col min="5" max="5" width="64.28515625" style="21" customWidth="1"/>
    <col min="6" max="6" width="19.7109375" style="21" customWidth="1"/>
    <col min="7" max="7" width="21.42578125" style="249" customWidth="1"/>
    <col min="8" max="16384" width="11.42578125" style="21"/>
  </cols>
  <sheetData>
    <row r="1" spans="2:7" ht="24.95" customHeight="1">
      <c r="B1" s="210"/>
      <c r="C1" s="210"/>
      <c r="D1" s="210"/>
    </row>
    <row r="2" spans="2:7" ht="24.95" customHeight="1">
      <c r="B2" s="211"/>
      <c r="C2" s="211"/>
      <c r="D2" s="211"/>
    </row>
    <row r="3" spans="2:7" ht="26.45" customHeight="1">
      <c r="B3" s="212" t="s">
        <v>123</v>
      </c>
      <c r="C3" s="213"/>
      <c r="D3" s="213"/>
    </row>
    <row r="4" spans="2:7" ht="18.600000000000001" customHeight="1">
      <c r="B4" s="214" t="s">
        <v>56</v>
      </c>
      <c r="C4" s="215" t="s">
        <v>124</v>
      </c>
      <c r="D4" s="216" t="s">
        <v>62</v>
      </c>
      <c r="E4" s="216" t="s">
        <v>125</v>
      </c>
      <c r="F4" s="216" t="s">
        <v>126</v>
      </c>
      <c r="G4" s="216" t="s">
        <v>127</v>
      </c>
    </row>
    <row r="5" spans="2:7">
      <c r="B5" s="208">
        <v>1</v>
      </c>
      <c r="C5" s="278" cm="1">
        <f t="array" aca="1" ref="C5" ca="1">IFERROR(INDIRECT(Taula_ResumActivitats[[#This Row],[Pestanya]]&amp;"!K10"),"-")</f>
        <v>0</v>
      </c>
      <c r="D5" s="279" cm="1">
        <f t="array" aca="1" ref="D5" ca="1">IFERROR(INDIRECT(Taula_ResumActivitats[[#This Row],[Pestanya]]&amp;"!F11"),"-")</f>
        <v>0</v>
      </c>
      <c r="E5" s="279" cm="1">
        <f t="array" aca="1" ref="E5" ca="1">IFERROR(INDIRECT(Taula_ResumActivitats[[#This Row],[Pestanya]]&amp;"!F22"),"-")</f>
        <v>0</v>
      </c>
      <c r="F5" s="275" t="str" cm="1">
        <f t="array" aca="1" ref="F5" ca="1">IFERROR(INDIRECT(Taula_ResumActivitats[[#This Row],[Pestanya]]&amp;"!G233"),"-")</f>
        <v>BÀSIC</v>
      </c>
      <c r="G5" s="276" t="str" cm="1">
        <f t="array" aca="1" ref="G5" ca="1">IFERROR(IF(INDIRECT(Taula_ResumActivitats[[#This Row],[Pestanya]]&amp;"!M233")="",INDIRECT(Taula_ResumActivitats[[#This Row],[Pestanya]]&amp;"!G233"),INDIRECT(Taula_ResumActivitats[[#This Row],[Pestanya]]&amp;"!M233")),"-")</f>
        <v>BÀSIC</v>
      </c>
    </row>
    <row r="6" spans="2:7">
      <c r="B6" s="208">
        <v>2</v>
      </c>
      <c r="C6" s="280" cm="1">
        <f t="array" aca="1" ref="C6" ca="1">IFERROR(INDIRECT(Taula_ResumActivitats[[#This Row],[Pestanya]]&amp;"!K10"),"-")</f>
        <v>0</v>
      </c>
      <c r="D6" s="281" cm="1">
        <f t="array" aca="1" ref="D6" ca="1">IFERROR(INDIRECT(Taula_ResumActivitats[[#This Row],[Pestanya]]&amp;"!F11"),"-")</f>
        <v>0</v>
      </c>
      <c r="E6" s="281" cm="1">
        <f t="array" aca="1" ref="E6" ca="1">IFERROR(INDIRECT(Taula_ResumActivitats[[#This Row],[Pestanya]]&amp;"!F22"),"-")</f>
        <v>0</v>
      </c>
      <c r="F6" s="277" t="str" cm="1">
        <f t="array" aca="1" ref="F6" ca="1">IFERROR(INDIRECT(Taula_ResumActivitats[[#This Row],[Pestanya]]&amp;"!G233"),"-")</f>
        <v>BÀSIC</v>
      </c>
      <c r="G6" s="276" t="str" cm="1">
        <f t="array" aca="1" ref="G6" ca="1">IFERROR(IF(INDIRECT(Taula_ResumActivitats[[#This Row],[Pestanya]]&amp;"!M233")="",INDIRECT(Taula_ResumActivitats[[#This Row],[Pestanya]]&amp;"!G233"),INDIRECT(Taula_ResumActivitats[[#This Row],[Pestanya]]&amp;"!M233")),"-")</f>
        <v>BÀSIC</v>
      </c>
    </row>
    <row r="7" spans="2:7">
      <c r="B7" s="208">
        <v>3</v>
      </c>
      <c r="C7" s="280" cm="1">
        <f t="array" aca="1" ref="C7" ca="1">IFERROR(INDIRECT(Taula_ResumActivitats[[#This Row],[Pestanya]]&amp;"!K10"),"-")</f>
        <v>0</v>
      </c>
      <c r="D7" s="281" cm="1">
        <f t="array" aca="1" ref="D7" ca="1">IFERROR(INDIRECT(Taula_ResumActivitats[[#This Row],[Pestanya]]&amp;"!F11"),"-")</f>
        <v>0</v>
      </c>
      <c r="E7" s="281" cm="1">
        <f t="array" aca="1" ref="E7" ca="1">IFERROR(INDIRECT(Taula_ResumActivitats[[#This Row],[Pestanya]]&amp;"!F22"),"-")</f>
        <v>0</v>
      </c>
      <c r="F7" s="277" t="str" cm="1">
        <f t="array" aca="1" ref="F7" ca="1">IFERROR(INDIRECT(Taula_ResumActivitats[[#This Row],[Pestanya]]&amp;"!G233"),"-")</f>
        <v>BÀSIC</v>
      </c>
      <c r="G7" s="276" t="str" cm="1">
        <f t="array" aca="1" ref="G7" ca="1">IFERROR(IF(INDIRECT(Taula_ResumActivitats[[#This Row],[Pestanya]]&amp;"!M233")="",INDIRECT(Taula_ResumActivitats[[#This Row],[Pestanya]]&amp;"!G233"),INDIRECT(Taula_ResumActivitats[[#This Row],[Pestanya]]&amp;"!M233")),"-")</f>
        <v>BÀSIC</v>
      </c>
    </row>
    <row r="8" spans="2:7">
      <c r="B8" s="208">
        <v>4</v>
      </c>
      <c r="C8" s="280" cm="1">
        <f t="array" aca="1" ref="C8" ca="1">IFERROR(INDIRECT(Taula_ResumActivitats[[#This Row],[Pestanya]]&amp;"!K10"),"-")</f>
        <v>0</v>
      </c>
      <c r="D8" s="281" cm="1">
        <f t="array" aca="1" ref="D8" ca="1">IFERROR(INDIRECT(Taula_ResumActivitats[[#This Row],[Pestanya]]&amp;"!F11"),"-")</f>
        <v>0</v>
      </c>
      <c r="E8" s="281" cm="1">
        <f t="array" aca="1" ref="E8" ca="1">IFERROR(INDIRECT(Taula_ResumActivitats[[#This Row],[Pestanya]]&amp;"!F22"),"-")</f>
        <v>0</v>
      </c>
      <c r="F8" s="277" t="str" cm="1">
        <f t="array" aca="1" ref="F8" ca="1">IFERROR(INDIRECT(Taula_ResumActivitats[[#This Row],[Pestanya]]&amp;"!G233"),"-")</f>
        <v>BÀSIC</v>
      </c>
      <c r="G8" s="276" t="str" cm="1">
        <f t="array" aca="1" ref="G8" ca="1">IFERROR(IF(INDIRECT(Taula_ResumActivitats[[#This Row],[Pestanya]]&amp;"!M233")="",INDIRECT(Taula_ResumActivitats[[#This Row],[Pestanya]]&amp;"!G233"),INDIRECT(Taula_ResumActivitats[[#This Row],[Pestanya]]&amp;"!M233")),"-")</f>
        <v>BÀSIC</v>
      </c>
    </row>
    <row r="9" spans="2:7">
      <c r="B9" s="208">
        <v>5</v>
      </c>
      <c r="C9" s="280" cm="1">
        <f t="array" aca="1" ref="C9" ca="1">IFERROR(INDIRECT(Taula_ResumActivitats[[#This Row],[Pestanya]]&amp;"!K10"),"-")</f>
        <v>0</v>
      </c>
      <c r="D9" s="281" cm="1">
        <f t="array" aca="1" ref="D9" ca="1">IFERROR(INDIRECT(Taula_ResumActivitats[[#This Row],[Pestanya]]&amp;"!F11"),"-")</f>
        <v>0</v>
      </c>
      <c r="E9" s="281" cm="1">
        <f t="array" aca="1" ref="E9" ca="1">IFERROR(INDIRECT(Taula_ResumActivitats[[#This Row],[Pestanya]]&amp;"!F22"),"-")</f>
        <v>0</v>
      </c>
      <c r="F9" s="277" t="str" cm="1">
        <f t="array" aca="1" ref="F9" ca="1">IFERROR(INDIRECT(Taula_ResumActivitats[[#This Row],[Pestanya]]&amp;"!G233"),"-")</f>
        <v>BÀSIC</v>
      </c>
      <c r="G9" s="276" t="str" cm="1">
        <f t="array" aca="1" ref="G9" ca="1">IFERROR(IF(INDIRECT(Taula_ResumActivitats[[#This Row],[Pestanya]]&amp;"!M233")="",INDIRECT(Taula_ResumActivitats[[#This Row],[Pestanya]]&amp;"!G233"),INDIRECT(Taula_ResumActivitats[[#This Row],[Pestanya]]&amp;"!M233")),"-")</f>
        <v>BÀSIC</v>
      </c>
    </row>
    <row r="10" spans="2:7">
      <c r="B10" s="208">
        <v>6</v>
      </c>
      <c r="C10" s="280" cm="1">
        <f t="array" aca="1" ref="C10" ca="1">IFERROR(INDIRECT(Taula_ResumActivitats[[#This Row],[Pestanya]]&amp;"!K10"),"-")</f>
        <v>0</v>
      </c>
      <c r="D10" s="281" cm="1">
        <f t="array" aca="1" ref="D10" ca="1">IFERROR(INDIRECT(Taula_ResumActivitats[[#This Row],[Pestanya]]&amp;"!F11"),"-")</f>
        <v>0</v>
      </c>
      <c r="E10" s="281" cm="1">
        <f t="array" aca="1" ref="E10" ca="1">IFERROR(INDIRECT(Taula_ResumActivitats[[#This Row],[Pestanya]]&amp;"!F22"),"-")</f>
        <v>0</v>
      </c>
      <c r="F10" s="277" t="str" cm="1">
        <f t="array" aca="1" ref="F10" ca="1">IFERROR(INDIRECT(Taula_ResumActivitats[[#This Row],[Pestanya]]&amp;"!G233"),"-")</f>
        <v>BÀSIC</v>
      </c>
      <c r="G10" s="276" t="str" cm="1">
        <f t="array" aca="1" ref="G10" ca="1">IFERROR(IF(INDIRECT(Taula_ResumActivitats[[#This Row],[Pestanya]]&amp;"!M233")="",INDIRECT(Taula_ResumActivitats[[#This Row],[Pestanya]]&amp;"!G233"),INDIRECT(Taula_ResumActivitats[[#This Row],[Pestanya]]&amp;"!M233")),"-")</f>
        <v>BÀSIC</v>
      </c>
    </row>
    <row r="11" spans="2:7">
      <c r="B11" s="208">
        <v>7</v>
      </c>
      <c r="C11" s="280" cm="1">
        <f t="array" aca="1" ref="C11" ca="1">IFERROR(INDIRECT(Taula_ResumActivitats[[#This Row],[Pestanya]]&amp;"!K10"),"-")</f>
        <v>0</v>
      </c>
      <c r="D11" s="281" cm="1">
        <f t="array" aca="1" ref="D11" ca="1">IFERROR(INDIRECT(Taula_ResumActivitats[[#This Row],[Pestanya]]&amp;"!F11"),"-")</f>
        <v>0</v>
      </c>
      <c r="E11" s="281" cm="1">
        <f t="array" aca="1" ref="E11" ca="1">IFERROR(INDIRECT(Taula_ResumActivitats[[#This Row],[Pestanya]]&amp;"!F22"),"-")</f>
        <v>0</v>
      </c>
      <c r="F11" s="277" t="str" cm="1">
        <f t="array" aca="1" ref="F11" ca="1">IFERROR(INDIRECT(Taula_ResumActivitats[[#This Row],[Pestanya]]&amp;"!G233"),"-")</f>
        <v>BÀSIC</v>
      </c>
      <c r="G11" s="276" t="str" cm="1">
        <f t="array" aca="1" ref="G11" ca="1">IFERROR(IF(INDIRECT(Taula_ResumActivitats[[#This Row],[Pestanya]]&amp;"!M233")="",INDIRECT(Taula_ResumActivitats[[#This Row],[Pestanya]]&amp;"!G233"),INDIRECT(Taula_ResumActivitats[[#This Row],[Pestanya]]&amp;"!M233")),"-")</f>
        <v>BÀSIC</v>
      </c>
    </row>
    <row r="12" spans="2:7">
      <c r="B12" s="208">
        <v>8</v>
      </c>
      <c r="C12" s="280" cm="1">
        <f t="array" aca="1" ref="C12" ca="1">IFERROR(INDIRECT(Taula_ResumActivitats[[#This Row],[Pestanya]]&amp;"!K10"),"-")</f>
        <v>0</v>
      </c>
      <c r="D12" s="281" cm="1">
        <f t="array" aca="1" ref="D12" ca="1">IFERROR(INDIRECT(Taula_ResumActivitats[[#This Row],[Pestanya]]&amp;"!F11"),"-")</f>
        <v>0</v>
      </c>
      <c r="E12" s="281" cm="1">
        <f t="array" aca="1" ref="E12" ca="1">IFERROR(INDIRECT(Taula_ResumActivitats[[#This Row],[Pestanya]]&amp;"!F22"),"-")</f>
        <v>0</v>
      </c>
      <c r="F12" s="277" t="str" cm="1">
        <f t="array" aca="1" ref="F12" ca="1">IFERROR(INDIRECT(Taula_ResumActivitats[[#This Row],[Pestanya]]&amp;"!G233"),"-")</f>
        <v>BÀSIC</v>
      </c>
      <c r="G12" s="276" t="str" cm="1">
        <f t="array" aca="1" ref="G12" ca="1">IFERROR(IF(INDIRECT(Taula_ResumActivitats[[#This Row],[Pestanya]]&amp;"!M233")="",INDIRECT(Taula_ResumActivitats[[#This Row],[Pestanya]]&amp;"!G233"),INDIRECT(Taula_ResumActivitats[[#This Row],[Pestanya]]&amp;"!M233")),"-")</f>
        <v>BÀSIC</v>
      </c>
    </row>
    <row r="13" spans="2:7">
      <c r="B13" s="208">
        <v>9</v>
      </c>
      <c r="C13" s="280" cm="1">
        <f t="array" aca="1" ref="C13" ca="1">IFERROR(INDIRECT(Taula_ResumActivitats[[#This Row],[Pestanya]]&amp;"!K10"),"-")</f>
        <v>0</v>
      </c>
      <c r="D13" s="281" cm="1">
        <f t="array" aca="1" ref="D13" ca="1">IFERROR(INDIRECT(Taula_ResumActivitats[[#This Row],[Pestanya]]&amp;"!F11"),"-")</f>
        <v>0</v>
      </c>
      <c r="E13" s="281" cm="1">
        <f t="array" aca="1" ref="E13" ca="1">IFERROR(INDIRECT(Taula_ResumActivitats[[#This Row],[Pestanya]]&amp;"!F22"),"-")</f>
        <v>0</v>
      </c>
      <c r="F13" s="277" t="str" cm="1">
        <f t="array" aca="1" ref="F13" ca="1">IFERROR(INDIRECT(Taula_ResumActivitats[[#This Row],[Pestanya]]&amp;"!G233"),"-")</f>
        <v>BÀSIC</v>
      </c>
      <c r="G13" s="276" t="str" cm="1">
        <f t="array" aca="1" ref="G13" ca="1">IFERROR(IF(INDIRECT(Taula_ResumActivitats[[#This Row],[Pestanya]]&amp;"!M233")="",INDIRECT(Taula_ResumActivitats[[#This Row],[Pestanya]]&amp;"!G233"),INDIRECT(Taula_ResumActivitats[[#This Row],[Pestanya]]&amp;"!M233")),"-")</f>
        <v>BÀSIC</v>
      </c>
    </row>
    <row r="14" spans="2:7">
      <c r="B14" s="168">
        <v>10</v>
      </c>
      <c r="C14" s="280" cm="1">
        <f t="array" aca="1" ref="C14" ca="1">IFERROR(INDIRECT(Taula_ResumActivitats[[#This Row],[Pestanya]]&amp;"!K10"),"-")</f>
        <v>0</v>
      </c>
      <c r="D14" s="281" cm="1">
        <f t="array" aca="1" ref="D14" ca="1">IFERROR(INDIRECT(Taula_ResumActivitats[[#This Row],[Pestanya]]&amp;"!F11"),"-")</f>
        <v>0</v>
      </c>
      <c r="E14" s="281" cm="1">
        <f t="array" aca="1" ref="E14" ca="1">IFERROR(INDIRECT(Taula_ResumActivitats[[#This Row],[Pestanya]]&amp;"!F22"),"-")</f>
        <v>0</v>
      </c>
      <c r="F14" s="277" t="str" cm="1">
        <f t="array" aca="1" ref="F14" ca="1">IFERROR(INDIRECT(Taula_ResumActivitats[[#This Row],[Pestanya]]&amp;"!G233"),"-")</f>
        <v>BÀSIC</v>
      </c>
      <c r="G14" s="276" t="str" cm="1">
        <f t="array" aca="1" ref="G14" ca="1">IFERROR(IF(INDIRECT(Taula_ResumActivitats[[#This Row],[Pestanya]]&amp;"!M233")="",INDIRECT(Taula_ResumActivitats[[#This Row],[Pestanya]]&amp;"!G233"),INDIRECT(Taula_ResumActivitats[[#This Row],[Pestanya]]&amp;"!M233")),"-")</f>
        <v>BÀSIC</v>
      </c>
    </row>
    <row r="15" spans="2:7">
      <c r="B15" s="168">
        <v>11</v>
      </c>
      <c r="C15" s="280" cm="1">
        <f t="array" aca="1" ref="C15" ca="1">IFERROR(INDIRECT(Taula_ResumActivitats[[#This Row],[Pestanya]]&amp;"!K10"),"-")</f>
        <v>0</v>
      </c>
      <c r="D15" s="281" cm="1">
        <f t="array" aca="1" ref="D15" ca="1">IFERROR(INDIRECT(Taula_ResumActivitats[[#This Row],[Pestanya]]&amp;"!F11"),"-")</f>
        <v>0</v>
      </c>
      <c r="E15" s="281" cm="1">
        <f t="array" aca="1" ref="E15" ca="1">IFERROR(INDIRECT(Taula_ResumActivitats[[#This Row],[Pestanya]]&amp;"!F22"),"-")</f>
        <v>0</v>
      </c>
      <c r="F15" s="277" t="str" cm="1">
        <f t="array" aca="1" ref="F15" ca="1">IFERROR(INDIRECT(Taula_ResumActivitats[[#This Row],[Pestanya]]&amp;"!G233"),"-")</f>
        <v>BÀSIC</v>
      </c>
      <c r="G15" s="276" t="str" cm="1">
        <f t="array" aca="1" ref="G15" ca="1">IFERROR(IF(INDIRECT(Taula_ResumActivitats[[#This Row],[Pestanya]]&amp;"!M233")="",INDIRECT(Taula_ResumActivitats[[#This Row],[Pestanya]]&amp;"!G233"),INDIRECT(Taula_ResumActivitats[[#This Row],[Pestanya]]&amp;"!M233")),"-")</f>
        <v>BÀSIC</v>
      </c>
    </row>
    <row r="16" spans="2:7">
      <c r="B16" s="208">
        <v>12</v>
      </c>
      <c r="C16" s="280" cm="1">
        <f t="array" aca="1" ref="C16" ca="1">IFERROR(INDIRECT(Taula_ResumActivitats[[#This Row],[Pestanya]]&amp;"!K10"),"-")</f>
        <v>0</v>
      </c>
      <c r="D16" s="281" cm="1">
        <f t="array" aca="1" ref="D16" ca="1">IFERROR(INDIRECT(Taula_ResumActivitats[[#This Row],[Pestanya]]&amp;"!F11"),"-")</f>
        <v>0</v>
      </c>
      <c r="E16" s="281" cm="1">
        <f t="array" aca="1" ref="E16" ca="1">IFERROR(INDIRECT(Taula_ResumActivitats[[#This Row],[Pestanya]]&amp;"!F22"),"-")</f>
        <v>0</v>
      </c>
      <c r="F16" s="277" t="str" cm="1">
        <f t="array" aca="1" ref="F16" ca="1">IFERROR(INDIRECT(Taula_ResumActivitats[[#This Row],[Pestanya]]&amp;"!G233"),"-")</f>
        <v>BÀSIC</v>
      </c>
      <c r="G16" s="276" t="str" cm="1">
        <f t="array" aca="1" ref="G16" ca="1">IFERROR(IF(INDIRECT(Taula_ResumActivitats[[#This Row],[Pestanya]]&amp;"!M233")="",INDIRECT(Taula_ResumActivitats[[#This Row],[Pestanya]]&amp;"!G233"),INDIRECT(Taula_ResumActivitats[[#This Row],[Pestanya]]&amp;"!M233")),"-")</f>
        <v>BÀSIC</v>
      </c>
    </row>
    <row r="17" spans="2:7">
      <c r="B17" s="168">
        <v>13</v>
      </c>
      <c r="C17" s="280" cm="1">
        <f t="array" aca="1" ref="C17" ca="1">IFERROR(INDIRECT(Taula_ResumActivitats[[#This Row],[Pestanya]]&amp;"!K10"),"-")</f>
        <v>0</v>
      </c>
      <c r="D17" s="281" cm="1">
        <f t="array" aca="1" ref="D17" ca="1">IFERROR(INDIRECT(Taula_ResumActivitats[[#This Row],[Pestanya]]&amp;"!F11"),"-")</f>
        <v>0</v>
      </c>
      <c r="E17" s="281" cm="1">
        <f t="array" aca="1" ref="E17" ca="1">IFERROR(INDIRECT(Taula_ResumActivitats[[#This Row],[Pestanya]]&amp;"!F22"),"-")</f>
        <v>0</v>
      </c>
      <c r="F17" s="277" t="str" cm="1">
        <f t="array" aca="1" ref="F17" ca="1">IFERROR(INDIRECT(Taula_ResumActivitats[[#This Row],[Pestanya]]&amp;"!G233"),"-")</f>
        <v>BÀSIC</v>
      </c>
      <c r="G17" s="276" t="str" cm="1">
        <f t="array" aca="1" ref="G17" ca="1">IFERROR(IF(INDIRECT(Taula_ResumActivitats[[#This Row],[Pestanya]]&amp;"!M233")="",INDIRECT(Taula_ResumActivitats[[#This Row],[Pestanya]]&amp;"!G233"),INDIRECT(Taula_ResumActivitats[[#This Row],[Pestanya]]&amp;"!M233")),"-")</f>
        <v>BÀSIC</v>
      </c>
    </row>
    <row r="18" spans="2:7">
      <c r="B18" s="168">
        <v>14</v>
      </c>
      <c r="C18" s="280" cm="1">
        <f t="array" aca="1" ref="C18" ca="1">IFERROR(INDIRECT(Taula_ResumActivitats[[#This Row],[Pestanya]]&amp;"!K10"),"-")</f>
        <v>0</v>
      </c>
      <c r="D18" s="281" cm="1">
        <f t="array" aca="1" ref="D18" ca="1">IFERROR(INDIRECT(Taula_ResumActivitats[[#This Row],[Pestanya]]&amp;"!F11"),"-")</f>
        <v>0</v>
      </c>
      <c r="E18" s="281" cm="1">
        <f t="array" aca="1" ref="E18" ca="1">IFERROR(INDIRECT(Taula_ResumActivitats[[#This Row],[Pestanya]]&amp;"!F22"),"-")</f>
        <v>0</v>
      </c>
      <c r="F18" s="277" t="str" cm="1">
        <f t="array" aca="1" ref="F18" ca="1">IFERROR(INDIRECT(Taula_ResumActivitats[[#This Row],[Pestanya]]&amp;"!G233"),"-")</f>
        <v>BÀSIC</v>
      </c>
      <c r="G18" s="276" t="str" cm="1">
        <f t="array" aca="1" ref="G18" ca="1">IFERROR(IF(INDIRECT(Taula_ResumActivitats[[#This Row],[Pestanya]]&amp;"!M233")="",INDIRECT(Taula_ResumActivitats[[#This Row],[Pestanya]]&amp;"!G233"),INDIRECT(Taula_ResumActivitats[[#This Row],[Pestanya]]&amp;"!M233")),"-")</f>
        <v>BÀSIC</v>
      </c>
    </row>
    <row r="19" spans="2:7">
      <c r="B19" s="168">
        <v>15</v>
      </c>
      <c r="C19" s="280" cm="1">
        <f t="array" aca="1" ref="C19" ca="1">IFERROR(INDIRECT(Taula_ResumActivitats[[#This Row],[Pestanya]]&amp;"!K10"),"-")</f>
        <v>0</v>
      </c>
      <c r="D19" s="281" cm="1">
        <f t="array" aca="1" ref="D19" ca="1">IFERROR(INDIRECT(Taula_ResumActivitats[[#This Row],[Pestanya]]&amp;"!F11"),"-")</f>
        <v>0</v>
      </c>
      <c r="E19" s="281" cm="1">
        <f t="array" aca="1" ref="E19" ca="1">IFERROR(INDIRECT(Taula_ResumActivitats[[#This Row],[Pestanya]]&amp;"!F22"),"-")</f>
        <v>0</v>
      </c>
      <c r="F19" s="277" t="str" cm="1">
        <f t="array" aca="1" ref="F19" ca="1">IFERROR(INDIRECT(Taula_ResumActivitats[[#This Row],[Pestanya]]&amp;"!G233"),"-")</f>
        <v>BÀSIC</v>
      </c>
      <c r="G19" s="276" t="str" cm="1">
        <f t="array" aca="1" ref="G19" ca="1">IFERROR(IF(INDIRECT(Taula_ResumActivitats[[#This Row],[Pestanya]]&amp;"!M233")="",INDIRECT(Taula_ResumActivitats[[#This Row],[Pestanya]]&amp;"!G233"),INDIRECT(Taula_ResumActivitats[[#This Row],[Pestanya]]&amp;"!M233")),"-")</f>
        <v>BÀSIC</v>
      </c>
    </row>
    <row r="20" spans="2:7">
      <c r="B20" s="168">
        <v>16</v>
      </c>
      <c r="C20" s="280" cm="1">
        <f t="array" aca="1" ref="C20" ca="1">IFERROR(INDIRECT(Taula_ResumActivitats[[#This Row],[Pestanya]]&amp;"!K10"),"-")</f>
        <v>0</v>
      </c>
      <c r="D20" s="281" cm="1">
        <f t="array" aca="1" ref="D20" ca="1">IFERROR(INDIRECT(Taula_ResumActivitats[[#This Row],[Pestanya]]&amp;"!F11"),"-")</f>
        <v>0</v>
      </c>
      <c r="E20" s="281" cm="1">
        <f t="array" aca="1" ref="E20" ca="1">IFERROR(INDIRECT(Taula_ResumActivitats[[#This Row],[Pestanya]]&amp;"!F22"),"-")</f>
        <v>0</v>
      </c>
      <c r="F20" s="277" t="str" cm="1">
        <f t="array" aca="1" ref="F20" ca="1">IFERROR(INDIRECT(Taula_ResumActivitats[[#This Row],[Pestanya]]&amp;"!G233"),"-")</f>
        <v>BÀSIC</v>
      </c>
      <c r="G20" s="276" t="str" cm="1">
        <f t="array" aca="1" ref="G20" ca="1">IFERROR(IF(INDIRECT(Taula_ResumActivitats[[#This Row],[Pestanya]]&amp;"!M233")="",INDIRECT(Taula_ResumActivitats[[#This Row],[Pestanya]]&amp;"!G233"),INDIRECT(Taula_ResumActivitats[[#This Row],[Pestanya]]&amp;"!M233")),"-")</f>
        <v>BÀSIC</v>
      </c>
    </row>
    <row r="21" spans="2:7">
      <c r="B21" s="168">
        <v>17</v>
      </c>
      <c r="C21" s="280" cm="1">
        <f t="array" aca="1" ref="C21" ca="1">IFERROR(INDIRECT(Taula_ResumActivitats[[#This Row],[Pestanya]]&amp;"!K10"),"-")</f>
        <v>0</v>
      </c>
      <c r="D21" s="281" cm="1">
        <f t="array" aca="1" ref="D21" ca="1">IFERROR(INDIRECT(Taula_ResumActivitats[[#This Row],[Pestanya]]&amp;"!F11"),"-")</f>
        <v>0</v>
      </c>
      <c r="E21" s="281" cm="1">
        <f t="array" aca="1" ref="E21" ca="1">IFERROR(INDIRECT(Taula_ResumActivitats[[#This Row],[Pestanya]]&amp;"!F22"),"-")</f>
        <v>0</v>
      </c>
      <c r="F21" s="277" t="str" cm="1">
        <f t="array" aca="1" ref="F21" ca="1">IFERROR(INDIRECT(Taula_ResumActivitats[[#This Row],[Pestanya]]&amp;"!G233"),"-")</f>
        <v>BÀSIC</v>
      </c>
      <c r="G21" s="276" t="str" cm="1">
        <f t="array" aca="1" ref="G21" ca="1">IFERROR(IF(INDIRECT(Taula_ResumActivitats[[#This Row],[Pestanya]]&amp;"!M233")="",INDIRECT(Taula_ResumActivitats[[#This Row],[Pestanya]]&amp;"!G233"),INDIRECT(Taula_ResumActivitats[[#This Row],[Pestanya]]&amp;"!M233")),"-")</f>
        <v>BÀSIC</v>
      </c>
    </row>
    <row r="22" spans="2:7">
      <c r="B22" s="168">
        <v>18</v>
      </c>
      <c r="C22" s="280" cm="1">
        <f t="array" aca="1" ref="C22" ca="1">IFERROR(INDIRECT(Taula_ResumActivitats[[#This Row],[Pestanya]]&amp;"!K10"),"-")</f>
        <v>0</v>
      </c>
      <c r="D22" s="281" cm="1">
        <f t="array" aca="1" ref="D22" ca="1">IFERROR(INDIRECT(Taula_ResumActivitats[[#This Row],[Pestanya]]&amp;"!F11"),"-")</f>
        <v>0</v>
      </c>
      <c r="E22" s="281" cm="1">
        <f t="array" aca="1" ref="E22" ca="1">IFERROR(INDIRECT(Taula_ResumActivitats[[#This Row],[Pestanya]]&amp;"!F22"),"-")</f>
        <v>0</v>
      </c>
      <c r="F22" s="277" t="str" cm="1">
        <f t="array" aca="1" ref="F22" ca="1">IFERROR(INDIRECT(Taula_ResumActivitats[[#This Row],[Pestanya]]&amp;"!G233"),"-")</f>
        <v>BÀSIC</v>
      </c>
      <c r="G22" s="276" t="str" cm="1">
        <f t="array" aca="1" ref="G22" ca="1">IFERROR(IF(INDIRECT(Taula_ResumActivitats[[#This Row],[Pestanya]]&amp;"!M233")="",INDIRECT(Taula_ResumActivitats[[#This Row],[Pestanya]]&amp;"!G233"),INDIRECT(Taula_ResumActivitats[[#This Row],[Pestanya]]&amp;"!M233")),"-")</f>
        <v>BÀSIC</v>
      </c>
    </row>
    <row r="23" spans="2:7">
      <c r="B23" s="168">
        <v>19</v>
      </c>
      <c r="C23" s="280" cm="1">
        <f t="array" aca="1" ref="C23" ca="1">IFERROR(INDIRECT(Taula_ResumActivitats[[#This Row],[Pestanya]]&amp;"!K10"),"-")</f>
        <v>0</v>
      </c>
      <c r="D23" s="281" cm="1">
        <f t="array" aca="1" ref="D23" ca="1">IFERROR(INDIRECT(Taula_ResumActivitats[[#This Row],[Pestanya]]&amp;"!F11"),"-")</f>
        <v>0</v>
      </c>
      <c r="E23" s="281" cm="1">
        <f t="array" aca="1" ref="E23" ca="1">IFERROR(INDIRECT(Taula_ResumActivitats[[#This Row],[Pestanya]]&amp;"!F22"),"-")</f>
        <v>0</v>
      </c>
      <c r="F23" s="277" t="str" cm="1">
        <f t="array" aca="1" ref="F23" ca="1">IFERROR(INDIRECT(Taula_ResumActivitats[[#This Row],[Pestanya]]&amp;"!G233"),"-")</f>
        <v>BÀSIC</v>
      </c>
      <c r="G23" s="276" t="str" cm="1">
        <f t="array" aca="1" ref="G23" ca="1">IFERROR(IF(INDIRECT(Taula_ResumActivitats[[#This Row],[Pestanya]]&amp;"!M233")="",INDIRECT(Taula_ResumActivitats[[#This Row],[Pestanya]]&amp;"!G233"),INDIRECT(Taula_ResumActivitats[[#This Row],[Pestanya]]&amp;"!M233")),"-")</f>
        <v>BÀSIC</v>
      </c>
    </row>
    <row r="24" spans="2:7">
      <c r="B24" s="168">
        <v>20</v>
      </c>
      <c r="C24" s="280" cm="1">
        <f t="array" aca="1" ref="C24" ca="1">IFERROR(INDIRECT(Taula_ResumActivitats[[#This Row],[Pestanya]]&amp;"!K10"),"-")</f>
        <v>0</v>
      </c>
      <c r="D24" s="281" cm="1">
        <f t="array" aca="1" ref="D24" ca="1">IFERROR(INDIRECT(Taula_ResumActivitats[[#This Row],[Pestanya]]&amp;"!F11"),"-")</f>
        <v>0</v>
      </c>
      <c r="E24" s="281" cm="1">
        <f t="array" aca="1" ref="E24" ca="1">IFERROR(INDIRECT(Taula_ResumActivitats[[#This Row],[Pestanya]]&amp;"!F22"),"-")</f>
        <v>0</v>
      </c>
      <c r="F24" s="277" t="str" cm="1">
        <f t="array" aca="1" ref="F24" ca="1">IFERROR(INDIRECT(Taula_ResumActivitats[[#This Row],[Pestanya]]&amp;"!G233"),"-")</f>
        <v>BÀSIC</v>
      </c>
      <c r="G24" s="276" t="str" cm="1">
        <f t="array" aca="1" ref="G24" ca="1">IFERROR(IF(INDIRECT(Taula_ResumActivitats[[#This Row],[Pestanya]]&amp;"!M233")="",INDIRECT(Taula_ResumActivitats[[#This Row],[Pestanya]]&amp;"!G233"),INDIRECT(Taula_ResumActivitats[[#This Row],[Pestanya]]&amp;"!M233")),"-")</f>
        <v>BÀSIC</v>
      </c>
    </row>
    <row r="25" spans="2:7">
      <c r="B25" s="168" t="s">
        <v>128</v>
      </c>
      <c r="C25" s="280" cm="1">
        <f t="array" aca="1" ref="C25" ca="1">IFERROR(INDIRECT(Taula_ResumActivitats[[#This Row],[Pestanya]]&amp;"!K10"),"-")</f>
        <v>0</v>
      </c>
      <c r="D25" s="281" cm="1">
        <f t="array" aca="1" ref="D25" ca="1">IFERROR(INDIRECT(Taula_ResumActivitats[[#This Row],[Pestanya]]&amp;"!F11"),"-")</f>
        <v>0</v>
      </c>
      <c r="E25" s="281" cm="1">
        <f t="array" aca="1" ref="E25" ca="1">IFERROR(INDIRECT(Taula_ResumActivitats[[#This Row],[Pestanya]]&amp;"!F22"),"-")</f>
        <v>0</v>
      </c>
      <c r="F25" s="277" t="str" cm="1">
        <f t="array" aca="1" ref="F25" ca="1">IFERROR(INDIRECT(Taula_ResumActivitats[[#This Row],[Pestanya]]&amp;"!G233"),"-")</f>
        <v>BÀSIC</v>
      </c>
      <c r="G25" s="276" t="str" cm="1">
        <f t="array" aca="1" ref="G25" ca="1">IFERROR(IF(INDIRECT(Taula_ResumActivitats[[#This Row],[Pestanya]]&amp;"!M233")="",INDIRECT(Taula_ResumActivitats[[#This Row],[Pestanya]]&amp;"!G233"),INDIRECT(Taula_ResumActivitats[[#This Row],[Pestanya]]&amp;"!M233")),"-")</f>
        <v>BÀSIC</v>
      </c>
    </row>
    <row r="26" spans="2:7">
      <c r="B26" s="168">
        <v>22</v>
      </c>
      <c r="C26" s="280" cm="1">
        <f t="array" aca="1" ref="C26" ca="1">IFERROR(INDIRECT(Taula_ResumActivitats[[#This Row],[Pestanya]]&amp;"!K10"),"-")</f>
        <v>0</v>
      </c>
      <c r="D26" s="281" cm="1">
        <f t="array" aca="1" ref="D26" ca="1">IFERROR(INDIRECT(Taula_ResumActivitats[[#This Row],[Pestanya]]&amp;"!F11"),"-")</f>
        <v>0</v>
      </c>
      <c r="E26" s="281" cm="1">
        <f t="array" aca="1" ref="E26" ca="1">IFERROR(INDIRECT(Taula_ResumActivitats[[#This Row],[Pestanya]]&amp;"!F22"),"-")</f>
        <v>0</v>
      </c>
      <c r="F26" s="277" t="str" cm="1">
        <f t="array" aca="1" ref="F26" ca="1">IFERROR(INDIRECT(Taula_ResumActivitats[[#This Row],[Pestanya]]&amp;"!G233"),"-")</f>
        <v>BÀSIC</v>
      </c>
      <c r="G26" s="276" t="str" cm="1">
        <f t="array" aca="1" ref="G26" ca="1">IFERROR(IF(INDIRECT(Taula_ResumActivitats[[#This Row],[Pestanya]]&amp;"!M233")="",INDIRECT(Taula_ResumActivitats[[#This Row],[Pestanya]]&amp;"!G233"),INDIRECT(Taula_ResumActivitats[[#This Row],[Pestanya]]&amp;"!M233")),"-")</f>
        <v>BÀSIC</v>
      </c>
    </row>
    <row r="27" spans="2:7">
      <c r="B27" s="168">
        <v>23</v>
      </c>
      <c r="C27" s="280" cm="1">
        <f t="array" aca="1" ref="C27" ca="1">IFERROR(INDIRECT(Taula_ResumActivitats[[#This Row],[Pestanya]]&amp;"!K10"),"-")</f>
        <v>0</v>
      </c>
      <c r="D27" s="281" cm="1">
        <f t="array" aca="1" ref="D27" ca="1">IFERROR(INDIRECT(Taula_ResumActivitats[[#This Row],[Pestanya]]&amp;"!F11"),"-")</f>
        <v>0</v>
      </c>
      <c r="E27" s="281" cm="1">
        <f t="array" aca="1" ref="E27" ca="1">IFERROR(INDIRECT(Taula_ResumActivitats[[#This Row],[Pestanya]]&amp;"!F22"),"-")</f>
        <v>0</v>
      </c>
      <c r="F27" s="277" t="str" cm="1">
        <f t="array" aca="1" ref="F27" ca="1">IFERROR(INDIRECT(Taula_ResumActivitats[[#This Row],[Pestanya]]&amp;"!G233"),"-")</f>
        <v>BÀSIC</v>
      </c>
      <c r="G27" s="276" t="str" cm="1">
        <f t="array" aca="1" ref="G27" ca="1">IFERROR(IF(INDIRECT(Taula_ResumActivitats[[#This Row],[Pestanya]]&amp;"!M233")="",INDIRECT(Taula_ResumActivitats[[#This Row],[Pestanya]]&amp;"!G233"),INDIRECT(Taula_ResumActivitats[[#This Row],[Pestanya]]&amp;"!M233")),"-")</f>
        <v>BÀSIC</v>
      </c>
    </row>
    <row r="28" spans="2:7">
      <c r="B28" s="208">
        <v>24</v>
      </c>
      <c r="C28" s="280" cm="1">
        <f t="array" aca="1" ref="C28" ca="1">IFERROR(INDIRECT(Taula_ResumActivitats[[#This Row],[Pestanya]]&amp;"!K10"),"-")</f>
        <v>0</v>
      </c>
      <c r="D28" s="281" cm="1">
        <f t="array" aca="1" ref="D28" ca="1">IFERROR(INDIRECT(Taula_ResumActivitats[[#This Row],[Pestanya]]&amp;"!F11"),"-")</f>
        <v>0</v>
      </c>
      <c r="E28" s="281" cm="1">
        <f t="array" aca="1" ref="E28" ca="1">IFERROR(INDIRECT(Taula_ResumActivitats[[#This Row],[Pestanya]]&amp;"!F22"),"-")</f>
        <v>0</v>
      </c>
      <c r="F28" s="277" t="str" cm="1">
        <f t="array" aca="1" ref="F28" ca="1">IFERROR(INDIRECT(Taula_ResumActivitats[[#This Row],[Pestanya]]&amp;"!G233"),"-")</f>
        <v>BÀSIC</v>
      </c>
      <c r="G28" s="276" t="str" cm="1">
        <f t="array" aca="1" ref="G28" ca="1">IFERROR(IF(INDIRECT(Taula_ResumActivitats[[#This Row],[Pestanya]]&amp;"!M233")="",INDIRECT(Taula_ResumActivitats[[#This Row],[Pestanya]]&amp;"!G233"),INDIRECT(Taula_ResumActivitats[[#This Row],[Pestanya]]&amp;"!M233")),"-")</f>
        <v>BÀSIC</v>
      </c>
    </row>
    <row r="29" spans="2:7">
      <c r="B29" s="209">
        <v>25</v>
      </c>
      <c r="C29" s="280" cm="1">
        <f t="array" aca="1" ref="C29" ca="1">IFERROR(INDIRECT(Taula_ResumActivitats[[#This Row],[Pestanya]]&amp;"!K10"),"-")</f>
        <v>0</v>
      </c>
      <c r="D29" s="281" cm="1">
        <f t="array" aca="1" ref="D29" ca="1">IFERROR(INDIRECT(Taula_ResumActivitats[[#This Row],[Pestanya]]&amp;"!F11"),"-")</f>
        <v>0</v>
      </c>
      <c r="E29" s="281" cm="1">
        <f t="array" aca="1" ref="E29" ca="1">IFERROR(INDIRECT(Taula_ResumActivitats[[#This Row],[Pestanya]]&amp;"!F22"),"-")</f>
        <v>0</v>
      </c>
      <c r="F29" s="277" t="str" cm="1">
        <f t="array" aca="1" ref="F29" ca="1">IFERROR(INDIRECT(Taula_ResumActivitats[[#This Row],[Pestanya]]&amp;"!G233"),"-")</f>
        <v>BÀSIC</v>
      </c>
      <c r="G29" s="276" t="str" cm="1">
        <f t="array" aca="1" ref="G29" ca="1">IFERROR(IF(INDIRECT(Taula_ResumActivitats[[#This Row],[Pestanya]]&amp;"!M233")="",INDIRECT(Taula_ResumActivitats[[#This Row],[Pestanya]]&amp;"!G233"),INDIRECT(Taula_ResumActivitats[[#This Row],[Pestanya]]&amp;"!M233")),"-")</f>
        <v>BÀSIC</v>
      </c>
    </row>
    <row r="30" spans="2:7" ht="24.6" customHeight="1"/>
    <row r="31" spans="2:7" ht="24.6" customHeight="1"/>
    <row r="32" spans="2:7" ht="25.5" customHeight="1">
      <c r="B32" s="301" t="s">
        <v>129</v>
      </c>
      <c r="C32" s="302"/>
      <c r="D32" s="302"/>
      <c r="E32" s="302"/>
      <c r="F32" s="303"/>
    </row>
    <row r="33" spans="2:6" ht="25.5" customHeight="1">
      <c r="B33" s="304"/>
      <c r="C33" s="305"/>
      <c r="D33" s="305"/>
      <c r="E33" s="305"/>
      <c r="F33" s="306"/>
    </row>
    <row r="34" spans="2:6" ht="25.5" customHeight="1">
      <c r="B34" s="304"/>
      <c r="C34" s="305"/>
      <c r="D34" s="305"/>
      <c r="E34" s="305"/>
      <c r="F34" s="306"/>
    </row>
    <row r="35" spans="2:6" ht="25.5" customHeight="1">
      <c r="B35" s="304"/>
      <c r="C35" s="305"/>
      <c r="D35" s="305"/>
      <c r="E35" s="305"/>
      <c r="F35" s="306"/>
    </row>
    <row r="36" spans="2:6" ht="25.5" customHeight="1">
      <c r="B36" s="304"/>
      <c r="C36" s="305"/>
      <c r="D36" s="305"/>
      <c r="E36" s="305"/>
      <c r="F36" s="306"/>
    </row>
    <row r="37" spans="2:6" ht="25.5" customHeight="1">
      <c r="B37" s="304"/>
      <c r="C37" s="305"/>
      <c r="D37" s="305"/>
      <c r="E37" s="305"/>
      <c r="F37" s="306"/>
    </row>
    <row r="38" spans="2:6" ht="25.5" customHeight="1">
      <c r="B38" s="304"/>
      <c r="C38" s="305"/>
      <c r="D38" s="305"/>
      <c r="E38" s="305"/>
      <c r="F38" s="306"/>
    </row>
    <row r="39" spans="2:6" ht="19.5" customHeight="1">
      <c r="B39" s="304"/>
      <c r="C39" s="305"/>
      <c r="D39" s="305"/>
      <c r="E39" s="305"/>
      <c r="F39" s="306"/>
    </row>
    <row r="40" spans="2:6" ht="18" customHeight="1">
      <c r="B40" s="307"/>
      <c r="C40" s="308"/>
      <c r="D40" s="308"/>
      <c r="E40" s="308"/>
      <c r="F40" s="309"/>
    </row>
  </sheetData>
  <sheetProtection algorithmName="SHA-512" hashValue="gA73gxYPgbWvR42870fK6xoBaOGJQj4UDFTIVSfJIRbhoVY2whL19cnTZz6nCZsY9TgkWpFGh5JqlCBcpx2XKA==" saltValue="djy2dC8UcFnjmAM3XZoNNA==" spinCount="100000" sheet="1" objects="1" scenarios="1" formatRows="0" insertRows="0" deleteRows="0" sort="0" autoFilter="0"/>
  <mergeCells count="1">
    <mergeCell ref="B32:F40"/>
  </mergeCells>
  <conditionalFormatting sqref="F1:F31 F41:F1048576">
    <cfRule type="cellIs" dxfId="15" priority="4" operator="equal">
      <formula>"ALT"</formula>
    </cfRule>
    <cfRule type="cellIs" dxfId="14" priority="5" operator="equal">
      <formula>"MITJÀ"</formula>
    </cfRule>
    <cfRule type="cellIs" dxfId="13" priority="6" operator="equal">
      <formula>"BÀSIC"</formula>
    </cfRule>
  </conditionalFormatting>
  <conditionalFormatting sqref="G1:G1048576">
    <cfRule type="cellIs" dxfId="12" priority="1" operator="equal">
      <formula>"ALT"</formula>
    </cfRule>
    <cfRule type="cellIs" dxfId="11" priority="2" operator="equal">
      <formula>"MITJÀ"</formula>
    </cfRule>
    <cfRule type="cellIs" dxfId="10" priority="3" operator="equal">
      <formula>"BÀSIC"</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rRAT">
                <anchor moveWithCells="1" sizeWithCells="1">
                  <from>
                    <xdr:col>6</xdr:col>
                    <xdr:colOff>228600</xdr:colOff>
                    <xdr:row>33</xdr:row>
                    <xdr:rowOff>88900</xdr:rowOff>
                  </from>
                  <to>
                    <xdr:col>6</xdr:col>
                    <xdr:colOff>1384300</xdr:colOff>
                    <xdr:row>36</xdr:row>
                    <xdr:rowOff>241300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C607E-370E-4480-9680-8177C9F83045}">
  <sheetPr codeName="Full1">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V2:V5"/>
    <mergeCell ref="M2:M3"/>
    <mergeCell ref="M4:M5"/>
    <mergeCell ref="N2:N3"/>
    <mergeCell ref="N4:N5"/>
    <mergeCell ref="P80:S80"/>
    <mergeCell ref="I223:K223"/>
    <mergeCell ref="L223:N223"/>
    <mergeCell ref="I192:N192"/>
    <mergeCell ref="I195:N195"/>
    <mergeCell ref="I196:N196"/>
    <mergeCell ref="I197:N197"/>
    <mergeCell ref="I198:N198"/>
    <mergeCell ref="I199:N199"/>
    <mergeCell ref="P222:S222"/>
    <mergeCell ref="M219:N219"/>
    <mergeCell ref="C205:L205"/>
    <mergeCell ref="M205:N205"/>
    <mergeCell ref="P204:S204"/>
    <mergeCell ref="E197:F197"/>
    <mergeCell ref="G197:H197"/>
    <mergeCell ref="E198:F198"/>
    <mergeCell ref="G198:H198"/>
    <mergeCell ref="G192:H192"/>
    <mergeCell ref="E193:F193"/>
    <mergeCell ref="G193:H193"/>
    <mergeCell ref="E194:F194"/>
    <mergeCell ref="G194:H194"/>
    <mergeCell ref="E185:F185"/>
    <mergeCell ref="G185:H185"/>
    <mergeCell ref="E186:F186"/>
    <mergeCell ref="G186:H186"/>
    <mergeCell ref="E187:F187"/>
    <mergeCell ref="G187:H187"/>
    <mergeCell ref="E188:F188"/>
    <mergeCell ref="G188:H188"/>
    <mergeCell ref="E189:F189"/>
    <mergeCell ref="G189:H189"/>
    <mergeCell ref="E180:F180"/>
    <mergeCell ref="G180:H180"/>
    <mergeCell ref="E181:F181"/>
    <mergeCell ref="G181:H181"/>
    <mergeCell ref="E182:F182"/>
    <mergeCell ref="G182:H182"/>
    <mergeCell ref="E183:F183"/>
    <mergeCell ref="G183:H183"/>
    <mergeCell ref="E184:F184"/>
    <mergeCell ref="E175:F175"/>
    <mergeCell ref="G175:H175"/>
    <mergeCell ref="E176:F176"/>
    <mergeCell ref="G176:H176"/>
    <mergeCell ref="E177:F177"/>
    <mergeCell ref="G177:H177"/>
    <mergeCell ref="E178:F178"/>
    <mergeCell ref="G178:H178"/>
    <mergeCell ref="E179:F179"/>
    <mergeCell ref="G179:H179"/>
    <mergeCell ref="E170:F170"/>
    <mergeCell ref="G170:H170"/>
    <mergeCell ref="E171:F171"/>
    <mergeCell ref="G171:H171"/>
    <mergeCell ref="E172:F172"/>
    <mergeCell ref="G172:H172"/>
    <mergeCell ref="E173:F173"/>
    <mergeCell ref="G173:H173"/>
    <mergeCell ref="E174:F174"/>
    <mergeCell ref="G174:H174"/>
    <mergeCell ref="E165:F165"/>
    <mergeCell ref="G165:H165"/>
    <mergeCell ref="E166:F166"/>
    <mergeCell ref="G166:H166"/>
    <mergeCell ref="E167:F167"/>
    <mergeCell ref="G167:H167"/>
    <mergeCell ref="E168:F168"/>
    <mergeCell ref="G168:H168"/>
    <mergeCell ref="E169:F169"/>
    <mergeCell ref="G169:H169"/>
    <mergeCell ref="E160:F160"/>
    <mergeCell ref="G160:H160"/>
    <mergeCell ref="E161:F161"/>
    <mergeCell ref="G161:H161"/>
    <mergeCell ref="E162:F162"/>
    <mergeCell ref="G162:H162"/>
    <mergeCell ref="E163:F163"/>
    <mergeCell ref="G163:H163"/>
    <mergeCell ref="E164:F164"/>
    <mergeCell ref="G164:H164"/>
    <mergeCell ref="E155:F155"/>
    <mergeCell ref="G155:H155"/>
    <mergeCell ref="E156:F156"/>
    <mergeCell ref="G156:H156"/>
    <mergeCell ref="E157:F157"/>
    <mergeCell ref="G157:H157"/>
    <mergeCell ref="E158:F158"/>
    <mergeCell ref="G158:H158"/>
    <mergeCell ref="E159:F159"/>
    <mergeCell ref="G159:H159"/>
    <mergeCell ref="E150:F150"/>
    <mergeCell ref="G150:H150"/>
    <mergeCell ref="E151:F151"/>
    <mergeCell ref="G151:H151"/>
    <mergeCell ref="E152:F152"/>
    <mergeCell ref="G152:H152"/>
    <mergeCell ref="E153:F153"/>
    <mergeCell ref="G153:H153"/>
    <mergeCell ref="E154:F154"/>
    <mergeCell ref="G154:H154"/>
    <mergeCell ref="E145:F145"/>
    <mergeCell ref="G145:H145"/>
    <mergeCell ref="E146:F146"/>
    <mergeCell ref="G146:H146"/>
    <mergeCell ref="E147:F147"/>
    <mergeCell ref="G147:H147"/>
    <mergeCell ref="E148:F148"/>
    <mergeCell ref="G148:H148"/>
    <mergeCell ref="E149:F149"/>
    <mergeCell ref="G149:H149"/>
    <mergeCell ref="E140:F140"/>
    <mergeCell ref="G140:H140"/>
    <mergeCell ref="E141:F141"/>
    <mergeCell ref="G141:H141"/>
    <mergeCell ref="E142:F142"/>
    <mergeCell ref="G142:H142"/>
    <mergeCell ref="E143:F143"/>
    <mergeCell ref="G143:H143"/>
    <mergeCell ref="E144:F144"/>
    <mergeCell ref="G144:H144"/>
    <mergeCell ref="E135:F135"/>
    <mergeCell ref="G135:H135"/>
    <mergeCell ref="E136:F136"/>
    <mergeCell ref="G136:H136"/>
    <mergeCell ref="E137:F137"/>
    <mergeCell ref="G137:H137"/>
    <mergeCell ref="E138:F138"/>
    <mergeCell ref="G138:H138"/>
    <mergeCell ref="E139:F139"/>
    <mergeCell ref="G139:H139"/>
    <mergeCell ref="E130:F130"/>
    <mergeCell ref="G130:H130"/>
    <mergeCell ref="E131:F131"/>
    <mergeCell ref="G131:H131"/>
    <mergeCell ref="E132:F132"/>
    <mergeCell ref="G132:H132"/>
    <mergeCell ref="E133:F133"/>
    <mergeCell ref="G133:H133"/>
    <mergeCell ref="E134:F134"/>
    <mergeCell ref="G134:H134"/>
    <mergeCell ref="E125:F125"/>
    <mergeCell ref="G125:H125"/>
    <mergeCell ref="E126:F126"/>
    <mergeCell ref="G126:H126"/>
    <mergeCell ref="E127:F127"/>
    <mergeCell ref="G127:H127"/>
    <mergeCell ref="E128:F128"/>
    <mergeCell ref="G128:H128"/>
    <mergeCell ref="E129:F129"/>
    <mergeCell ref="G129:H129"/>
    <mergeCell ref="E120:F120"/>
    <mergeCell ref="G120:H120"/>
    <mergeCell ref="E121:F121"/>
    <mergeCell ref="G121:H121"/>
    <mergeCell ref="E122:F122"/>
    <mergeCell ref="G122:H122"/>
    <mergeCell ref="E123:F123"/>
    <mergeCell ref="G123:H123"/>
    <mergeCell ref="E124:F124"/>
    <mergeCell ref="G124:H124"/>
    <mergeCell ref="E115:F115"/>
    <mergeCell ref="G115:H115"/>
    <mergeCell ref="E116:F116"/>
    <mergeCell ref="G116:H116"/>
    <mergeCell ref="E117:F117"/>
    <mergeCell ref="G117:H117"/>
    <mergeCell ref="E118:F118"/>
    <mergeCell ref="G118:H118"/>
    <mergeCell ref="E119:F119"/>
    <mergeCell ref="G119:H119"/>
    <mergeCell ref="E110:F110"/>
    <mergeCell ref="G110:H110"/>
    <mergeCell ref="E111:F111"/>
    <mergeCell ref="G111:H111"/>
    <mergeCell ref="E112:F112"/>
    <mergeCell ref="G112:H112"/>
    <mergeCell ref="E113:F113"/>
    <mergeCell ref="G113:H113"/>
    <mergeCell ref="E114:F114"/>
    <mergeCell ref="G114:H114"/>
    <mergeCell ref="E105:F105"/>
    <mergeCell ref="G105:H105"/>
    <mergeCell ref="E106:F106"/>
    <mergeCell ref="G106:H106"/>
    <mergeCell ref="E107:F107"/>
    <mergeCell ref="G107:H107"/>
    <mergeCell ref="E108:F108"/>
    <mergeCell ref="G108:H108"/>
    <mergeCell ref="E109:F109"/>
    <mergeCell ref="G109:H109"/>
    <mergeCell ref="E100:F100"/>
    <mergeCell ref="G100:H100"/>
    <mergeCell ref="E101:F101"/>
    <mergeCell ref="G101:H101"/>
    <mergeCell ref="E102:F102"/>
    <mergeCell ref="G102:H102"/>
    <mergeCell ref="E103:F103"/>
    <mergeCell ref="G103:H103"/>
    <mergeCell ref="E104:F104"/>
    <mergeCell ref="G104:H104"/>
    <mergeCell ref="I182:N182"/>
    <mergeCell ref="I183:N183"/>
    <mergeCell ref="I184:N184"/>
    <mergeCell ref="E199:F199"/>
    <mergeCell ref="G199:H199"/>
    <mergeCell ref="E195:F195"/>
    <mergeCell ref="G195:H195"/>
    <mergeCell ref="E196:F196"/>
    <mergeCell ref="G196:H196"/>
    <mergeCell ref="I185:N185"/>
    <mergeCell ref="I186:N186"/>
    <mergeCell ref="I187:N187"/>
    <mergeCell ref="I188:N188"/>
    <mergeCell ref="I189:N189"/>
    <mergeCell ref="I190:N190"/>
    <mergeCell ref="I191:N191"/>
    <mergeCell ref="I193:N193"/>
    <mergeCell ref="I194:N194"/>
    <mergeCell ref="G184:H184"/>
    <mergeCell ref="E190:F190"/>
    <mergeCell ref="G190:H190"/>
    <mergeCell ref="E191:F191"/>
    <mergeCell ref="G191:H191"/>
    <mergeCell ref="E192:F192"/>
    <mergeCell ref="I173:N173"/>
    <mergeCell ref="I174:N174"/>
    <mergeCell ref="I175:N175"/>
    <mergeCell ref="I176:N176"/>
    <mergeCell ref="I177:N177"/>
    <mergeCell ref="I178:N178"/>
    <mergeCell ref="I179:N179"/>
    <mergeCell ref="I180:N180"/>
    <mergeCell ref="I181:N181"/>
    <mergeCell ref="I164:N164"/>
    <mergeCell ref="I165:N165"/>
    <mergeCell ref="I166:N166"/>
    <mergeCell ref="I167:N167"/>
    <mergeCell ref="I168:N168"/>
    <mergeCell ref="I169:N169"/>
    <mergeCell ref="I170:N170"/>
    <mergeCell ref="I171:N171"/>
    <mergeCell ref="I172:N172"/>
    <mergeCell ref="I155:N155"/>
    <mergeCell ref="I156:N156"/>
    <mergeCell ref="I157:N157"/>
    <mergeCell ref="I158:N158"/>
    <mergeCell ref="I159:N159"/>
    <mergeCell ref="I160:N160"/>
    <mergeCell ref="I161:N161"/>
    <mergeCell ref="I162:N162"/>
    <mergeCell ref="I163:N163"/>
    <mergeCell ref="I118:N118"/>
    <mergeCell ref="I119:N119"/>
    <mergeCell ref="I120:N120"/>
    <mergeCell ref="I121:N121"/>
    <mergeCell ref="I122:N122"/>
    <mergeCell ref="I123:N123"/>
    <mergeCell ref="I129:N129"/>
    <mergeCell ref="I147:N147"/>
    <mergeCell ref="I148:N148"/>
    <mergeCell ref="I109:N109"/>
    <mergeCell ref="I110:N110"/>
    <mergeCell ref="I111:N111"/>
    <mergeCell ref="I112:N112"/>
    <mergeCell ref="I113:N113"/>
    <mergeCell ref="I114:N114"/>
    <mergeCell ref="I115:N115"/>
    <mergeCell ref="I116:N116"/>
    <mergeCell ref="I117:N117"/>
    <mergeCell ref="B220:B222"/>
    <mergeCell ref="C220:N220"/>
    <mergeCell ref="J221:K221"/>
    <mergeCell ref="J222:K222"/>
    <mergeCell ref="L222:N222"/>
    <mergeCell ref="B223:B230"/>
    <mergeCell ref="C224:N224"/>
    <mergeCell ref="C225:F226"/>
    <mergeCell ref="G225:J226"/>
    <mergeCell ref="K225:N225"/>
    <mergeCell ref="K226:N226"/>
    <mergeCell ref="C227:F227"/>
    <mergeCell ref="G227:J227"/>
    <mergeCell ref="K227:N227"/>
    <mergeCell ref="C229:F229"/>
    <mergeCell ref="G229:J229"/>
    <mergeCell ref="K229:N229"/>
    <mergeCell ref="C230:F230"/>
    <mergeCell ref="G230:J230"/>
    <mergeCell ref="K230:N230"/>
    <mergeCell ref="C228:F228"/>
    <mergeCell ref="G228:J228"/>
    <mergeCell ref="K228:N228"/>
    <mergeCell ref="C223:G223"/>
    <mergeCell ref="B206:B208"/>
    <mergeCell ref="C206:N206"/>
    <mergeCell ref="C209:F209"/>
    <mergeCell ref="G209:N209"/>
    <mergeCell ref="B211:N211"/>
    <mergeCell ref="P211:S211"/>
    <mergeCell ref="B214:B218"/>
    <mergeCell ref="C214:N214"/>
    <mergeCell ref="I218:N218"/>
    <mergeCell ref="P218:S218"/>
    <mergeCell ref="I17:J17"/>
    <mergeCell ref="K17:N17"/>
    <mergeCell ref="F9:H9"/>
    <mergeCell ref="O4:O5"/>
    <mergeCell ref="B7:N7"/>
    <mergeCell ref="B8:N8"/>
    <mergeCell ref="B11:E11"/>
    <mergeCell ref="F11:N11"/>
    <mergeCell ref="B12:E12"/>
    <mergeCell ref="F12:N12"/>
    <mergeCell ref="I10:J10"/>
    <mergeCell ref="K10:N10"/>
    <mergeCell ref="F10:H10"/>
    <mergeCell ref="B16:E16"/>
    <mergeCell ref="F16:H16"/>
    <mergeCell ref="I16:J16"/>
    <mergeCell ref="K16:N16"/>
    <mergeCell ref="B14:E14"/>
    <mergeCell ref="F14:H14"/>
    <mergeCell ref="I14:J14"/>
    <mergeCell ref="K14:N14"/>
    <mergeCell ref="D59:F59"/>
    <mergeCell ref="L59:N59"/>
    <mergeCell ref="G58:H58"/>
    <mergeCell ref="B9:E9"/>
    <mergeCell ref="I9:J9"/>
    <mergeCell ref="K9:N9"/>
    <mergeCell ref="B10:E10"/>
    <mergeCell ref="C54:G54"/>
    <mergeCell ref="M54:N54"/>
    <mergeCell ref="B19:E19"/>
    <mergeCell ref="F19:H19"/>
    <mergeCell ref="I19:J19"/>
    <mergeCell ref="K19:N19"/>
    <mergeCell ref="B21:N21"/>
    <mergeCell ref="B22:B23"/>
    <mergeCell ref="C22:E22"/>
    <mergeCell ref="F22:I22"/>
    <mergeCell ref="J22:L22"/>
    <mergeCell ref="M22:N22"/>
    <mergeCell ref="C23:E23"/>
    <mergeCell ref="F23:N23"/>
    <mergeCell ref="B24:B54"/>
    <mergeCell ref="G34:G35"/>
    <mergeCell ref="H34:H35"/>
    <mergeCell ref="E39:F39"/>
    <mergeCell ref="M43:N50"/>
    <mergeCell ref="C25:D25"/>
    <mergeCell ref="E25:F25"/>
    <mergeCell ref="I58:J58"/>
    <mergeCell ref="M57:N57"/>
    <mergeCell ref="C58:F58"/>
    <mergeCell ref="N29:N30"/>
    <mergeCell ref="K30:K31"/>
    <mergeCell ref="L30:L31"/>
    <mergeCell ref="I31:I32"/>
    <mergeCell ref="J31:J32"/>
    <mergeCell ref="M31:N41"/>
    <mergeCell ref="K32:L41"/>
    <mergeCell ref="I33:J41"/>
    <mergeCell ref="G36:G37"/>
    <mergeCell ref="H36:H37"/>
    <mergeCell ref="M29:M30"/>
    <mergeCell ref="K58:N58"/>
    <mergeCell ref="G38:H41"/>
    <mergeCell ref="P200:S200"/>
    <mergeCell ref="L91:M91"/>
    <mergeCell ref="C92:N92"/>
    <mergeCell ref="I93:N93"/>
    <mergeCell ref="C81:L81"/>
    <mergeCell ref="M81:N81"/>
    <mergeCell ref="C82:L82"/>
    <mergeCell ref="M82:N82"/>
    <mergeCell ref="C83:L83"/>
    <mergeCell ref="M83:N83"/>
    <mergeCell ref="I130:N130"/>
    <mergeCell ref="I131:N131"/>
    <mergeCell ref="I132:N132"/>
    <mergeCell ref="I133:N133"/>
    <mergeCell ref="I134:N134"/>
    <mergeCell ref="I135:N135"/>
    <mergeCell ref="I136:N136"/>
    <mergeCell ref="I137:N137"/>
    <mergeCell ref="I138:N138"/>
    <mergeCell ref="I139:N139"/>
    <mergeCell ref="I140:N140"/>
    <mergeCell ref="I141:N141"/>
    <mergeCell ref="I103:N103"/>
    <mergeCell ref="I104:N104"/>
    <mergeCell ref="B232:N232"/>
    <mergeCell ref="M233:N233"/>
    <mergeCell ref="B4:F4"/>
    <mergeCell ref="B5:F5"/>
    <mergeCell ref="I100:N100"/>
    <mergeCell ref="I101:N101"/>
    <mergeCell ref="I102:N102"/>
    <mergeCell ref="C84:L84"/>
    <mergeCell ref="M84:N84"/>
    <mergeCell ref="B86:N86"/>
    <mergeCell ref="B87:B95"/>
    <mergeCell ref="C87:N87"/>
    <mergeCell ref="L88:N88"/>
    <mergeCell ref="L89:N89"/>
    <mergeCell ref="L90:M90"/>
    <mergeCell ref="C91:J91"/>
    <mergeCell ref="I99:N99"/>
    <mergeCell ref="B65:N65"/>
    <mergeCell ref="C66:D66"/>
    <mergeCell ref="E66:N66"/>
    <mergeCell ref="B67:B80"/>
    <mergeCell ref="C98:K98"/>
    <mergeCell ref="B98:B199"/>
    <mergeCell ref="B200:B204"/>
    <mergeCell ref="B2:F2"/>
    <mergeCell ref="G2:J2"/>
    <mergeCell ref="G3:J3"/>
    <mergeCell ref="G4:J4"/>
    <mergeCell ref="G5:J5"/>
    <mergeCell ref="P29:P30"/>
    <mergeCell ref="Q29:Q30"/>
    <mergeCell ref="S29:S30"/>
    <mergeCell ref="P2:S2"/>
    <mergeCell ref="B3:F3"/>
    <mergeCell ref="G25:H25"/>
    <mergeCell ref="I25:J25"/>
    <mergeCell ref="K25:L25"/>
    <mergeCell ref="M25:N25"/>
    <mergeCell ref="B18:E18"/>
    <mergeCell ref="F18:H18"/>
    <mergeCell ref="I18:J18"/>
    <mergeCell ref="K18:N18"/>
    <mergeCell ref="B15:E15"/>
    <mergeCell ref="F15:H15"/>
    <mergeCell ref="I15:J15"/>
    <mergeCell ref="K15:N15"/>
    <mergeCell ref="B17:E17"/>
    <mergeCell ref="F17:H17"/>
    <mergeCell ref="C200:N200"/>
    <mergeCell ref="I201:I202"/>
    <mergeCell ref="J201:J202"/>
    <mergeCell ref="M201:N201"/>
    <mergeCell ref="M202:N202"/>
    <mergeCell ref="I203:J204"/>
    <mergeCell ref="M203:N203"/>
    <mergeCell ref="M204:N204"/>
    <mergeCell ref="I124:N124"/>
    <mergeCell ref="I125:N125"/>
    <mergeCell ref="I126:N126"/>
    <mergeCell ref="I127:N127"/>
    <mergeCell ref="I128:N128"/>
    <mergeCell ref="I142:N142"/>
    <mergeCell ref="I143:N143"/>
    <mergeCell ref="I144:N144"/>
    <mergeCell ref="I145:N145"/>
    <mergeCell ref="I146:N146"/>
    <mergeCell ref="I149:N149"/>
    <mergeCell ref="I150:N150"/>
    <mergeCell ref="I151:N151"/>
    <mergeCell ref="I152:N152"/>
    <mergeCell ref="I153:N153"/>
    <mergeCell ref="I154:N154"/>
    <mergeCell ref="I105:N105"/>
    <mergeCell ref="I106:N106"/>
    <mergeCell ref="I107:N107"/>
    <mergeCell ref="I108:N108"/>
    <mergeCell ref="P67:S67"/>
    <mergeCell ref="S68:S69"/>
    <mergeCell ref="P26:P27"/>
    <mergeCell ref="Q26:Q27"/>
    <mergeCell ref="S26:S27"/>
    <mergeCell ref="R26:R27"/>
    <mergeCell ref="L98:M98"/>
    <mergeCell ref="K42:L42"/>
    <mergeCell ref="M42:N42"/>
    <mergeCell ref="C99:D99"/>
    <mergeCell ref="E99:F99"/>
    <mergeCell ref="G99:H99"/>
    <mergeCell ref="P92:S92"/>
    <mergeCell ref="B97:N97"/>
    <mergeCell ref="C67:N67"/>
    <mergeCell ref="D62:F62"/>
    <mergeCell ref="I62:J63"/>
    <mergeCell ref="L62:N62"/>
    <mergeCell ref="C63:F63"/>
    <mergeCell ref="G63:H63"/>
    <mergeCell ref="L63:N63"/>
    <mergeCell ref="M74:N80"/>
    <mergeCell ref="G95:H95"/>
    <mergeCell ref="D60:F60"/>
    <mergeCell ref="L60:N60"/>
    <mergeCell ref="D61:F61"/>
    <mergeCell ref="B57:B63"/>
    <mergeCell ref="C57:L57"/>
    <mergeCell ref="R29:R30"/>
    <mergeCell ref="P3:P5"/>
    <mergeCell ref="P66:S66"/>
    <mergeCell ref="P68:P69"/>
    <mergeCell ref="Q68:Q69"/>
    <mergeCell ref="R68:R69"/>
    <mergeCell ref="P24:S24"/>
    <mergeCell ref="P56:S56"/>
    <mergeCell ref="L61:N61"/>
    <mergeCell ref="C24:N24"/>
    <mergeCell ref="G47:H50"/>
    <mergeCell ref="I47:J50"/>
    <mergeCell ref="E48:F50"/>
    <mergeCell ref="C51:L51"/>
    <mergeCell ref="M51:N51"/>
    <mergeCell ref="C40:D41"/>
    <mergeCell ref="C42:F42"/>
    <mergeCell ref="G42:H42"/>
    <mergeCell ref="I42:J42"/>
    <mergeCell ref="T2:T5"/>
    <mergeCell ref="U2:U5"/>
    <mergeCell ref="C233:F233"/>
    <mergeCell ref="G233:H233"/>
    <mergeCell ref="I233:L233"/>
    <mergeCell ref="B13:E13"/>
    <mergeCell ref="F13:N13"/>
    <mergeCell ref="C53:G53"/>
    <mergeCell ref="I53:L53"/>
    <mergeCell ref="M53:N53"/>
    <mergeCell ref="I54:L54"/>
    <mergeCell ref="K207:L208"/>
    <mergeCell ref="M207:N208"/>
    <mergeCell ref="C212:G212"/>
    <mergeCell ref="I212:K212"/>
    <mergeCell ref="L212:N212"/>
    <mergeCell ref="C213:G213"/>
    <mergeCell ref="I213:K213"/>
    <mergeCell ref="L213:N213"/>
    <mergeCell ref="C219:I219"/>
    <mergeCell ref="K219:L219"/>
    <mergeCell ref="C52:L52"/>
    <mergeCell ref="M52:N52"/>
    <mergeCell ref="B56:N56"/>
  </mergeCells>
  <dataValidations xWindow="800" yWindow="644" count="14">
    <dataValidation type="list" allowBlank="1" showInputMessage="1" showErrorMessage="1" sqref="G94 C221:C222 E221:E222 G221:G222 G215:G217 M215:M217 K215:K217 I215:I217 E215:E218 C215:C218 C207:C208 I221 C201:C204 G207 E207:E208 I201:I202 G201:G204 E201:E204" xr:uid="{E00E4591-EFF7-4EEC-86B1-D1F31A32D940}">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A8638765-2F33-48AF-B358-CFED884D5AD0}">
      <formula1>$Z$24:$Z$25</formula1>
    </dataValidation>
    <dataValidation type="list" allowBlank="1" showInputMessage="1" showErrorMessage="1" promptTitle="Marcar la resposta" prompt="Sí o No" sqref="M81:N82 M83 M205:N205 M84:N84 H53:H54 M51:N52 H223" xr:uid="{FF338D7E-7EA7-45AA-BF87-CEFB1EE15A69}">
      <formula1>"Sí,No"</formula1>
    </dataValidation>
    <dataValidation allowBlank="1" showInputMessage="1" showErrorMessage="1" promptTitle="Resposta automàtica" sqref="O88:X91 O87 X87 P93:R93 T92:W92" xr:uid="{948F3171-4926-4EAD-8DCE-5DC6FD6CE049}"/>
    <dataValidation type="list" allowBlank="1" showInputMessage="1" showErrorMessage="1" sqref="M235:N235" xr:uid="{C99CF289-6FE1-496B-A6F6-4F45A66BD9D2}">
      <formula1>$Y$233:$Y$236</formula1>
    </dataValidation>
    <dataValidation type="list" allowBlank="1" showInputMessage="1" showErrorMessage="1" sqref="D100:D199" xr:uid="{AD3BED9A-76A5-41A9-A0B1-A3329CFE2DB1}">
      <formula1>$Y$100:$Y$103</formula1>
    </dataValidation>
    <dataValidation type="list" allowBlank="1" showInputMessage="1" showErrorMessage="1" sqref="E100:F199" xr:uid="{7A039873-2004-4B2E-9470-FB364D623E55}">
      <formula1>$AB$100:$AB$103</formula1>
    </dataValidation>
    <dataValidation allowBlank="1" showInputMessage="1" showErrorMessage="1" prompt="Cel·la de lliure edició" sqref="M53:N54 F40:F41 L43:L50 J94:J95 L94:L95 N94:N95 N90:N91 M201:N204 I218 M74 L222:L223 M207 M219:N219 L212:L213 G209" xr:uid="{3B638E78-BBED-42A0-9972-51E65C30C240}"/>
    <dataValidation type="list" showInputMessage="1" showErrorMessage="1" promptTitle="En cas de marcar amb una &quot;X&quot;:" prompt="Caldrà emplenar la cel·la de lliure edició" sqref="E40:E41 K43:K50 M73 I94:I95 K94:K95 M94:M95 K90:K91 K201:K204 G218 I222" xr:uid="{555B63C6-35C4-4B43-8272-FECEB5CCADF9}">
      <formula1>$Z$24:$Z$25</formula1>
    </dataValidation>
    <dataValidation type="list" allowBlank="1" showInputMessage="1" showErrorMessage="1" prompt="Si fos convenient, marcar un altre nivell final: Bàsic, Mitjà o Alt." sqref="M233:N233" xr:uid="{8AE0EC42-C28B-45BF-856C-CE1B20CE88F0}">
      <formula1>$Y$233:$Y$236</formula1>
    </dataValidation>
    <dataValidation allowBlank="1" showInputMessage="1" showErrorMessage="1" prompt="Introduir un nombre sencer" sqref="H212:H213 J219" xr:uid="{7F56ACC4-456C-426E-A6CF-04E6284A8C94}"/>
    <dataValidation allowBlank="1" showInputMessage="1" showErrorMessage="1" prompt="Introduir un nombre sencer del 0 al 100" sqref="N98" xr:uid="{C2D99789-D65E-43B4-B908-F8DE329732CE}"/>
    <dataValidation allowBlank="1" showInputMessage="1" showErrorMessage="1" promptTitle="Abans de respondre la cel·la:" prompt="s'ha de marcar &quot;Sí&quot; a la pregunta anterior en referència amb les transferències fora de l'EEE." sqref="C227:F230" xr:uid="{B3DD272B-B6F2-4550-BCCC-79898ADD9652}"/>
    <dataValidation type="list" allowBlank="1" showInputMessage="1" showErrorMessage="1" promptTitle="Marcar la resposta" prompt="Sí o No_x000a__x000a_Cal emplenar de forma prèvia la casella de països destinataris de les dades fora de l'EEE." sqref="G227:N230" xr:uid="{06453666-937E-41C7-B9B2-A630D8C447E2}">
      <formula1>"Sí,No"</formula1>
    </dataValidation>
  </dataValidations>
  <hyperlinks>
    <hyperlink ref="K226:M226" r:id="rId1" display="Consulta aquesta informació en l'enllaç." xr:uid="{D4BFE3E2-EC03-45EA-9DC3-67BB1B74340F}"/>
    <hyperlink ref="B2" location="'1'!B8" display="A. INFORMACIÓ GENERAL" xr:uid="{E03A60EE-1EBB-43C4-BACD-F14D5FD85942}"/>
    <hyperlink ref="B3" location="'1'!B21" display="B. ACTIVITAT DE TRACTAMENT" xr:uid="{F0715AC9-AFDC-4AE4-BC18-A68412CE5B86}"/>
    <hyperlink ref="B4:F4" location="'1'!B56" display="C. CARACTERÍSTIQUES DE L'ACTIVITAT DE TRACTAMENT" xr:uid="{CDA36AA4-B9BB-404E-9968-61545200DCC3}"/>
    <hyperlink ref="B5:F5" location="'1'!B65" display="D. DESCRIPCIÓ I FINALITATS DE L'ACTIVITAT DE TRACTAMENT" xr:uid="{9BEE06DD-56C7-4757-9C35-10AE45E28CFE}"/>
    <hyperlink ref="G2:J2" location="'1'!B86" display="E. COL·LECTIUS D'INTERESSATS" xr:uid="{44BA7A43-478A-42C9-902B-266689A2718A}"/>
    <hyperlink ref="G3:J3" location="'1'!B97" display="F. CONTEXT DEL TRACTAMENT" xr:uid="{598C1D5D-FE60-4D18-8FC1-45DA4DDAA977}"/>
    <hyperlink ref="G4:J4" location="'1'!B211" display="G. MODEL DE TRACTAMENT" xr:uid="{1C1CFE3D-98B4-4B8F-AC15-5934F7E259E5}"/>
    <hyperlink ref="G5:J5" location="'1'!B232" display="H. DESCRIPCIÓ MESURES DE SEGURETAT" xr:uid="{50DE587B-7A6E-4222-B4AD-1E778D93B0F9}"/>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23" id="{2F874D01-53B4-4125-BD3C-97D07A5AAF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21" id="{86BA871E-FB42-432A-A287-2D167BDD4F9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37" id="{2969578D-86AB-4605-97B4-F3C6DC7D54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4" id="{F5E9DCD8-83D6-4AD5-84BF-0E0344DF299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5" id="{8C4F07E5-72E6-40BE-9A3E-7370CCAC03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2" id="{1C9B4B18-35F0-4143-8A9A-F5695280EAC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3" id="{C9BD9A6A-6538-46CB-BA79-BC4EDD133D7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11" id="{347104A9-6A08-4861-A6F6-FC4A7ADB134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10" id="{1E70DD71-B33B-4E08-BBE3-32089469E86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9" id="{D08B63A3-E356-431D-82E8-BE8412145A8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8" id="{276F313A-DC15-45F5-8859-D26EFA96A2C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7" id="{7EB19BF3-090D-4A91-A398-A6960CC986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5" id="{5A8D2395-5112-43C4-9EC1-368C1035430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4" id="{007ED3CC-B2D0-41A0-B031-E071AE849D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DC5E21BD-A14A-4552-8DD8-4AD4FCD34E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0E58640D-5C0F-4170-A6B9-C77C83535F8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4009-7E09-4FF1-BCE5-5392DC941F62}">
  <sheetPr codeName="Full2">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4DC49843-C465-41E7-B9D8-5A21DFA82139}">
      <formula1>"Sí,No"</formula1>
    </dataValidation>
    <dataValidation allowBlank="1" showInputMessage="1" showErrorMessage="1" promptTitle="Abans de respondre la cel·la:" prompt="s'ha de marcar &quot;Sí&quot; a la pregunta anterior en referència amb les transferències fora de l'EEE." sqref="C227:F230" xr:uid="{FCFC2AFE-F3AA-418F-B320-02CB6C873717}"/>
    <dataValidation allowBlank="1" showInputMessage="1" showErrorMessage="1" prompt="Introduir un nombre sencer del 0 al 100" sqref="N98" xr:uid="{A3550913-C6F0-4F1A-A6E6-045D661D841B}"/>
    <dataValidation allowBlank="1" showInputMessage="1" showErrorMessage="1" prompt="Introduir un nombre sencer" sqref="H212:H213 J219" xr:uid="{142F389C-E15C-45A9-A303-CB8B2EF0D02A}"/>
    <dataValidation type="list" allowBlank="1" showInputMessage="1" showErrorMessage="1" prompt="Si fos convenient, marcar un altre nivell final: Bàsic, Mitjà o Alt." sqref="M233:N233" xr:uid="{8BC39C90-486C-4D3A-91F0-C40E3FFF5A98}">
      <formula1>$Y$233:$Y$236</formula1>
    </dataValidation>
    <dataValidation type="list" showInputMessage="1" showErrorMessage="1" promptTitle="En cas de marcar amb una &quot;X&quot;:" prompt="Caldrà emplenar la cel·la de lliure edició" sqref="E40:E41 K43:K50 M73 I94:I95 K94:K95 M94:M95 K90:K91 K201:K204 G218 I222" xr:uid="{66A48A2F-A43E-4697-943A-0914DCFEFF78}">
      <formula1>$Z$24:$Z$25</formula1>
    </dataValidation>
    <dataValidation allowBlank="1" showInputMessage="1" showErrorMessage="1" prompt="Cel·la de lliure edició" sqref="M53:N54 F40:F41 L43:L50 J94:J95 L94:L95 N94:N95 N90:N91 M201:N204 I218 M74 L222:L223 M207 M219:N219 L212:L213 G209" xr:uid="{FC4793D5-F86C-44C6-A5E7-104953AAF344}"/>
    <dataValidation type="list" allowBlank="1" showInputMessage="1" showErrorMessage="1" sqref="E100:F199" xr:uid="{F4E363B9-9A20-4655-ADC2-A6D37D92B467}">
      <formula1>$AB$100:$AB$103</formula1>
    </dataValidation>
    <dataValidation type="list" allowBlank="1" showInputMessage="1" showErrorMessage="1" sqref="D100:D199" xr:uid="{E3192B86-731D-4FEE-9721-A643933A23C7}">
      <formula1>$Y$100:$Y$103</formula1>
    </dataValidation>
    <dataValidation type="list" allowBlank="1" showInputMessage="1" showErrorMessage="1" sqref="M235:N235" xr:uid="{9C4A5B9F-A7FE-4DC3-9BE6-F524E3AF1F7E}">
      <formula1>$Y$233:$Y$236</formula1>
    </dataValidation>
    <dataValidation allowBlank="1" showInputMessage="1" showErrorMessage="1" promptTitle="Resposta automàtica" sqref="O88:X91 O87 X87 P93:R93 T92:W92" xr:uid="{B63D8034-D7A2-4F4B-96C3-26C667C5B3BF}"/>
    <dataValidation type="list" allowBlank="1" showInputMessage="1" showErrorMessage="1" promptTitle="Marcar la resposta" prompt="Sí o No" sqref="M81:N82 M83 M205:N205 M84:N84 H53:H54 M51:N52 H223" xr:uid="{CCD3AEBC-6509-46AD-8D25-72859646F458}">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DA7F17C5-6D08-453A-9F60-233EC0346863}">
      <formula1>$Z$24:$Z$25</formula1>
    </dataValidation>
    <dataValidation type="list" allowBlank="1" showInputMessage="1" showErrorMessage="1" sqref="G94 C221:C222 E221:E222 G221:G222 G215:G217 M215:M217 K215:K217 I215:I217 E215:E218 C215:C218 C207:C208 I221 C201:C204 G207 E207:E208 I201:I202 G201:G204 E201:E204" xr:uid="{E57EDC4D-5C6D-4E44-BD4F-2123A5A668A4}">
      <formula1>$Z$24:$Z$25</formula1>
    </dataValidation>
  </dataValidations>
  <hyperlinks>
    <hyperlink ref="K226:M226" r:id="rId1" display="Consulta aquesta informació en l'enllaç." xr:uid="{B78169BB-0998-463D-95FD-57354551E47F}"/>
    <hyperlink ref="B2" location="'1'!B8" display="A. INFORMACIÓ GENERAL" xr:uid="{C8614BC3-0ED0-49E9-91C7-62927F3EF4CD}"/>
    <hyperlink ref="B3" location="'1'!B21" display="B. ACTIVITAT DE TRACTAMENT" xr:uid="{B8FC0D68-F72D-4499-A4E6-868FA0B2C0B5}"/>
    <hyperlink ref="B4:F4" location="'1'!B56" display="C. CARACTERÍSTIQUES DE L'ACTIVITAT DE TRACTAMENT" xr:uid="{6DD88F45-CEE6-47E7-85C6-D030E6721B9F}"/>
    <hyperlink ref="B5:F5" location="'1'!B65" display="D. DESCRIPCIÓ I FINALITATS DE L'ACTIVITAT DE TRACTAMENT" xr:uid="{D4315C77-47DB-4546-8EE6-791611E7F95D}"/>
    <hyperlink ref="G2:J2" location="'1'!B86" display="E. COL·LECTIUS D'INTERESSATS" xr:uid="{6E69EDA2-B742-4781-AC8E-0FB54E18FBE7}"/>
    <hyperlink ref="G3:J3" location="'1'!B97" display="F. CONTEXT DEL TRACTAMENT" xr:uid="{BB56C234-92CB-4DEF-9A91-17F04AD7E92A}"/>
    <hyperlink ref="G4:J4" location="'1'!B211" display="G. MODEL DE TRACTAMENT" xr:uid="{D8191F34-04F6-4BB0-B74C-A10D5462F899}"/>
    <hyperlink ref="G5:J5" location="'1'!B232" display="H. DESCRIPCIÓ MESURES DE SEGURETAT" xr:uid="{F0B41DAC-BD7C-4F47-8324-63EB67C7357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1A69EA3B-A9CB-49A6-84DF-8B6120AFF0B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3A167EB4-F763-4923-BE7D-64CD83E189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918D6F14-F143-467F-B6CA-90B3432A2D2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DAD00ED0-FAFA-4504-B53A-454E2BB1D90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DA46CF7-2DE2-43CE-8808-E9C2FBEC2B4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E265988A-3767-48BA-8930-C6918A2B0DE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74BD8A28-A110-4075-9C56-73ADBFA43A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0E44DE6A-CF99-43BD-BC1C-5BE64CCC986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F6A1E48-259F-498A-9F9B-42492057726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AD616D4C-C4DC-46DF-97BA-4E1AD319F4B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7BFFBC6D-B8D8-45B3-9EF5-F4AB9A0A037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F19E1EE-3784-4FC3-B9A5-53512B69B7B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2CD02B04-8424-4053-9BDF-598B456472F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3B90DCE7-809A-4D5C-A3B1-56C0244FCB6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B86F7E70-D00D-492F-B81F-6630AB6C250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59B125A7-67F7-4A3D-B492-869342CF5A7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5B360-4D68-4DAD-BF58-1E254A656729}">
  <sheetPr codeName="Full5">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9DD217DC-B5F3-49A5-B7DA-5A5C9C800ED1}">
      <formula1>"Sí,No"</formula1>
    </dataValidation>
    <dataValidation allowBlank="1" showInputMessage="1" showErrorMessage="1" promptTitle="Abans de respondre la cel·la:" prompt="s'ha de marcar &quot;Sí&quot; a la pregunta anterior en referència amb les transferències fora de l'EEE." sqref="C227:F230" xr:uid="{A13186C9-B744-400A-AE83-9928EDCCA660}"/>
    <dataValidation allowBlank="1" showInputMessage="1" showErrorMessage="1" prompt="Introduir un nombre sencer del 0 al 100" sqref="N98" xr:uid="{A71837E7-ACF7-4731-ABF7-F50AB30CA223}"/>
    <dataValidation allowBlank="1" showInputMessage="1" showErrorMessage="1" prompt="Introduir un nombre sencer" sqref="H212:H213 J219" xr:uid="{D21B717C-680F-4517-B899-BACA5634C5F0}"/>
    <dataValidation type="list" allowBlank="1" showInputMessage="1" showErrorMessage="1" prompt="Si fos convenient, marcar un altre nivell final: Bàsic, Mitjà o Alt." sqref="M233:N233" xr:uid="{5268E2D4-850E-4857-90D2-D2DF6BD81D10}">
      <formula1>$Y$233:$Y$236</formula1>
    </dataValidation>
    <dataValidation type="list" showInputMessage="1" showErrorMessage="1" promptTitle="En cas de marcar amb una &quot;X&quot;:" prompt="Caldrà emplenar la cel·la de lliure edició" sqref="E40:E41 K43:K50 M73 I94:I95 K94:K95 M94:M95 K90:K91 K201:K204 G218 I222" xr:uid="{544471E2-E40D-4365-A9C8-CA19356151A8}">
      <formula1>$Z$24:$Z$25</formula1>
    </dataValidation>
    <dataValidation allowBlank="1" showInputMessage="1" showErrorMessage="1" prompt="Cel·la de lliure edició" sqref="M53:N54 F40:F41 L43:L50 J94:J95 L94:L95 N94:N95 N90:N91 M201:N204 I218 M74 L222:L223 M207 M219:N219 L212:L213 G209" xr:uid="{2C6DA36D-082F-4CB5-85A5-2D83CF15BA08}"/>
    <dataValidation type="list" allowBlank="1" showInputMessage="1" showErrorMessage="1" sqref="E100:F199" xr:uid="{64E0DD58-C096-4008-BCEB-D1A90D800572}">
      <formula1>$AB$100:$AB$103</formula1>
    </dataValidation>
    <dataValidation type="list" allowBlank="1" showInputMessage="1" showErrorMessage="1" sqref="D100:D199" xr:uid="{0A38F77B-4A22-4E22-93F1-057F4753C727}">
      <formula1>$Y$100:$Y$103</formula1>
    </dataValidation>
    <dataValidation type="list" allowBlank="1" showInputMessage="1" showErrorMessage="1" sqref="M235:N235" xr:uid="{C1FC96A7-A24A-48B2-90F3-CE0EB5EBBD73}">
      <formula1>$Y$233:$Y$236</formula1>
    </dataValidation>
    <dataValidation allowBlank="1" showInputMessage="1" showErrorMessage="1" promptTitle="Resposta automàtica" sqref="O88:X91 O87 X87 P93:R93 T92:W92" xr:uid="{AFED739E-CD87-4552-854E-2D46FCF33FA0}"/>
    <dataValidation type="list" allowBlank="1" showInputMessage="1" showErrorMessage="1" promptTitle="Marcar la resposta" prompt="Sí o No" sqref="M81:N82 M83 M205:N205 M84:N84 H53:H54 M51:N52 H223" xr:uid="{06C8EA2D-21F5-4718-8A52-336D4CDEA4B3}">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0A0271B5-63D9-4856-A3EF-4D6A865AB3BA}">
      <formula1>$Z$24:$Z$25</formula1>
    </dataValidation>
    <dataValidation type="list" allowBlank="1" showInputMessage="1" showErrorMessage="1" sqref="G94 C221:C222 E221:E222 G221:G222 G215:G217 M215:M217 K215:K217 I215:I217 E215:E218 C215:C218 C207:C208 I221 C201:C204 G207 E207:E208 I201:I202 G201:G204 E201:E204" xr:uid="{3B613A13-EA40-4CF5-BE34-2BF56BAECF9C}">
      <formula1>$Z$24:$Z$25</formula1>
    </dataValidation>
  </dataValidations>
  <hyperlinks>
    <hyperlink ref="K226:M226" r:id="rId1" display="Consulta aquesta informació en l'enllaç." xr:uid="{B1561BF7-D8D6-439C-A0E3-3624B0210E95}"/>
    <hyperlink ref="B2" location="'1'!B8" display="A. INFORMACIÓ GENERAL" xr:uid="{E44A0796-0457-4B80-A972-21BF4C272723}"/>
    <hyperlink ref="B3" location="'1'!B21" display="B. ACTIVITAT DE TRACTAMENT" xr:uid="{E0B637C9-4AEC-47C1-90C8-FDC3DD7DC451}"/>
    <hyperlink ref="B4:F4" location="'1'!B56" display="C. CARACTERÍSTIQUES DE L'ACTIVITAT DE TRACTAMENT" xr:uid="{20B6A018-9C9C-42C9-A98B-5040F081F208}"/>
    <hyperlink ref="B5:F5" location="'1'!B65" display="D. DESCRIPCIÓ I FINALITATS DE L'ACTIVITAT DE TRACTAMENT" xr:uid="{43AF9ACA-2446-4541-9D4F-994E8E5AA465}"/>
    <hyperlink ref="G2:J2" location="'1'!B86" display="E. COL·LECTIUS D'INTERESSATS" xr:uid="{FE4922C9-865C-4350-B06E-902CA7841AC1}"/>
    <hyperlink ref="G3:J3" location="'1'!B97" display="F. CONTEXT DEL TRACTAMENT" xr:uid="{81540FFC-4F9F-47A5-AAD8-21519658F97B}"/>
    <hyperlink ref="G4:J4" location="'1'!B211" display="G. MODEL DE TRACTAMENT" xr:uid="{0074E25A-9AC8-438C-9809-75562D5FC622}"/>
    <hyperlink ref="G5:J5" location="'1'!B232" display="H. DESCRIPCIÓ MESURES DE SEGURETAT" xr:uid="{A1B30E7D-EEA7-4EDB-8DD2-2EB34AA3DB20}"/>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33C216BC-37CB-49D3-B0B4-F5DA425E7A1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B767D9F3-63C6-43F1-A07F-5AC489ADCCF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9AA2E725-B680-43E3-AC31-FAE0E6126E1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0960DFB-3978-4B46-B8DD-E54458BB85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2FC3858-B401-4DC7-ACD7-854337EBE59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5C461A9-A4D0-4CA0-A6AF-DA460550477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37C05D0-B1E1-4A10-A053-087B1A574C6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344E5788-F5EA-47E0-B956-FDC2576621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B582726-B3DE-40D1-B1E8-380B5B41385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0B003143-0F7C-48E1-9C9C-F8E2C36E48C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79DF045D-2943-4760-BF89-2C5B26E4DA1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2C5549E5-31F5-40C0-8F2F-E78F7AB084B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3375F3CB-E3B9-4CA9-ACE5-4E175F2568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D48E5155-B9F2-492A-8109-5632AEB9B7D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3CC6D51-3433-486B-A589-CC97E1294DC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336243CF-52E2-4F45-B13E-194D1F4C4EA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BFD7-FEEF-483E-B81F-260A27382AD7}">
  <sheetPr codeName="Full9">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A3CF8B35-CD17-4B87-B282-AC3E23AE305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DE232014-3C3D-4F33-ACC6-DEE47B9FB34E}">
      <formula1>$Z$24:$Z$25</formula1>
    </dataValidation>
    <dataValidation type="list" allowBlank="1" showInputMessage="1" showErrorMessage="1" promptTitle="Marcar la resposta" prompt="Sí o No" sqref="M81:N82 M83 M205:N205 M84:N84 H53:H54 M51:N52 H223" xr:uid="{E8EF8683-FE62-455C-BBDF-4975E8BD0E47}">
      <formula1>"Sí,No"</formula1>
    </dataValidation>
    <dataValidation allowBlank="1" showInputMessage="1" showErrorMessage="1" promptTitle="Resposta automàtica" sqref="O88:X91 O87 X87 P93:R93 T92:W92" xr:uid="{008450C3-0803-4365-B884-8758CB6C39ED}"/>
    <dataValidation type="list" allowBlank="1" showInputMessage="1" showErrorMessage="1" sqref="M235:N235" xr:uid="{EFCC4CAD-7690-49C6-9AF8-7ADB592D7ED1}">
      <formula1>$Y$233:$Y$236</formula1>
    </dataValidation>
    <dataValidation type="list" allowBlank="1" showInputMessage="1" showErrorMessage="1" sqref="D100:D199" xr:uid="{EFA4F75C-A51E-4CDC-A0EF-F7B18E16642A}">
      <formula1>$Y$100:$Y$103</formula1>
    </dataValidation>
    <dataValidation type="list" allowBlank="1" showInputMessage="1" showErrorMessage="1" sqref="E100:F199" xr:uid="{4839D6DF-BA01-4111-B047-F5501F17FD66}">
      <formula1>$AB$100:$AB$103</formula1>
    </dataValidation>
    <dataValidation allowBlank="1" showInputMessage="1" showErrorMessage="1" prompt="Cel·la de lliure edició" sqref="M53:N54 F40:F41 L43:L50 J94:J95 L94:L95 N94:N95 N90:N91 M201:N204 I218 M74 L222:L223 M207 M219:N219 L212:L213 G209" xr:uid="{B9248770-9A45-496D-A80C-2A9745FFB2C7}"/>
    <dataValidation type="list" showInputMessage="1" showErrorMessage="1" promptTitle="En cas de marcar amb una &quot;X&quot;:" prompt="Caldrà emplenar la cel·la de lliure edició" sqref="E40:E41 K43:K50 M73 I94:I95 K94:K95 M94:M95 K90:K91 K201:K204 G218 I222" xr:uid="{D9609851-697B-4BF2-B4C4-1C1ACED1024E}">
      <formula1>$Z$24:$Z$25</formula1>
    </dataValidation>
    <dataValidation type="list" allowBlank="1" showInputMessage="1" showErrorMessage="1" prompt="Si fos convenient, marcar un altre nivell final: Bàsic, Mitjà o Alt." sqref="M233:N233" xr:uid="{BDC15301-798E-4846-8103-E1D3E2AC817E}">
      <formula1>$Y$233:$Y$236</formula1>
    </dataValidation>
    <dataValidation allowBlank="1" showInputMessage="1" showErrorMessage="1" prompt="Introduir un nombre sencer" sqref="H212:H213 J219" xr:uid="{8DD2B216-7A9A-461C-B4DB-071A75380E2C}"/>
    <dataValidation allowBlank="1" showInputMessage="1" showErrorMessage="1" prompt="Introduir un nombre sencer del 0 al 100" sqref="N98" xr:uid="{E8346434-F42B-469C-9036-28FF7DEF73BD}"/>
    <dataValidation allowBlank="1" showInputMessage="1" showErrorMessage="1" promptTitle="Abans de respondre la cel·la:" prompt="s'ha de marcar &quot;Sí&quot; a la pregunta anterior en referència amb les transferències fora de l'EEE." sqref="C227:F230" xr:uid="{ABEE9A01-41E5-492A-BD6D-95027C3D0D96}"/>
    <dataValidation type="list" allowBlank="1" showInputMessage="1" showErrorMessage="1" promptTitle="Marcar la resposta" prompt="Sí o No_x000a__x000a_Cal emplenar de forma prèvia la casella de països destinataris de les dades fora de l'EEE." sqref="G227:N230" xr:uid="{864B3041-62BF-4E73-8B69-F831F8A6F757}">
      <formula1>"Sí,No"</formula1>
    </dataValidation>
  </dataValidations>
  <hyperlinks>
    <hyperlink ref="K226:M226" r:id="rId1" display="Consulta aquesta informació en l'enllaç." xr:uid="{3EE38237-570A-47B3-B826-4822C188105C}"/>
    <hyperlink ref="B2" location="'1'!B8" display="A. INFORMACIÓ GENERAL" xr:uid="{85040DE2-4ACC-48CB-8171-792588EECA1A}"/>
    <hyperlink ref="B3" location="'1'!B21" display="B. ACTIVITAT DE TRACTAMENT" xr:uid="{8F4D7631-23AD-4503-A218-38DCDC7C0CE7}"/>
    <hyperlink ref="B4:F4" location="'1'!B56" display="C. CARACTERÍSTIQUES DE L'ACTIVITAT DE TRACTAMENT" xr:uid="{0AB7EF86-C1C4-4FCE-A043-445DDE7B613D}"/>
    <hyperlink ref="B5:F5" location="'1'!B65" display="D. DESCRIPCIÓ I FINALITATS DE L'ACTIVITAT DE TRACTAMENT" xr:uid="{3DDD7021-B539-45AA-8875-A497330FC316}"/>
    <hyperlink ref="G2:J2" location="'1'!B86" display="E. COL·LECTIUS D'INTERESSATS" xr:uid="{ED1FFFB2-3C82-4C16-9A6C-9DBDB75F4BFE}"/>
    <hyperlink ref="G3:J3" location="'1'!B97" display="F. CONTEXT DEL TRACTAMENT" xr:uid="{D194EF52-A787-4240-B289-36513DFC46BD}"/>
    <hyperlink ref="G4:J4" location="'1'!B211" display="G. MODEL DE TRACTAMENT" xr:uid="{FBB6683E-EBCB-46F4-BC59-89994CB9EE6B}"/>
    <hyperlink ref="G5:J5" location="'1'!B232" display="H. DESCRIPCIÓ MESURES DE SEGURETAT" xr:uid="{4736DF44-5DED-4641-AD71-177F40C70B76}"/>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D81BE95C-FE56-48E0-90F5-E8BAF42E2FB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CBDCDB77-80A7-4CB7-8EB1-D9C41396E83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82BC0397-2F98-4250-B974-6001CBD94E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D2CE595-26F0-4312-88CA-0BD7114C8E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8E58E9E-CA66-46F8-B60F-FD6B20B7C4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68381188-E898-426D-A3AF-7BC646E9318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C7FDCC61-7100-49B3-B48F-19C3E4DC7D5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FEAF3C9B-963D-4FFD-AFE7-DE4C4864A44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E9576D7-AECD-435F-88E6-AA05325013B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7189D167-35C2-4568-8DDC-22775F73F3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1E5205B8-AB50-4F8F-ACEB-A802CF62C2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B8324AC8-F35B-4DEF-8546-5F68269A8DD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CC8A42F9-23FB-4939-BEE3-1394FB33072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73392F95-5B2B-4373-AFFF-DBC7F08D2B4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764EA4E0-534B-48F8-B4B7-482B63D4A3E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F9DF86D9-FA46-4515-9985-13939B42E7B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B5AC4-1E6E-49C6-B4B7-AF1D1CD7122A}">
  <sheetPr codeName="Full10">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79F55C1E-007D-4CFE-BDF3-0C3267E48FB6}">
      <formula1>"Sí,No"</formula1>
    </dataValidation>
    <dataValidation allowBlank="1" showInputMessage="1" showErrorMessage="1" promptTitle="Abans de respondre la cel·la:" prompt="s'ha de marcar &quot;Sí&quot; a la pregunta anterior en referència amb les transferències fora de l'EEE." sqref="C227:F230" xr:uid="{027DCE72-E243-4595-A32E-DBF58DBA4CBF}"/>
    <dataValidation allowBlank="1" showInputMessage="1" showErrorMessage="1" prompt="Introduir un nombre sencer del 0 al 100" sqref="N98" xr:uid="{EA4B018E-9A73-466A-BCD1-DD88492952E3}"/>
    <dataValidation allowBlank="1" showInputMessage="1" showErrorMessage="1" prompt="Introduir un nombre sencer" sqref="H212:H213 J219" xr:uid="{A68F2AC9-EC70-4154-98FA-4D2954DDAB40}"/>
    <dataValidation type="list" allowBlank="1" showInputMessage="1" showErrorMessage="1" prompt="Si fos convenient, marcar un altre nivell final: Bàsic, Mitjà o Alt." sqref="M233:N233" xr:uid="{D7C15697-3C15-4FBC-8861-569093C749CE}">
      <formula1>$Y$233:$Y$236</formula1>
    </dataValidation>
    <dataValidation type="list" showInputMessage="1" showErrorMessage="1" promptTitle="En cas de marcar amb una &quot;X&quot;:" prompt="Caldrà emplenar la cel·la de lliure edició" sqref="E40:E41 K43:K50 M73 I94:I95 K94:K95 M94:M95 K90:K91 K201:K204 G218 I222" xr:uid="{46F6EA3D-D045-4D73-9522-6CB788558EB9}">
      <formula1>$Z$24:$Z$25</formula1>
    </dataValidation>
    <dataValidation allowBlank="1" showInputMessage="1" showErrorMessage="1" prompt="Cel·la de lliure edició" sqref="M53:N54 F40:F41 L43:L50 J94:J95 L94:L95 N94:N95 N90:N91 M201:N204 I218 M74 L222:L223 M207 M219:N219 L212:L213 G209" xr:uid="{2E5BECCE-5A6B-42CC-ACD8-C80EEF0CE0B1}"/>
    <dataValidation type="list" allowBlank="1" showInputMessage="1" showErrorMessage="1" sqref="E100:F199" xr:uid="{90E94D10-CD06-4319-8481-2C7B8FAAE803}">
      <formula1>$AB$100:$AB$103</formula1>
    </dataValidation>
    <dataValidation type="list" allowBlank="1" showInputMessage="1" showErrorMessage="1" sqref="D100:D199" xr:uid="{AACA9960-94F4-47D8-BDB7-7AB3E3E0F574}">
      <formula1>$Y$100:$Y$103</formula1>
    </dataValidation>
    <dataValidation type="list" allowBlank="1" showInputMessage="1" showErrorMessage="1" sqref="M235:N235" xr:uid="{973081D6-72E7-4CFB-B097-7B4143BC3CD8}">
      <formula1>$Y$233:$Y$236</formula1>
    </dataValidation>
    <dataValidation allowBlank="1" showInputMessage="1" showErrorMessage="1" promptTitle="Resposta automàtica" sqref="O88:X91 O87 X87 P93:R93 T92:W92" xr:uid="{42827063-7BD1-4F7E-8A96-0E33CE74F79A}"/>
    <dataValidation type="list" allowBlank="1" showInputMessage="1" showErrorMessage="1" promptTitle="Marcar la resposta" prompt="Sí o No" sqref="M81:N82 M83 M205:N205 M84:N84 H53:H54 M51:N52 H223" xr:uid="{A6DA11B2-9628-4E4C-9D26-117D44B88344}">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EAB501F4-05A2-4BB9-85F3-BCED7CEAFA9D}">
      <formula1>$Z$24:$Z$25</formula1>
    </dataValidation>
    <dataValidation type="list" allowBlank="1" showInputMessage="1" showErrorMessage="1" sqref="G94 C221:C222 E221:E222 G221:G222 G215:G217 M215:M217 K215:K217 I215:I217 E215:E218 C215:C218 C207:C208 I221 C201:C204 G207 E207:E208 I201:I202 G201:G204 E201:E204" xr:uid="{87655FD1-AEA6-482C-9FF8-A2F239F7ECFB}">
      <formula1>$Z$24:$Z$25</formula1>
    </dataValidation>
  </dataValidations>
  <hyperlinks>
    <hyperlink ref="K226:M226" r:id="rId1" display="Consulta aquesta informació en l'enllaç." xr:uid="{2BAA61FC-CC78-45E8-B55F-6FC29976F490}"/>
    <hyperlink ref="B2" location="'1'!B8" display="A. INFORMACIÓ GENERAL" xr:uid="{9F17429B-2D50-47B5-BFF2-992C6C8656E6}"/>
    <hyperlink ref="B3" location="'1'!B21" display="B. ACTIVITAT DE TRACTAMENT" xr:uid="{6E49AE4A-4A77-491E-B5E6-BA2A3A1877CA}"/>
    <hyperlink ref="B4:F4" location="'1'!B56" display="C. CARACTERÍSTIQUES DE L'ACTIVITAT DE TRACTAMENT" xr:uid="{9ADF7ADF-9F2A-409E-8807-609C2E92CE9E}"/>
    <hyperlink ref="B5:F5" location="'1'!B65" display="D. DESCRIPCIÓ I FINALITATS DE L'ACTIVITAT DE TRACTAMENT" xr:uid="{763FA8D5-3A68-4FF9-8FDB-CCF2FF55AC20}"/>
    <hyperlink ref="G2:J2" location="'1'!B86" display="E. COL·LECTIUS D'INTERESSATS" xr:uid="{A125FB7C-4214-4A1F-9B94-DF87DC49CDB8}"/>
    <hyperlink ref="G3:J3" location="'1'!B97" display="F. CONTEXT DEL TRACTAMENT" xr:uid="{96963565-4247-4D94-84E1-D829BAA88726}"/>
    <hyperlink ref="G4:J4" location="'1'!B211" display="G. MODEL DE TRACTAMENT" xr:uid="{09CC1EE7-B51D-4869-B694-5BE627A8DFB5}"/>
    <hyperlink ref="G5:J5" location="'1'!B232" display="H. DESCRIPCIÓ MESURES DE SEGURETAT" xr:uid="{A034D03D-7542-461F-8352-9C013DB399CB}"/>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A5D04733-3785-4869-8F66-CDCC2673F6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A2C45819-DCD2-4C65-AFF5-628B367C5C9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0E7D4C67-BEFC-468B-AAD8-D9B69B8D18D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F9D878D8-5B61-4E7B-A01F-EE8A40A1E5C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2F9A7656-EF15-46B7-A737-5BC109774A3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D017055-40DE-4CA0-983D-06D553F6876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8C36B8DF-182B-40C1-BD3E-5C90CFD894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D0A7C447-B4C0-4943-A026-5460D6746A4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AD8D694D-04AB-4067-86E5-C771A28BEC5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AE23BDA3-8203-4B71-90BE-AB61131EE6A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A086AAD5-EDDE-49D6-9FCD-F2CBC5836CC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D1AEE58-0777-4C23-86A9-F788918CC5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4CC00933-F495-4D52-A888-7602579C71A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A5D81481-0408-4364-B356-2A5CA119A6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8A8613D8-7A94-49C4-AC9A-63AC892EC65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87D70DF4-B07E-45AD-A8D1-2FEA0C0864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30518-D814-432D-858C-783B17F5A25F}">
  <sheetPr codeName="Full11">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A5299276-3C0D-4DAF-A68B-FA5D57C078A2}">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6FA9925E-0354-44D4-9010-E9E32F6A8A6B}">
      <formula1>$Z$24:$Z$25</formula1>
    </dataValidation>
    <dataValidation type="list" allowBlank="1" showInputMessage="1" showErrorMessage="1" promptTitle="Marcar la resposta" prompt="Sí o No" sqref="M81:N82 M83 M205:N205 M84:N84 H53:H54 M51:N52 H223" xr:uid="{EC2AA600-4479-43F4-8EA2-7686E91A2069}">
      <formula1>"Sí,No"</formula1>
    </dataValidation>
    <dataValidation allowBlank="1" showInputMessage="1" showErrorMessage="1" promptTitle="Resposta automàtica" sqref="O88:X91 O87 X87 P93:R93 T92:W92" xr:uid="{CF213902-AADB-4999-A4C4-EC3B4CFB2E18}"/>
    <dataValidation type="list" allowBlank="1" showInputMessage="1" showErrorMessage="1" sqref="M235:N235" xr:uid="{ACCEABDF-9C7A-444E-BAFD-1B8592155ED5}">
      <formula1>$Y$233:$Y$236</formula1>
    </dataValidation>
    <dataValidation type="list" allowBlank="1" showInputMessage="1" showErrorMessage="1" sqref="D100:D199" xr:uid="{27C467D1-3CF8-47A9-8C39-BD943524BE20}">
      <formula1>$Y$100:$Y$103</formula1>
    </dataValidation>
    <dataValidation type="list" allowBlank="1" showInputMessage="1" showErrorMessage="1" sqref="E100:F199" xr:uid="{00708DA7-657F-4835-8568-5069D159565D}">
      <formula1>$AB$100:$AB$103</formula1>
    </dataValidation>
    <dataValidation allowBlank="1" showInputMessage="1" showErrorMessage="1" prompt="Cel·la de lliure edició" sqref="M53:N54 F40:F41 L43:L50 J94:J95 L94:L95 N94:N95 N90:N91 M201:N204 I218 M74 L222:L223 M207 M219:N219 L212:L213 G209" xr:uid="{958488AA-6837-44E0-B71F-069E1B1AA7D5}"/>
    <dataValidation type="list" showInputMessage="1" showErrorMessage="1" promptTitle="En cas de marcar amb una &quot;X&quot;:" prompt="Caldrà emplenar la cel·la de lliure edició" sqref="E40:E41 K43:K50 M73 I94:I95 K94:K95 M94:M95 K90:K91 K201:K204 G218 I222" xr:uid="{5484DF13-90E2-443A-8F07-CFEBE68C5227}">
      <formula1>$Z$24:$Z$25</formula1>
    </dataValidation>
    <dataValidation type="list" allowBlank="1" showInputMessage="1" showErrorMessage="1" prompt="Si fos convenient, marcar un altre nivell final: Bàsic, Mitjà o Alt." sqref="M233:N233" xr:uid="{EB49FD4E-214A-4F33-A749-BFB58BBB40A7}">
      <formula1>$Y$233:$Y$236</formula1>
    </dataValidation>
    <dataValidation allowBlank="1" showInputMessage="1" showErrorMessage="1" prompt="Introduir un nombre sencer" sqref="H212:H213 J219" xr:uid="{2430E4CB-3791-4EBC-BB56-97E173D5CD4C}"/>
    <dataValidation allowBlank="1" showInputMessage="1" showErrorMessage="1" prompt="Introduir un nombre sencer del 0 al 100" sqref="N98" xr:uid="{8114D656-917A-4033-8615-3079DDE6A0FB}"/>
    <dataValidation allowBlank="1" showInputMessage="1" showErrorMessage="1" promptTitle="Abans de respondre la cel·la:" prompt="s'ha de marcar &quot;Sí&quot; a la pregunta anterior en referència amb les transferències fora de l'EEE." sqref="C227:F230" xr:uid="{F0907DC1-FCF8-4AD0-8058-B9B36C7C5458}"/>
    <dataValidation type="list" allowBlank="1" showInputMessage="1" showErrorMessage="1" promptTitle="Marcar la resposta" prompt="Sí o No_x000a__x000a_Cal emplenar de forma prèvia la casella de països destinataris de les dades fora de l'EEE." sqref="G227:N230" xr:uid="{4276054F-5F50-4BED-B20C-9D8C026FDD2D}">
      <formula1>"Sí,No"</formula1>
    </dataValidation>
  </dataValidations>
  <hyperlinks>
    <hyperlink ref="K226:M226" r:id="rId1" display="Consulta aquesta informació en l'enllaç." xr:uid="{B4493E26-3ADA-4A0A-859C-300480B62E1F}"/>
    <hyperlink ref="B2" location="'1'!B8" display="A. INFORMACIÓ GENERAL" xr:uid="{D563B060-3B55-4D34-BE4F-3115FD13B67D}"/>
    <hyperlink ref="B3" location="'1'!B21" display="B. ACTIVITAT DE TRACTAMENT" xr:uid="{9C3F4C3D-3B5E-4316-BED3-6E1C96908124}"/>
    <hyperlink ref="B4:F4" location="'1'!B56" display="C. CARACTERÍSTIQUES DE L'ACTIVITAT DE TRACTAMENT" xr:uid="{4B1139D7-75E5-493B-AC2C-38958879E6A7}"/>
    <hyperlink ref="B5:F5" location="'1'!B65" display="D. DESCRIPCIÓ I FINALITATS DE L'ACTIVITAT DE TRACTAMENT" xr:uid="{CD2EF30A-F689-41B5-9DE0-21A99C5AD2F7}"/>
    <hyperlink ref="G2:J2" location="'1'!B86" display="E. COL·LECTIUS D'INTERESSATS" xr:uid="{DC138375-90D5-48AF-9222-D6C5972E64BD}"/>
    <hyperlink ref="G3:J3" location="'1'!B97" display="F. CONTEXT DEL TRACTAMENT" xr:uid="{D18A135E-3DF5-4B2A-AB96-81628C86FAFF}"/>
    <hyperlink ref="G4:J4" location="'1'!B211" display="G. MODEL DE TRACTAMENT" xr:uid="{8E7FA4E6-B9C1-4746-8FB9-FFF62B8D0CDB}"/>
    <hyperlink ref="G5:J5" location="'1'!B232" display="H. DESCRIPCIÓ MESURES DE SEGURETAT" xr:uid="{62BAC5AB-9DB3-424B-8D34-AB84F8F95A0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0AB6D214-0C0F-4BA2-B795-64513F98182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01212058-3284-4456-98D3-6AB76E4B1B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6128A3BB-AEFB-49BE-9B5D-AA5A3A62809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BAD4FBA0-F87E-408C-92FA-BE77CA826E4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DED28A8C-3CCD-4781-92CC-8995FB361F4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FED30D9E-B51D-4C8A-945A-ED22087CE1E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0CFB313E-426A-4823-97AB-5F96323B878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92377E5-DF28-4162-A51D-5FD95FF3767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518054E0-F4FB-48D0-B0C4-AD944E58B42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E9DBDA4D-DEA3-47F1-8EEE-1E343A9239E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A127AE3F-F4C5-4B1A-AE6D-D71286C4B80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EBDF6BB5-9038-46D1-86D3-2477D9FC99E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E72B144F-E5E7-4A27-9FE4-47A3BEFA5A3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8F36AFA8-3F3D-41CB-8601-1D21AFFBB3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7CCDEDE1-5C99-4BFF-B362-0FEF9726525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BA799F6D-FC99-4BF2-B5F5-653C669B5D9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B97F-5FB2-491E-BA0E-1B6D3A1C5AF3}">
  <sheetPr codeName="Full12">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7030DCF9-4E4D-4022-9BE3-284BF61367C2}">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71C3754B-A86D-4FE3-B5DA-F8F13ABC1D5D}">
      <formula1>$Z$24:$Z$25</formula1>
    </dataValidation>
    <dataValidation type="list" allowBlank="1" showInputMessage="1" showErrorMessage="1" promptTitle="Marcar la resposta" prompt="Sí o No" sqref="M81:N82 M83 M205:N205 M84:N84 H53:H54 M51:N52 H223" xr:uid="{9418E744-3F71-44A7-89BE-48BE10BB95A6}">
      <formula1>"Sí,No"</formula1>
    </dataValidation>
    <dataValidation allowBlank="1" showInputMessage="1" showErrorMessage="1" promptTitle="Resposta automàtica" sqref="O88:X91 O87 X87 P93:R93 T92:W92" xr:uid="{7F49678D-DA9F-457D-8BAF-798AC61266C2}"/>
    <dataValidation type="list" allowBlank="1" showInputMessage="1" showErrorMessage="1" sqref="M235:N235" xr:uid="{0E7FA408-4759-4950-9780-31B853AF2565}">
      <formula1>$Y$233:$Y$236</formula1>
    </dataValidation>
    <dataValidation type="list" allowBlank="1" showInputMessage="1" showErrorMessage="1" sqref="D100:D199" xr:uid="{45E1BC73-F0F1-472A-843D-08EE21D4CF00}">
      <formula1>$Y$100:$Y$103</formula1>
    </dataValidation>
    <dataValidation type="list" allowBlank="1" showInputMessage="1" showErrorMessage="1" sqref="E100:F199" xr:uid="{9A9E7FA4-DEFB-4489-BEAA-173FECC57D93}">
      <formula1>$AB$100:$AB$103</formula1>
    </dataValidation>
    <dataValidation allowBlank="1" showInputMessage="1" showErrorMessage="1" prompt="Cel·la de lliure edició" sqref="M53:N54 F40:F41 L43:L50 J94:J95 L94:L95 N94:N95 N90:N91 M201:N204 I218 M74 L222:L223 M207 M219:N219 L212:L213 G209" xr:uid="{0500EB05-CC71-4A09-AF41-B10F5C5924ED}"/>
    <dataValidation type="list" showInputMessage="1" showErrorMessage="1" promptTitle="En cas de marcar amb una &quot;X&quot;:" prompt="Caldrà emplenar la cel·la de lliure edició" sqref="E40:E41 K43:K50 M73 I94:I95 K94:K95 M94:M95 K90:K91 K201:K204 G218 I222" xr:uid="{ABE82A65-24C3-427E-B982-FA5712AE3372}">
      <formula1>$Z$24:$Z$25</formula1>
    </dataValidation>
    <dataValidation type="list" allowBlank="1" showInputMessage="1" showErrorMessage="1" prompt="Si fos convenient, marcar un altre nivell final: Bàsic, Mitjà o Alt." sqref="M233:N233" xr:uid="{03251950-7697-4D46-B54D-EA540ED9D7AA}">
      <formula1>$Y$233:$Y$236</formula1>
    </dataValidation>
    <dataValidation allowBlank="1" showInputMessage="1" showErrorMessage="1" prompt="Introduir un nombre sencer" sqref="H212:H213 J219" xr:uid="{803526A4-CAD3-4113-8260-B7167E181D06}"/>
    <dataValidation allowBlank="1" showInputMessage="1" showErrorMessage="1" prompt="Introduir un nombre sencer del 0 al 100" sqref="N98" xr:uid="{22A7E83B-7382-4788-B42A-4EB69E8A1CC6}"/>
    <dataValidation allowBlank="1" showInputMessage="1" showErrorMessage="1" promptTitle="Abans de respondre la cel·la:" prompt="s'ha de marcar &quot;Sí&quot; a la pregunta anterior en referència amb les transferències fora de l'EEE." sqref="C227:F230" xr:uid="{0AB6C2D1-4402-41D9-86D1-7B9DB909B1BD}"/>
    <dataValidation type="list" allowBlank="1" showInputMessage="1" showErrorMessage="1" promptTitle="Marcar la resposta" prompt="Sí o No_x000a__x000a_Cal emplenar de forma prèvia la casella de països destinataris de les dades fora de l'EEE." sqref="G227:N230" xr:uid="{8036600B-5C45-4395-B19D-A04AB22BA215}">
      <formula1>"Sí,No"</formula1>
    </dataValidation>
  </dataValidations>
  <hyperlinks>
    <hyperlink ref="K226:M226" r:id="rId1" display="Consulta aquesta informació en l'enllaç." xr:uid="{A6E9A8D7-2BE8-40D4-91A9-1D56455CC4EB}"/>
    <hyperlink ref="B2" location="'1'!B8" display="A. INFORMACIÓ GENERAL" xr:uid="{5C00512D-719C-419C-AB57-7E26EE436EA1}"/>
    <hyperlink ref="B3" location="'1'!B21" display="B. ACTIVITAT DE TRACTAMENT" xr:uid="{68945D6E-B248-4125-B331-E4AD8F254A6B}"/>
    <hyperlink ref="B4:F4" location="'1'!B56" display="C. CARACTERÍSTIQUES DE L'ACTIVITAT DE TRACTAMENT" xr:uid="{20AE210F-40BF-47E1-AA6C-F006D3876D7C}"/>
    <hyperlink ref="B5:F5" location="'1'!B65" display="D. DESCRIPCIÓ I FINALITATS DE L'ACTIVITAT DE TRACTAMENT" xr:uid="{1BC91CA7-16E1-4E38-8CD8-0A31D57D6133}"/>
    <hyperlink ref="G2:J2" location="'1'!B86" display="E. COL·LECTIUS D'INTERESSATS" xr:uid="{A0886A24-D589-4B07-9373-2E25B7984948}"/>
    <hyperlink ref="G3:J3" location="'1'!B97" display="F. CONTEXT DEL TRACTAMENT" xr:uid="{FEE79642-1F6B-4886-87F5-C6A7AFDDAE97}"/>
    <hyperlink ref="G4:J4" location="'1'!B211" display="G. MODEL DE TRACTAMENT" xr:uid="{92736629-CC9D-40B8-9234-E91AE4659D14}"/>
    <hyperlink ref="G5:J5" location="'1'!B232" display="H. DESCRIPCIÓ MESURES DE SEGURETAT" xr:uid="{29FCBAC3-6F14-465B-B70B-7C79026C319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0A5C7E6B-9853-45BC-BD4B-F3A88053301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4375CA71-77DE-495F-9E8F-CB762E4CCEE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4A29B4E0-AD86-474D-8532-A64BEDC1EC1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8B69A738-CACA-4035-8B45-89B7F8061CB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2E13B972-0304-4458-B30B-F5FF64EA7C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5A40EB37-928C-47DA-9A4D-8D5FA94864D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63CA0C20-0B08-4A65-B6A3-799A338013F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790797C9-5F5B-4D77-8744-44489D8F03C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60AB2B28-85B5-40AA-B04B-2DA26D1E230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0F28FD61-8F64-4953-8718-916DDC69931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A395E784-5E09-4A1E-8008-2BAFED5C75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252EE47-97C5-4CAA-9EE6-A614E6D2A39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197EBA69-B5FC-4B67-AA30-C2FEC1D0277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F9154C6F-E1BF-4A41-820B-40100963AAC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B03F8F06-2D05-4B49-90BE-6C153B93D19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39D37661-07DE-477E-BE95-B7978EF7092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97C98-0E5A-4EDB-92BA-A223F46B1B0D}">
  <sheetPr codeName="Full13">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3AA98AC1-1779-4DBB-9E19-376F5D769696}">
      <formula1>"Sí,No"</formula1>
    </dataValidation>
    <dataValidation allowBlank="1" showInputMessage="1" showErrorMessage="1" promptTitle="Abans de respondre la cel·la:" prompt="s'ha de marcar &quot;Sí&quot; a la pregunta anterior en referència amb les transferències fora de l'EEE." sqref="C227:F230" xr:uid="{A0C1C335-957C-466F-BBCF-8246CB426B15}"/>
    <dataValidation allowBlank="1" showInputMessage="1" showErrorMessage="1" prompt="Introduir un nombre sencer del 0 al 100" sqref="N98" xr:uid="{464761CE-EADA-422F-8653-CF1DBD471226}"/>
    <dataValidation allowBlank="1" showInputMessage="1" showErrorMessage="1" prompt="Introduir un nombre sencer" sqref="H212:H213 J219" xr:uid="{D738990A-84EB-4121-AB3E-2383FCB21BC0}"/>
    <dataValidation type="list" allowBlank="1" showInputMessage="1" showErrorMessage="1" prompt="Si fos convenient, marcar un altre nivell final: Bàsic, Mitjà o Alt." sqref="M233:N233" xr:uid="{B8215FDC-6DE2-493B-BE58-095BBD7DBF45}">
      <formula1>$Y$233:$Y$236</formula1>
    </dataValidation>
    <dataValidation type="list" showInputMessage="1" showErrorMessage="1" promptTitle="En cas de marcar amb una &quot;X&quot;:" prompt="Caldrà emplenar la cel·la de lliure edició" sqref="E40:E41 K43:K50 M73 I94:I95 K94:K95 M94:M95 K90:K91 K201:K204 G218 I222" xr:uid="{A304D8FF-72F6-424C-AD2B-E8022167475D}">
      <formula1>$Z$24:$Z$25</formula1>
    </dataValidation>
    <dataValidation allowBlank="1" showInputMessage="1" showErrorMessage="1" prompt="Cel·la de lliure edició" sqref="M53:N54 F40:F41 L43:L50 J94:J95 L94:L95 N94:N95 N90:N91 M201:N204 I218 M74 L222:L223 M207 M219:N219 L212:L213 G209" xr:uid="{21E79DEE-56E2-4199-9580-406EC9B78144}"/>
    <dataValidation type="list" allowBlank="1" showInputMessage="1" showErrorMessage="1" sqref="E100:F199" xr:uid="{D402A043-FBBA-46B6-87E7-0B1EF0A4F950}">
      <formula1>$AB$100:$AB$103</formula1>
    </dataValidation>
    <dataValidation type="list" allowBlank="1" showInputMessage="1" showErrorMessage="1" sqref="D100:D199" xr:uid="{0A5B6D0B-90AA-4BC2-8A6C-FA235D6759AB}">
      <formula1>$Y$100:$Y$103</formula1>
    </dataValidation>
    <dataValidation type="list" allowBlank="1" showInputMessage="1" showErrorMessage="1" sqref="M235:N235" xr:uid="{765B6F47-A0C5-41C8-B6EB-A03192465715}">
      <formula1>$Y$233:$Y$236</formula1>
    </dataValidation>
    <dataValidation allowBlank="1" showInputMessage="1" showErrorMessage="1" promptTitle="Resposta automàtica" sqref="O88:X91 O87 X87 P93:R93 T92:W92" xr:uid="{6BD5EC3D-6AA0-4F1B-AA87-4808D9027C91}"/>
    <dataValidation type="list" allowBlank="1" showInputMessage="1" showErrorMessage="1" promptTitle="Marcar la resposta" prompt="Sí o No" sqref="M81:N82 M83 M205:N205 M84:N84 H53:H54 M51:N52 H223" xr:uid="{8B7FCD54-3041-4940-9B47-C274D69B4FAA}">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131CF75C-7383-442A-994D-5C4BF19B5A11}">
      <formula1>$Z$24:$Z$25</formula1>
    </dataValidation>
    <dataValidation type="list" allowBlank="1" showInputMessage="1" showErrorMessage="1" sqref="G94 C221:C222 E221:E222 G221:G222 G215:G217 M215:M217 K215:K217 I215:I217 E215:E218 C215:C218 C207:C208 I221 C201:C204 G207 E207:E208 I201:I202 G201:G204 E201:E204" xr:uid="{84CD9921-7769-488B-826C-DD59FED7C9C9}">
      <formula1>$Z$24:$Z$25</formula1>
    </dataValidation>
  </dataValidations>
  <hyperlinks>
    <hyperlink ref="K226:M226" r:id="rId1" display="Consulta aquesta informació en l'enllaç." xr:uid="{30618288-1EE6-4C78-818D-D40872556F7D}"/>
    <hyperlink ref="B2" location="'1'!B8" display="A. INFORMACIÓ GENERAL" xr:uid="{08AB84A9-8884-4EB1-B8D2-A6F702C1CE7B}"/>
    <hyperlink ref="B3" location="'1'!B21" display="B. ACTIVITAT DE TRACTAMENT" xr:uid="{11ED2CE4-DAD7-4EF1-AB18-0A93C5AD84FC}"/>
    <hyperlink ref="B4:F4" location="'1'!B56" display="C. CARACTERÍSTIQUES DE L'ACTIVITAT DE TRACTAMENT" xr:uid="{0EF62578-9BD3-4706-ABEF-17DF93A45CF3}"/>
    <hyperlink ref="B5:F5" location="'1'!B65" display="D. DESCRIPCIÓ I FINALITATS DE L'ACTIVITAT DE TRACTAMENT" xr:uid="{9F33620B-A952-4785-906C-35E229DECCF5}"/>
    <hyperlink ref="G2:J2" location="'1'!B86" display="E. COL·LECTIUS D'INTERESSATS" xr:uid="{F0B3EC28-8290-4C0F-B4F0-ABA238114D6F}"/>
    <hyperlink ref="G3:J3" location="'1'!B97" display="F. CONTEXT DEL TRACTAMENT" xr:uid="{208C3A6E-AB83-4FDC-82AB-958B800EDF3B}"/>
    <hyperlink ref="G4:J4" location="'1'!B211" display="G. MODEL DE TRACTAMENT" xr:uid="{31CD56E6-A9BB-40D3-A5A9-B0670E63E702}"/>
    <hyperlink ref="G5:J5" location="'1'!B232" display="H. DESCRIPCIÓ MESURES DE SEGURETAT" xr:uid="{4888F96F-17C5-4410-BB0D-0CB21C5EE525}"/>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ABC75F4F-7B29-4701-A018-AA550CE2F14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7AF60400-BC6E-415C-AF77-7DD7C46A714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1E4E22F3-2680-4134-A83D-A0AED4FECC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19FA671-7615-4806-B177-6670281D64C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11FD792-C9A6-48E3-B56D-4CC287FDE6D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728A12CD-B412-43F9-845B-A630878667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7E95D5C8-98ED-4BAE-9883-DCF8EA0F239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9A58883A-3D19-419E-A024-752E2670A87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0B727092-9683-421A-A234-FF969A469A9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1B7E52A8-B172-4F33-8A51-6B4D6EE9DB1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967763DC-5255-4F53-8A53-A2224891832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4C2E708A-9FD1-4644-8D96-DEDD6BB4558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D8565686-9F6D-41E4-A926-DBEC8BE7F31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4652E423-5B74-40CF-86E8-A30D050054D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85B7FDBB-2C68-470B-B740-EC81F5D6F42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E442D1E-0434-47D2-B33A-5BA3D6A7A9C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0CEE6-3C31-4CD9-82C5-849D7A1C41A0}">
  <sheetPr codeName="Full14">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1224AA0B-245C-4D12-A796-6480D5C2C2DD}">
      <formula1>"Sí,No"</formula1>
    </dataValidation>
    <dataValidation allowBlank="1" showInputMessage="1" showErrorMessage="1" promptTitle="Abans de respondre la cel·la:" prompt="s'ha de marcar &quot;Sí&quot; a la pregunta anterior en referència amb les transferències fora de l'EEE." sqref="C227:F230" xr:uid="{98045127-F71E-4510-BD2F-A8248F71D873}"/>
    <dataValidation allowBlank="1" showInputMessage="1" showErrorMessage="1" prompt="Introduir un nombre sencer del 0 al 100" sqref="N98" xr:uid="{899E632F-FFDB-42F1-AFE7-C9E30E01901E}"/>
    <dataValidation allowBlank="1" showInputMessage="1" showErrorMessage="1" prompt="Introduir un nombre sencer" sqref="H212:H213 J219" xr:uid="{77DD3A0C-522D-453A-822C-BA81110137E4}"/>
    <dataValidation type="list" allowBlank="1" showInputMessage="1" showErrorMessage="1" prompt="Si fos convenient, marcar un altre nivell final: Bàsic, Mitjà o Alt." sqref="M233:N233" xr:uid="{92630B5A-D53D-46BD-820B-864C8C8BC207}">
      <formula1>$Y$233:$Y$236</formula1>
    </dataValidation>
    <dataValidation type="list" showInputMessage="1" showErrorMessage="1" promptTitle="En cas de marcar amb una &quot;X&quot;:" prompt="Caldrà emplenar la cel·la de lliure edició" sqref="E40:E41 K43:K50 M73 I94:I95 K94:K95 M94:M95 K90:K91 K201:K204 G218 I222" xr:uid="{4706E960-558F-4D26-B465-F6CA398584A0}">
      <formula1>$Z$24:$Z$25</formula1>
    </dataValidation>
    <dataValidation allowBlank="1" showInputMessage="1" showErrorMessage="1" prompt="Cel·la de lliure edició" sqref="M53:N54 F40:F41 L43:L50 J94:J95 L94:L95 N94:N95 N90:N91 M201:N204 I218 M74 L222:L223 M207 M219:N219 L212:L213 G209" xr:uid="{1C03E6C7-5233-43E4-A029-84474AE47605}"/>
    <dataValidation type="list" allowBlank="1" showInputMessage="1" showErrorMessage="1" sqref="E100:F199" xr:uid="{286008E8-9E96-4A96-8A89-5FDDE7CAFFC3}">
      <formula1>$AB$100:$AB$103</formula1>
    </dataValidation>
    <dataValidation type="list" allowBlank="1" showInputMessage="1" showErrorMessage="1" sqref="D100:D199" xr:uid="{14A53C6A-62E7-44A6-8836-EF1D4CD331A0}">
      <formula1>$Y$100:$Y$103</formula1>
    </dataValidation>
    <dataValidation type="list" allowBlank="1" showInputMessage="1" showErrorMessage="1" sqref="M235:N235" xr:uid="{D7BA0DC7-D826-43A7-A6C6-1537EA3A0CAD}">
      <formula1>$Y$233:$Y$236</formula1>
    </dataValidation>
    <dataValidation allowBlank="1" showInputMessage="1" showErrorMessage="1" promptTitle="Resposta automàtica" sqref="O88:X91 O87 X87 P93:R93 T92:W92" xr:uid="{377D8238-675E-41DF-A876-A7476F9D0B39}"/>
    <dataValidation type="list" allowBlank="1" showInputMessage="1" showErrorMessage="1" promptTitle="Marcar la resposta" prompt="Sí o No" sqref="M81:N82 M83 M205:N205 M84:N84 H53:H54 M51:N52 H223" xr:uid="{C24E278B-AAE2-454C-B0CB-A6DD5736FDC8}">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BCCDA48-5B77-4581-A984-73FA33F5EA17}">
      <formula1>$Z$24:$Z$25</formula1>
    </dataValidation>
    <dataValidation type="list" allowBlank="1" showInputMessage="1" showErrorMessage="1" sqref="G94 C221:C222 E221:E222 G221:G222 G215:G217 M215:M217 K215:K217 I215:I217 E215:E218 C215:C218 C207:C208 I221 C201:C204 G207 E207:E208 I201:I202 G201:G204 E201:E204" xr:uid="{0E43F4E7-81FB-4486-A956-82011C1922CD}">
      <formula1>$Z$24:$Z$25</formula1>
    </dataValidation>
  </dataValidations>
  <hyperlinks>
    <hyperlink ref="K226:M226" r:id="rId1" display="Consulta aquesta informació en l'enllaç." xr:uid="{4E0C6C54-D1B5-407A-BDF2-F05332E3735F}"/>
    <hyperlink ref="B2" location="'1'!B8" display="A. INFORMACIÓ GENERAL" xr:uid="{408EBC5F-ED5D-4875-8E82-7C93DE1538AD}"/>
    <hyperlink ref="B3" location="'1'!B21" display="B. ACTIVITAT DE TRACTAMENT" xr:uid="{348A6AE0-7AEC-4916-ADFD-437865A02751}"/>
    <hyperlink ref="B4:F4" location="'1'!B56" display="C. CARACTERÍSTIQUES DE L'ACTIVITAT DE TRACTAMENT" xr:uid="{C57B6098-DF9A-4E1E-B24E-7A2357749EB9}"/>
    <hyperlink ref="B5:F5" location="'1'!B65" display="D. DESCRIPCIÓ I FINALITATS DE L'ACTIVITAT DE TRACTAMENT" xr:uid="{36701D3A-3254-4793-B557-163302C4B66C}"/>
    <hyperlink ref="G2:J2" location="'1'!B86" display="E. COL·LECTIUS D'INTERESSATS" xr:uid="{36D5F6E4-91FB-47A9-B8E4-0F214D333D48}"/>
    <hyperlink ref="G3:J3" location="'1'!B97" display="F. CONTEXT DEL TRACTAMENT" xr:uid="{36481E13-69C3-47CC-8082-5D1660F070A9}"/>
    <hyperlink ref="G4:J4" location="'1'!B211" display="G. MODEL DE TRACTAMENT" xr:uid="{4768955F-5E5A-465C-B74B-D7BA1CC3A6CC}"/>
    <hyperlink ref="G5:J5" location="'1'!B232" display="H. DESCRIPCIÓ MESURES DE SEGURETAT" xr:uid="{7815083C-1C39-44B4-87A6-7A8A106047F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FD06F3D0-6017-4DD3-B31E-C3BE8DB00F4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EF81DBE3-12B2-4BCA-8AA6-E545562C661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379A6282-4D35-4326-853E-143C962F2C4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FCAF2C89-4724-4E7D-ACA5-FB3F5C95D99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3F5D87F6-6AC8-46B2-8A0E-7D1C41B1471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177A27C1-5E3D-4684-958F-5199CB8E47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9D4B513E-CC56-468A-ADCD-14CCBAAC442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26339A8-9908-4B35-8B1D-051C6CCED91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3835681-BB62-43F5-B655-59D597070EE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B57CDF75-A9D4-4985-9210-539F8490083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EB31FE29-0F80-4048-82B3-EE26E6416D2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9F8393DB-4C54-4C60-BD58-D767C9E9AD2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9A4E6CCF-D815-4E36-856D-42A595FF6CF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1FAA3251-851E-4928-97AD-7FD49E7081B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5B5EFA3B-E251-4F8F-95C5-9CAF712A280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67B0EDE7-3445-418E-A8CB-9D6F254965F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3714F-4C8B-4A85-98F6-FA412756421A}">
  <sheetPr codeName="Full15">
    <tabColor rgb="FFC00000"/>
  </sheetPr>
  <dimension ref="A1:AE236"/>
  <sheetViews>
    <sheetView zoomScale="70" zoomScaleNormal="70" workbookViewId="0">
      <pane ySplit="6" topLeftCell="A7" activePane="bottomLeft" state="frozen"/>
      <selection pane="bottomLeft" activeCell="H27" sqref="H27"/>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45385D36-B346-4E42-B9A3-81164215535A}">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432F0706-158D-4172-91A3-2A6885236A77}">
      <formula1>$Z$24:$Z$25</formula1>
    </dataValidation>
    <dataValidation type="list" allowBlank="1" showInputMessage="1" showErrorMessage="1" promptTitle="Marcar la resposta" prompt="Sí o No" sqref="M81:N82 M83 M205:N205 M84:N84 H53:H54 M51:N52 H223" xr:uid="{02DF7BF1-D2CC-4E70-B414-DAABA8EAD9C4}">
      <formula1>"Sí,No"</formula1>
    </dataValidation>
    <dataValidation allowBlank="1" showInputMessage="1" showErrorMessage="1" promptTitle="Resposta automàtica" sqref="O88:X91 O87 X87 P93:R93 T92:W92" xr:uid="{1ECD21FA-C2DF-4D18-98F4-BDD12325DFF3}"/>
    <dataValidation type="list" allowBlank="1" showInputMessage="1" showErrorMessage="1" sqref="M235:N235" xr:uid="{BC378E49-089E-40F3-8EF1-5EAAD1EDF5E7}">
      <formula1>$Y$233:$Y$236</formula1>
    </dataValidation>
    <dataValidation type="list" allowBlank="1" showInputMessage="1" showErrorMessage="1" sqref="D100:D199" xr:uid="{1687B64E-9197-4845-BD1A-00B4DE1FE7AD}">
      <formula1>$Y$100:$Y$103</formula1>
    </dataValidation>
    <dataValidation type="list" allowBlank="1" showInputMessage="1" showErrorMessage="1" sqref="E100:F199" xr:uid="{31CDB48B-93CC-44CF-B935-FC872F13A358}">
      <formula1>$AB$100:$AB$103</formula1>
    </dataValidation>
    <dataValidation allowBlank="1" showInputMessage="1" showErrorMessage="1" prompt="Cel·la de lliure edició" sqref="M53:N54 F40:F41 L43:L50 J94:J95 L94:L95 N94:N95 N90:N91 M201:N204 I218 M74 L222:L223 M207 M219:N219 L212:L213 G209" xr:uid="{5EADF9F3-AD46-4F20-8003-AF2A021D2844}"/>
    <dataValidation type="list" showInputMessage="1" showErrorMessage="1" promptTitle="En cas de marcar amb una &quot;X&quot;:" prompt="Caldrà emplenar la cel·la de lliure edició" sqref="E40:E41 K43:K50 M73 I94:I95 K94:K95 M94:M95 K90:K91 K201:K204 G218 I222" xr:uid="{59734F56-7A61-4D04-A115-4EBC4735A08E}">
      <formula1>$Z$24:$Z$25</formula1>
    </dataValidation>
    <dataValidation type="list" allowBlank="1" showInputMessage="1" showErrorMessage="1" prompt="Si fos convenient, marcar un altre nivell final: Bàsic, Mitjà o Alt." sqref="M233:N233" xr:uid="{4B0B1FFC-EAA0-4466-A301-6700BFB05758}">
      <formula1>$Y$233:$Y$236</formula1>
    </dataValidation>
    <dataValidation allowBlank="1" showInputMessage="1" showErrorMessage="1" prompt="Introduir un nombre sencer" sqref="H212:H213 J219" xr:uid="{ECFAF2F4-B9E2-437E-AA5C-229E13F2DB69}"/>
    <dataValidation allowBlank="1" showInputMessage="1" showErrorMessage="1" prompt="Introduir un nombre sencer del 0 al 100" sqref="N98" xr:uid="{2BE5DC34-B29F-4775-9D65-000068506A24}"/>
    <dataValidation allowBlank="1" showInputMessage="1" showErrorMessage="1" promptTitle="Abans de respondre la cel·la:" prompt="s'ha de marcar &quot;Sí&quot; a la pregunta anterior en referència amb les transferències fora de l'EEE." sqref="C227:F230" xr:uid="{4D66226C-DD89-4B0E-BF59-EA6D6C11F3FE}"/>
    <dataValidation type="list" allowBlank="1" showInputMessage="1" showErrorMessage="1" promptTitle="Marcar la resposta" prompt="Sí o No_x000a__x000a_Cal emplenar de forma prèvia la casella de països destinataris de les dades fora de l'EEE." sqref="G227:N230" xr:uid="{2D8CCD0C-CBCF-4C33-BF67-BD5F5055B502}">
      <formula1>"Sí,No"</formula1>
    </dataValidation>
  </dataValidations>
  <hyperlinks>
    <hyperlink ref="K226:M226" r:id="rId1" display="Consulta aquesta informació en l'enllaç." xr:uid="{4E78C10F-3C08-46A9-9B13-A56B59BB4473}"/>
    <hyperlink ref="B2" location="'1'!B8" display="A. INFORMACIÓ GENERAL" xr:uid="{8B379331-C117-41FD-A690-8C946986AFDF}"/>
    <hyperlink ref="B3" location="'1'!B21" display="B. ACTIVITAT DE TRACTAMENT" xr:uid="{731578D2-77EC-41CA-899A-EC13EB448FCB}"/>
    <hyperlink ref="B4:F4" location="'1'!B56" display="C. CARACTERÍSTIQUES DE L'ACTIVITAT DE TRACTAMENT" xr:uid="{61AA543C-F655-4771-A1BC-DC3844773DEE}"/>
    <hyperlink ref="B5:F5" location="'1'!B65" display="D. DESCRIPCIÓ I FINALITATS DE L'ACTIVITAT DE TRACTAMENT" xr:uid="{027277C1-FB01-4416-95AF-9E3B478895B5}"/>
    <hyperlink ref="G2:J2" location="'1'!B86" display="E. COL·LECTIUS D'INTERESSATS" xr:uid="{3B7746F1-59D3-4250-AB75-888528814613}"/>
    <hyperlink ref="G3:J3" location="'1'!B97" display="F. CONTEXT DEL TRACTAMENT" xr:uid="{DB1FC800-9B3B-4BC7-9922-47EFAA1A4451}"/>
    <hyperlink ref="G4:J4" location="'1'!B211" display="G. MODEL DE TRACTAMENT" xr:uid="{9EBCEAA6-8A59-43DE-B3F0-98500FBE004A}"/>
    <hyperlink ref="G5:J5" location="'1'!B232" display="H. DESCRIPCIÓ MESURES DE SEGURETAT" xr:uid="{DDF5BF18-02D7-4565-98B1-E5755E8BCB4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E56B8289-81F7-4F88-B318-AE1BCC24780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5A8C6E3E-A408-4C64-87D6-C2D7D78D1C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D3AA8AB6-34D5-40F0-9D88-D0DF5BC3D2A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1A7FBA6F-65C7-432F-8563-FEF264DC373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ABCFA4C-755F-442D-A435-44D1B3DA92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E2F15341-E638-4F8A-BAA0-1C22CF81CEA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708BBE6-8861-4B37-8FA2-DC334060F59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DF78998C-77DE-4EC9-B529-310ACB02AFD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475928E-4BF8-466C-A1EA-8B59C4CADAA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DA01D7FA-BA57-4433-9E4C-C76E6922351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30A409A8-B329-4D9C-B888-47B503903A4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34C4E00C-FE94-4F82-ABBF-39372C91296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055D1073-EEFA-4585-AAAD-4CE0F32E2B1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57575C20-A97B-44C3-8984-E4698A94B86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97E7E968-73FC-44E7-BAB2-6653EDE33DC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600B1D2D-AD6E-4A36-A57A-C906575B46A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AC60-404F-4F0E-9927-3DC4A61EFCB6}">
  <sheetPr codeName="Full16">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F309F00B-F773-4F60-848C-47E72798CCC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32ADD902-579E-4E35-8089-B74CB49481FC}">
      <formula1>$Z$24:$Z$25</formula1>
    </dataValidation>
    <dataValidation type="list" allowBlank="1" showInputMessage="1" showErrorMessage="1" promptTitle="Marcar la resposta" prompt="Sí o No" sqref="M81:N82 M83 M205:N205 M84:N84 H53:H54 M51:N52 H223" xr:uid="{0F6923DC-6415-4BFE-873A-89C6B11AE6A9}">
      <formula1>"Sí,No"</formula1>
    </dataValidation>
    <dataValidation allowBlank="1" showInputMessage="1" showErrorMessage="1" promptTitle="Resposta automàtica" sqref="O88:X91 O87 X87 P93:R93 T92:W92" xr:uid="{ECF377BB-5D01-46F9-A9B2-FBBABC973A8A}"/>
    <dataValidation type="list" allowBlank="1" showInputMessage="1" showErrorMessage="1" sqref="M235:N235" xr:uid="{8CB9B603-0463-44D8-9BB1-C1CFE207E1B3}">
      <formula1>$Y$233:$Y$236</formula1>
    </dataValidation>
    <dataValidation type="list" allowBlank="1" showInputMessage="1" showErrorMessage="1" sqref="D100:D199" xr:uid="{3414E437-0E7A-47C2-89D0-799720C8B1ED}">
      <formula1>$Y$100:$Y$103</formula1>
    </dataValidation>
    <dataValidation type="list" allowBlank="1" showInputMessage="1" showErrorMessage="1" sqref="E100:F199" xr:uid="{9B204E77-59D3-4800-9127-929B0F7A9A29}">
      <formula1>$AB$100:$AB$103</formula1>
    </dataValidation>
    <dataValidation allowBlank="1" showInputMessage="1" showErrorMessage="1" prompt="Cel·la de lliure edició" sqref="M53:N54 F40:F41 L43:L50 J94:J95 L94:L95 N94:N95 N90:N91 M201:N204 I218 M74 L222:L223 M207 M219:N219 L212:L213 G209" xr:uid="{DE0CCD8F-0E23-455D-A77E-B9730A912678}"/>
    <dataValidation type="list" showInputMessage="1" showErrorMessage="1" promptTitle="En cas de marcar amb una &quot;X&quot;:" prompt="Caldrà emplenar la cel·la de lliure edició" sqref="E40:E41 K43:K50 M73 I94:I95 K94:K95 M94:M95 K90:K91 K201:K204 G218 I222" xr:uid="{BC2DB464-D3C6-4E1F-A06A-47E2C8CED392}">
      <formula1>$Z$24:$Z$25</formula1>
    </dataValidation>
    <dataValidation type="list" allowBlank="1" showInputMessage="1" showErrorMessage="1" prompt="Si fos convenient, marcar un altre nivell final: Bàsic, Mitjà o Alt." sqref="M233:N233" xr:uid="{5159BA04-667F-4241-9C68-849D6DCA5DC0}">
      <formula1>$Y$233:$Y$236</formula1>
    </dataValidation>
    <dataValidation allowBlank="1" showInputMessage="1" showErrorMessage="1" prompt="Introduir un nombre sencer" sqref="H212:H213 J219" xr:uid="{69B70853-9142-42BD-BAB9-B1BFC2102FA0}"/>
    <dataValidation allowBlank="1" showInputMessage="1" showErrorMessage="1" prompt="Introduir un nombre sencer del 0 al 100" sqref="N98" xr:uid="{F2B34C85-67FC-4FD7-ADEF-1198EB39467F}"/>
    <dataValidation allowBlank="1" showInputMessage="1" showErrorMessage="1" promptTitle="Abans de respondre la cel·la:" prompt="s'ha de marcar &quot;Sí&quot; a la pregunta anterior en referència amb les transferències fora de l'EEE." sqref="C227:F230" xr:uid="{FF8C7760-896D-440B-868D-277D00281D0C}"/>
    <dataValidation type="list" allowBlank="1" showInputMessage="1" showErrorMessage="1" promptTitle="Marcar la resposta" prompt="Sí o No_x000a__x000a_Cal emplenar de forma prèvia la casella de països destinataris de les dades fora de l'EEE." sqref="G227:N230" xr:uid="{902865E3-67D0-4891-AB18-E48BEC9E7BBF}">
      <formula1>"Sí,No"</formula1>
    </dataValidation>
  </dataValidations>
  <hyperlinks>
    <hyperlink ref="K226:M226" r:id="rId1" display="Consulta aquesta informació en l'enllaç." xr:uid="{0E482EA8-C02D-4C8C-9D44-7055642BFCE7}"/>
    <hyperlink ref="B2" location="'1'!B8" display="A. INFORMACIÓ GENERAL" xr:uid="{AA13C3A0-1324-4868-B679-42C5523AAFDE}"/>
    <hyperlink ref="B3" location="'1'!B21" display="B. ACTIVITAT DE TRACTAMENT" xr:uid="{E6948A24-ADC8-43DE-A5BE-F6D50DB4F9AC}"/>
    <hyperlink ref="B4:F4" location="'1'!B56" display="C. CARACTERÍSTIQUES DE L'ACTIVITAT DE TRACTAMENT" xr:uid="{6AF2FF4F-D8BF-4C2C-B4AC-5089A51027E1}"/>
    <hyperlink ref="B5:F5" location="'1'!B65" display="D. DESCRIPCIÓ I FINALITATS DE L'ACTIVITAT DE TRACTAMENT" xr:uid="{C9D8D93E-65BF-480D-A855-D301A2D49B41}"/>
    <hyperlink ref="G2:J2" location="'1'!B86" display="E. COL·LECTIUS D'INTERESSATS" xr:uid="{72499F5B-98F9-4CF6-A8B9-F34792D73A79}"/>
    <hyperlink ref="G3:J3" location="'1'!B97" display="F. CONTEXT DEL TRACTAMENT" xr:uid="{0B1F5B39-51DA-4DE6-8D57-F00CE001AE5E}"/>
    <hyperlink ref="G4:J4" location="'1'!B211" display="G. MODEL DE TRACTAMENT" xr:uid="{1AFBA349-2F42-4DAB-B751-C4D548DF7B22}"/>
    <hyperlink ref="G5:J5" location="'1'!B232" display="H. DESCRIPCIÓ MESURES DE SEGURETAT" xr:uid="{CC4D5E37-3300-44A3-98FD-08D965D6468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811631BE-B8FA-4ECB-8366-7DAE0BE3BFE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E7638522-630E-4C28-92F8-D37C8CEB03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A472BEA1-B9D5-456C-A863-AA60B412712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283E3F7D-D628-4C64-8DE2-90C528100FC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E14553F-EFBA-403A-A133-B8D2B47EF8C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9C2AAA80-9BF4-4F2D-A6A7-7D62E37D4F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81C2A2FA-D3BE-4124-977C-1AC44D5EC74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89A6848E-3EAF-4A83-9F9A-E5E22057A5D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75BA9D1A-11AB-4944-B1EF-344143B5AB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5F985A12-EA52-4A56-915C-F931F165026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955473F1-0457-49D9-864A-B9EEE53E5BF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63903FB6-0C47-4380-AFD6-81B7DCF734A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B7947059-7D20-4AC5-98B6-5D9AA9A8607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D69EE418-AD97-4A56-BA86-D83AAACCEC8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05A6496B-DE29-4BAE-B788-4377957B89B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C0B15605-4AD3-4B87-A472-8B7E9E1792B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B0B9E-39E0-4C0E-90A2-020B39C59CDF}">
  <sheetPr codeName="Full17">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D4A0A687-CEB4-4BB0-8F13-9A5111CF364B}">
      <formula1>"Sí,No"</formula1>
    </dataValidation>
    <dataValidation allowBlank="1" showInputMessage="1" showErrorMessage="1" promptTitle="Abans de respondre la cel·la:" prompt="s'ha de marcar &quot;Sí&quot; a la pregunta anterior en referència amb les transferències fora de l'EEE." sqref="C227:F230" xr:uid="{38D598F6-45CC-4E15-8B20-0C47E49F2F28}"/>
    <dataValidation allowBlank="1" showInputMessage="1" showErrorMessage="1" prompt="Introduir un nombre sencer del 0 al 100" sqref="N98" xr:uid="{20D0BECE-C0B9-438E-9762-3CD39BF90540}"/>
    <dataValidation allowBlank="1" showInputMessage="1" showErrorMessage="1" prompt="Introduir un nombre sencer" sqref="H212:H213 J219" xr:uid="{2E4B0FE9-C119-4FCE-8B03-945B75A795CA}"/>
    <dataValidation type="list" allowBlank="1" showInputMessage="1" showErrorMessage="1" prompt="Si fos convenient, marcar un altre nivell final: Bàsic, Mitjà o Alt." sqref="M233:N233" xr:uid="{BB6641D2-5073-4377-B844-9DCBF1331093}">
      <formula1>$Y$233:$Y$236</formula1>
    </dataValidation>
    <dataValidation type="list" showInputMessage="1" showErrorMessage="1" promptTitle="En cas de marcar amb una &quot;X&quot;:" prompt="Caldrà emplenar la cel·la de lliure edició" sqref="E40:E41 K43:K50 M73 I94:I95 K94:K95 M94:M95 K90:K91 K201:K204 G218 I222" xr:uid="{4058CB25-C23C-4885-9F91-951C96EB6BA2}">
      <formula1>$Z$24:$Z$25</formula1>
    </dataValidation>
    <dataValidation allowBlank="1" showInputMessage="1" showErrorMessage="1" prompt="Cel·la de lliure edició" sqref="M53:N54 F40:F41 L43:L50 J94:J95 L94:L95 N94:N95 N90:N91 M201:N204 I218 M74 L222:L223 M207 M219:N219 L212:L213 G209" xr:uid="{E063D856-9408-4CA5-A883-BE11635B498B}"/>
    <dataValidation type="list" allowBlank="1" showInputMessage="1" showErrorMessage="1" sqref="E100:F199" xr:uid="{CC99A252-3E58-4A1D-9C33-AB38AAD39416}">
      <formula1>$AB$100:$AB$103</formula1>
    </dataValidation>
    <dataValidation type="list" allowBlank="1" showInputMessage="1" showErrorMessage="1" sqref="D100:D199" xr:uid="{E0230122-3E4B-461C-820E-3C3CD1DD414C}">
      <formula1>$Y$100:$Y$103</formula1>
    </dataValidation>
    <dataValidation type="list" allowBlank="1" showInputMessage="1" showErrorMessage="1" sqref="M235:N235" xr:uid="{736E7FB8-0774-48D7-A937-08C6BE5D413D}">
      <formula1>$Y$233:$Y$236</formula1>
    </dataValidation>
    <dataValidation allowBlank="1" showInputMessage="1" showErrorMessage="1" promptTitle="Resposta automàtica" sqref="O88:X91 O87 X87 P93:R93 T92:W92" xr:uid="{9E27138C-A30E-4B48-A763-2AABD1E26345}"/>
    <dataValidation type="list" allowBlank="1" showInputMessage="1" showErrorMessage="1" promptTitle="Marcar la resposta" prompt="Sí o No" sqref="M81:N82 M83 M205:N205 M84:N84 H53:H54 M51:N52 H223" xr:uid="{D070C7F7-97C1-4FF0-9F4E-68FA8B84EF4E}">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3320997-DA1D-42E7-B1D0-4C04FC11D649}">
      <formula1>$Z$24:$Z$25</formula1>
    </dataValidation>
    <dataValidation type="list" allowBlank="1" showInputMessage="1" showErrorMessage="1" sqref="G94 C221:C222 E221:E222 G221:G222 G215:G217 M215:M217 K215:K217 I215:I217 E215:E218 C215:C218 C207:C208 I221 C201:C204 G207 E207:E208 I201:I202 G201:G204 E201:E204" xr:uid="{5C5C7318-9423-408B-B4C4-82C5D3A27771}">
      <formula1>$Z$24:$Z$25</formula1>
    </dataValidation>
  </dataValidations>
  <hyperlinks>
    <hyperlink ref="K226:M226" r:id="rId1" display="Consulta aquesta informació en l'enllaç." xr:uid="{FF11E571-39B8-488F-A3B3-A2DB3B61CC3F}"/>
    <hyperlink ref="B2" location="'1'!B8" display="A. INFORMACIÓ GENERAL" xr:uid="{AD44A138-28B2-466C-969E-0A4AB85BDFBA}"/>
    <hyperlink ref="B3" location="'1'!B21" display="B. ACTIVITAT DE TRACTAMENT" xr:uid="{79A4B3F0-F0BE-4EB0-A795-5443557989EC}"/>
    <hyperlink ref="B4:F4" location="'1'!B56" display="C. CARACTERÍSTIQUES DE L'ACTIVITAT DE TRACTAMENT" xr:uid="{AA267E19-CCE1-4C9F-AAC8-610205A56B98}"/>
    <hyperlink ref="B5:F5" location="'1'!B65" display="D. DESCRIPCIÓ I FINALITATS DE L'ACTIVITAT DE TRACTAMENT" xr:uid="{DB1E7B77-8540-46B2-8187-4CC86579A14C}"/>
    <hyperlink ref="G2:J2" location="'1'!B86" display="E. COL·LECTIUS D'INTERESSATS" xr:uid="{8A0A1F45-26D5-4C0B-BF4A-F5B93379AE2B}"/>
    <hyperlink ref="G3:J3" location="'1'!B97" display="F. CONTEXT DEL TRACTAMENT" xr:uid="{13009734-338D-4BE3-868A-E0E3B07B526A}"/>
    <hyperlink ref="G4:J4" location="'1'!B211" display="G. MODEL DE TRACTAMENT" xr:uid="{235E6879-21C6-472A-8392-E59BCC8340CB}"/>
    <hyperlink ref="G5:J5" location="'1'!B232" display="H. DESCRIPCIÓ MESURES DE SEGURETAT" xr:uid="{D666EDEB-3450-4F0D-ADE7-74724CA2972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C9A240B4-4477-49D5-8113-4F12FF6B5B7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C64188F0-E598-455C-915D-3839AC5CBB8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36AB2887-8B7E-4FE2-8FBE-BBB721C51B1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5D3AF4FF-42F4-4C47-AEA6-9CBAA2FE3F8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02A73034-2F7E-407D-A438-3B21A22B3D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7206FB2-C6BC-4C32-95D9-27C08ECB379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6CAE636-0C8B-4CE5-B418-785D066F122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577EFF9A-D2C4-4927-8CE3-BBA7FD580F3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A514A379-8794-4AD5-BD6B-7B6A7DD511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D5844902-7502-4A6B-90BA-B39DC687568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EE2C07E1-906C-4821-A414-ED3FCE0E66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6B78DB7A-A164-4C8F-B9E9-16AC61CE0FF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698A7968-AE40-40E6-878C-9ECABEAAEE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0A75EB23-CB36-4411-9FD4-19608F8FE2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645CC2FE-A9A9-4C3B-AD82-8F2706135B7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E379F000-6BBC-488F-8841-26622A496CC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F8EC7-65A8-426F-B30C-3F78190F5201}">
  <sheetPr codeName="Full18">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475AA632-ACB9-4C16-A230-705C4269E703}">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BEDDCB0D-8D3F-400F-B28F-515277CF5A09}">
      <formula1>$Z$24:$Z$25</formula1>
    </dataValidation>
    <dataValidation type="list" allowBlank="1" showInputMessage="1" showErrorMessage="1" promptTitle="Marcar la resposta" prompt="Sí o No" sqref="M81:N82 M83 M205:N205 M84:N84 H53:H54 M51:N52 H223" xr:uid="{66659609-2B29-464E-B080-40FE0EE4462A}">
      <formula1>"Sí,No"</formula1>
    </dataValidation>
    <dataValidation allowBlank="1" showInputMessage="1" showErrorMessage="1" promptTitle="Resposta automàtica" sqref="O88:X91 O87 X87 P93:R93 T92:W92" xr:uid="{5DA70272-60BD-4436-B28B-5F83BD597727}"/>
    <dataValidation type="list" allowBlank="1" showInputMessage="1" showErrorMessage="1" sqref="M235:N235" xr:uid="{45819430-7927-4A99-B04B-330E4F32BAD6}">
      <formula1>$Y$233:$Y$236</formula1>
    </dataValidation>
    <dataValidation type="list" allowBlank="1" showInputMessage="1" showErrorMessage="1" sqref="D100:D199" xr:uid="{FF5496E4-EC5A-4372-A86B-7384B4112673}">
      <formula1>$Y$100:$Y$103</formula1>
    </dataValidation>
    <dataValidation type="list" allowBlank="1" showInputMessage="1" showErrorMessage="1" sqref="E100:F199" xr:uid="{481CBE9D-F176-443B-B988-C226AB893046}">
      <formula1>$AB$100:$AB$103</formula1>
    </dataValidation>
    <dataValidation allowBlank="1" showInputMessage="1" showErrorMessage="1" prompt="Cel·la de lliure edició" sqref="M53:N54 F40:F41 L43:L50 J94:J95 L94:L95 N94:N95 N90:N91 M201:N204 I218 M74 L222:L223 M207 M219:N219 L212:L213 G209" xr:uid="{4814F26B-9255-4518-97D7-435A3A6D62C9}"/>
    <dataValidation type="list" showInputMessage="1" showErrorMessage="1" promptTitle="En cas de marcar amb una &quot;X&quot;:" prompt="Caldrà emplenar la cel·la de lliure edició" sqref="E40:E41 K43:K50 M73 I94:I95 K94:K95 M94:M95 K90:K91 K201:K204 G218 I222" xr:uid="{EB1C4B86-E9ED-47FE-AF74-B641C25206E9}">
      <formula1>$Z$24:$Z$25</formula1>
    </dataValidation>
    <dataValidation type="list" allowBlank="1" showInputMessage="1" showErrorMessage="1" prompt="Si fos convenient, marcar un altre nivell final: Bàsic, Mitjà o Alt." sqref="M233:N233" xr:uid="{76272955-2F54-4BE8-9713-4755A24442D9}">
      <formula1>$Y$233:$Y$236</formula1>
    </dataValidation>
    <dataValidation allowBlank="1" showInputMessage="1" showErrorMessage="1" prompt="Introduir un nombre sencer" sqref="H212:H213 J219" xr:uid="{6B001103-7154-4E36-96DE-A2497722CBE5}"/>
    <dataValidation allowBlank="1" showInputMessage="1" showErrorMessage="1" prompt="Introduir un nombre sencer del 0 al 100" sqref="N98" xr:uid="{E526965E-147D-49C3-A39A-152CFCE3F362}"/>
    <dataValidation allowBlank="1" showInputMessage="1" showErrorMessage="1" promptTitle="Abans de respondre la cel·la:" prompt="s'ha de marcar &quot;Sí&quot; a la pregunta anterior en referència amb les transferències fora de l'EEE." sqref="C227:F230" xr:uid="{4E3981C1-E904-4777-8300-38F1E91A656E}"/>
    <dataValidation type="list" allowBlank="1" showInputMessage="1" showErrorMessage="1" promptTitle="Marcar la resposta" prompt="Sí o No_x000a__x000a_Cal emplenar de forma prèvia la casella de països destinataris de les dades fora de l'EEE." sqref="G227:N230" xr:uid="{0477C1FB-2F2E-4D1F-BB66-AB2BB7FDE998}">
      <formula1>"Sí,No"</formula1>
    </dataValidation>
  </dataValidations>
  <hyperlinks>
    <hyperlink ref="K226:M226" r:id="rId1" display="Consulta aquesta informació en l'enllaç." xr:uid="{4F27C667-F83B-4637-8E8D-3E88CD26C071}"/>
    <hyperlink ref="B2" location="'1'!B8" display="A. INFORMACIÓ GENERAL" xr:uid="{31D4D679-8A9F-4D3E-9338-B5BE8E5D0AD6}"/>
    <hyperlink ref="B3" location="'1'!B21" display="B. ACTIVITAT DE TRACTAMENT" xr:uid="{1246D8D0-A4E0-42C7-AADB-718EA5CC77CC}"/>
    <hyperlink ref="B4:F4" location="'1'!B56" display="C. CARACTERÍSTIQUES DE L'ACTIVITAT DE TRACTAMENT" xr:uid="{5C5B49EF-476E-4F47-A79A-BB180ED90DAB}"/>
    <hyperlink ref="B5:F5" location="'1'!B65" display="D. DESCRIPCIÓ I FINALITATS DE L'ACTIVITAT DE TRACTAMENT" xr:uid="{010B48C8-5AA3-4F57-870E-8CC6B54FB972}"/>
    <hyperlink ref="G2:J2" location="'1'!B86" display="E. COL·LECTIUS D'INTERESSATS" xr:uid="{86672EF9-DDF9-422F-949B-53B9727E93D7}"/>
    <hyperlink ref="G3:J3" location="'1'!B97" display="F. CONTEXT DEL TRACTAMENT" xr:uid="{A3B3D326-007E-4911-940D-00D5B18123C4}"/>
    <hyperlink ref="G4:J4" location="'1'!B211" display="G. MODEL DE TRACTAMENT" xr:uid="{0DC97A27-3596-4A63-9312-F494BC481075}"/>
    <hyperlink ref="G5:J5" location="'1'!B232" display="H. DESCRIPCIÓ MESURES DE SEGURETAT" xr:uid="{DF09A128-ACD5-4778-A7AB-E04A5F035FB0}"/>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C5A9FC92-DEC0-44EA-B041-46916274168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066D4A52-9E58-4D67-9335-70647DF09E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313B6F2A-944A-4D86-A8E5-587F34644C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D88F4AED-D940-41F2-A3D5-E389B36EBEF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780A7281-2558-4310-8119-4C606CF9188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370E29BA-D569-4320-B2F3-9592F70453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4C6CB5F-EBDF-4E0B-ACDF-8BB6EDC8B3F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EA78B767-5374-4BFC-A07C-4BD7D518C9B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67581AE0-872A-4A91-8D52-2B32BEE528B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0C5056E6-08BF-4CC7-92EE-31BAC1C4A30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C81F7E34-B481-42FB-92E5-06F872D350A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32F52F74-493E-45FC-B138-CCE08220314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00FD334B-0597-4A35-A25D-FC0D2A471D8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2228996B-CCF3-4432-B59B-226F119E0E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D093C9D0-D368-4216-BE9A-0235150709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AB53474F-4938-47D6-912F-ACDE8FBFEAA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3095-A2E2-4BCB-B596-4BCEA3C165FC}">
  <sheetPr codeName="Full19">
    <tabColor rgb="FFC00000"/>
  </sheetPr>
  <dimension ref="A1:AE236"/>
  <sheetViews>
    <sheetView zoomScale="70" zoomScaleNormal="70" workbookViewId="0">
      <pane ySplit="6" topLeftCell="A14"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0EF71040-7CA3-4415-B46E-C9EE5F4A3348}">
      <formula1>"Sí,No"</formula1>
    </dataValidation>
    <dataValidation allowBlank="1" showInputMessage="1" showErrorMessage="1" promptTitle="Abans de respondre la cel·la:" prompt="s'ha de marcar &quot;Sí&quot; a la pregunta anterior en referència amb les transferències fora de l'EEE." sqref="C227:F230" xr:uid="{C6E62588-821B-40FC-862E-D6F4C008E992}"/>
    <dataValidation allowBlank="1" showInputMessage="1" showErrorMessage="1" prompt="Introduir un nombre sencer del 0 al 100" sqref="N98" xr:uid="{12851C31-B9C1-42A5-8F44-E685E0D2BADE}"/>
    <dataValidation allowBlank="1" showInputMessage="1" showErrorMessage="1" prompt="Introduir un nombre sencer" sqref="H212:H213 J219" xr:uid="{8644A7A6-6FB5-447B-B9AE-A4791DDCCD81}"/>
    <dataValidation type="list" allowBlank="1" showInputMessage="1" showErrorMessage="1" prompt="Si fos convenient, marcar un altre nivell final: Bàsic, Mitjà o Alt." sqref="M233:N233" xr:uid="{83D1D8E5-0521-450F-BBCB-D6B44E44D482}">
      <formula1>$Y$233:$Y$236</formula1>
    </dataValidation>
    <dataValidation type="list" showInputMessage="1" showErrorMessage="1" promptTitle="En cas de marcar amb una &quot;X&quot;:" prompt="Caldrà emplenar la cel·la de lliure edició" sqref="E40:E41 K43:K50 M73 I94:I95 K94:K95 M94:M95 K90:K91 K201:K204 G218 I222" xr:uid="{AA093C6B-08ED-4F41-9631-FD4DE21381F1}">
      <formula1>$Z$24:$Z$25</formula1>
    </dataValidation>
    <dataValidation allowBlank="1" showInputMessage="1" showErrorMessage="1" prompt="Cel·la de lliure edició" sqref="M53:N54 F40:F41 L43:L50 J94:J95 L94:L95 N94:N95 N90:N91 M201:N204 I218 M74 L222:L223 M207 M219:N219 L212:L213 G209" xr:uid="{35F04575-D94B-4CCA-A51C-15D060E4CFF9}"/>
    <dataValidation type="list" allowBlank="1" showInputMessage="1" showErrorMessage="1" sqref="E100:F199" xr:uid="{C1BF4DD0-C8B9-478E-AEA4-DA107EA135A9}">
      <formula1>$AB$100:$AB$103</formula1>
    </dataValidation>
    <dataValidation type="list" allowBlank="1" showInputMessage="1" showErrorMessage="1" sqref="D100:D199" xr:uid="{11A8D455-F579-484C-A8E5-6D53740B3F57}">
      <formula1>$Y$100:$Y$103</formula1>
    </dataValidation>
    <dataValidation type="list" allowBlank="1" showInputMessage="1" showErrorMessage="1" sqref="M235:N235" xr:uid="{F27FF527-3FB1-4640-A954-D62148895C9B}">
      <formula1>$Y$233:$Y$236</formula1>
    </dataValidation>
    <dataValidation allowBlank="1" showInputMessage="1" showErrorMessage="1" promptTitle="Resposta automàtica" sqref="O88:X91 O87 X87 P93:R93 T92:W92" xr:uid="{1ED83AD9-F291-4407-ADB3-78717DF64B41}"/>
    <dataValidation type="list" allowBlank="1" showInputMessage="1" showErrorMessage="1" promptTitle="Marcar la resposta" prompt="Sí o No" sqref="M81:N82 M83 M205:N205 M84:N84 H53:H54 M51:N52 H223" xr:uid="{AE7533FD-E04E-491C-A844-DEA48DBA68E3}">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F014844B-B8A1-40EB-8875-9E6E1FAE51C5}">
      <formula1>$Z$24:$Z$25</formula1>
    </dataValidation>
    <dataValidation type="list" allowBlank="1" showInputMessage="1" showErrorMessage="1" sqref="G94 C221:C222 E221:E222 G221:G222 G215:G217 M215:M217 K215:K217 I215:I217 E215:E218 C215:C218 C207:C208 I221 C201:C204 G207 E207:E208 I201:I202 G201:G204 E201:E204" xr:uid="{FB5274F4-05BF-4C5B-8C1F-334ABC20FCB0}">
      <formula1>$Z$24:$Z$25</formula1>
    </dataValidation>
  </dataValidations>
  <hyperlinks>
    <hyperlink ref="K226:M226" r:id="rId1" display="Consulta aquesta informació en l'enllaç." xr:uid="{27D49764-C02F-484C-AA88-8B4495EC5B25}"/>
    <hyperlink ref="B2" location="'1'!B8" display="A. INFORMACIÓ GENERAL" xr:uid="{9F52355C-4D5A-46D0-99FA-B2ABE9C0A0EF}"/>
    <hyperlink ref="B3" location="'1'!B21" display="B. ACTIVITAT DE TRACTAMENT" xr:uid="{2736E226-2D0C-4721-AF1E-38F5C5099B79}"/>
    <hyperlink ref="B4:F4" location="'1'!B56" display="C. CARACTERÍSTIQUES DE L'ACTIVITAT DE TRACTAMENT" xr:uid="{25F506C9-4664-49F2-AEC5-02537270C7E9}"/>
    <hyperlink ref="B5:F5" location="'1'!B65" display="D. DESCRIPCIÓ I FINALITATS DE L'ACTIVITAT DE TRACTAMENT" xr:uid="{F1F08981-F2B8-4A48-95E1-AF3F2AE3573D}"/>
    <hyperlink ref="G2:J2" location="'1'!B86" display="E. COL·LECTIUS D'INTERESSATS" xr:uid="{875984AF-1264-465A-82A7-721226AFB9E0}"/>
    <hyperlink ref="G3:J3" location="'1'!B97" display="F. CONTEXT DEL TRACTAMENT" xr:uid="{6E52BC5C-C46A-4688-8F88-7C8D29E2EF80}"/>
    <hyperlink ref="G4:J4" location="'1'!B211" display="G. MODEL DE TRACTAMENT" xr:uid="{C3275B09-AB33-40EF-85F9-E5BAA7E524DC}"/>
    <hyperlink ref="G5:J5" location="'1'!B232" display="H. DESCRIPCIÓ MESURES DE SEGURETAT" xr:uid="{9F125D6C-883C-4603-B34A-D753BF6EE5F4}"/>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8C85F46B-1BF4-46FC-AF9E-F867BADEB89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A503697F-6DF4-46BA-949E-1BCADF3F9B2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97A66D53-C2D2-4DD1-8B95-5AEA901CD31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70C7C7AA-05FF-41FC-8C83-7B2DB20899E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2AAC6B65-821A-4ADD-8E29-A71F6D3DE1B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5A02A11F-ED45-4E6B-BD3B-5B7554A8518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ABF9FA15-85F4-4CD8-BD0D-65358417B1C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08B0C73-9541-4EB2-8B3B-B48060F44ED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37CE7F9-26BE-4FB2-B128-4D47FFBD2E4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8CD3F665-7E81-4F6F-BCEA-5683D405E08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E14C60DB-C2FB-4DA9-9759-BF840CA6CD9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8A23C552-2B44-4764-8ECC-44407922228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FD6BE3FE-D2B4-4956-8DB8-C04D5A47F94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EFFB6F99-2C9A-40BB-AF2C-A0DFD12565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9C4C9CC1-D2C0-465E-945F-016611B24ED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B9AAAE8C-372E-49B6-9B51-15C74F3172F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256D0-AA0C-44F3-B290-F527EB508918}">
  <sheetPr codeName="Full20">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F236966E-373A-49E8-AEE4-2E3C7E0591C5}">
      <formula1>"Sí,No"</formula1>
    </dataValidation>
    <dataValidation allowBlank="1" showInputMessage="1" showErrorMessage="1" promptTitle="Abans de respondre la cel·la:" prompt="s'ha de marcar &quot;Sí&quot; a la pregunta anterior en referència amb les transferències fora de l'EEE." sqref="C227:F230" xr:uid="{CBF27736-4898-478F-A1E8-6EF906AE1317}"/>
    <dataValidation allowBlank="1" showInputMessage="1" showErrorMessage="1" prompt="Introduir un nombre sencer del 0 al 100" sqref="N98" xr:uid="{89A36307-53F5-46B9-A8ED-BBDBC7750CF0}"/>
    <dataValidation allowBlank="1" showInputMessage="1" showErrorMessage="1" prompt="Introduir un nombre sencer" sqref="H212:H213 J219" xr:uid="{4C17528D-0C4C-4619-BE64-49030708EFCD}"/>
    <dataValidation type="list" allowBlank="1" showInputMessage="1" showErrorMessage="1" prompt="Si fos convenient, marcar un altre nivell final: Bàsic, Mitjà o Alt." sqref="M233:N233" xr:uid="{5EA756B3-5392-4F99-9EC1-57AC8577D362}">
      <formula1>$Y$233:$Y$236</formula1>
    </dataValidation>
    <dataValidation type="list" showInputMessage="1" showErrorMessage="1" promptTitle="En cas de marcar amb una &quot;X&quot;:" prompt="Caldrà emplenar la cel·la de lliure edició" sqref="E40:E41 K43:K50 M73 I94:I95 K94:K95 M94:M95 K90:K91 K201:K204 G218 I222" xr:uid="{75BC81CF-B255-4ADD-A764-071FD68736C9}">
      <formula1>$Z$24:$Z$25</formula1>
    </dataValidation>
    <dataValidation allowBlank="1" showInputMessage="1" showErrorMessage="1" prompt="Cel·la de lliure edició" sqref="M53:N54 F40:F41 L43:L50 J94:J95 L94:L95 N94:N95 N90:N91 M201:N204 I218 M74 L222:L223 M207 M219:N219 L212:L213 G209" xr:uid="{17553293-F831-4CE2-AD56-E7186561D50D}"/>
    <dataValidation type="list" allowBlank="1" showInputMessage="1" showErrorMessage="1" sqref="E100:F199" xr:uid="{AF7DBC44-F1AA-411B-BD83-5EE3134EC081}">
      <formula1>$AB$100:$AB$103</formula1>
    </dataValidation>
    <dataValidation type="list" allowBlank="1" showInputMessage="1" showErrorMessage="1" sqref="D100:D199" xr:uid="{BFD274A8-4E02-4AE8-A29D-AC7FF4BAF56E}">
      <formula1>$Y$100:$Y$103</formula1>
    </dataValidation>
    <dataValidation type="list" allowBlank="1" showInputMessage="1" showErrorMessage="1" sqref="M235:N235" xr:uid="{1F3E0CFE-6F95-4B66-9D01-773BBAE8E49C}">
      <formula1>$Y$233:$Y$236</formula1>
    </dataValidation>
    <dataValidation allowBlank="1" showInputMessage="1" showErrorMessage="1" promptTitle="Resposta automàtica" sqref="O88:X91 O87 X87 P93:R93 T92:W92" xr:uid="{93E1A3F2-423B-4E2A-99BE-24F64CC3D415}"/>
    <dataValidation type="list" allowBlank="1" showInputMessage="1" showErrorMessage="1" promptTitle="Marcar la resposta" prompt="Sí o No" sqref="M81:N82 M83 M205:N205 M84:N84 H53:H54 M51:N52 H223" xr:uid="{914F7EFA-BA9A-4455-91B5-C595922295F5}">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6E8562CE-084C-4516-912C-E3BCD2D91400}">
      <formula1>$Z$24:$Z$25</formula1>
    </dataValidation>
    <dataValidation type="list" allowBlank="1" showInputMessage="1" showErrorMessage="1" sqref="G94 C221:C222 E221:E222 G221:G222 G215:G217 M215:M217 K215:K217 I215:I217 E215:E218 C215:C218 C207:C208 I221 C201:C204 G207 E207:E208 I201:I202 G201:G204 E201:E204" xr:uid="{C987AAC0-7ACE-445D-B341-0CF21AED5A28}">
      <formula1>$Z$24:$Z$25</formula1>
    </dataValidation>
  </dataValidations>
  <hyperlinks>
    <hyperlink ref="K226:M226" r:id="rId1" display="Consulta aquesta informació en l'enllaç." xr:uid="{0B724F25-367D-4D87-ABBE-A89840F40D10}"/>
    <hyperlink ref="B2" location="'1'!B8" display="A. INFORMACIÓ GENERAL" xr:uid="{7A815733-9437-409D-B443-36A519F4B4F8}"/>
    <hyperlink ref="B3" location="'1'!B21" display="B. ACTIVITAT DE TRACTAMENT" xr:uid="{FE720D12-528A-401A-939A-50969C2A6268}"/>
    <hyperlink ref="B4:F4" location="'1'!B56" display="C. CARACTERÍSTIQUES DE L'ACTIVITAT DE TRACTAMENT" xr:uid="{A29175DA-9460-4417-AA30-E938BFF58A97}"/>
    <hyperlink ref="B5:F5" location="'1'!B65" display="D. DESCRIPCIÓ I FINALITATS DE L'ACTIVITAT DE TRACTAMENT" xr:uid="{4D63B4EE-C011-4E61-A4C1-8DCD5FDBA360}"/>
    <hyperlink ref="G2:J2" location="'1'!B86" display="E. COL·LECTIUS D'INTERESSATS" xr:uid="{272CE23F-4EF3-4215-8A5E-C4B73A4D60FD}"/>
    <hyperlink ref="G3:J3" location="'1'!B97" display="F. CONTEXT DEL TRACTAMENT" xr:uid="{48E9273D-516E-4C73-B44C-A1DE7E5E73D7}"/>
    <hyperlink ref="G4:J4" location="'1'!B211" display="G. MODEL DE TRACTAMENT" xr:uid="{97B0D884-4307-4799-85C7-37CC42EFC8D0}"/>
    <hyperlink ref="G5:J5" location="'1'!B232" display="H. DESCRIPCIÓ MESURES DE SEGURETAT" xr:uid="{745BEE02-C6BA-4287-9146-CE717BDB81EC}"/>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4FEC4231-70FA-4A90-B051-496C2AB5B26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BCA33A28-AC6A-4B66-9369-B9492A780F0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F868951B-355F-4EAB-8CA2-5C5834812C6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42AEDCBD-C1E2-4F42-8F61-56A2F3D702D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63D1F1F4-565D-4B83-8F4A-CB96E76839A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8A51B3F0-8567-4B9D-AF7C-01098899866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FBD00D5B-A77F-4EC3-AF32-6B939ACBFEA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3CB8AA06-D9EF-4593-9608-1229C6CFE93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08BAF1D-4575-4B90-B352-AEB130AAB73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E7DE0A02-D976-4D81-B36F-BD9F4980D3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07730DFB-CB2C-47BB-B7E0-E0FD5B34B4B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95B30EBE-26A5-4A73-BF15-2D08E5476B9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EEB1C5AF-0386-422B-8720-216364803B7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5B6FCED4-5D8C-4910-8930-D53AE4903E1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C8C3947A-EC77-42C1-8E1B-5FD6337C367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9A6453A-7DB8-49BF-8E42-0C7BBBA267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2FB15-57C6-4F25-AA1D-18A8E6DF5499}">
  <sheetPr codeName="Full21">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51FFC491-E4AC-4F7F-90BB-F2F98F8D8359}">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BDAD7CBE-C341-45DB-A3C8-7D8825DF4808}">
      <formula1>$Z$24:$Z$25</formula1>
    </dataValidation>
    <dataValidation type="list" allowBlank="1" showInputMessage="1" showErrorMessage="1" promptTitle="Marcar la resposta" prompt="Sí o No" sqref="M81:N82 M83 M205:N205 M84:N84 H53:H54 M51:N52 H223" xr:uid="{247C91C7-2BC3-4EDC-96E6-7D5D1FD84B53}">
      <formula1>"Sí,No"</formula1>
    </dataValidation>
    <dataValidation allowBlank="1" showInputMessage="1" showErrorMessage="1" promptTitle="Resposta automàtica" sqref="O88:X91 O87 X87 P93:R93 T92:W92" xr:uid="{7BCA7FA6-9CAB-49EC-8B01-4BE6442DA37B}"/>
    <dataValidation type="list" allowBlank="1" showInputMessage="1" showErrorMessage="1" sqref="M235:N235" xr:uid="{00D93905-9802-42AD-90C0-8FBE4788374B}">
      <formula1>$Y$233:$Y$236</formula1>
    </dataValidation>
    <dataValidation type="list" allowBlank="1" showInputMessage="1" showErrorMessage="1" sqref="D100:D199" xr:uid="{6767B5B5-71D9-4B8A-97ED-91A6B337224B}">
      <formula1>$Y$100:$Y$103</formula1>
    </dataValidation>
    <dataValidation type="list" allowBlank="1" showInputMessage="1" showErrorMessage="1" sqref="E100:F199" xr:uid="{FD7857F7-B9AC-4EB3-B350-023969769233}">
      <formula1>$AB$100:$AB$103</formula1>
    </dataValidation>
    <dataValidation allowBlank="1" showInputMessage="1" showErrorMessage="1" prompt="Cel·la de lliure edició" sqref="M53:N54 F40:F41 L43:L50 J94:J95 L94:L95 N94:N95 N90:N91 M201:N204 I218 M74 L222:L223 M207 M219:N219 L212:L213 G209" xr:uid="{0ACC2B54-D698-4DE3-9D58-99BB5606743B}"/>
    <dataValidation type="list" showInputMessage="1" showErrorMessage="1" promptTitle="En cas de marcar amb una &quot;X&quot;:" prompt="Caldrà emplenar la cel·la de lliure edició" sqref="E40:E41 K43:K50 M73 I94:I95 K94:K95 M94:M95 K90:K91 K201:K204 G218 I222" xr:uid="{384B1F73-7EB2-4D6A-9BB3-AC2C0553FD0C}">
      <formula1>$Z$24:$Z$25</formula1>
    </dataValidation>
    <dataValidation type="list" allowBlank="1" showInputMessage="1" showErrorMessage="1" prompt="Si fos convenient, marcar un altre nivell final: Bàsic, Mitjà o Alt." sqref="M233:N233" xr:uid="{E1264D39-1B0A-404E-A6A6-695636B4DCBC}">
      <formula1>$Y$233:$Y$236</formula1>
    </dataValidation>
    <dataValidation allowBlank="1" showInputMessage="1" showErrorMessage="1" prompt="Introduir un nombre sencer" sqref="H212:H213 J219" xr:uid="{F41B35DF-412F-4023-AF3C-260A5FD86973}"/>
    <dataValidation allowBlank="1" showInputMessage="1" showErrorMessage="1" prompt="Introduir un nombre sencer del 0 al 100" sqref="N98" xr:uid="{6F9343D0-D494-451B-BA1E-F98896BB10F5}"/>
    <dataValidation allowBlank="1" showInputMessage="1" showErrorMessage="1" promptTitle="Abans de respondre la cel·la:" prompt="s'ha de marcar &quot;Sí&quot; a la pregunta anterior en referència amb les transferències fora de l'EEE." sqref="C227:F230" xr:uid="{37928D78-AE75-44C7-A5CC-364FD2211BE8}"/>
    <dataValidation type="list" allowBlank="1" showInputMessage="1" showErrorMessage="1" promptTitle="Marcar la resposta" prompt="Sí o No_x000a__x000a_Cal emplenar de forma prèvia la casella de països destinataris de les dades fora de l'EEE." sqref="G227:N230" xr:uid="{0811DD9E-DFFA-4393-975C-B93E56B4C279}">
      <formula1>"Sí,No"</formula1>
    </dataValidation>
  </dataValidations>
  <hyperlinks>
    <hyperlink ref="K226:M226" r:id="rId1" display="Consulta aquesta informació en l'enllaç." xr:uid="{E0AABB7B-F2CB-4ED1-BA17-A9CF4CA0B4B2}"/>
    <hyperlink ref="B2" location="'1'!B8" display="A. INFORMACIÓ GENERAL" xr:uid="{9205CDBA-593B-4152-BEE1-C8933C757F4F}"/>
    <hyperlink ref="B3" location="'1'!B21" display="B. ACTIVITAT DE TRACTAMENT" xr:uid="{52FE91C0-FF3B-4ED3-BFBC-B821DC1DE83B}"/>
    <hyperlink ref="B4:F4" location="'1'!B56" display="C. CARACTERÍSTIQUES DE L'ACTIVITAT DE TRACTAMENT" xr:uid="{CD0D1360-5B50-4DE3-89EB-6DA0233F0548}"/>
    <hyperlink ref="B5:F5" location="'1'!B65" display="D. DESCRIPCIÓ I FINALITATS DE L'ACTIVITAT DE TRACTAMENT" xr:uid="{7B288BF5-0EBC-426A-856B-453B08DE94BC}"/>
    <hyperlink ref="G2:J2" location="'1'!B86" display="E. COL·LECTIUS D'INTERESSATS" xr:uid="{804206CE-8791-4E92-8ED0-A6E535970242}"/>
    <hyperlink ref="G3:J3" location="'1'!B97" display="F. CONTEXT DEL TRACTAMENT" xr:uid="{1E78CFCB-9F4E-4A82-A3FE-F0F0FC0C277D}"/>
    <hyperlink ref="G4:J4" location="'1'!B211" display="G. MODEL DE TRACTAMENT" xr:uid="{0A9513D8-B522-4E42-BB4A-6E2FEEBB670F}"/>
    <hyperlink ref="G5:J5" location="'1'!B232" display="H. DESCRIPCIÓ MESURES DE SEGURETAT" xr:uid="{476F802B-AF93-44E6-A5E5-82C1E49FC91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1363F8BB-F3AC-4A4E-98D4-4F090614119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838B98CB-B705-4A94-A59A-A47DE086CF9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24D353F8-5A80-471D-B950-29534038AE6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7770FC7C-C3CA-4148-8E65-3A2639059F5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D3376105-7717-4880-B7FC-AD4F2E4B979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08FC8435-DF6A-4219-840D-25E8E78108A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9C5FEB71-678C-45EF-B7B7-409E1854BE1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469B0FAD-9A2A-48D9-8D10-53A2F6E2AEA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EC3DF739-567E-4FDD-A142-FF6080D9FC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1AFC657B-F1C1-42BD-B303-F6D73500FCE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0BE12A1A-4835-4FD6-BEA8-E5A8EF129B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82BDE8A5-95A2-469B-8367-C8AA38E59A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4F2BEE39-C453-4215-BB5B-46C92BCB718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923D729A-AA2B-4B9C-AE4B-8762B41694F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61D7193F-9448-4039-98B2-FFC7295352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4424EE02-CF2C-4483-B23B-B25D335B8FE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5C199-CF8A-45C1-8EB7-E4E2EA4E1CC1}">
  <sheetPr codeName="Full22">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203EF05B-7B33-4CD8-AAA4-A5107234A4A4}">
      <formula1>"Sí,No"</formula1>
    </dataValidation>
    <dataValidation allowBlank="1" showInputMessage="1" showErrorMessage="1" promptTitle="Abans de respondre la cel·la:" prompt="s'ha de marcar &quot;Sí&quot; a la pregunta anterior en referència amb les transferències fora de l'EEE." sqref="C227:F230" xr:uid="{FA7E9DF2-919B-423C-AE2B-A5A217AE823A}"/>
    <dataValidation allowBlank="1" showInputMessage="1" showErrorMessage="1" prompt="Introduir un nombre sencer del 0 al 100" sqref="N98" xr:uid="{7DB2A834-223A-43AB-96DA-466049871DBC}"/>
    <dataValidation allowBlank="1" showInputMessage="1" showErrorMessage="1" prompt="Introduir un nombre sencer" sqref="H212:H213 J219" xr:uid="{A3C02985-1C78-4D65-A52D-FB3DBBB03BD6}"/>
    <dataValidation type="list" allowBlank="1" showInputMessage="1" showErrorMessage="1" prompt="Si fos convenient, marcar un altre nivell final: Bàsic, Mitjà o Alt." sqref="M233:N233" xr:uid="{7E7170F9-AEDE-4E9B-826E-BDAB43347522}">
      <formula1>$Y$233:$Y$236</formula1>
    </dataValidation>
    <dataValidation type="list" showInputMessage="1" showErrorMessage="1" promptTitle="En cas de marcar amb una &quot;X&quot;:" prompt="Caldrà emplenar la cel·la de lliure edició" sqref="E40:E41 K43:K50 M73 I94:I95 K94:K95 M94:M95 K90:K91 K201:K204 G218 I222" xr:uid="{D41F2964-CF81-4876-A88A-22E8FD0FE405}">
      <formula1>$Z$24:$Z$25</formula1>
    </dataValidation>
    <dataValidation allowBlank="1" showInputMessage="1" showErrorMessage="1" prompt="Cel·la de lliure edició" sqref="M53:N54 F40:F41 L43:L50 J94:J95 L94:L95 N94:N95 N90:N91 M201:N204 I218 M74 L222:L223 M207 M219:N219 L212:L213 G209" xr:uid="{2DAB11BB-FCE7-4F12-BC70-E1E38AE57F1B}"/>
    <dataValidation type="list" allowBlank="1" showInputMessage="1" showErrorMessage="1" sqref="E100:F199" xr:uid="{00AFFB0E-5326-4C6A-AFEB-3A6F70C2413A}">
      <formula1>$AB$100:$AB$103</formula1>
    </dataValidation>
    <dataValidation type="list" allowBlank="1" showInputMessage="1" showErrorMessage="1" sqref="D100:D199" xr:uid="{D3FD9E93-772B-4423-AC1B-8497C1E0B5F2}">
      <formula1>$Y$100:$Y$103</formula1>
    </dataValidation>
    <dataValidation type="list" allowBlank="1" showInputMessage="1" showErrorMessage="1" sqref="M235:N235" xr:uid="{B0BC3551-5B95-4BC5-B8D9-01C9D385BABE}">
      <formula1>$Y$233:$Y$236</formula1>
    </dataValidation>
    <dataValidation allowBlank="1" showInputMessage="1" showErrorMessage="1" promptTitle="Resposta automàtica" sqref="O88:X91 O87 X87 P93:R93 T92:W92" xr:uid="{E08162D6-1C4A-4B0C-AF41-59238A63CD57}"/>
    <dataValidation type="list" allowBlank="1" showInputMessage="1" showErrorMessage="1" promptTitle="Marcar la resposta" prompt="Sí o No" sqref="M81:N82 M83 M205:N205 M84:N84 H53:H54 M51:N52 H223" xr:uid="{405280B5-8704-4DD2-A097-697C5D1DDEE3}">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91DDBFB-72F8-4CFB-AE9A-F71CC07A0C38}">
      <formula1>$Z$24:$Z$25</formula1>
    </dataValidation>
    <dataValidation type="list" allowBlank="1" showInputMessage="1" showErrorMessage="1" sqref="G94 C221:C222 E221:E222 G221:G222 G215:G217 M215:M217 K215:K217 I215:I217 E215:E218 C215:C218 C207:C208 I221 C201:C204 G207 E207:E208 I201:I202 G201:G204 E201:E204" xr:uid="{A3497CC2-A6F8-483B-BB90-5A114799AAD2}">
      <formula1>$Z$24:$Z$25</formula1>
    </dataValidation>
  </dataValidations>
  <hyperlinks>
    <hyperlink ref="K226:M226" r:id="rId1" display="Consulta aquesta informació en l'enllaç." xr:uid="{9B8AD855-7C4E-4C74-BD52-DECB2BD67BFC}"/>
    <hyperlink ref="B2" location="'1'!B8" display="A. INFORMACIÓ GENERAL" xr:uid="{29EA4E20-523D-4443-991C-8AD23630C59F}"/>
    <hyperlink ref="B3" location="'1'!B21" display="B. ACTIVITAT DE TRACTAMENT" xr:uid="{8C28D9FE-E5F0-459F-90B7-26D59481B8D9}"/>
    <hyperlink ref="B4:F4" location="'1'!B56" display="C. CARACTERÍSTIQUES DE L'ACTIVITAT DE TRACTAMENT" xr:uid="{395FBE37-B330-4FA6-9B3C-D486AF46D2E5}"/>
    <hyperlink ref="B5:F5" location="'1'!B65" display="D. DESCRIPCIÓ I FINALITATS DE L'ACTIVITAT DE TRACTAMENT" xr:uid="{4BE745F7-F0AE-4F2F-BBB3-6B0C02296D1A}"/>
    <hyperlink ref="G2:J2" location="'1'!B86" display="E. COL·LECTIUS D'INTERESSATS" xr:uid="{B162ACCA-54CA-4999-AE94-6DAE41580991}"/>
    <hyperlink ref="G3:J3" location="'1'!B97" display="F. CONTEXT DEL TRACTAMENT" xr:uid="{8FB1D999-A181-4D08-A0A5-449247A94C3B}"/>
    <hyperlink ref="G4:J4" location="'1'!B211" display="G. MODEL DE TRACTAMENT" xr:uid="{0AC82237-06F5-4266-821A-44277B7DAFD7}"/>
    <hyperlink ref="G5:J5" location="'1'!B232" display="H. DESCRIPCIÓ MESURES DE SEGURETAT" xr:uid="{EE0D1B52-73DE-4EFE-9A11-8E89B607A780}"/>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E409B726-2354-4E7A-99D8-E6762FFA9EE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921F61AB-8204-40C1-B183-79AA1DB4056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DC71A38E-6EBA-487E-8148-F6E925CAEC7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90DD77A3-8040-411D-B32F-3EE4522C45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F864C858-AFF7-46B4-A9CB-1176298E30C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F993B623-5BA3-40C6-8BCF-18EDB871253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C93805B-936A-47E3-B63C-963ED22AD15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3D2D4054-4EB3-4734-B726-5A8867787E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7AA15591-0794-4A66-A938-1F5A6E4703A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3139C421-8E5B-4E23-BBA8-A37A642E7C5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72DEB87E-3E90-45D6-81D8-6BA6FF02143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5F18D84C-1B87-40C2-B0E4-02BAF560210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C52BA366-E3C6-414C-87FE-FEF7BDE93C7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498EE264-C74C-4A99-BD64-6AFB9BF2DEE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D6886344-5CD0-4BE4-932F-EE990249B45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926171B-AC28-4068-9AEB-B6260F192CD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C6D38-187C-41E8-93A1-414CA776B5E1}">
  <sheetPr codeName="Full23">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265FD36D-E685-40FF-A9F8-483F3FA871A4}">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F6A74D93-F5F2-4415-B17D-BB570F11CA3B}">
      <formula1>$Z$24:$Z$25</formula1>
    </dataValidation>
    <dataValidation type="list" allowBlank="1" showInputMessage="1" showErrorMessage="1" promptTitle="Marcar la resposta" prompt="Sí o No" sqref="M81:N82 M83 M205:N205 M84:N84 H53:H54 M51:N52 H223" xr:uid="{26683F4B-5C7E-4574-957C-118AFD7A00DC}">
      <formula1>"Sí,No"</formula1>
    </dataValidation>
    <dataValidation allowBlank="1" showInputMessage="1" showErrorMessage="1" promptTitle="Resposta automàtica" sqref="O88:X91 O87 X87 P93:R93 T92:W92" xr:uid="{A1F4B24F-712A-4079-A5E1-A08917875C36}"/>
    <dataValidation type="list" allowBlank="1" showInputMessage="1" showErrorMessage="1" sqref="M235:N235" xr:uid="{6DC00303-4CF4-41D1-8589-E7C62F95EDA9}">
      <formula1>$Y$233:$Y$236</formula1>
    </dataValidation>
    <dataValidation type="list" allowBlank="1" showInputMessage="1" showErrorMessage="1" sqref="D100:D199" xr:uid="{54D8A649-DB5D-4423-9BB2-DF313F6125B7}">
      <formula1>$Y$100:$Y$103</formula1>
    </dataValidation>
    <dataValidation type="list" allowBlank="1" showInputMessage="1" showErrorMessage="1" sqref="E100:F199" xr:uid="{B4909319-F1B7-4C40-A758-89667BC88B94}">
      <formula1>$AB$100:$AB$103</formula1>
    </dataValidation>
    <dataValidation allowBlank="1" showInputMessage="1" showErrorMessage="1" prompt="Cel·la de lliure edició" sqref="M53:N54 F40:F41 L43:L50 J94:J95 L94:L95 N94:N95 N90:N91 M201:N204 I218 M74 L222:L223 M207 M219:N219 L212:L213 G209" xr:uid="{732BFA17-9A0E-403B-9959-F185251D92D0}"/>
    <dataValidation type="list" showInputMessage="1" showErrorMessage="1" promptTitle="En cas de marcar amb una &quot;X&quot;:" prompt="Caldrà emplenar la cel·la de lliure edició" sqref="E40:E41 K43:K50 M73 I94:I95 K94:K95 M94:M95 K90:K91 K201:K204 G218 I222" xr:uid="{1D789BB7-47D2-42CB-B633-735FDA36CF3F}">
      <formula1>$Z$24:$Z$25</formula1>
    </dataValidation>
    <dataValidation type="list" allowBlank="1" showInputMessage="1" showErrorMessage="1" prompt="Si fos convenient, marcar un altre nivell final: Bàsic, Mitjà o Alt." sqref="M233:N233" xr:uid="{76F612D8-E3C4-4685-AC3A-6BF184D7AF2B}">
      <formula1>$Y$233:$Y$236</formula1>
    </dataValidation>
    <dataValidation allowBlank="1" showInputMessage="1" showErrorMessage="1" prompt="Introduir un nombre sencer" sqref="H212:H213 J219" xr:uid="{25D4D8D0-B7CA-4F19-A371-E599A035F0E1}"/>
    <dataValidation allowBlank="1" showInputMessage="1" showErrorMessage="1" prompt="Introduir un nombre sencer del 0 al 100" sqref="N98" xr:uid="{82949E06-F4C7-4F66-9F48-0B0DE5E039FF}"/>
    <dataValidation allowBlank="1" showInputMessage="1" showErrorMessage="1" promptTitle="Abans de respondre la cel·la:" prompt="s'ha de marcar &quot;Sí&quot; a la pregunta anterior en referència amb les transferències fora de l'EEE." sqref="C227:F230" xr:uid="{784D4F04-F4B6-4E4F-99FF-49BBA0B8645F}"/>
    <dataValidation type="list" allowBlank="1" showInputMessage="1" showErrorMessage="1" promptTitle="Marcar la resposta" prompt="Sí o No_x000a__x000a_Cal emplenar de forma prèvia la casella de països destinataris de les dades fora de l'EEE." sqref="G227:N230" xr:uid="{EC5BCCA0-4790-4017-B99A-F2FB48E9CA09}">
      <formula1>"Sí,No"</formula1>
    </dataValidation>
  </dataValidations>
  <hyperlinks>
    <hyperlink ref="K226:M226" r:id="rId1" display="Consulta aquesta informació en l'enllaç." xr:uid="{524B7810-1925-4508-9076-C811116BEBFD}"/>
    <hyperlink ref="B2" location="'1'!B8" display="A. INFORMACIÓ GENERAL" xr:uid="{5294AD39-F10C-47DD-99A8-BBC1A212B229}"/>
    <hyperlink ref="B3" location="'1'!B21" display="B. ACTIVITAT DE TRACTAMENT" xr:uid="{84960C90-F1E2-4572-AEAA-5C3B85FECBA1}"/>
    <hyperlink ref="B4:F4" location="'1'!B56" display="C. CARACTERÍSTIQUES DE L'ACTIVITAT DE TRACTAMENT" xr:uid="{79D5A7E9-C78C-401C-94A9-DAB436D95594}"/>
    <hyperlink ref="B5:F5" location="'1'!B65" display="D. DESCRIPCIÓ I FINALITATS DE L'ACTIVITAT DE TRACTAMENT" xr:uid="{36903FD0-18AB-4DBF-8F09-1CD6E4E6B475}"/>
    <hyperlink ref="G2:J2" location="'1'!B86" display="E. COL·LECTIUS D'INTERESSATS" xr:uid="{4B37164F-AF72-45B2-8212-835655430754}"/>
    <hyperlink ref="G3:J3" location="'1'!B97" display="F. CONTEXT DEL TRACTAMENT" xr:uid="{FED77323-9C38-4082-BDB8-5944F79E118A}"/>
    <hyperlink ref="G4:J4" location="'1'!B211" display="G. MODEL DE TRACTAMENT" xr:uid="{D53748FE-9D40-4F36-B675-DB2928E28358}"/>
    <hyperlink ref="G5:J5" location="'1'!B232" display="H. DESCRIPCIÓ MESURES DE SEGURETAT" xr:uid="{B6D0005E-0176-4512-BE64-900C2AEF234E}"/>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E2F47ED1-0891-42FC-B988-E6236F65D17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37503575-41FF-4E90-8E7C-2C5FF676CAB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B803D5C2-D690-4E87-A911-BAB26F7816E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CDD086D8-E29A-4677-B26C-CB148419CC0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127FADBC-654E-44BB-9D37-3F124D09A52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482D0459-9EB3-4B93-A589-6D0227BCFB3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E47930F2-6AB9-4CC8-BC39-E1D0669383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62F9D381-B6AC-469B-9359-232FBF5CDA0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8A1665AE-1275-499C-BBB3-4E7BFDDA5F5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28F2C22C-F973-4DAA-B1B4-B9AECA728DF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FA0AE92B-41A6-4A95-A82B-AB1C87A209A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C7235B19-3FC3-4494-B7BA-83C49AEB9D2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8B84076A-D061-470D-957E-8DA5DDD129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E7797243-5A5C-4526-89A6-A007E00EFB9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E93C4B0-B551-4C46-98AC-CC43A0800A1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9D84A463-D080-4CC8-8119-ADE264A6AFF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DB36D-D1DB-4EDF-AE77-5090F7FCD357}">
  <sheetPr codeName="Full24">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8F55D643-24F8-424A-AEB5-22C9EB21F086}">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D65F3A0C-0447-40A2-AA74-3E0A56A6ED3C}">
      <formula1>$Z$24:$Z$25</formula1>
    </dataValidation>
    <dataValidation type="list" allowBlank="1" showInputMessage="1" showErrorMessage="1" promptTitle="Marcar la resposta" prompt="Sí o No" sqref="M81:N82 M83 M205:N205 M84:N84 H53:H54 M51:N52 H223" xr:uid="{43C788E2-FB05-4753-AF32-F1BAB2C69772}">
      <formula1>"Sí,No"</formula1>
    </dataValidation>
    <dataValidation allowBlank="1" showInputMessage="1" showErrorMessage="1" promptTitle="Resposta automàtica" sqref="O88:X91 O87 X87 P93:R93 T92:W92" xr:uid="{66E8D666-1F0D-4913-90D3-F736DD9F8157}"/>
    <dataValidation type="list" allowBlank="1" showInputMessage="1" showErrorMessage="1" sqref="M235:N235" xr:uid="{11F07BCC-8CC4-46B6-8D29-F800F61B71A9}">
      <formula1>$Y$233:$Y$236</formula1>
    </dataValidation>
    <dataValidation type="list" allowBlank="1" showInputMessage="1" showErrorMessage="1" sqref="D100:D199" xr:uid="{949B44AB-96E5-4983-82EC-3DF7F2584292}">
      <formula1>$Y$100:$Y$103</formula1>
    </dataValidation>
    <dataValidation type="list" allowBlank="1" showInputMessage="1" showErrorMessage="1" sqref="E100:F199" xr:uid="{B1B85C98-ED4B-48E2-AD65-397FE7860CE5}">
      <formula1>$AB$100:$AB$103</formula1>
    </dataValidation>
    <dataValidation allowBlank="1" showInputMessage="1" showErrorMessage="1" prompt="Cel·la de lliure edició" sqref="M53:N54 F40:F41 L43:L50 J94:J95 L94:L95 N94:N95 N90:N91 M201:N204 I218 M74 L222:L223 M207 M219:N219 L212:L213 G209" xr:uid="{8001118E-9B26-4AD1-BA7A-567DA2A85BCE}"/>
    <dataValidation type="list" showInputMessage="1" showErrorMessage="1" promptTitle="En cas de marcar amb una &quot;X&quot;:" prompt="Caldrà emplenar la cel·la de lliure edició" sqref="E40:E41 K43:K50 M73 I94:I95 K94:K95 M94:M95 K90:K91 K201:K204 G218 I222" xr:uid="{D9698BC7-E4E1-47FA-AD55-FBE42BEB6D49}">
      <formula1>$Z$24:$Z$25</formula1>
    </dataValidation>
    <dataValidation type="list" allowBlank="1" showInputMessage="1" showErrorMessage="1" prompt="Si fos convenient, marcar un altre nivell final: Bàsic, Mitjà o Alt." sqref="M233:N233" xr:uid="{EE005686-BD76-4E62-A817-9467FB23482E}">
      <formula1>$Y$233:$Y$236</formula1>
    </dataValidation>
    <dataValidation allowBlank="1" showInputMessage="1" showErrorMessage="1" prompt="Introduir un nombre sencer" sqref="H212:H213 J219" xr:uid="{F27FD6F9-E378-4358-AAF3-BB36AF069812}"/>
    <dataValidation allowBlank="1" showInputMessage="1" showErrorMessage="1" prompt="Introduir un nombre sencer del 0 al 100" sqref="N98" xr:uid="{CEE22A27-AE00-4170-B2F2-442C5D830958}"/>
    <dataValidation allowBlank="1" showInputMessage="1" showErrorMessage="1" promptTitle="Abans de respondre la cel·la:" prompt="s'ha de marcar &quot;Sí&quot; a la pregunta anterior en referència amb les transferències fora de l'EEE." sqref="C227:F230" xr:uid="{3EBEAD29-D956-475E-AF4C-4EFCB19B4BEA}"/>
    <dataValidation type="list" allowBlank="1" showInputMessage="1" showErrorMessage="1" promptTitle="Marcar la resposta" prompt="Sí o No_x000a__x000a_Cal emplenar de forma prèvia la casella de països destinataris de les dades fora de l'EEE." sqref="G227:N230" xr:uid="{1F17B133-E4BF-4E2A-BF75-2433A46837B4}">
      <formula1>"Sí,No"</formula1>
    </dataValidation>
  </dataValidations>
  <hyperlinks>
    <hyperlink ref="K226:M226" r:id="rId1" display="Consulta aquesta informació en l'enllaç." xr:uid="{621F7111-DB44-4265-AD85-DBC5FBDA5C81}"/>
    <hyperlink ref="B2" location="'1'!B8" display="A. INFORMACIÓ GENERAL" xr:uid="{2CDA6C12-7122-4D8F-B5FE-63DDCA6061B4}"/>
    <hyperlink ref="B3" location="'1'!B21" display="B. ACTIVITAT DE TRACTAMENT" xr:uid="{75FF064B-A732-4CBE-92C1-412EB432EDCA}"/>
    <hyperlink ref="B4:F4" location="'1'!B56" display="C. CARACTERÍSTIQUES DE L'ACTIVITAT DE TRACTAMENT" xr:uid="{70696F32-7100-4650-84D5-AA9E7C9EB6CE}"/>
    <hyperlink ref="B5:F5" location="'1'!B65" display="D. DESCRIPCIÓ I FINALITATS DE L'ACTIVITAT DE TRACTAMENT" xr:uid="{173EFB27-497F-41FD-9298-22CC8121574C}"/>
    <hyperlink ref="G2:J2" location="'1'!B86" display="E. COL·LECTIUS D'INTERESSATS" xr:uid="{B3527875-C47B-477A-960C-EC2C8749FA07}"/>
    <hyperlink ref="G3:J3" location="'1'!B97" display="F. CONTEXT DEL TRACTAMENT" xr:uid="{2CA8A0A4-C96B-4CC1-9B60-B669582A6756}"/>
    <hyperlink ref="G4:J4" location="'1'!B211" display="G. MODEL DE TRACTAMENT" xr:uid="{DA8767BA-F669-4E7E-A5A0-091A5646DFDB}"/>
    <hyperlink ref="G5:J5" location="'1'!B232" display="H. DESCRIPCIÓ MESURES DE SEGURETAT" xr:uid="{20E69157-B38E-4F1E-882B-3D6756F16C7D}"/>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BCAFA7D0-8AA2-4CBC-9FFF-A2A8606047B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4E262066-AE1C-498C-9F20-085D67EAD4E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76EE14BF-14BA-45FF-979B-47B169D34A1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C2B92CAA-B02D-4E9F-9480-E5D0200D84D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50A1C8C8-26DE-4E09-8542-0AFA266DDA1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286CEDE4-63F1-4FB8-9E06-D639538CABF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9A83C92C-38F1-43BE-8D80-A63D25D783E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C306E7AA-7E45-44A7-8E6C-A89807F5C81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96A1D980-560D-4061-9922-B0618FA27AB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5B17EC42-5F9F-4413-974B-D331998E98C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62744472-54AD-4B1B-93D7-68DF65B3B92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9E941D80-E6E0-4DCB-933E-74D306BA762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9E094789-E475-423A-97D1-6B8725B6A16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24B286A0-F322-4A98-80A0-C62F187EDD4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552BC17B-31D8-41EC-BBDB-4F753067FF3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0A5D8152-E9A4-4849-80E5-46F6B0E4F24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34F61-9B09-46B4-B13B-9EC61DFAC171}">
  <sheetPr codeName="Full25">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DE047F8F-DEEE-469B-A3A3-2A746F6893CD}">
      <formula1>"Sí,No"</formula1>
    </dataValidation>
    <dataValidation allowBlank="1" showInputMessage="1" showErrorMessage="1" promptTitle="Abans de respondre la cel·la:" prompt="s'ha de marcar &quot;Sí&quot; a la pregunta anterior en referència amb les transferències fora de l'EEE." sqref="C227:F230" xr:uid="{A35C5365-389B-438C-9DB9-17E81E9EC745}"/>
    <dataValidation allowBlank="1" showInputMessage="1" showErrorMessage="1" prompt="Introduir un nombre sencer del 0 al 100" sqref="N98" xr:uid="{9AAABB28-D701-49A0-ADAB-5C40BA109FEA}"/>
    <dataValidation allowBlank="1" showInputMessage="1" showErrorMessage="1" prompt="Introduir un nombre sencer" sqref="H212:H213 J219" xr:uid="{E9C5B4ED-7F3A-4056-BEDB-1C5B52097EF0}"/>
    <dataValidation type="list" allowBlank="1" showInputMessage="1" showErrorMessage="1" prompt="Si fos convenient, marcar un altre nivell final: Bàsic, Mitjà o Alt." sqref="M233:N233" xr:uid="{D84DFCA8-9FCF-41DB-B75B-AD2896C6CFBA}">
      <formula1>$Y$233:$Y$236</formula1>
    </dataValidation>
    <dataValidation type="list" showInputMessage="1" showErrorMessage="1" promptTitle="En cas de marcar amb una &quot;X&quot;:" prompt="Caldrà emplenar la cel·la de lliure edició" sqref="E40:E41 K43:K50 M73 I94:I95 K94:K95 M94:M95 K90:K91 K201:K204 G218 I222" xr:uid="{F001B89E-FCA3-466E-9579-72FEAE4690F0}">
      <formula1>$Z$24:$Z$25</formula1>
    </dataValidation>
    <dataValidation allowBlank="1" showInputMessage="1" showErrorMessage="1" prompt="Cel·la de lliure edició" sqref="M53:N54 F40:F41 L43:L50 J94:J95 L94:L95 N94:N95 N90:N91 M201:N204 I218 M74 L222:L223 M207 M219:N219 L212:L213 G209" xr:uid="{B490EC9B-C799-4319-A1BE-30B06251763A}"/>
    <dataValidation type="list" allowBlank="1" showInputMessage="1" showErrorMessage="1" sqref="E100:F199" xr:uid="{CCE4D5BE-D018-45DA-887E-AB840691A1F9}">
      <formula1>$AB$100:$AB$103</formula1>
    </dataValidation>
    <dataValidation type="list" allowBlank="1" showInputMessage="1" showErrorMessage="1" sqref="D100:D199" xr:uid="{75D466DD-E43D-429D-AF22-3694FA0ECEEF}">
      <formula1>$Y$100:$Y$103</formula1>
    </dataValidation>
    <dataValidation type="list" allowBlank="1" showInputMessage="1" showErrorMessage="1" sqref="M235:N235" xr:uid="{C1583D6B-C07D-4D08-A5D8-30301DB83A4A}">
      <formula1>$Y$233:$Y$236</formula1>
    </dataValidation>
    <dataValidation allowBlank="1" showInputMessage="1" showErrorMessage="1" promptTitle="Resposta automàtica" sqref="O88:X91 O87 X87 P93:R93 T92:W92" xr:uid="{84342A5C-1FDF-4A41-997B-649E2D5F0F4D}"/>
    <dataValidation type="list" allowBlank="1" showInputMessage="1" showErrorMessage="1" promptTitle="Marcar la resposta" prompt="Sí o No" sqref="M81:N82 M83 M205:N205 M84:N84 H53:H54 M51:N52 H223" xr:uid="{93F365CC-7CA9-4FE3-82F9-8E030D21CE75}">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1696CDA9-7D59-4259-80C6-CC2A157C46A1}">
      <formula1>$Z$24:$Z$25</formula1>
    </dataValidation>
    <dataValidation type="list" allowBlank="1" showInputMessage="1" showErrorMessage="1" sqref="G94 C221:C222 E221:E222 G221:G222 G215:G217 M215:M217 K215:K217 I215:I217 E215:E218 C215:C218 C207:C208 I221 C201:C204 G207 E207:E208 I201:I202 G201:G204 E201:E204" xr:uid="{68B4C4AB-6A7F-4935-99D6-3A58DC9F3059}">
      <formula1>$Z$24:$Z$25</formula1>
    </dataValidation>
  </dataValidations>
  <hyperlinks>
    <hyperlink ref="K226:M226" r:id="rId1" display="Consulta aquesta informació en l'enllaç." xr:uid="{1B88504B-FFA3-416F-9728-CFE8D9FEECB4}"/>
    <hyperlink ref="B2" location="'1'!B8" display="A. INFORMACIÓ GENERAL" xr:uid="{A9117EC2-7C5A-476E-A315-8FFB38DA0DF9}"/>
    <hyperlink ref="B3" location="'1'!B21" display="B. ACTIVITAT DE TRACTAMENT" xr:uid="{FE2F387A-6EC4-4335-AE9B-925062E48A53}"/>
    <hyperlink ref="B4:F4" location="'1'!B56" display="C. CARACTERÍSTIQUES DE L'ACTIVITAT DE TRACTAMENT" xr:uid="{8C7C505A-F762-44A7-88AC-1CC1B5E43298}"/>
    <hyperlink ref="B5:F5" location="'1'!B65" display="D. DESCRIPCIÓ I FINALITATS DE L'ACTIVITAT DE TRACTAMENT" xr:uid="{E4174E81-E57D-4BDC-A053-A6989CCA6D33}"/>
    <hyperlink ref="G2:J2" location="'1'!B86" display="E. COL·LECTIUS D'INTERESSATS" xr:uid="{1384D43B-DB45-45EE-85E1-87404A7BFCC2}"/>
    <hyperlink ref="G3:J3" location="'1'!B97" display="F. CONTEXT DEL TRACTAMENT" xr:uid="{A36DB76B-4BF8-45B2-8EB5-CBE171BF6DC0}"/>
    <hyperlink ref="G4:J4" location="'1'!B211" display="G. MODEL DE TRACTAMENT" xr:uid="{0A70E558-3F2E-4F52-B8BB-A82DBC77EA18}"/>
    <hyperlink ref="G5:J5" location="'1'!B232" display="H. DESCRIPCIÓ MESURES DE SEGURETAT" xr:uid="{45A41BA4-9608-49E4-BB45-007AF7DD615A}"/>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4502D82A-7126-48FC-B189-4C8C7CF586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83B9EF78-37C5-4B62-B865-5D8746B1683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BC5ED372-DE27-4F58-860D-927579BC9D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70AA00FE-92E3-4500-8087-B4D1890E9F5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7689B8BC-B8B2-46A6-B1E0-03BFB0B3967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E38CC195-A890-4F77-8B38-E2B210284D5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2C6DC18E-AFBA-453E-807F-71F807EF275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29CBFF74-66A4-4BDC-B87F-C5BA3C71AB6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EFE49396-40A6-4391-8A7E-B87A083E3C7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88ADCA56-4530-424D-A886-F85C375CC22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DED4A48B-73FB-4027-986C-2E720301B1EE}">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E9149869-CB29-4120-B157-39DB6006F22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5776D713-4DAB-4BCA-9751-49DB4A5B25B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46592997-8BE1-47A7-AEC4-0D78409B007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8E2DF1EE-033D-4E8F-880E-F7685615FCF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762A306B-A17B-45D5-A980-8CB9B43B41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BC38D-ED32-46C4-9ED5-B7B47CDC89B9}">
  <sheetPr codeName="Full26">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2C63DB1F-85C4-4F19-8C0D-162C3A257E1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3F86B441-2666-4AC1-9DE8-374ABD6F08CE}">
      <formula1>$Z$24:$Z$25</formula1>
    </dataValidation>
    <dataValidation type="list" allowBlank="1" showInputMessage="1" showErrorMessage="1" promptTitle="Marcar la resposta" prompt="Sí o No" sqref="M81:N82 M83 M205:N205 M84:N84 H53:H54 M51:N52 H223" xr:uid="{8081802E-0E03-4B66-B599-2B7001D594DD}">
      <formula1>"Sí,No"</formula1>
    </dataValidation>
    <dataValidation allowBlank="1" showInputMessage="1" showErrorMessage="1" promptTitle="Resposta automàtica" sqref="O88:X91 O87 X87 P93:R93 T92:W92" xr:uid="{8922EAAB-B922-4B7A-9014-5E7E2932A003}"/>
    <dataValidation type="list" allowBlank="1" showInputMessage="1" showErrorMessage="1" sqref="M235:N235" xr:uid="{FF50F201-0D3D-4409-8AC3-E1A5390C9B61}">
      <formula1>$Y$233:$Y$236</formula1>
    </dataValidation>
    <dataValidation type="list" allowBlank="1" showInputMessage="1" showErrorMessage="1" sqref="D100:D199" xr:uid="{D321D431-0BC5-4AEB-8DAA-5645BE533AFA}">
      <formula1>$Y$100:$Y$103</formula1>
    </dataValidation>
    <dataValidation type="list" allowBlank="1" showInputMessage="1" showErrorMessage="1" sqref="E100:F199" xr:uid="{EDA8444D-1921-41B9-AF3C-5B71D197482E}">
      <formula1>$AB$100:$AB$103</formula1>
    </dataValidation>
    <dataValidation allowBlank="1" showInputMessage="1" showErrorMessage="1" prompt="Cel·la de lliure edició" sqref="M53:N54 F40:F41 L43:L50 J94:J95 L94:L95 N94:N95 N90:N91 M201:N204 I218 M74 L222:L223 M207 M219:N219 L212:L213 G209" xr:uid="{03D40ABD-FC0D-4531-8AAB-7C040B829BE8}"/>
    <dataValidation type="list" showInputMessage="1" showErrorMessage="1" promptTitle="En cas de marcar amb una &quot;X&quot;:" prompt="Caldrà emplenar la cel·la de lliure edició" sqref="E40:E41 K43:K50 M73 I94:I95 K94:K95 M94:M95 K90:K91 K201:K204 G218 I222" xr:uid="{1DC1F4BA-A7A3-4B18-B86F-2C4D9D14F45C}">
      <formula1>$Z$24:$Z$25</formula1>
    </dataValidation>
    <dataValidation type="list" allowBlank="1" showInputMessage="1" showErrorMessage="1" prompt="Si fos convenient, marcar un altre nivell final: Bàsic, Mitjà o Alt." sqref="M233:N233" xr:uid="{A1F5C2B7-C475-4A32-A79F-6345B402FB2E}">
      <formula1>$Y$233:$Y$236</formula1>
    </dataValidation>
    <dataValidation allowBlank="1" showInputMessage="1" showErrorMessage="1" prompt="Introduir un nombre sencer" sqref="H212:H213 J219" xr:uid="{A03FBCE0-CDE6-4507-BAAF-EDA500872ECB}"/>
    <dataValidation allowBlank="1" showInputMessage="1" showErrorMessage="1" prompt="Introduir un nombre sencer del 0 al 100" sqref="N98" xr:uid="{89160A94-F636-4DF0-9A37-BB9EB7089474}"/>
    <dataValidation allowBlank="1" showInputMessage="1" showErrorMessage="1" promptTitle="Abans de respondre la cel·la:" prompt="s'ha de marcar &quot;Sí&quot; a la pregunta anterior en referència amb les transferències fora de l'EEE." sqref="C227:F230" xr:uid="{D04B44D7-A7DB-4B37-9C5D-86E325452CA6}"/>
    <dataValidation type="list" allowBlank="1" showInputMessage="1" showErrorMessage="1" promptTitle="Marcar la resposta" prompt="Sí o No_x000a__x000a_Cal emplenar de forma prèvia la casella de països destinataris de les dades fora de l'EEE." sqref="G227:N230" xr:uid="{73550B3E-B00B-480B-862C-D7D1F1969915}">
      <formula1>"Sí,No"</formula1>
    </dataValidation>
  </dataValidations>
  <hyperlinks>
    <hyperlink ref="K226:M226" r:id="rId1" display="Consulta aquesta informació en l'enllaç." xr:uid="{6A184216-542D-4756-8942-92696C2C3CD7}"/>
    <hyperlink ref="B2" location="'1'!B8" display="A. INFORMACIÓ GENERAL" xr:uid="{1B52FD60-B5C2-4205-ABE0-18C69BAC6C6F}"/>
    <hyperlink ref="B3" location="'1'!B21" display="B. ACTIVITAT DE TRACTAMENT" xr:uid="{6612795E-9BBF-4379-9378-D8616B7B305E}"/>
    <hyperlink ref="B4:F4" location="'1'!B56" display="C. CARACTERÍSTIQUES DE L'ACTIVITAT DE TRACTAMENT" xr:uid="{E5B06279-BE8B-4F0E-B036-162AB606B34E}"/>
    <hyperlink ref="B5:F5" location="'1'!B65" display="D. DESCRIPCIÓ I FINALITATS DE L'ACTIVITAT DE TRACTAMENT" xr:uid="{E45001E9-3F08-42D5-B93F-990BE59E8B08}"/>
    <hyperlink ref="G2:J2" location="'1'!B86" display="E. COL·LECTIUS D'INTERESSATS" xr:uid="{89795B60-797D-4B0D-B8BD-8D3E8F2B6E94}"/>
    <hyperlink ref="G3:J3" location="'1'!B97" display="F. CONTEXT DEL TRACTAMENT" xr:uid="{139D2745-2606-4487-B6DA-10ADCE0E465C}"/>
    <hyperlink ref="G4:J4" location="'1'!B211" display="G. MODEL DE TRACTAMENT" xr:uid="{E3A158B6-A2D8-46DD-8502-0C7FF7A1D467}"/>
    <hyperlink ref="G5:J5" location="'1'!B232" display="H. DESCRIPCIÓ MESURES DE SEGURETAT" xr:uid="{93276907-83C7-4897-8E6F-5CCF7C3302D5}"/>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935693C5-469A-45B9-B081-F9A1B70ADEA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04FED1BC-468F-43CB-8C1C-149537F3FC3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AEAA5750-D26A-4286-9B37-60F7A01B0D5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F6ED97EE-65E4-44B0-9FC7-1B0131AEE0A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E7425A87-B75B-443A-BE4E-B43E946ECB8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9ABFE094-0EDB-48EA-A90F-5D70071AF03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386FC80E-A845-4158-80D2-843E0ACF112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3E85820-B380-4E7D-9D73-E4C5369336E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4B5B2D25-32E6-4977-B48C-6629725959A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EADE6488-E881-4BFB-B8FA-14642C23C37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59A8A017-B4B2-47B5-BF3B-0E750D976B7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4B785B86-B61F-43FF-827A-3DF6BB19D1F4}">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12C267BC-6B0D-427C-B299-06C48BD9839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5864C599-869E-4BA5-9313-4DC11E5605B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694233F3-0523-42BB-964A-E4FC074FAFA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C7B3EBE2-07FD-4C48-97EA-FE74E4ED39B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574E5-5B4C-4C35-8173-BBD5C5FD8C87}">
  <sheetPr codeName="Full27">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0C73C1EA-A5CD-4FA4-B7A1-A5F078A9975B}">
      <formula1>"Sí,No"</formula1>
    </dataValidation>
    <dataValidation allowBlank="1" showInputMessage="1" showErrorMessage="1" promptTitle="Abans de respondre la cel·la:" prompt="s'ha de marcar &quot;Sí&quot; a la pregunta anterior en referència amb les transferències fora de l'EEE." sqref="C227:F230" xr:uid="{50FDA62C-D928-4D05-A05D-AA7E0E5A809F}"/>
    <dataValidation allowBlank="1" showInputMessage="1" showErrorMessage="1" prompt="Introduir un nombre sencer del 0 al 100" sqref="N98" xr:uid="{AFD41F6B-07C3-4EB5-90E7-9E919A3ABA51}"/>
    <dataValidation allowBlank="1" showInputMessage="1" showErrorMessage="1" prompt="Introduir un nombre sencer" sqref="H212:H213 J219" xr:uid="{F32E47F1-6BE1-400A-A506-C26A6D3F789B}"/>
    <dataValidation type="list" allowBlank="1" showInputMessage="1" showErrorMessage="1" prompt="Si fos convenient, marcar un altre nivell final: Bàsic, Mitjà o Alt." sqref="M233:N233" xr:uid="{3A0AD124-8A1F-4139-B8A9-109AE42A64C5}">
      <formula1>$Y$233:$Y$236</formula1>
    </dataValidation>
    <dataValidation type="list" showInputMessage="1" showErrorMessage="1" promptTitle="En cas de marcar amb una &quot;X&quot;:" prompt="Caldrà emplenar la cel·la de lliure edició" sqref="E40:E41 K43:K50 M73 I94:I95 K94:K95 M94:M95 K90:K91 K201:K204 G218 I222" xr:uid="{6C496105-D850-4C22-8560-53261344EB68}">
      <formula1>$Z$24:$Z$25</formula1>
    </dataValidation>
    <dataValidation allowBlank="1" showInputMessage="1" showErrorMessage="1" prompt="Cel·la de lliure edició" sqref="M53:N54 F40:F41 L43:L50 J94:J95 L94:L95 N94:N95 N90:N91 M201:N204 I218 M74 L222:L223 M207 M219:N219 L212:L213 G209" xr:uid="{2D43D1DB-5E64-4FA8-9369-7A23CCFA2B9D}"/>
    <dataValidation type="list" allowBlank="1" showInputMessage="1" showErrorMessage="1" sqref="E100:F199" xr:uid="{03062348-FEB1-4B0F-BF2C-966DE9009D29}">
      <formula1>$AB$100:$AB$103</formula1>
    </dataValidation>
    <dataValidation type="list" allowBlank="1" showInputMessage="1" showErrorMessage="1" sqref="D100:D199" xr:uid="{686D28C3-604F-4993-9A88-1584A84FD1C2}">
      <formula1>$Y$100:$Y$103</formula1>
    </dataValidation>
    <dataValidation type="list" allowBlank="1" showInputMessage="1" showErrorMessage="1" sqref="M235:N235" xr:uid="{5567D2FB-F712-4032-ABBA-D48CCF39D22A}">
      <formula1>$Y$233:$Y$236</formula1>
    </dataValidation>
    <dataValidation allowBlank="1" showInputMessage="1" showErrorMessage="1" promptTitle="Resposta automàtica" sqref="O88:X91 O87 X87 P93:R93 T92:W92" xr:uid="{87C669C4-C6D9-4446-B878-0FB63B11F717}"/>
    <dataValidation type="list" allowBlank="1" showInputMessage="1" showErrorMessage="1" promptTitle="Marcar la resposta" prompt="Sí o No" sqref="M81:N82 M83 M205:N205 M84:N84 H53:H54 M51:N52 H223" xr:uid="{7D9B9CE3-D38E-40D6-A7DB-215BA27AD992}">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15B51D34-256C-4AF9-A337-885373D3F83E}">
      <formula1>$Z$24:$Z$25</formula1>
    </dataValidation>
    <dataValidation type="list" allowBlank="1" showInputMessage="1" showErrorMessage="1" sqref="G94 C221:C222 E221:E222 G221:G222 G215:G217 M215:M217 K215:K217 I215:I217 E215:E218 C215:C218 C207:C208 I221 C201:C204 G207 E207:E208 I201:I202 G201:G204 E201:E204" xr:uid="{F78D828C-E3C3-48BB-866A-9541B66A658C}">
      <formula1>$Z$24:$Z$25</formula1>
    </dataValidation>
  </dataValidations>
  <hyperlinks>
    <hyperlink ref="K226:M226" r:id="rId1" display="Consulta aquesta informació en l'enllaç." xr:uid="{83E486EF-4F3D-47CF-9DCF-CBDF34901345}"/>
    <hyperlink ref="B2" location="'1'!B8" display="A. INFORMACIÓ GENERAL" xr:uid="{E4A0C8BF-4AF1-4136-9FF2-ADC8EAC8DD32}"/>
    <hyperlink ref="B3" location="'1'!B21" display="B. ACTIVITAT DE TRACTAMENT" xr:uid="{4654828D-07CC-410F-8DD8-3CCE935E432C}"/>
    <hyperlink ref="B4:F4" location="'1'!B56" display="C. CARACTERÍSTIQUES DE L'ACTIVITAT DE TRACTAMENT" xr:uid="{504338A7-2C94-487E-83CA-48620EC73A6D}"/>
    <hyperlink ref="B5:F5" location="'1'!B65" display="D. DESCRIPCIÓ I FINALITATS DE L'ACTIVITAT DE TRACTAMENT" xr:uid="{8E0B3459-8374-47AF-B21E-09CD754A0F61}"/>
    <hyperlink ref="G2:J2" location="'1'!B86" display="E. COL·LECTIUS D'INTERESSATS" xr:uid="{4031B094-2890-4E4C-BDCA-DD0BB17912EB}"/>
    <hyperlink ref="G3:J3" location="'1'!B97" display="F. CONTEXT DEL TRACTAMENT" xr:uid="{3CAE5F51-B2F2-47CD-A15A-9EBB8DE69EAC}"/>
    <hyperlink ref="G4:J4" location="'1'!B211" display="G. MODEL DE TRACTAMENT" xr:uid="{FAEBE2F7-085D-478F-8F08-88B7B80A2259}"/>
    <hyperlink ref="G5:J5" location="'1'!B232" display="H. DESCRIPCIÓ MESURES DE SEGURETAT" xr:uid="{DB824E56-E12F-4836-B378-98E11535909E}"/>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4FC14FBB-9074-4E00-9B7C-B89C1029A34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C9F6CECD-F133-4BBD-A576-3CF213E1647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BC5FD552-D8C7-4F42-B79A-3102ADA56B5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68116726-2FEF-4CF5-BFBA-DA3BA0531F9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14E2F37D-1529-49E5-AA9F-4F8A1CAC220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BE27AA47-3312-4CC0-8435-2AE17F36604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C7D7FD7A-C82C-4632-A10B-7FE96EFF6A9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402737AE-676E-485C-A3AB-D811D323A4A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B1E69D0D-B803-4CB4-A8A8-EA0028D88E1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7F597528-1CE3-4048-AB58-9D111481D13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12B4B75A-F38F-4ED0-9A59-74AC8719B89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E1F9E6E4-AD1E-4412-8C99-BB38D172FFB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865F2B17-44CF-410F-AE67-79C1DDBCAAA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090DEEFD-EB98-4E27-8F9B-0FCECD7ED46F}">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DBDFE0C-D7BC-44DC-8594-E97E92369DC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F8EA338D-9151-4719-832A-8564190086E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9DE4C-B34B-4F97-BEC0-72F71A7AB02B}">
  <sheetPr codeName="Full28">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promptTitle="Marcar la resposta" prompt="Sí o No_x000a__x000a_Cal emplenar de forma prèvia la casella de països destinataris de les dades fora de l'EEE." sqref="G227:N230" xr:uid="{3BF441C1-CA87-496E-9403-429EE727E2DD}">
      <formula1>"Sí,No"</formula1>
    </dataValidation>
    <dataValidation allowBlank="1" showInputMessage="1" showErrorMessage="1" promptTitle="Abans de respondre la cel·la:" prompt="s'ha de marcar &quot;Sí&quot; a la pregunta anterior en referència amb les transferències fora de l'EEE." sqref="C227:F230" xr:uid="{4CCDCE85-F144-4FE5-B742-47519BD357D5}"/>
    <dataValidation allowBlank="1" showInputMessage="1" showErrorMessage="1" prompt="Introduir un nombre sencer del 0 al 100" sqref="N98" xr:uid="{254BBAC5-F01D-4703-901A-99CA92C70422}"/>
    <dataValidation allowBlank="1" showInputMessage="1" showErrorMessage="1" prompt="Introduir un nombre sencer" sqref="H212:H213 J219" xr:uid="{AE439B42-81EE-4F6F-819B-450C632DD4FC}"/>
    <dataValidation type="list" allowBlank="1" showInputMessage="1" showErrorMessage="1" prompt="Si fos convenient, marcar un altre nivell final: Bàsic, Mitjà o Alt." sqref="M233:N233" xr:uid="{4B33F141-96F3-4BB7-9CB0-B8B8ADF6E0F6}">
      <formula1>$Y$233:$Y$236</formula1>
    </dataValidation>
    <dataValidation type="list" showInputMessage="1" showErrorMessage="1" promptTitle="En cas de marcar amb una &quot;X&quot;:" prompt="Caldrà emplenar la cel·la de lliure edició" sqref="E40:E41 K43:K50 M73 I94:I95 K94:K95 M94:M95 K90:K91 K201:K204 G218 I222" xr:uid="{F0FF95E1-3B10-45DC-BE6E-547ADF3B01F3}">
      <formula1>$Z$24:$Z$25</formula1>
    </dataValidation>
    <dataValidation allowBlank="1" showInputMessage="1" showErrorMessage="1" prompt="Cel·la de lliure edició" sqref="M53:N54 F40:F41 L43:L50 J94:J95 L94:L95 N94:N95 N90:N91 M201:N204 I218 M74 L222:L223 M207 M219:N219 L212:L213 G209" xr:uid="{4DF8DD0E-DCAF-4F8D-AA72-CAFF47677C82}"/>
    <dataValidation type="list" allowBlank="1" showInputMessage="1" showErrorMessage="1" sqref="E100:F199" xr:uid="{14F7FFAE-10A6-478B-823C-69D6579F3BBF}">
      <formula1>$AB$100:$AB$103</formula1>
    </dataValidation>
    <dataValidation type="list" allowBlank="1" showInputMessage="1" showErrorMessage="1" sqref="D100:D199" xr:uid="{31E2F573-DFD8-40CF-B339-1E32B081976E}">
      <formula1>$Y$100:$Y$103</formula1>
    </dataValidation>
    <dataValidation type="list" allowBlank="1" showInputMessage="1" showErrorMessage="1" sqref="M235:N235" xr:uid="{C06EFF42-49AD-459D-B100-F7B655B38B46}">
      <formula1>$Y$233:$Y$236</formula1>
    </dataValidation>
    <dataValidation allowBlank="1" showInputMessage="1" showErrorMessage="1" promptTitle="Resposta automàtica" sqref="O88:X91 O87 X87 P93:R93 T92:W92" xr:uid="{12B8C6B6-3AC9-4D62-B6A5-DA77998BB781}"/>
    <dataValidation type="list" allowBlank="1" showInputMessage="1" showErrorMessage="1" promptTitle="Marcar la resposta" prompt="Sí o No" sqref="M81:N82 M83 M205:N205 M84:N84 H53:H54 M51:N52 H223" xr:uid="{15B0D5A4-ACEE-42EB-AF34-19228A20114C}">
      <formula1>"Sí,No"</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01626740-0785-4A28-9C17-675517A7E720}">
      <formula1>$Z$24:$Z$25</formula1>
    </dataValidation>
    <dataValidation type="list" allowBlank="1" showInputMessage="1" showErrorMessage="1" sqref="G94 C221:C222 E221:E222 G221:G222 G215:G217 M215:M217 K215:K217 I215:I217 E215:E218 C215:C218 C207:C208 I221 C201:C204 G207 E207:E208 I201:I202 G201:G204 E201:E204" xr:uid="{24584801-135F-4F5F-A876-67F92B3FEEFE}">
      <formula1>$Z$24:$Z$25</formula1>
    </dataValidation>
  </dataValidations>
  <hyperlinks>
    <hyperlink ref="K226:M226" r:id="rId1" display="Consulta aquesta informació en l'enllaç." xr:uid="{3818D224-91F1-44D0-9628-938AB080BB6A}"/>
    <hyperlink ref="B2" location="'1'!B8" display="A. INFORMACIÓ GENERAL" xr:uid="{FCC36963-13A5-4B4E-9A6D-21646661724F}"/>
    <hyperlink ref="B3" location="'1'!B21" display="B. ACTIVITAT DE TRACTAMENT" xr:uid="{EBD6E52D-A6A5-488E-B60B-F77A71525063}"/>
    <hyperlink ref="B4:F4" location="'1'!B56" display="C. CARACTERÍSTIQUES DE L'ACTIVITAT DE TRACTAMENT" xr:uid="{3B190181-CFB5-41DA-B91A-0478D1189A42}"/>
    <hyperlink ref="B5:F5" location="'1'!B65" display="D. DESCRIPCIÓ I FINALITATS DE L'ACTIVITAT DE TRACTAMENT" xr:uid="{548E8250-1981-4F00-A6DD-1589511741C8}"/>
    <hyperlink ref="G2:J2" location="'1'!B86" display="E. COL·LECTIUS D'INTERESSATS" xr:uid="{FCEE88A2-3240-4411-813C-84EC22F74E89}"/>
    <hyperlink ref="G3:J3" location="'1'!B97" display="F. CONTEXT DEL TRACTAMENT" xr:uid="{4576B86F-18A8-4C37-865E-0EB2E36F7F87}"/>
    <hyperlink ref="G4:J4" location="'1'!B211" display="G. MODEL DE TRACTAMENT" xr:uid="{4EE340BB-8FC1-4C20-B2C8-DB9F18046B66}"/>
    <hyperlink ref="G5:J5" location="'1'!B232" display="H. DESCRIPCIÓ MESURES DE SEGURETAT" xr:uid="{E799371F-6115-4105-8B87-B0381141E32A}"/>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7AD7E199-A40C-4440-94D8-08B6FF949B7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554DCC11-F0F1-4D58-9465-BE746D1CCF4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57BBB678-C8F1-434F-9FAE-D6257501D4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54E52F7B-73E2-4E6B-871A-802ADC1E532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A5FC409-67AE-460A-ADDB-868E6A0FBB0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B8EA93A1-4506-42AB-B020-2A6F51B6040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204335FF-3DC1-458D-AF10-FB01ED03418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712DA426-678B-4474-A9FE-30E3A36FAA6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74BA92E1-1CC9-4E6B-BB96-C3B1AEA6A16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9598DF9F-7F9A-436F-B9AF-0BC7F7701DA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42582BAF-84D3-40EE-A8CA-C9E2D9CB285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4EB97EC5-ECF8-4FB7-BA25-C45500724F0C}">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0E47357D-51EE-4D79-B42E-EC0C64D38A7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A791B517-745F-4078-93B6-621183CFBDF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3B3961DE-BCC8-4F44-BE6F-A45F306BEEB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28CD2CBA-4C10-4857-BD0D-55451227FCD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A88E3-8CDA-4E3A-949E-3C4839AF9D35}">
  <sheetPr codeName="Full29">
    <tabColor rgb="FFC00000"/>
  </sheetPr>
  <dimension ref="A1:AE236"/>
  <sheetViews>
    <sheetView zoomScale="70" zoomScaleNormal="70" workbookViewId="0">
      <pane ySplit="6" topLeftCell="A7" activePane="bottomLeft" state="frozen"/>
      <selection pane="bottomLeft" activeCell="M43" sqref="M43:N50"/>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60F1D4EE-D90E-400D-9993-CF384674B40D}">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63BC0FBC-F84F-44D0-B015-9C0088F512DF}">
      <formula1>$Z$24:$Z$25</formula1>
    </dataValidation>
    <dataValidation type="list" allowBlank="1" showInputMessage="1" showErrorMessage="1" promptTitle="Marcar la resposta" prompt="Sí o No" sqref="M81:N82 M83 M205:N205 M84:N84 H53:H54 M51:N52 H223" xr:uid="{F09FF99D-DA92-4FC7-BD6A-ED7DED973C62}">
      <formula1>"Sí,No"</formula1>
    </dataValidation>
    <dataValidation allowBlank="1" showInputMessage="1" showErrorMessage="1" promptTitle="Resposta automàtica" sqref="O88:X91 O87 X87 P93:R93 T92:W92" xr:uid="{2838280A-29CF-4384-AC2B-1B54D736E997}"/>
    <dataValidation type="list" allowBlank="1" showInputMessage="1" showErrorMessage="1" sqref="M235:N235" xr:uid="{C317798A-3AF0-414B-9E3C-2E97A8172757}">
      <formula1>$Y$233:$Y$236</formula1>
    </dataValidation>
    <dataValidation type="list" allowBlank="1" showInputMessage="1" showErrorMessage="1" sqref="D100:D199" xr:uid="{64840253-0ACD-4090-A740-D0729D246731}">
      <formula1>$Y$100:$Y$103</formula1>
    </dataValidation>
    <dataValidation type="list" allowBlank="1" showInputMessage="1" showErrorMessage="1" sqref="E100:F199" xr:uid="{D4B962BB-AC7B-4A9D-9169-4062AA5D4510}">
      <formula1>$AB$100:$AB$103</formula1>
    </dataValidation>
    <dataValidation allowBlank="1" showInputMessage="1" showErrorMessage="1" prompt="Cel·la de lliure edició" sqref="M53:N54 F40:F41 L43:L50 J94:J95 L94:L95 N94:N95 N90:N91 M201:N204 I218 M74 L222:L223 M207 M219:N219 L212:L213 G209" xr:uid="{9E46879F-7E00-41EC-B970-7A2672200A29}"/>
    <dataValidation type="list" showInputMessage="1" showErrorMessage="1" promptTitle="En cas de marcar amb una &quot;X&quot;:" prompt="Caldrà emplenar la cel·la de lliure edició" sqref="E40:E41 K43:K50 M73 I94:I95 K94:K95 M94:M95 K90:K91 K201:K204 G218 I222" xr:uid="{5DC53A70-75C5-4768-80EE-57B60FC83574}">
      <formula1>$Z$24:$Z$25</formula1>
    </dataValidation>
    <dataValidation type="list" allowBlank="1" showInputMessage="1" showErrorMessage="1" prompt="Si fos convenient, marcar un altre nivell final: Bàsic, Mitjà o Alt." sqref="M233:N233" xr:uid="{DDD6CC39-AE56-4F74-96ED-4A4B0AEA0D7D}">
      <formula1>$Y$233:$Y$236</formula1>
    </dataValidation>
    <dataValidation allowBlank="1" showInputMessage="1" showErrorMessage="1" prompt="Introduir un nombre sencer" sqref="H212:H213 J219" xr:uid="{8867873A-3119-4A21-8493-E77C97F76A9C}"/>
    <dataValidation allowBlank="1" showInputMessage="1" showErrorMessage="1" prompt="Introduir un nombre sencer del 0 al 100" sqref="N98" xr:uid="{B8782861-9F2C-4071-B5BC-CF2D14F89668}"/>
    <dataValidation allowBlank="1" showInputMessage="1" showErrorMessage="1" promptTitle="Abans de respondre la cel·la:" prompt="s'ha de marcar &quot;Sí&quot; a la pregunta anterior en referència amb les transferències fora de l'EEE." sqref="C227:F230" xr:uid="{2C178394-81EC-4550-ADD5-BFF83A2491FD}"/>
    <dataValidation type="list" allowBlank="1" showInputMessage="1" showErrorMessage="1" promptTitle="Marcar la resposta" prompt="Sí o No_x000a__x000a_Cal emplenar de forma prèvia la casella de països destinataris de les dades fora de l'EEE." sqref="G227:N230" xr:uid="{E9244940-74D6-4DFC-B626-60400C92D310}">
      <formula1>"Sí,No"</formula1>
    </dataValidation>
  </dataValidations>
  <hyperlinks>
    <hyperlink ref="K226:M226" r:id="rId1" display="Consulta aquesta informació en l'enllaç." xr:uid="{D4FFA0D3-8A9F-44B4-9882-126427A3CA8E}"/>
    <hyperlink ref="B2" location="'1'!B8" display="A. INFORMACIÓ GENERAL" xr:uid="{B1609623-74A0-4D23-AE59-366361EB237D}"/>
    <hyperlink ref="B3" location="'1'!B21" display="B. ACTIVITAT DE TRACTAMENT" xr:uid="{2408C08B-0B26-478F-ABD0-D9BA74CCFBF9}"/>
    <hyperlink ref="B4:F4" location="'1'!B56" display="C. CARACTERÍSTIQUES DE L'ACTIVITAT DE TRACTAMENT" xr:uid="{FE34C5E2-DD72-485D-8739-24260FF87102}"/>
    <hyperlink ref="B5:F5" location="'1'!B65" display="D. DESCRIPCIÓ I FINALITATS DE L'ACTIVITAT DE TRACTAMENT" xr:uid="{1297C135-63BD-4314-9FF2-24EF32F3C425}"/>
    <hyperlink ref="G2:J2" location="'1'!B86" display="E. COL·LECTIUS D'INTERESSATS" xr:uid="{046FAE0D-58B8-473F-835D-479E71906F51}"/>
    <hyperlink ref="G3:J3" location="'1'!B97" display="F. CONTEXT DEL TRACTAMENT" xr:uid="{BC1CB849-213A-4567-8DFF-12D7F8E022BD}"/>
    <hyperlink ref="G4:J4" location="'1'!B211" display="G. MODEL DE TRACTAMENT" xr:uid="{413E03D1-7146-4E60-88C5-089FCF62F190}"/>
    <hyperlink ref="G5:J5" location="'1'!B232" display="H. DESCRIPCIÓ MESURES DE SEGURETAT" xr:uid="{B2446D08-70CE-4EEA-A623-26B1CD2F96B3}"/>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909A62C4-5D4C-4B9F-863B-A7A3581E7E6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DDB09E0D-EBAA-4566-BC24-950ADA59399A}">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88476924-D23B-4735-AF0F-AC528344187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8AB75A03-9847-44E5-9C1F-31CAB52A28B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41B10F3F-FC59-4A35-8055-B8800476257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A35687DF-195F-4721-A211-6BBBD77CF81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5C29541B-FF72-4F30-9112-B488E970BCD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192A8B2D-B496-485A-BBFA-C9E449F2831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C1ABD26F-BE0B-459D-8049-169F3F34323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D5756F4B-4910-46BB-9176-4A1C37D479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361880FC-823D-4944-A138-0E4FAB897C72}">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6038B661-C54A-4A08-A721-C885ED5EA4B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590B40F4-18B1-4855-A3CB-D8B3CF56C7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8BCD8952-3F1D-4194-8407-62199C9B59C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3DC58CF5-855B-4AAE-A908-8C9AAC1F3D0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6EA99005-AB25-44F9-92D6-3B4A809A41E3}">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561F3-C6AD-440E-8D7B-3C3A9BBBAAD5}">
  <sheetPr codeName="Full30">
    <tabColor rgb="FFC00000"/>
  </sheetPr>
  <dimension ref="A1:AE236"/>
  <sheetViews>
    <sheetView zoomScale="70" zoomScaleNormal="70" workbookViewId="0">
      <pane ySplit="6" topLeftCell="A7" activePane="bottomLeft" state="frozen"/>
      <selection pane="bottomLeft" activeCell="V54" sqref="V54"/>
      <selection activeCell="M43" sqref="M43:N50"/>
    </sheetView>
  </sheetViews>
  <sheetFormatPr defaultColWidth="11.42578125" defaultRowHeight="14.45"/>
  <cols>
    <col min="1" max="1" width="20.85546875" style="11" customWidth="1"/>
    <col min="2" max="2" width="6.42578125" style="11" customWidth="1"/>
    <col min="3" max="3" width="3.5703125" style="11" customWidth="1"/>
    <col min="4" max="4" width="26.5703125" style="11" customWidth="1"/>
    <col min="5" max="5" width="3.5703125" style="11" customWidth="1"/>
    <col min="6" max="6" width="26.5703125" style="11" customWidth="1"/>
    <col min="7" max="7" width="3.5703125" style="11" customWidth="1"/>
    <col min="8" max="8" width="26.5703125" style="11" customWidth="1"/>
    <col min="9" max="9" width="3.5703125" style="11" customWidth="1"/>
    <col min="10" max="10" width="26.5703125" style="11" customWidth="1"/>
    <col min="11" max="11" width="3.5703125" style="11" customWidth="1"/>
    <col min="12" max="12" width="26.5703125" style="11" customWidth="1"/>
    <col min="13" max="13" width="3.5703125" style="11" customWidth="1"/>
    <col min="14" max="14" width="26.5703125" style="11" customWidth="1"/>
    <col min="15" max="15" width="13.42578125" style="11" hidden="1" customWidth="1"/>
    <col min="16" max="16" width="7.140625" style="11" hidden="1" customWidth="1"/>
    <col min="17" max="17" width="23.42578125" style="19" hidden="1" customWidth="1"/>
    <col min="18" max="18" width="12.42578125" style="20" hidden="1" customWidth="1"/>
    <col min="19" max="19" width="6" style="18" hidden="1" customWidth="1"/>
    <col min="20" max="20" width="2.140625" style="11" customWidth="1"/>
    <col min="21" max="23" width="25.85546875" style="11" customWidth="1"/>
    <col min="24" max="24" width="11.140625" style="11" hidden="1" customWidth="1"/>
    <col min="25" max="25" width="4.42578125" style="11" hidden="1" customWidth="1"/>
    <col min="26" max="26" width="3.85546875" style="11" hidden="1" customWidth="1"/>
    <col min="27" max="27" width="9.85546875" style="11" hidden="1" customWidth="1"/>
    <col min="28" max="30" width="11.42578125" style="11" hidden="1" customWidth="1"/>
    <col min="31" max="32" width="11.42578125" style="11" customWidth="1"/>
    <col min="33" max="16384" width="11.42578125" style="11"/>
  </cols>
  <sheetData>
    <row r="1" spans="1:30" s="12" customFormat="1" ht="9" customHeight="1" thickBot="1">
      <c r="A1" s="6"/>
      <c r="B1" s="7"/>
      <c r="C1" s="30"/>
      <c r="D1" s="7"/>
      <c r="E1" s="30"/>
      <c r="F1" s="7"/>
      <c r="G1" s="30"/>
      <c r="H1" s="7"/>
      <c r="I1" s="30"/>
      <c r="J1" s="7"/>
      <c r="K1" s="30"/>
      <c r="L1" s="7"/>
      <c r="M1" s="30"/>
      <c r="N1" s="31"/>
      <c r="O1" s="7"/>
      <c r="P1" s="7"/>
      <c r="Q1" s="8"/>
      <c r="R1" s="9"/>
      <c r="S1" s="10"/>
      <c r="T1" s="7"/>
      <c r="U1" s="11"/>
      <c r="V1" s="11"/>
      <c r="W1" s="11"/>
      <c r="X1" s="11"/>
      <c r="Y1" s="11"/>
      <c r="Z1" s="11"/>
      <c r="AA1" s="11"/>
      <c r="AB1" s="11"/>
      <c r="AC1" s="11"/>
      <c r="AD1" s="11"/>
    </row>
    <row r="2" spans="1:30" ht="18.95" customHeight="1" thickBot="1">
      <c r="A2" s="13"/>
      <c r="B2" s="437" t="s">
        <v>130</v>
      </c>
      <c r="C2" s="437"/>
      <c r="D2" s="437"/>
      <c r="E2" s="437"/>
      <c r="F2" s="437"/>
      <c r="G2" s="437" t="s">
        <v>131</v>
      </c>
      <c r="H2" s="437"/>
      <c r="I2" s="437"/>
      <c r="J2" s="437"/>
      <c r="K2" s="32"/>
      <c r="L2" s="33"/>
      <c r="M2" s="610"/>
      <c r="N2" s="614" t="s">
        <v>132</v>
      </c>
      <c r="O2" s="34"/>
      <c r="P2" s="438" t="s">
        <v>133</v>
      </c>
      <c r="Q2" s="438"/>
      <c r="R2" s="438"/>
      <c r="S2" s="438"/>
      <c r="T2" s="310"/>
      <c r="U2" s="311" t="s">
        <v>134</v>
      </c>
      <c r="V2" s="311" t="s">
        <v>135</v>
      </c>
      <c r="W2" s="35"/>
    </row>
    <row r="3" spans="1:30" ht="18.95" customHeight="1">
      <c r="A3" s="13"/>
      <c r="B3" s="437" t="s">
        <v>136</v>
      </c>
      <c r="C3" s="437"/>
      <c r="D3" s="437"/>
      <c r="E3" s="437"/>
      <c r="F3" s="437"/>
      <c r="G3" s="437" t="s">
        <v>137</v>
      </c>
      <c r="H3" s="437"/>
      <c r="I3" s="437"/>
      <c r="J3" s="437"/>
      <c r="K3" s="32"/>
      <c r="L3" s="33"/>
      <c r="M3" s="611"/>
      <c r="N3" s="615"/>
      <c r="O3" s="34"/>
      <c r="P3" s="365" t="s">
        <v>138</v>
      </c>
      <c r="Q3" s="36" t="s">
        <v>139</v>
      </c>
      <c r="R3" s="37"/>
      <c r="S3" s="38">
        <v>3</v>
      </c>
      <c r="T3" s="310"/>
      <c r="U3" s="312"/>
      <c r="V3" s="312"/>
      <c r="W3" s="35"/>
    </row>
    <row r="4" spans="1:30" ht="18.95" customHeight="1">
      <c r="A4" s="13"/>
      <c r="B4" s="437" t="s">
        <v>140</v>
      </c>
      <c r="C4" s="437"/>
      <c r="D4" s="437"/>
      <c r="E4" s="437"/>
      <c r="F4" s="437"/>
      <c r="G4" s="437" t="s">
        <v>141</v>
      </c>
      <c r="H4" s="437"/>
      <c r="I4" s="437"/>
      <c r="J4" s="437"/>
      <c r="K4" s="33"/>
      <c r="L4" s="33"/>
      <c r="M4" s="612"/>
      <c r="N4" s="616" t="s">
        <v>142</v>
      </c>
      <c r="O4" s="544"/>
      <c r="P4" s="366"/>
      <c r="Q4" s="39" t="s">
        <v>143</v>
      </c>
      <c r="R4" s="40"/>
      <c r="S4" s="41">
        <v>2</v>
      </c>
      <c r="T4" s="310"/>
      <c r="U4" s="312"/>
      <c r="V4" s="312"/>
      <c r="W4" s="35"/>
      <c r="X4" s="14"/>
    </row>
    <row r="5" spans="1:30" ht="18.95" customHeight="1" thickBot="1">
      <c r="A5" s="13"/>
      <c r="B5" s="437" t="s">
        <v>144</v>
      </c>
      <c r="C5" s="437"/>
      <c r="D5" s="437"/>
      <c r="E5" s="437"/>
      <c r="F5" s="437"/>
      <c r="G5" s="437" t="s">
        <v>145</v>
      </c>
      <c r="H5" s="437"/>
      <c r="I5" s="437"/>
      <c r="J5" s="437"/>
      <c r="K5" s="33"/>
      <c r="L5" s="33"/>
      <c r="M5" s="613"/>
      <c r="N5" s="617"/>
      <c r="O5" s="544"/>
      <c r="P5" s="367"/>
      <c r="Q5" s="42" t="s">
        <v>146</v>
      </c>
      <c r="R5" s="43"/>
      <c r="S5" s="44">
        <v>1</v>
      </c>
      <c r="T5" s="310"/>
      <c r="U5" s="313"/>
      <c r="V5" s="313"/>
      <c r="W5" s="35"/>
      <c r="X5" s="14"/>
    </row>
    <row r="6" spans="1:30" ht="9" customHeight="1">
      <c r="A6" s="15"/>
      <c r="B6" s="45"/>
      <c r="C6" s="46"/>
      <c r="D6" s="47"/>
      <c r="E6" s="46"/>
      <c r="F6" s="47"/>
      <c r="G6" s="46"/>
      <c r="H6" s="47"/>
      <c r="I6" s="48"/>
      <c r="J6" s="49"/>
      <c r="K6" s="49"/>
      <c r="L6" s="50"/>
      <c r="M6" s="51"/>
      <c r="N6" s="52"/>
      <c r="O6" s="53"/>
      <c r="P6" s="54"/>
      <c r="Q6" s="55"/>
      <c r="R6" s="56"/>
      <c r="S6" s="56"/>
      <c r="T6" s="54"/>
      <c r="U6" s="57"/>
      <c r="V6" s="57"/>
      <c r="W6" s="57"/>
      <c r="X6" s="57"/>
    </row>
    <row r="7" spans="1:30" ht="36.950000000000003" customHeight="1" thickBot="1">
      <c r="B7" s="545" t="s">
        <v>78</v>
      </c>
      <c r="C7" s="546"/>
      <c r="D7" s="546"/>
      <c r="E7" s="546"/>
      <c r="F7" s="546"/>
      <c r="G7" s="546"/>
      <c r="H7" s="546"/>
      <c r="I7" s="546"/>
      <c r="J7" s="546"/>
      <c r="K7" s="546"/>
      <c r="L7" s="546"/>
      <c r="M7" s="546"/>
      <c r="N7" s="547"/>
      <c r="O7" s="58"/>
      <c r="P7" s="58"/>
      <c r="Q7" s="59"/>
      <c r="R7" s="60"/>
      <c r="S7" s="58"/>
      <c r="T7" s="58"/>
      <c r="U7" s="58"/>
      <c r="V7" s="58"/>
      <c r="W7" s="58"/>
      <c r="X7" s="58"/>
    </row>
    <row r="8" spans="1:30" ht="26.1" customHeight="1" thickBot="1">
      <c r="B8" s="353" t="s">
        <v>147</v>
      </c>
      <c r="C8" s="354"/>
      <c r="D8" s="354"/>
      <c r="E8" s="354"/>
      <c r="F8" s="354"/>
      <c r="G8" s="354"/>
      <c r="H8" s="354"/>
      <c r="I8" s="354"/>
      <c r="J8" s="354"/>
      <c r="K8" s="354"/>
      <c r="L8" s="354"/>
      <c r="M8" s="354"/>
      <c r="N8" s="355"/>
      <c r="O8" s="61"/>
      <c r="P8" s="61"/>
      <c r="Q8" s="61"/>
      <c r="R8" s="62"/>
      <c r="S8" s="62"/>
      <c r="T8" s="61"/>
      <c r="U8" s="61"/>
      <c r="V8" s="61"/>
      <c r="W8" s="61"/>
      <c r="X8" s="61"/>
    </row>
    <row r="9" spans="1:30" ht="34.5" customHeight="1">
      <c r="B9" s="512" t="s">
        <v>148</v>
      </c>
      <c r="C9" s="513"/>
      <c r="D9" s="513"/>
      <c r="E9" s="514"/>
      <c r="F9" s="516"/>
      <c r="G9" s="517"/>
      <c r="H9" s="517"/>
      <c r="I9" s="515" t="s">
        <v>149</v>
      </c>
      <c r="J9" s="515"/>
      <c r="K9" s="516"/>
      <c r="L9" s="517"/>
      <c r="M9" s="517"/>
      <c r="N9" s="518"/>
      <c r="O9" s="63"/>
      <c r="P9" s="63"/>
      <c r="Q9" s="64"/>
      <c r="R9" s="63"/>
      <c r="S9" s="63"/>
      <c r="T9" s="63"/>
      <c r="U9" s="63"/>
      <c r="V9" s="63"/>
      <c r="W9" s="63"/>
      <c r="X9" s="63"/>
    </row>
    <row r="10" spans="1:30" ht="34.5" customHeight="1">
      <c r="B10" s="320" t="s">
        <v>150</v>
      </c>
      <c r="C10" s="321"/>
      <c r="D10" s="321"/>
      <c r="E10" s="322"/>
      <c r="F10" s="444"/>
      <c r="G10" s="446"/>
      <c r="H10" s="445"/>
      <c r="I10" s="515" t="s">
        <v>151</v>
      </c>
      <c r="J10" s="515"/>
      <c r="K10" s="552"/>
      <c r="L10" s="553"/>
      <c r="M10" s="553"/>
      <c r="N10" s="554"/>
      <c r="O10" s="65"/>
      <c r="P10" s="65"/>
      <c r="Q10" s="66"/>
      <c r="R10" s="67"/>
      <c r="S10" s="67"/>
      <c r="T10" s="65"/>
      <c r="U10" s="65"/>
      <c r="V10" s="65"/>
      <c r="W10" s="65"/>
      <c r="X10" s="65"/>
    </row>
    <row r="11" spans="1:30" ht="34.5" customHeight="1">
      <c r="B11" s="320" t="s">
        <v>152</v>
      </c>
      <c r="C11" s="321"/>
      <c r="D11" s="321"/>
      <c r="E11" s="322"/>
      <c r="F11" s="548"/>
      <c r="G11" s="548"/>
      <c r="H11" s="548"/>
      <c r="I11" s="548"/>
      <c r="J11" s="548"/>
      <c r="K11" s="548"/>
      <c r="L11" s="548"/>
      <c r="M11" s="444"/>
      <c r="N11" s="549"/>
      <c r="O11" s="68"/>
      <c r="P11" s="68"/>
      <c r="Q11" s="69"/>
      <c r="R11" s="70"/>
      <c r="S11" s="70"/>
      <c r="T11" s="68"/>
      <c r="U11" s="68"/>
      <c r="V11" s="68"/>
      <c r="W11" s="68"/>
      <c r="X11" s="68"/>
    </row>
    <row r="12" spans="1:30" ht="34.5" customHeight="1">
      <c r="B12" s="320" t="s">
        <v>153</v>
      </c>
      <c r="C12" s="321"/>
      <c r="D12" s="321"/>
      <c r="E12" s="322"/>
      <c r="F12" s="550"/>
      <c r="G12" s="550"/>
      <c r="H12" s="550"/>
      <c r="I12" s="550"/>
      <c r="J12" s="550"/>
      <c r="K12" s="550"/>
      <c r="L12" s="550"/>
      <c r="M12" s="323"/>
      <c r="N12" s="551"/>
      <c r="O12" s="71"/>
      <c r="P12" s="71"/>
      <c r="Q12" s="72"/>
      <c r="R12" s="73"/>
      <c r="S12" s="73"/>
      <c r="T12" s="71"/>
      <c r="U12" s="71"/>
      <c r="V12" s="71"/>
      <c r="W12" s="71"/>
      <c r="X12" s="71"/>
    </row>
    <row r="13" spans="1:30" ht="34.5" customHeight="1">
      <c r="B13" s="320" t="s">
        <v>154</v>
      </c>
      <c r="C13" s="321"/>
      <c r="D13" s="321"/>
      <c r="E13" s="322"/>
      <c r="F13" s="323"/>
      <c r="G13" s="324"/>
      <c r="H13" s="324"/>
      <c r="I13" s="324"/>
      <c r="J13" s="324"/>
      <c r="K13" s="324"/>
      <c r="L13" s="324"/>
      <c r="M13" s="324"/>
      <c r="N13" s="325"/>
      <c r="O13" s="71"/>
      <c r="P13" s="71"/>
      <c r="Q13" s="72"/>
      <c r="R13" s="73"/>
      <c r="S13" s="73"/>
      <c r="T13" s="71"/>
      <c r="U13" s="71"/>
      <c r="V13" s="71"/>
      <c r="W13" s="71"/>
      <c r="X13" s="71"/>
    </row>
    <row r="14" spans="1:30" ht="66.599999999999994" customHeight="1">
      <c r="B14" s="555" t="s">
        <v>155</v>
      </c>
      <c r="C14" s="556"/>
      <c r="D14" s="556"/>
      <c r="E14" s="557"/>
      <c r="F14" s="558" t="s">
        <v>156</v>
      </c>
      <c r="G14" s="556"/>
      <c r="H14" s="557"/>
      <c r="I14" s="558" t="s">
        <v>157</v>
      </c>
      <c r="J14" s="557"/>
      <c r="K14" s="558" t="s">
        <v>158</v>
      </c>
      <c r="L14" s="556"/>
      <c r="M14" s="556"/>
      <c r="N14" s="559"/>
      <c r="O14" s="62"/>
      <c r="P14" s="62"/>
      <c r="Q14" s="61"/>
      <c r="R14" s="62"/>
      <c r="S14" s="62"/>
      <c r="T14" s="62"/>
      <c r="U14" s="62"/>
      <c r="V14" s="62"/>
      <c r="W14" s="62"/>
      <c r="X14" s="62"/>
    </row>
    <row r="15" spans="1:30" ht="15.6">
      <c r="B15" s="440"/>
      <c r="C15" s="441"/>
      <c r="D15" s="441"/>
      <c r="E15" s="443"/>
      <c r="F15" s="442"/>
      <c r="G15" s="441"/>
      <c r="H15" s="443"/>
      <c r="I15" s="444"/>
      <c r="J15" s="445"/>
      <c r="K15" s="444"/>
      <c r="L15" s="446"/>
      <c r="M15" s="446"/>
      <c r="N15" s="447"/>
      <c r="O15" s="70"/>
      <c r="P15" s="70"/>
      <c r="Q15" s="74"/>
      <c r="R15" s="70"/>
      <c r="S15" s="70"/>
      <c r="T15" s="70"/>
      <c r="U15" s="70"/>
      <c r="V15" s="70"/>
      <c r="W15" s="70"/>
      <c r="X15" s="70"/>
    </row>
    <row r="16" spans="1:30" ht="15.6">
      <c r="B16" s="440"/>
      <c r="C16" s="441"/>
      <c r="D16" s="441"/>
      <c r="E16" s="441"/>
      <c r="F16" s="442"/>
      <c r="G16" s="441"/>
      <c r="H16" s="443"/>
      <c r="I16" s="444"/>
      <c r="J16" s="445"/>
      <c r="K16" s="444"/>
      <c r="L16" s="446"/>
      <c r="M16" s="446"/>
      <c r="N16" s="447"/>
      <c r="O16" s="70"/>
      <c r="P16" s="70"/>
      <c r="Q16" s="74"/>
      <c r="R16" s="70"/>
      <c r="S16" s="70"/>
      <c r="T16" s="70"/>
      <c r="U16" s="70"/>
      <c r="V16" s="70"/>
      <c r="W16" s="70"/>
      <c r="X16" s="70"/>
    </row>
    <row r="17" spans="1:31" ht="15.6">
      <c r="B17" s="440"/>
      <c r="C17" s="441"/>
      <c r="D17" s="441"/>
      <c r="E17" s="441"/>
      <c r="F17" s="442"/>
      <c r="G17" s="441"/>
      <c r="H17" s="443"/>
      <c r="I17" s="444"/>
      <c r="J17" s="445"/>
      <c r="K17" s="444"/>
      <c r="L17" s="446"/>
      <c r="M17" s="446"/>
      <c r="N17" s="447"/>
      <c r="O17" s="70"/>
      <c r="P17" s="70"/>
      <c r="Q17" s="74"/>
      <c r="R17" s="70"/>
      <c r="S17" s="70"/>
      <c r="T17" s="70"/>
      <c r="U17" s="70"/>
      <c r="V17" s="70"/>
      <c r="W17" s="70"/>
      <c r="X17" s="70"/>
    </row>
    <row r="18" spans="1:31" ht="15.6">
      <c r="B18" s="440"/>
      <c r="C18" s="441"/>
      <c r="D18" s="441"/>
      <c r="E18" s="441"/>
      <c r="F18" s="442"/>
      <c r="G18" s="441"/>
      <c r="H18" s="443"/>
      <c r="I18" s="444"/>
      <c r="J18" s="445"/>
      <c r="K18" s="444"/>
      <c r="L18" s="446"/>
      <c r="M18" s="446"/>
      <c r="N18" s="447"/>
      <c r="O18" s="70"/>
      <c r="P18" s="70"/>
      <c r="Q18" s="74"/>
      <c r="R18" s="70"/>
      <c r="S18" s="70"/>
      <c r="T18" s="70"/>
      <c r="U18" s="70"/>
      <c r="V18" s="70"/>
      <c r="W18" s="70"/>
      <c r="X18" s="70"/>
    </row>
    <row r="19" spans="1:31" ht="15.95" thickBot="1">
      <c r="B19" s="523"/>
      <c r="C19" s="524"/>
      <c r="D19" s="524"/>
      <c r="E19" s="524"/>
      <c r="F19" s="525"/>
      <c r="G19" s="524"/>
      <c r="H19" s="526"/>
      <c r="I19" s="527"/>
      <c r="J19" s="528"/>
      <c r="K19" s="527"/>
      <c r="L19" s="529"/>
      <c r="M19" s="529"/>
      <c r="N19" s="530"/>
      <c r="O19" s="70"/>
      <c r="P19" s="70"/>
      <c r="Q19" s="74"/>
      <c r="R19" s="70"/>
      <c r="S19" s="70"/>
      <c r="T19" s="70"/>
      <c r="U19" s="70"/>
      <c r="V19" s="70"/>
      <c r="W19" s="70"/>
      <c r="X19" s="70"/>
    </row>
    <row r="20" spans="1:31" ht="15" thickBot="1">
      <c r="B20" s="75"/>
      <c r="C20" s="69"/>
      <c r="D20" s="75"/>
      <c r="E20" s="69"/>
      <c r="F20" s="75"/>
      <c r="G20" s="69"/>
      <c r="H20" s="75"/>
      <c r="I20" s="69"/>
      <c r="J20" s="75"/>
      <c r="K20" s="69"/>
      <c r="L20" s="75"/>
      <c r="M20" s="69"/>
      <c r="N20" s="75"/>
      <c r="O20" s="75"/>
      <c r="P20" s="75"/>
      <c r="R20" s="40"/>
      <c r="S20" s="76"/>
      <c r="T20" s="75"/>
      <c r="U20" s="75"/>
      <c r="V20" s="75"/>
      <c r="W20" s="75"/>
      <c r="X20" s="75"/>
    </row>
    <row r="21" spans="1:31" ht="26.1" customHeight="1" thickBot="1">
      <c r="B21" s="353" t="s">
        <v>159</v>
      </c>
      <c r="C21" s="531"/>
      <c r="D21" s="531"/>
      <c r="E21" s="531"/>
      <c r="F21" s="531"/>
      <c r="G21" s="531"/>
      <c r="H21" s="531"/>
      <c r="I21" s="531"/>
      <c r="J21" s="531"/>
      <c r="K21" s="531"/>
      <c r="L21" s="531"/>
      <c r="M21" s="531"/>
      <c r="N21" s="532"/>
      <c r="O21" s="61"/>
      <c r="P21" s="61"/>
      <c r="Q21" s="61"/>
      <c r="R21" s="62"/>
      <c r="S21" s="62"/>
      <c r="T21" s="61"/>
      <c r="U21" s="61"/>
      <c r="V21" s="61"/>
      <c r="W21" s="61"/>
      <c r="X21" s="61"/>
    </row>
    <row r="22" spans="1:31" ht="60.6" customHeight="1" thickBot="1">
      <c r="B22" s="533" t="s">
        <v>160</v>
      </c>
      <c r="C22" s="535" t="s">
        <v>161</v>
      </c>
      <c r="D22" s="536"/>
      <c r="E22" s="536"/>
      <c r="F22" s="537"/>
      <c r="G22" s="537"/>
      <c r="H22" s="537"/>
      <c r="I22" s="537"/>
      <c r="J22" s="536" t="s">
        <v>162</v>
      </c>
      <c r="K22" s="538"/>
      <c r="L22" s="538"/>
      <c r="M22" s="537"/>
      <c r="N22" s="539"/>
      <c r="O22" s="77"/>
      <c r="P22" s="77"/>
      <c r="Q22" s="74"/>
      <c r="R22" s="77"/>
      <c r="S22" s="77"/>
      <c r="T22" s="77"/>
      <c r="U22" s="77"/>
      <c r="V22" s="77"/>
      <c r="W22" s="77"/>
      <c r="X22" s="77"/>
    </row>
    <row r="23" spans="1:31" ht="49.5" customHeight="1" thickBot="1">
      <c r="B23" s="534"/>
      <c r="C23" s="535" t="s">
        <v>163</v>
      </c>
      <c r="D23" s="536"/>
      <c r="E23" s="536"/>
      <c r="F23" s="540"/>
      <c r="G23" s="540"/>
      <c r="H23" s="540"/>
      <c r="I23" s="540"/>
      <c r="J23" s="540"/>
      <c r="K23" s="540"/>
      <c r="L23" s="540"/>
      <c r="M23" s="540"/>
      <c r="N23" s="541"/>
      <c r="O23" s="77"/>
      <c r="T23" s="77"/>
      <c r="U23" s="77"/>
      <c r="V23" s="77"/>
      <c r="W23" s="77"/>
      <c r="X23" s="77"/>
    </row>
    <row r="24" spans="1:31" ht="33" customHeight="1">
      <c r="B24" s="456" t="s">
        <v>164</v>
      </c>
      <c r="C24" s="376" t="s">
        <v>165</v>
      </c>
      <c r="D24" s="377"/>
      <c r="E24" s="377"/>
      <c r="F24" s="377"/>
      <c r="G24" s="377"/>
      <c r="H24" s="377"/>
      <c r="I24" s="377"/>
      <c r="J24" s="377"/>
      <c r="K24" s="377"/>
      <c r="L24" s="377"/>
      <c r="M24" s="377"/>
      <c r="N24" s="378"/>
      <c r="O24" s="66"/>
      <c r="P24" s="373" t="s">
        <v>133</v>
      </c>
      <c r="Q24" s="373"/>
      <c r="R24" s="373"/>
      <c r="S24" s="373"/>
      <c r="X24" s="39"/>
      <c r="Z24" s="78" t="s">
        <v>166</v>
      </c>
    </row>
    <row r="25" spans="1:31" ht="33" customHeight="1">
      <c r="B25" s="542"/>
      <c r="C25" s="495" t="s">
        <v>167</v>
      </c>
      <c r="D25" s="394"/>
      <c r="E25" s="397" t="s">
        <v>168</v>
      </c>
      <c r="F25" s="394"/>
      <c r="G25" s="397" t="s">
        <v>169</v>
      </c>
      <c r="H25" s="394"/>
      <c r="I25" s="397" t="s">
        <v>170</v>
      </c>
      <c r="J25" s="394"/>
      <c r="K25" s="397" t="s">
        <v>171</v>
      </c>
      <c r="L25" s="394"/>
      <c r="M25" s="397" t="s">
        <v>172</v>
      </c>
      <c r="N25" s="439"/>
      <c r="O25" s="79"/>
      <c r="P25" s="80" t="s">
        <v>173</v>
      </c>
      <c r="Q25" s="81" t="s">
        <v>174</v>
      </c>
      <c r="R25" s="82" t="str">
        <f>IF(M43&lt;20,"BÀSIC","MITJÀ")</f>
        <v>BÀSIC</v>
      </c>
      <c r="S25" s="83">
        <f>IF(R25="ALT",3,IF(R25="MITJÀ",2,IF(R25="BÀSIC",1,"")))</f>
        <v>1</v>
      </c>
      <c r="X25" s="84"/>
      <c r="Z25" s="85"/>
    </row>
    <row r="26" spans="1:31" ht="15" customHeight="1">
      <c r="A26" s="86"/>
      <c r="B26" s="542"/>
      <c r="C26" s="256"/>
      <c r="D26" s="87" t="s">
        <v>175</v>
      </c>
      <c r="E26" s="266"/>
      <c r="F26" s="88" t="s">
        <v>176</v>
      </c>
      <c r="G26" s="266"/>
      <c r="H26" s="88" t="s">
        <v>177</v>
      </c>
      <c r="I26" s="266"/>
      <c r="J26" s="88" t="s">
        <v>178</v>
      </c>
      <c r="K26" s="266"/>
      <c r="L26" s="88" t="s">
        <v>179</v>
      </c>
      <c r="M26" s="266"/>
      <c r="N26" s="89" t="s">
        <v>180</v>
      </c>
      <c r="O26" s="90"/>
      <c r="P26" s="369" t="s">
        <v>181</v>
      </c>
      <c r="Q26" s="371" t="s">
        <v>182</v>
      </c>
      <c r="R26" s="363" t="str">
        <f>IF(OR(COUNTIF(E26:E41,"X")&gt;=1,(COUNTIF(E43:E50,"X")+COUNTIF(C43:C50,"X"))&gt;=4,E45="X",E47="X"),IF(OR(M51="Sí",M52="Sí"),"MITJÀ","ALT"),"BÀSIC")</f>
        <v>BÀSIC</v>
      </c>
      <c r="S26" s="419">
        <f>IF(R26="ALT",3,IF(R26="MITJÀ",2,IF(R26="BÀSIC",1,"")))</f>
        <v>1</v>
      </c>
      <c r="X26" s="91"/>
      <c r="Y26" s="86">
        <f>COUNTIF(C26:C39,"X")</f>
        <v>0</v>
      </c>
      <c r="Z26" s="11" t="s">
        <v>167</v>
      </c>
      <c r="AA26" s="86"/>
      <c r="AB26" s="86"/>
      <c r="AC26" s="86"/>
      <c r="AD26" s="86"/>
      <c r="AE26" s="86"/>
    </row>
    <row r="27" spans="1:31" ht="15" customHeight="1">
      <c r="A27" s="86"/>
      <c r="B27" s="542"/>
      <c r="C27" s="256"/>
      <c r="D27" s="92" t="s">
        <v>183</v>
      </c>
      <c r="E27" s="266"/>
      <c r="F27" s="88" t="s">
        <v>184</v>
      </c>
      <c r="G27" s="266"/>
      <c r="H27" s="88" t="s">
        <v>185</v>
      </c>
      <c r="I27" s="266"/>
      <c r="J27" s="88" t="s">
        <v>186</v>
      </c>
      <c r="K27" s="266"/>
      <c r="L27" s="273" t="s">
        <v>187</v>
      </c>
      <c r="M27" s="266"/>
      <c r="N27" s="89" t="s">
        <v>188</v>
      </c>
      <c r="O27" s="93"/>
      <c r="P27" s="370"/>
      <c r="Q27" s="372"/>
      <c r="R27" s="364"/>
      <c r="S27" s="420"/>
      <c r="X27" s="91"/>
      <c r="Y27" s="86">
        <f>COUNTIF(E26:E41,"X")</f>
        <v>0</v>
      </c>
      <c r="Z27" s="11" t="s">
        <v>182</v>
      </c>
      <c r="AA27" s="86"/>
      <c r="AB27" s="86"/>
      <c r="AC27" s="86"/>
      <c r="AD27" s="86"/>
      <c r="AE27" s="86"/>
    </row>
    <row r="28" spans="1:31" ht="30" customHeight="1">
      <c r="A28" s="86"/>
      <c r="B28" s="542"/>
      <c r="C28" s="256"/>
      <c r="D28" s="87" t="s">
        <v>189</v>
      </c>
      <c r="E28" s="266"/>
      <c r="F28" s="94" t="s">
        <v>190</v>
      </c>
      <c r="G28" s="266"/>
      <c r="H28" s="88" t="s">
        <v>191</v>
      </c>
      <c r="I28" s="266"/>
      <c r="J28" s="88" t="s">
        <v>192</v>
      </c>
      <c r="K28" s="266"/>
      <c r="L28" s="88" t="s">
        <v>193</v>
      </c>
      <c r="M28" s="266"/>
      <c r="N28" s="89" t="s">
        <v>194</v>
      </c>
      <c r="O28" s="93"/>
      <c r="P28" s="80" t="s">
        <v>195</v>
      </c>
      <c r="Q28" s="81" t="s">
        <v>196</v>
      </c>
      <c r="R28" s="82" t="str">
        <f>IF(E38="X","ALT","BÀSIC")</f>
        <v>BÀSIC</v>
      </c>
      <c r="S28" s="83">
        <f>IF(R28="ALT",3,IF(R28="MITJÀ",2,IF(R28="BÀSIC",1,"")))</f>
        <v>1</v>
      </c>
      <c r="T28" s="91"/>
      <c r="U28" s="91"/>
      <c r="V28" s="91"/>
      <c r="W28" s="91"/>
      <c r="X28" s="91"/>
      <c r="Y28" s="86">
        <f>COUNTIF(G26:G37,"X")</f>
        <v>0</v>
      </c>
      <c r="Z28" s="11" t="s">
        <v>169</v>
      </c>
      <c r="AA28" s="86"/>
      <c r="AB28" s="86"/>
      <c r="AC28" s="86"/>
      <c r="AD28" s="86"/>
      <c r="AE28" s="86"/>
    </row>
    <row r="29" spans="1:31" ht="15" customHeight="1">
      <c r="A29" s="86"/>
      <c r="B29" s="542"/>
      <c r="C29" s="266"/>
      <c r="D29" s="87" t="s">
        <v>197</v>
      </c>
      <c r="E29" s="266"/>
      <c r="F29" s="88" t="s">
        <v>198</v>
      </c>
      <c r="G29" s="266"/>
      <c r="H29" s="88" t="s">
        <v>199</v>
      </c>
      <c r="I29" s="266"/>
      <c r="J29" s="88" t="s">
        <v>200</v>
      </c>
      <c r="K29" s="266"/>
      <c r="L29" s="88" t="s">
        <v>201</v>
      </c>
      <c r="M29" s="500"/>
      <c r="N29" s="499" t="s">
        <v>202</v>
      </c>
      <c r="O29" s="95"/>
      <c r="P29" s="369" t="s">
        <v>203</v>
      </c>
      <c r="Q29" s="371" t="s">
        <v>204</v>
      </c>
      <c r="R29" s="363" t="str">
        <f>IF(E32="X","ALT","BÀSIC")</f>
        <v>BÀSIC</v>
      </c>
      <c r="S29" s="419">
        <f>IF(R29="ALT",3,IF(R29="MITJÀ",2,IF(R29="BÀSIC",1,"")))</f>
        <v>1</v>
      </c>
      <c r="T29" s="95"/>
      <c r="U29" s="95"/>
      <c r="V29" s="95"/>
      <c r="W29" s="95"/>
      <c r="X29" s="95"/>
      <c r="Y29" s="86">
        <f>COUNTIF(I26:I32,"X")</f>
        <v>0</v>
      </c>
      <c r="Z29" s="11" t="s">
        <v>170</v>
      </c>
      <c r="AA29" s="86"/>
      <c r="AB29" s="86"/>
      <c r="AC29" s="86"/>
      <c r="AD29" s="86"/>
      <c r="AE29" s="86"/>
    </row>
    <row r="30" spans="1:31" ht="15" customHeight="1">
      <c r="A30" s="86"/>
      <c r="B30" s="542"/>
      <c r="C30" s="256"/>
      <c r="D30" s="87" t="s">
        <v>205</v>
      </c>
      <c r="E30" s="266"/>
      <c r="F30" s="88" t="s">
        <v>206</v>
      </c>
      <c r="G30" s="266"/>
      <c r="H30" s="88" t="s">
        <v>207</v>
      </c>
      <c r="I30" s="266"/>
      <c r="J30" s="88" t="s">
        <v>208</v>
      </c>
      <c r="K30" s="500"/>
      <c r="L30" s="501" t="s">
        <v>209</v>
      </c>
      <c r="M30" s="500"/>
      <c r="N30" s="499"/>
      <c r="O30" s="95"/>
      <c r="P30" s="370"/>
      <c r="Q30" s="372"/>
      <c r="R30" s="364"/>
      <c r="S30" s="420"/>
      <c r="T30" s="95"/>
      <c r="U30" s="95"/>
      <c r="V30" s="95"/>
      <c r="W30" s="95"/>
      <c r="X30" s="95"/>
      <c r="Y30" s="86">
        <f>COUNTIF(K26:K31,"X")</f>
        <v>0</v>
      </c>
      <c r="Z30" s="11" t="s">
        <v>171</v>
      </c>
      <c r="AA30" s="86"/>
      <c r="AB30" s="86"/>
      <c r="AC30" s="86"/>
      <c r="AD30" s="86"/>
      <c r="AE30" s="86"/>
    </row>
    <row r="31" spans="1:31" ht="15" customHeight="1">
      <c r="A31" s="86"/>
      <c r="B31" s="542"/>
      <c r="C31" s="256"/>
      <c r="D31" s="87" t="s">
        <v>210</v>
      </c>
      <c r="E31" s="266"/>
      <c r="F31" s="88" t="s">
        <v>211</v>
      </c>
      <c r="G31" s="266"/>
      <c r="H31" s="88" t="s">
        <v>212</v>
      </c>
      <c r="I31" s="500"/>
      <c r="J31" s="501" t="s">
        <v>213</v>
      </c>
      <c r="K31" s="500"/>
      <c r="L31" s="501"/>
      <c r="M31" s="381"/>
      <c r="N31" s="502"/>
      <c r="O31" s="96"/>
      <c r="T31" s="96"/>
      <c r="U31" s="96"/>
      <c r="V31" s="96"/>
      <c r="W31" s="96"/>
      <c r="X31" s="96"/>
      <c r="Y31" s="86">
        <f>COUNTIF(M26:M30,"X")</f>
        <v>0</v>
      </c>
      <c r="Z31" s="11" t="s">
        <v>172</v>
      </c>
      <c r="AA31" s="86"/>
      <c r="AB31" s="86"/>
      <c r="AC31" s="86"/>
      <c r="AD31" s="86"/>
      <c r="AE31" s="86"/>
    </row>
    <row r="32" spans="1:31" ht="15" customHeight="1">
      <c r="A32" s="86"/>
      <c r="B32" s="542"/>
      <c r="C32" s="256"/>
      <c r="D32" s="87" t="s">
        <v>214</v>
      </c>
      <c r="E32" s="266"/>
      <c r="F32" s="88" t="s">
        <v>204</v>
      </c>
      <c r="G32" s="266"/>
      <c r="H32" s="88" t="s">
        <v>215</v>
      </c>
      <c r="I32" s="500"/>
      <c r="J32" s="501"/>
      <c r="K32" s="381"/>
      <c r="L32" s="381"/>
      <c r="M32" s="381"/>
      <c r="N32" s="502"/>
      <c r="O32" s="96"/>
      <c r="P32" s="96"/>
      <c r="Q32" s="97"/>
      <c r="R32" s="96"/>
      <c r="S32" s="96"/>
      <c r="T32" s="96"/>
      <c r="U32" s="96"/>
      <c r="V32" s="96"/>
      <c r="W32" s="96"/>
      <c r="X32" s="96"/>
      <c r="Y32" s="86">
        <f>COUNTIF(E43:E50,"X")+COUNTIF(C43:C50,"X")</f>
        <v>0</v>
      </c>
      <c r="Z32" s="11" t="s">
        <v>216</v>
      </c>
      <c r="AA32" s="86"/>
      <c r="AB32" s="86"/>
      <c r="AC32" s="86"/>
      <c r="AD32" s="86"/>
      <c r="AE32" s="86"/>
    </row>
    <row r="33" spans="1:31" ht="25.5" customHeight="1">
      <c r="A33" s="86"/>
      <c r="B33" s="542"/>
      <c r="C33" s="256"/>
      <c r="D33" s="87" t="s">
        <v>217</v>
      </c>
      <c r="E33" s="266"/>
      <c r="F33" s="98" t="s">
        <v>218</v>
      </c>
      <c r="G33" s="266"/>
      <c r="H33" s="88" t="s">
        <v>219</v>
      </c>
      <c r="I33" s="381"/>
      <c r="J33" s="381"/>
      <c r="K33" s="381"/>
      <c r="L33" s="381"/>
      <c r="M33" s="381"/>
      <c r="N33" s="502"/>
      <c r="O33" s="96"/>
      <c r="P33" s="96"/>
      <c r="Q33" s="97"/>
      <c r="R33" s="96"/>
      <c r="S33" s="96"/>
      <c r="T33" s="96"/>
      <c r="U33" s="96"/>
      <c r="V33" s="96"/>
      <c r="W33" s="96"/>
      <c r="X33" s="96"/>
      <c r="Y33" s="86">
        <f>COUNTIF(G43:G46,"X")</f>
        <v>0</v>
      </c>
      <c r="Z33" s="11" t="s">
        <v>220</v>
      </c>
      <c r="AA33" s="86"/>
      <c r="AB33" s="86"/>
      <c r="AC33" s="86"/>
      <c r="AD33" s="86"/>
      <c r="AE33" s="86"/>
    </row>
    <row r="34" spans="1:31" ht="28.35" customHeight="1">
      <c r="A34" s="86"/>
      <c r="B34" s="542"/>
      <c r="C34" s="256"/>
      <c r="D34" s="87" t="s">
        <v>221</v>
      </c>
      <c r="E34" s="266"/>
      <c r="F34" s="98" t="s">
        <v>222</v>
      </c>
      <c r="G34" s="500"/>
      <c r="H34" s="501" t="s">
        <v>223</v>
      </c>
      <c r="I34" s="381"/>
      <c r="J34" s="381"/>
      <c r="K34" s="381"/>
      <c r="L34" s="381"/>
      <c r="M34" s="381"/>
      <c r="N34" s="502"/>
      <c r="O34" s="96"/>
      <c r="P34" s="96"/>
      <c r="Q34" s="97"/>
      <c r="R34" s="96"/>
      <c r="S34" s="96"/>
      <c r="T34" s="96"/>
      <c r="U34" s="96"/>
      <c r="V34" s="96"/>
      <c r="W34" s="96"/>
      <c r="X34" s="96"/>
      <c r="Y34" s="86">
        <f>COUNTIF(I43:I46,"X")</f>
        <v>0</v>
      </c>
      <c r="Z34" s="11" t="s">
        <v>224</v>
      </c>
      <c r="AA34" s="86"/>
      <c r="AB34" s="86"/>
      <c r="AC34" s="86"/>
      <c r="AD34" s="86"/>
      <c r="AE34" s="86"/>
    </row>
    <row r="35" spans="1:31" ht="15" customHeight="1">
      <c r="A35" s="86"/>
      <c r="B35" s="542"/>
      <c r="C35" s="256"/>
      <c r="D35" s="87" t="s">
        <v>225</v>
      </c>
      <c r="E35" s="266"/>
      <c r="F35" s="88" t="s">
        <v>226</v>
      </c>
      <c r="G35" s="500"/>
      <c r="H35" s="501"/>
      <c r="I35" s="381"/>
      <c r="J35" s="381"/>
      <c r="K35" s="381"/>
      <c r="L35" s="381"/>
      <c r="M35" s="381"/>
      <c r="N35" s="502"/>
      <c r="O35" s="96"/>
      <c r="P35" s="96"/>
      <c r="Q35" s="97"/>
      <c r="R35" s="96"/>
      <c r="S35" s="96"/>
      <c r="T35" s="96"/>
      <c r="U35" s="96"/>
      <c r="V35" s="96"/>
      <c r="W35" s="96"/>
      <c r="X35" s="96"/>
      <c r="Y35" s="86">
        <f>COUNTIF(K43:K50,"X")</f>
        <v>0</v>
      </c>
      <c r="Z35" s="11" t="s">
        <v>227</v>
      </c>
      <c r="AA35" s="86"/>
      <c r="AB35" s="86"/>
      <c r="AC35" s="86"/>
      <c r="AD35" s="86"/>
      <c r="AE35" s="86"/>
    </row>
    <row r="36" spans="1:31" ht="31.5" customHeight="1">
      <c r="A36" s="86"/>
      <c r="B36" s="542"/>
      <c r="C36" s="256"/>
      <c r="D36" s="92" t="s">
        <v>228</v>
      </c>
      <c r="E36" s="266"/>
      <c r="F36" s="98" t="s">
        <v>229</v>
      </c>
      <c r="G36" s="500"/>
      <c r="H36" s="501" t="s">
        <v>230</v>
      </c>
      <c r="I36" s="381"/>
      <c r="J36" s="381"/>
      <c r="K36" s="381"/>
      <c r="L36" s="381"/>
      <c r="M36" s="381"/>
      <c r="N36" s="502"/>
      <c r="O36" s="96"/>
      <c r="P36" s="96"/>
      <c r="Q36" s="97"/>
      <c r="R36" s="96"/>
      <c r="S36" s="96"/>
      <c r="T36" s="96"/>
      <c r="U36" s="96"/>
      <c r="V36" s="96"/>
      <c r="W36" s="96"/>
      <c r="X36" s="96"/>
      <c r="Y36" s="86">
        <f>M43</f>
        <v>0</v>
      </c>
      <c r="Z36" s="11" t="s">
        <v>174</v>
      </c>
      <c r="AA36" s="86"/>
      <c r="AB36" s="86"/>
      <c r="AC36" s="86"/>
      <c r="AD36" s="86"/>
      <c r="AE36" s="86"/>
    </row>
    <row r="37" spans="1:31" ht="15" customHeight="1">
      <c r="A37" s="86"/>
      <c r="B37" s="542"/>
      <c r="C37" s="256"/>
      <c r="D37" s="87" t="s">
        <v>231</v>
      </c>
      <c r="E37" s="266"/>
      <c r="F37" s="99" t="s">
        <v>232</v>
      </c>
      <c r="G37" s="500"/>
      <c r="H37" s="501"/>
      <c r="I37" s="381"/>
      <c r="J37" s="381"/>
      <c r="K37" s="381"/>
      <c r="L37" s="381"/>
      <c r="M37" s="381"/>
      <c r="N37" s="502"/>
      <c r="O37" s="96"/>
      <c r="P37" s="96"/>
      <c r="Q37" s="97"/>
      <c r="R37" s="96"/>
      <c r="S37" s="96"/>
      <c r="T37" s="96"/>
      <c r="U37" s="96"/>
      <c r="V37" s="96"/>
      <c r="W37" s="96"/>
      <c r="X37" s="96"/>
      <c r="AB37" s="86"/>
      <c r="AC37" s="86"/>
      <c r="AD37" s="86"/>
      <c r="AE37" s="86"/>
    </row>
    <row r="38" spans="1:31" ht="30.95" customHeight="1">
      <c r="A38" s="86"/>
      <c r="B38" s="542"/>
      <c r="C38" s="256"/>
      <c r="D38" s="100" t="s">
        <v>233</v>
      </c>
      <c r="E38" s="266"/>
      <c r="F38" s="98" t="s">
        <v>234</v>
      </c>
      <c r="G38" s="504"/>
      <c r="H38" s="505"/>
      <c r="I38" s="381"/>
      <c r="J38" s="381"/>
      <c r="K38" s="381"/>
      <c r="L38" s="381"/>
      <c r="M38" s="381"/>
      <c r="N38" s="502"/>
      <c r="O38" s="96"/>
      <c r="P38" s="96"/>
      <c r="Q38" s="97"/>
      <c r="R38" s="96"/>
      <c r="S38" s="96"/>
      <c r="T38" s="96"/>
      <c r="U38" s="96"/>
      <c r="V38" s="96"/>
      <c r="W38" s="96"/>
      <c r="X38" s="96"/>
      <c r="Y38" s="86"/>
      <c r="Z38" s="86"/>
      <c r="AA38" s="86"/>
      <c r="AB38" s="86"/>
      <c r="AC38" s="86"/>
      <c r="AD38" s="86"/>
      <c r="AE38" s="86"/>
    </row>
    <row r="39" spans="1:31" ht="30.95" customHeight="1">
      <c r="A39" s="86"/>
      <c r="B39" s="542"/>
      <c r="C39" s="258"/>
      <c r="D39" s="98" t="s">
        <v>235</v>
      </c>
      <c r="E39" s="490" t="s">
        <v>236</v>
      </c>
      <c r="F39" s="490"/>
      <c r="G39" s="506"/>
      <c r="H39" s="507"/>
      <c r="I39" s="381"/>
      <c r="J39" s="381"/>
      <c r="K39" s="381"/>
      <c r="L39" s="381"/>
      <c r="M39" s="381"/>
      <c r="N39" s="502"/>
      <c r="O39" s="96"/>
      <c r="P39" s="96"/>
      <c r="Q39" s="97"/>
      <c r="R39" s="96"/>
      <c r="S39" s="96"/>
      <c r="T39" s="96"/>
      <c r="U39" s="96"/>
      <c r="V39" s="96"/>
      <c r="W39" s="96"/>
      <c r="X39" s="96"/>
      <c r="Y39" s="86"/>
      <c r="Z39" s="86"/>
      <c r="AA39" s="86"/>
      <c r="AB39" s="86"/>
      <c r="AC39" s="86"/>
      <c r="AD39" s="86"/>
      <c r="AE39" s="86"/>
    </row>
    <row r="40" spans="1:31" ht="15" customHeight="1">
      <c r="A40" s="86"/>
      <c r="B40" s="542"/>
      <c r="C40" s="390"/>
      <c r="D40" s="391"/>
      <c r="E40" s="248"/>
      <c r="F40" s="251"/>
      <c r="G40" s="506"/>
      <c r="H40" s="507"/>
      <c r="I40" s="381"/>
      <c r="J40" s="381"/>
      <c r="K40" s="381"/>
      <c r="L40" s="381"/>
      <c r="M40" s="381"/>
      <c r="N40" s="502"/>
      <c r="O40" s="96"/>
      <c r="P40" s="96"/>
      <c r="Q40" s="97"/>
      <c r="R40" s="96"/>
      <c r="S40" s="96"/>
      <c r="T40" s="96"/>
      <c r="U40" s="96"/>
      <c r="V40" s="96"/>
      <c r="W40" s="96"/>
      <c r="X40" s="96"/>
      <c r="Y40" s="86"/>
      <c r="Z40" s="86"/>
      <c r="AA40" s="86"/>
      <c r="AB40" s="86"/>
      <c r="AC40" s="86"/>
      <c r="AD40" s="86"/>
      <c r="AE40" s="86"/>
    </row>
    <row r="41" spans="1:31" ht="15" customHeight="1">
      <c r="A41" s="86"/>
      <c r="B41" s="542"/>
      <c r="C41" s="392"/>
      <c r="D41" s="393"/>
      <c r="E41" s="248"/>
      <c r="F41" s="251"/>
      <c r="G41" s="508"/>
      <c r="H41" s="509"/>
      <c r="I41" s="381"/>
      <c r="J41" s="381"/>
      <c r="K41" s="381"/>
      <c r="L41" s="381"/>
      <c r="M41" s="381"/>
      <c r="N41" s="502"/>
      <c r="O41" s="96"/>
      <c r="P41" s="96"/>
      <c r="Q41" s="97"/>
      <c r="R41" s="96"/>
      <c r="S41" s="96"/>
      <c r="T41" s="96"/>
      <c r="U41" s="96"/>
      <c r="V41" s="96"/>
      <c r="W41" s="96"/>
      <c r="X41" s="96"/>
      <c r="Y41" s="86"/>
      <c r="Z41" s="86"/>
      <c r="AA41" s="86"/>
      <c r="AB41" s="86"/>
      <c r="AC41" s="86"/>
      <c r="AD41" s="86"/>
      <c r="AE41" s="86"/>
    </row>
    <row r="42" spans="1:31" ht="45.6" customHeight="1">
      <c r="B42" s="542"/>
      <c r="C42" s="394" t="s">
        <v>237</v>
      </c>
      <c r="D42" s="395"/>
      <c r="E42" s="395"/>
      <c r="F42" s="395"/>
      <c r="G42" s="394" t="s">
        <v>220</v>
      </c>
      <c r="H42" s="395"/>
      <c r="I42" s="395" t="s">
        <v>224</v>
      </c>
      <c r="J42" s="395"/>
      <c r="K42" s="395" t="s">
        <v>238</v>
      </c>
      <c r="L42" s="395"/>
      <c r="M42" s="423" t="s">
        <v>239</v>
      </c>
      <c r="N42" s="424"/>
      <c r="O42" s="101"/>
      <c r="P42" s="101"/>
      <c r="Q42" s="102"/>
      <c r="R42" s="84"/>
      <c r="S42" s="101"/>
      <c r="T42" s="101"/>
      <c r="U42" s="101"/>
      <c r="V42" s="101"/>
      <c r="W42" s="101"/>
      <c r="X42" s="101"/>
    </row>
    <row r="43" spans="1:31" ht="17.45" customHeight="1">
      <c r="B43" s="542"/>
      <c r="C43" s="255"/>
      <c r="D43" s="103" t="s">
        <v>240</v>
      </c>
      <c r="E43" s="270"/>
      <c r="F43" s="103" t="s">
        <v>241</v>
      </c>
      <c r="G43" s="266"/>
      <c r="H43" s="104" t="s">
        <v>242</v>
      </c>
      <c r="I43" s="266"/>
      <c r="J43" s="104" t="s">
        <v>243</v>
      </c>
      <c r="K43" s="266"/>
      <c r="L43" s="251"/>
      <c r="M43" s="491">
        <f>COUNTIF(E26:E50,"X")+COUNTIF(I26:I50,"X")+COUNTIF(K26:K50,"X")+COUNTIF(G26:G50,"X")+COUNTIF(M26:M41,"X")+COUNTIF(C26:C50,"X")</f>
        <v>0</v>
      </c>
      <c r="N43" s="492"/>
      <c r="O43" s="105"/>
      <c r="P43" s="105"/>
      <c r="Q43" s="106"/>
      <c r="R43" s="105"/>
      <c r="S43" s="105"/>
      <c r="T43" s="105"/>
      <c r="U43" s="105"/>
      <c r="V43" s="105"/>
      <c r="W43" s="105"/>
      <c r="X43" s="105"/>
    </row>
    <row r="44" spans="1:31" ht="17.45" customHeight="1">
      <c r="B44" s="542"/>
      <c r="C44" s="256"/>
      <c r="D44" s="104" t="s">
        <v>244</v>
      </c>
      <c r="E44" s="266"/>
      <c r="F44" s="104" t="s">
        <v>245</v>
      </c>
      <c r="G44" s="266"/>
      <c r="H44" s="104" t="s">
        <v>246</v>
      </c>
      <c r="I44" s="266"/>
      <c r="J44" s="104" t="s">
        <v>247</v>
      </c>
      <c r="K44" s="266"/>
      <c r="L44" s="251"/>
      <c r="M44" s="491"/>
      <c r="N44" s="492"/>
      <c r="O44" s="107"/>
      <c r="P44" s="105"/>
      <c r="Q44" s="106"/>
      <c r="R44" s="105"/>
      <c r="S44" s="105"/>
      <c r="T44" s="105"/>
      <c r="U44" s="105"/>
      <c r="V44" s="105"/>
      <c r="W44" s="105"/>
      <c r="X44" s="105"/>
    </row>
    <row r="45" spans="1:31" ht="17.45" customHeight="1">
      <c r="A45" s="16"/>
      <c r="B45" s="542"/>
      <c r="C45" s="256"/>
      <c r="D45" s="94" t="s">
        <v>248</v>
      </c>
      <c r="E45" s="266"/>
      <c r="F45" s="94" t="s">
        <v>249</v>
      </c>
      <c r="G45" s="266"/>
      <c r="H45" s="94" t="s">
        <v>250</v>
      </c>
      <c r="I45" s="266"/>
      <c r="J45" s="108" t="s">
        <v>251</v>
      </c>
      <c r="K45" s="266"/>
      <c r="L45" s="251"/>
      <c r="M45" s="491"/>
      <c r="N45" s="492"/>
      <c r="O45" s="105"/>
      <c r="P45" s="105"/>
      <c r="Q45" s="106"/>
      <c r="R45" s="105"/>
      <c r="S45" s="105"/>
      <c r="T45" s="105"/>
      <c r="U45" s="105"/>
      <c r="V45" s="105"/>
      <c r="W45" s="105"/>
      <c r="X45" s="105"/>
      <c r="Y45" s="16"/>
      <c r="Z45" s="16"/>
      <c r="AA45" s="16"/>
      <c r="AB45" s="16"/>
      <c r="AC45" s="16"/>
      <c r="AD45" s="16"/>
      <c r="AE45" s="16"/>
    </row>
    <row r="46" spans="1:31" ht="30.6" customHeight="1">
      <c r="B46" s="542"/>
      <c r="C46" s="256"/>
      <c r="D46" s="104" t="s">
        <v>252</v>
      </c>
      <c r="E46" s="266"/>
      <c r="F46" s="109" t="s">
        <v>253</v>
      </c>
      <c r="G46" s="266"/>
      <c r="H46" s="94" t="s">
        <v>254</v>
      </c>
      <c r="I46" s="266"/>
      <c r="J46" s="94" t="s">
        <v>255</v>
      </c>
      <c r="K46" s="266"/>
      <c r="L46" s="251"/>
      <c r="M46" s="491"/>
      <c r="N46" s="492"/>
      <c r="O46" s="105"/>
      <c r="P46" s="105"/>
      <c r="Q46" s="106"/>
      <c r="R46" s="105"/>
      <c r="S46" s="105"/>
      <c r="T46" s="105"/>
      <c r="U46" s="105"/>
      <c r="V46" s="105"/>
      <c r="W46" s="105"/>
      <c r="X46" s="105"/>
    </row>
    <row r="47" spans="1:31" ht="17.45" customHeight="1">
      <c r="B47" s="542"/>
      <c r="C47" s="256"/>
      <c r="D47" s="104" t="s">
        <v>256</v>
      </c>
      <c r="E47" s="266"/>
      <c r="F47" s="109" t="s">
        <v>257</v>
      </c>
      <c r="G47" s="379"/>
      <c r="H47" s="379"/>
      <c r="I47" s="381"/>
      <c r="J47" s="381"/>
      <c r="K47" s="266"/>
      <c r="L47" s="251"/>
      <c r="M47" s="491"/>
      <c r="N47" s="492"/>
      <c r="O47" s="105"/>
      <c r="P47" s="105"/>
      <c r="Q47" s="106"/>
      <c r="R47" s="105"/>
      <c r="S47" s="105"/>
      <c r="T47" s="105"/>
      <c r="U47" s="105"/>
      <c r="V47" s="105"/>
      <c r="W47" s="105"/>
      <c r="X47" s="105"/>
    </row>
    <row r="48" spans="1:31" ht="17.45" customHeight="1">
      <c r="B48" s="542"/>
      <c r="C48" s="256"/>
      <c r="D48" s="104" t="s">
        <v>258</v>
      </c>
      <c r="E48" s="383"/>
      <c r="F48" s="383"/>
      <c r="G48" s="379"/>
      <c r="H48" s="379"/>
      <c r="I48" s="381"/>
      <c r="J48" s="381"/>
      <c r="K48" s="266"/>
      <c r="L48" s="251"/>
      <c r="M48" s="491"/>
      <c r="N48" s="492"/>
      <c r="O48" s="105"/>
      <c r="P48" s="105"/>
      <c r="Q48" s="106"/>
      <c r="R48" s="105"/>
      <c r="S48" s="105"/>
      <c r="T48" s="105"/>
      <c r="U48" s="105"/>
      <c r="V48" s="105"/>
      <c r="W48" s="105"/>
      <c r="X48" s="105"/>
    </row>
    <row r="49" spans="1:31" ht="17.45" customHeight="1">
      <c r="B49" s="542"/>
      <c r="C49" s="256"/>
      <c r="D49" s="104" t="s">
        <v>259</v>
      </c>
      <c r="E49" s="383"/>
      <c r="F49" s="383"/>
      <c r="G49" s="379"/>
      <c r="H49" s="379"/>
      <c r="I49" s="381"/>
      <c r="J49" s="381"/>
      <c r="K49" s="266"/>
      <c r="L49" s="251"/>
      <c r="M49" s="491"/>
      <c r="N49" s="492"/>
      <c r="O49" s="105"/>
      <c r="P49" s="105"/>
      <c r="Q49" s="106"/>
      <c r="R49" s="105"/>
      <c r="S49" s="105"/>
      <c r="T49" s="105"/>
      <c r="U49" s="105"/>
      <c r="V49" s="105"/>
      <c r="W49" s="105"/>
      <c r="X49" s="105"/>
    </row>
    <row r="50" spans="1:31" ht="18" customHeight="1" thickBot="1">
      <c r="B50" s="542"/>
      <c r="C50" s="257"/>
      <c r="D50" s="247" t="s">
        <v>260</v>
      </c>
      <c r="E50" s="384"/>
      <c r="F50" s="384"/>
      <c r="G50" s="380"/>
      <c r="H50" s="380"/>
      <c r="I50" s="382"/>
      <c r="J50" s="382"/>
      <c r="K50" s="266"/>
      <c r="L50" s="252"/>
      <c r="M50" s="493"/>
      <c r="N50" s="494"/>
      <c r="O50" s="105"/>
      <c r="P50" s="105"/>
      <c r="Q50" s="106"/>
      <c r="R50" s="105"/>
      <c r="S50" s="105"/>
      <c r="T50" s="105"/>
      <c r="U50" s="105"/>
      <c r="V50" s="105"/>
      <c r="W50" s="105"/>
      <c r="X50" s="105"/>
    </row>
    <row r="51" spans="1:31" ht="42.95" customHeight="1" thickBot="1">
      <c r="B51" s="542"/>
      <c r="C51" s="385" t="s">
        <v>261</v>
      </c>
      <c r="D51" s="386"/>
      <c r="E51" s="386"/>
      <c r="F51" s="386"/>
      <c r="G51" s="386"/>
      <c r="H51" s="386"/>
      <c r="I51" s="386"/>
      <c r="J51" s="386"/>
      <c r="K51" s="386"/>
      <c r="L51" s="387"/>
      <c r="M51" s="388"/>
      <c r="N51" s="389"/>
      <c r="O51" s="110"/>
      <c r="P51" s="90"/>
      <c r="Q51" s="66"/>
      <c r="R51" s="90"/>
      <c r="S51" s="90"/>
      <c r="T51" s="90"/>
      <c r="U51" s="90"/>
      <c r="V51" s="90"/>
      <c r="W51" s="90"/>
      <c r="X51" s="90"/>
    </row>
    <row r="52" spans="1:31" ht="40.5" customHeight="1" thickBot="1">
      <c r="B52" s="542"/>
      <c r="C52" s="349" t="s">
        <v>262</v>
      </c>
      <c r="D52" s="349"/>
      <c r="E52" s="349"/>
      <c r="F52" s="349"/>
      <c r="G52" s="349"/>
      <c r="H52" s="349"/>
      <c r="I52" s="349"/>
      <c r="J52" s="349"/>
      <c r="K52" s="349"/>
      <c r="L52" s="350"/>
      <c r="M52" s="351"/>
      <c r="N52" s="352"/>
      <c r="O52" s="110"/>
      <c r="P52" s="90"/>
      <c r="Q52" s="66"/>
      <c r="R52" s="90"/>
      <c r="S52" s="90"/>
      <c r="T52" s="90"/>
      <c r="U52" s="90"/>
      <c r="V52" s="90"/>
      <c r="W52" s="90"/>
      <c r="X52" s="90"/>
    </row>
    <row r="53" spans="1:31" ht="40.5" customHeight="1">
      <c r="B53" s="542"/>
      <c r="C53" s="326" t="s">
        <v>263</v>
      </c>
      <c r="D53" s="327"/>
      <c r="E53" s="327"/>
      <c r="F53" s="327"/>
      <c r="G53" s="327"/>
      <c r="H53" s="253"/>
      <c r="I53" s="328" t="s">
        <v>264</v>
      </c>
      <c r="J53" s="328"/>
      <c r="K53" s="328"/>
      <c r="L53" s="328"/>
      <c r="M53" s="329"/>
      <c r="N53" s="330"/>
      <c r="O53" s="110"/>
      <c r="P53" s="90"/>
      <c r="Q53" s="66"/>
      <c r="R53" s="90"/>
      <c r="S53" s="90"/>
      <c r="T53" s="90"/>
      <c r="U53" s="90"/>
      <c r="V53" s="90"/>
      <c r="W53" s="90"/>
      <c r="X53" s="90"/>
    </row>
    <row r="54" spans="1:31" ht="54.6" customHeight="1" thickBot="1">
      <c r="B54" s="543"/>
      <c r="C54" s="519" t="s">
        <v>265</v>
      </c>
      <c r="D54" s="520"/>
      <c r="E54" s="520"/>
      <c r="F54" s="520"/>
      <c r="G54" s="520"/>
      <c r="H54" s="254"/>
      <c r="I54" s="331" t="s">
        <v>266</v>
      </c>
      <c r="J54" s="331"/>
      <c r="K54" s="331"/>
      <c r="L54" s="331"/>
      <c r="M54" s="521"/>
      <c r="N54" s="522"/>
      <c r="O54" s="110"/>
      <c r="P54" s="90"/>
      <c r="Q54" s="67"/>
      <c r="R54" s="90"/>
      <c r="S54" s="11"/>
    </row>
    <row r="55" spans="1:31" ht="15" thickBot="1">
      <c r="B55" s="75"/>
      <c r="C55" s="69"/>
      <c r="D55" s="75"/>
      <c r="E55" s="69"/>
      <c r="F55" s="75"/>
      <c r="G55" s="69"/>
      <c r="H55" s="75"/>
      <c r="I55" s="69"/>
      <c r="J55" s="75"/>
      <c r="K55" s="69"/>
      <c r="L55" s="75"/>
      <c r="M55" s="69"/>
      <c r="N55" s="75"/>
      <c r="O55" s="75"/>
      <c r="P55" s="75"/>
      <c r="R55" s="40"/>
      <c r="S55" s="76"/>
      <c r="T55" s="75"/>
      <c r="U55" s="75"/>
      <c r="V55" s="75"/>
      <c r="W55" s="75"/>
      <c r="X55" s="75"/>
    </row>
    <row r="56" spans="1:31" ht="26.1" customHeight="1" thickBot="1">
      <c r="B56" s="353" t="s">
        <v>267</v>
      </c>
      <c r="C56" s="354"/>
      <c r="D56" s="354"/>
      <c r="E56" s="354"/>
      <c r="F56" s="354"/>
      <c r="G56" s="354"/>
      <c r="H56" s="354"/>
      <c r="I56" s="354"/>
      <c r="J56" s="354"/>
      <c r="K56" s="354"/>
      <c r="L56" s="354"/>
      <c r="M56" s="354"/>
      <c r="N56" s="355"/>
      <c r="O56" s="66"/>
      <c r="P56" s="368" t="s">
        <v>133</v>
      </c>
      <c r="Q56" s="368"/>
      <c r="R56" s="368"/>
      <c r="S56" s="368"/>
      <c r="T56" s="66"/>
      <c r="U56" s="66"/>
      <c r="V56" s="66"/>
      <c r="W56" s="66"/>
      <c r="X56" s="66"/>
    </row>
    <row r="57" spans="1:31" ht="33" customHeight="1">
      <c r="B57" s="358" t="s">
        <v>268</v>
      </c>
      <c r="C57" s="360" t="s">
        <v>269</v>
      </c>
      <c r="D57" s="361"/>
      <c r="E57" s="361"/>
      <c r="F57" s="361"/>
      <c r="G57" s="361"/>
      <c r="H57" s="361"/>
      <c r="I57" s="361"/>
      <c r="J57" s="361"/>
      <c r="K57" s="361"/>
      <c r="L57" s="362"/>
      <c r="M57" s="496" t="str">
        <f>IF(OR(
             C62="X",
             AND(OR( C61="X",C62="X"),OR(K62="X",K63="X")),
             AND(I61="X",OR( C61="X",C62="X"),OR(G62="X",G61="X")),
),"Sí","No")</f>
        <v>No</v>
      </c>
      <c r="N57" s="497"/>
      <c r="O57" s="79"/>
      <c r="P57" s="80" t="s">
        <v>270</v>
      </c>
      <c r="Q57" s="81" t="s">
        <v>271</v>
      </c>
      <c r="R57" s="82" t="str">
        <f>IF(OR(C62="X",AND(C61="X",COUNTIF(K61:K63,"X")&gt;0),AND(C61="X",COUNTIF(G61:G62,"X")&gt;0,I61="X")),"ALT",IF(OR(AND(C59="X",COUNTIF(G61:G62,"X")&gt;0,COUNTIF(I60:I61,"X")&gt;0,K63="X"),AND(C60="X",COUNTIF(K62:K63,"X")&gt;0),AND(C60="X",COUNTIF(K61:K63,"X")&gt;0,COUNTIF(G61:G62,"X")&gt;0)),"MITJÀ","BÀSIC"))</f>
        <v>BÀSIC</v>
      </c>
      <c r="S57" s="83">
        <f>IF(R57="ALT",3,IF(R57="MITJÀ",2,IF(R57="BÀSIC",1,"")))</f>
        <v>1</v>
      </c>
      <c r="X57" s="74"/>
    </row>
    <row r="58" spans="1:31" ht="66" customHeight="1">
      <c r="B58" s="358"/>
      <c r="C58" s="498" t="s">
        <v>272</v>
      </c>
      <c r="D58" s="395"/>
      <c r="E58" s="395"/>
      <c r="F58" s="395"/>
      <c r="G58" s="395" t="s">
        <v>273</v>
      </c>
      <c r="H58" s="395"/>
      <c r="I58" s="395" t="s">
        <v>274</v>
      </c>
      <c r="J58" s="395"/>
      <c r="K58" s="395" t="s">
        <v>275</v>
      </c>
      <c r="L58" s="395"/>
      <c r="M58" s="395"/>
      <c r="N58" s="503"/>
      <c r="O58" s="84"/>
      <c r="P58" s="84"/>
      <c r="Q58" s="102"/>
      <c r="R58" s="84"/>
      <c r="S58" s="84"/>
      <c r="T58" s="84"/>
      <c r="U58" s="84"/>
      <c r="V58" s="84"/>
      <c r="W58" s="84"/>
      <c r="X58" s="84"/>
    </row>
    <row r="59" spans="1:31" ht="15" customHeight="1">
      <c r="A59" s="86"/>
      <c r="B59" s="358"/>
      <c r="C59" s="259"/>
      <c r="D59" s="356" t="s">
        <v>276</v>
      </c>
      <c r="E59" s="356"/>
      <c r="F59" s="356"/>
      <c r="G59" s="266"/>
      <c r="H59" s="88" t="s">
        <v>277</v>
      </c>
      <c r="I59" s="266"/>
      <c r="J59" s="111" t="s">
        <v>278</v>
      </c>
      <c r="K59" s="266"/>
      <c r="L59" s="510" t="s">
        <v>279</v>
      </c>
      <c r="M59" s="510"/>
      <c r="N59" s="511"/>
      <c r="O59" s="112"/>
      <c r="P59" s="112"/>
      <c r="Q59" s="113"/>
      <c r="R59" s="114"/>
      <c r="S59" s="115"/>
      <c r="T59" s="112"/>
      <c r="U59" s="112"/>
      <c r="V59" s="112"/>
      <c r="W59" s="112"/>
      <c r="X59" s="112"/>
      <c r="Y59" s="11">
        <f>COUNTIF(C59:C62,"X")</f>
        <v>0</v>
      </c>
      <c r="Z59" s="86" t="s">
        <v>280</v>
      </c>
      <c r="AA59" s="86"/>
      <c r="AB59" s="86"/>
      <c r="AC59" s="86"/>
      <c r="AD59" s="86"/>
      <c r="AE59" s="86"/>
    </row>
    <row r="60" spans="1:31" ht="15" customHeight="1">
      <c r="A60" s="86"/>
      <c r="B60" s="358"/>
      <c r="C60" s="259"/>
      <c r="D60" s="356" t="s">
        <v>281</v>
      </c>
      <c r="E60" s="356"/>
      <c r="F60" s="356"/>
      <c r="G60" s="266"/>
      <c r="H60" s="111" t="s">
        <v>282</v>
      </c>
      <c r="I60" s="266"/>
      <c r="J60" s="88" t="s">
        <v>283</v>
      </c>
      <c r="K60" s="266"/>
      <c r="L60" s="356" t="s">
        <v>284</v>
      </c>
      <c r="M60" s="356"/>
      <c r="N60" s="357"/>
      <c r="O60" s="112"/>
      <c r="P60" s="112"/>
      <c r="Q60" s="113"/>
      <c r="R60" s="114"/>
      <c r="S60" s="115"/>
      <c r="T60" s="112"/>
      <c r="U60" s="112"/>
      <c r="V60" s="112"/>
      <c r="W60" s="112"/>
      <c r="X60" s="112"/>
      <c r="Y60" s="11">
        <f>COUNTIF(G59:G62,"X")</f>
        <v>0</v>
      </c>
      <c r="Z60" s="86" t="s">
        <v>285</v>
      </c>
      <c r="AA60" s="86"/>
      <c r="AB60" s="86"/>
      <c r="AC60" s="86"/>
      <c r="AD60" s="86"/>
      <c r="AE60" s="86"/>
    </row>
    <row r="61" spans="1:31" ht="15" customHeight="1">
      <c r="A61" s="86"/>
      <c r="B61" s="358"/>
      <c r="C61" s="259"/>
      <c r="D61" s="356" t="s">
        <v>286</v>
      </c>
      <c r="E61" s="356"/>
      <c r="F61" s="356"/>
      <c r="G61" s="266"/>
      <c r="H61" s="88" t="s">
        <v>287</v>
      </c>
      <c r="I61" s="266"/>
      <c r="J61" s="88" t="s">
        <v>288</v>
      </c>
      <c r="K61" s="266"/>
      <c r="L61" s="374" t="s">
        <v>289</v>
      </c>
      <c r="M61" s="374"/>
      <c r="N61" s="375"/>
      <c r="O61" s="112"/>
      <c r="P61" s="112"/>
      <c r="Q61" s="113"/>
      <c r="R61" s="114"/>
      <c r="S61" s="115"/>
      <c r="T61" s="112"/>
      <c r="U61" s="112"/>
      <c r="V61" s="112"/>
      <c r="W61" s="112"/>
      <c r="X61" s="112"/>
      <c r="Y61" s="11">
        <f>COUNTIF(I59:I61,"X")</f>
        <v>0</v>
      </c>
      <c r="Z61" s="86" t="s">
        <v>290</v>
      </c>
      <c r="AA61" s="86"/>
      <c r="AB61" s="86"/>
      <c r="AC61" s="86"/>
      <c r="AD61" s="86"/>
      <c r="AE61" s="86"/>
    </row>
    <row r="62" spans="1:31" ht="15" customHeight="1">
      <c r="A62" s="86"/>
      <c r="B62" s="358"/>
      <c r="C62" s="259"/>
      <c r="D62" s="401" t="s">
        <v>291</v>
      </c>
      <c r="E62" s="401"/>
      <c r="F62" s="401"/>
      <c r="G62" s="266"/>
      <c r="H62" s="88" t="s">
        <v>292</v>
      </c>
      <c r="I62" s="402"/>
      <c r="J62" s="402"/>
      <c r="K62" s="266"/>
      <c r="L62" s="356" t="s">
        <v>293</v>
      </c>
      <c r="M62" s="356"/>
      <c r="N62" s="357"/>
      <c r="O62" s="112"/>
      <c r="P62" s="112"/>
      <c r="Q62" s="113"/>
      <c r="R62" s="114"/>
      <c r="S62" s="115"/>
      <c r="T62" s="112"/>
      <c r="U62" s="112"/>
      <c r="V62" s="112"/>
      <c r="W62" s="112"/>
      <c r="X62" s="112"/>
      <c r="Y62" s="11">
        <f>COUNTIF(K59:K63,"X")</f>
        <v>0</v>
      </c>
      <c r="Z62" s="86" t="s">
        <v>294</v>
      </c>
      <c r="AA62" s="86"/>
      <c r="AB62" s="86"/>
      <c r="AC62" s="86"/>
      <c r="AD62" s="86"/>
      <c r="AE62" s="86"/>
    </row>
    <row r="63" spans="1:31" ht="15.75" customHeight="1" thickBot="1">
      <c r="A63" s="86"/>
      <c r="B63" s="359"/>
      <c r="C63" s="404"/>
      <c r="D63" s="405"/>
      <c r="E63" s="405"/>
      <c r="F63" s="405"/>
      <c r="G63" s="403"/>
      <c r="H63" s="403"/>
      <c r="I63" s="403"/>
      <c r="J63" s="403"/>
      <c r="K63" s="260"/>
      <c r="L63" s="406" t="s">
        <v>295</v>
      </c>
      <c r="M63" s="406"/>
      <c r="N63" s="407"/>
      <c r="O63" s="112"/>
      <c r="P63" s="112"/>
      <c r="Q63" s="113"/>
      <c r="R63" s="114"/>
      <c r="S63" s="115"/>
      <c r="T63" s="112"/>
      <c r="U63" s="112"/>
      <c r="V63" s="112"/>
      <c r="W63" s="112"/>
      <c r="X63" s="112"/>
      <c r="Z63" s="86"/>
      <c r="AA63" s="86"/>
      <c r="AB63" s="86"/>
      <c r="AC63" s="86"/>
      <c r="AD63" s="86"/>
      <c r="AE63" s="86"/>
    </row>
    <row r="64" spans="1:31" ht="15" thickBot="1">
      <c r="B64" s="75"/>
      <c r="C64" s="69"/>
      <c r="D64" s="75"/>
      <c r="E64" s="69"/>
      <c r="F64" s="75"/>
      <c r="G64" s="69"/>
      <c r="H64" s="75"/>
      <c r="I64" s="69"/>
      <c r="J64" s="75"/>
      <c r="K64" s="69"/>
      <c r="L64" s="75"/>
      <c r="M64" s="69"/>
      <c r="N64" s="75"/>
      <c r="O64" s="75"/>
      <c r="P64" s="75"/>
      <c r="R64" s="40"/>
      <c r="S64" s="76"/>
      <c r="T64" s="75"/>
      <c r="U64" s="75"/>
      <c r="V64" s="75"/>
      <c r="W64" s="75"/>
      <c r="X64" s="75"/>
    </row>
    <row r="65" spans="1:31" ht="26.1" customHeight="1" thickBot="1">
      <c r="B65" s="353" t="s">
        <v>296</v>
      </c>
      <c r="C65" s="354"/>
      <c r="D65" s="354"/>
      <c r="E65" s="354"/>
      <c r="F65" s="354"/>
      <c r="G65" s="354"/>
      <c r="H65" s="354"/>
      <c r="I65" s="354"/>
      <c r="J65" s="354"/>
      <c r="K65" s="354"/>
      <c r="L65" s="354"/>
      <c r="M65" s="354"/>
      <c r="N65" s="355"/>
      <c r="O65" s="66"/>
      <c r="P65" s="66"/>
      <c r="Q65" s="66"/>
      <c r="R65" s="67"/>
      <c r="S65" s="67"/>
      <c r="T65" s="66"/>
      <c r="U65" s="66"/>
      <c r="V65" s="66"/>
      <c r="W65" s="66"/>
      <c r="X65" s="66"/>
    </row>
    <row r="66" spans="1:31" ht="66" customHeight="1" thickBot="1">
      <c r="B66" s="116" t="s">
        <v>297</v>
      </c>
      <c r="C66" s="467" t="s">
        <v>298</v>
      </c>
      <c r="D66" s="468"/>
      <c r="E66" s="469"/>
      <c r="F66" s="470"/>
      <c r="G66" s="470"/>
      <c r="H66" s="470"/>
      <c r="I66" s="470"/>
      <c r="J66" s="470"/>
      <c r="K66" s="470"/>
      <c r="L66" s="470"/>
      <c r="M66" s="470"/>
      <c r="N66" s="471"/>
      <c r="O66" s="67"/>
      <c r="P66" s="368"/>
      <c r="Q66" s="368"/>
      <c r="R66" s="368"/>
      <c r="S66" s="368"/>
      <c r="T66" s="67"/>
      <c r="U66" s="67"/>
      <c r="V66" s="67"/>
      <c r="W66" s="67"/>
      <c r="X66" s="67"/>
    </row>
    <row r="67" spans="1:31" ht="33" customHeight="1">
      <c r="B67" s="472" t="s">
        <v>299</v>
      </c>
      <c r="C67" s="398" t="s">
        <v>300</v>
      </c>
      <c r="D67" s="399"/>
      <c r="E67" s="399"/>
      <c r="F67" s="399"/>
      <c r="G67" s="399"/>
      <c r="H67" s="399"/>
      <c r="I67" s="399"/>
      <c r="J67" s="399"/>
      <c r="K67" s="399"/>
      <c r="L67" s="399"/>
      <c r="M67" s="399"/>
      <c r="N67" s="400"/>
      <c r="O67" s="66"/>
      <c r="P67" s="368" t="s">
        <v>133</v>
      </c>
      <c r="Q67" s="368"/>
      <c r="R67" s="368"/>
      <c r="S67" s="368"/>
      <c r="X67" s="90"/>
      <c r="Y67" s="11">
        <f>COUNTIF(G68:G80,"X")+COUNTIF(I68:I80,"X")+COUNTIF(K68:K80,"X")+COUNTIF(C68:C80,"X")+COUNTIF(E68:E80,"X")+COUNTIF(M68:M73,"X")</f>
        <v>0</v>
      </c>
      <c r="Z67" s="11" t="s">
        <v>301</v>
      </c>
    </row>
    <row r="68" spans="1:31" ht="33" customHeight="1">
      <c r="A68" s="117"/>
      <c r="B68" s="473"/>
      <c r="C68" s="259"/>
      <c r="D68" s="94" t="s">
        <v>302</v>
      </c>
      <c r="E68" s="266"/>
      <c r="F68" s="108" t="s">
        <v>303</v>
      </c>
      <c r="G68" s="266"/>
      <c r="H68" s="108" t="s">
        <v>304</v>
      </c>
      <c r="I68" s="266"/>
      <c r="J68" s="108" t="s">
        <v>305</v>
      </c>
      <c r="K68" s="266"/>
      <c r="L68" s="267" t="s">
        <v>306</v>
      </c>
      <c r="M68" s="266"/>
      <c r="N68" s="118" t="s">
        <v>307</v>
      </c>
      <c r="O68" s="119"/>
      <c r="P68" s="369" t="s">
        <v>308</v>
      </c>
      <c r="Q68" s="371" t="s">
        <v>309</v>
      </c>
      <c r="R68" s="363" t="str">
        <f>IF(M83="Sí","ALT",IF(OR(I69="X",I74="X",I73="X",E73="X",G70="X",G73="X",G74="X",M68="X",K76="X",I72="X",G77="X",C77="X",I71="X",K74="X",I80="X"),"MITJÀ","BÀSIC"))</f>
        <v>BÀSIC</v>
      </c>
      <c r="S68" s="419">
        <f>IF(R68="ALT",3,IF(R68="MITJÀ",2,IF(R68="BÀSIC",1,"")))</f>
        <v>1</v>
      </c>
      <c r="X68" s="95"/>
      <c r="Y68" s="117"/>
      <c r="Z68" s="117"/>
      <c r="AA68" s="117"/>
      <c r="AB68" s="117"/>
      <c r="AC68" s="117"/>
      <c r="AD68" s="117"/>
      <c r="AE68" s="117"/>
    </row>
    <row r="69" spans="1:31" ht="33" customHeight="1">
      <c r="A69" s="117"/>
      <c r="B69" s="473"/>
      <c r="C69" s="259"/>
      <c r="D69" s="94" t="s">
        <v>310</v>
      </c>
      <c r="E69" s="266"/>
      <c r="F69" s="108" t="s">
        <v>311</v>
      </c>
      <c r="G69" s="266"/>
      <c r="H69" s="108" t="s">
        <v>312</v>
      </c>
      <c r="I69" s="266"/>
      <c r="J69" s="108" t="s">
        <v>313</v>
      </c>
      <c r="K69" s="266"/>
      <c r="L69" s="120" t="s">
        <v>314</v>
      </c>
      <c r="M69" s="266"/>
      <c r="N69" s="118" t="s">
        <v>315</v>
      </c>
      <c r="O69" s="95"/>
      <c r="P69" s="370"/>
      <c r="Q69" s="372"/>
      <c r="R69" s="364"/>
      <c r="S69" s="420" t="str">
        <f>IF(R69="ALT",3,IF(R69="MITJÀ",2,IF(R69="BÀSIC",1,"")))</f>
        <v/>
      </c>
      <c r="T69" s="95"/>
      <c r="U69" s="95"/>
      <c r="V69" s="95"/>
      <c r="W69" s="95"/>
      <c r="X69" s="95"/>
      <c r="Y69" s="117"/>
      <c r="Z69" s="117"/>
      <c r="AA69" s="117"/>
      <c r="AB69" s="117"/>
      <c r="AC69" s="117"/>
      <c r="AD69" s="117"/>
      <c r="AE69" s="117"/>
    </row>
    <row r="70" spans="1:31" ht="33" customHeight="1">
      <c r="A70" s="117"/>
      <c r="B70" s="473"/>
      <c r="C70" s="259"/>
      <c r="D70" s="94" t="s">
        <v>180</v>
      </c>
      <c r="E70" s="266"/>
      <c r="F70" s="108" t="s">
        <v>316</v>
      </c>
      <c r="G70" s="266"/>
      <c r="H70" s="108" t="s">
        <v>317</v>
      </c>
      <c r="I70" s="266"/>
      <c r="J70" s="108" t="s">
        <v>318</v>
      </c>
      <c r="K70" s="266"/>
      <c r="L70" s="267" t="s">
        <v>319</v>
      </c>
      <c r="M70" s="266"/>
      <c r="N70" s="121" t="s">
        <v>320</v>
      </c>
      <c r="O70" s="95"/>
      <c r="Q70" s="113"/>
      <c r="R70" s="114"/>
      <c r="S70" s="114"/>
      <c r="T70" s="95"/>
      <c r="U70" s="95"/>
      <c r="V70" s="95"/>
      <c r="W70" s="95"/>
      <c r="X70" s="95"/>
      <c r="Y70" s="117"/>
      <c r="Z70" s="117"/>
      <c r="AA70" s="117"/>
      <c r="AB70" s="117"/>
      <c r="AC70" s="117"/>
      <c r="AD70" s="117"/>
      <c r="AE70" s="117"/>
    </row>
    <row r="71" spans="1:31" ht="33" customHeight="1">
      <c r="A71" s="117"/>
      <c r="B71" s="473"/>
      <c r="C71" s="259"/>
      <c r="D71" s="94" t="s">
        <v>321</v>
      </c>
      <c r="E71" s="266"/>
      <c r="F71" s="108" t="s">
        <v>322</v>
      </c>
      <c r="G71" s="266"/>
      <c r="H71" s="108" t="s">
        <v>323</v>
      </c>
      <c r="I71" s="266"/>
      <c r="J71" s="108" t="s">
        <v>324</v>
      </c>
      <c r="K71" s="266"/>
      <c r="L71" s="120" t="s">
        <v>325</v>
      </c>
      <c r="M71" s="266"/>
      <c r="N71" s="118" t="s">
        <v>326</v>
      </c>
      <c r="O71" s="95"/>
      <c r="Q71" s="113"/>
      <c r="R71" s="114"/>
      <c r="S71" s="114"/>
      <c r="T71" s="95"/>
      <c r="U71" s="95"/>
      <c r="V71" s="95"/>
      <c r="W71" s="95"/>
      <c r="X71" s="95"/>
      <c r="Y71" s="117"/>
      <c r="Z71" s="117"/>
      <c r="AA71" s="117"/>
      <c r="AB71" s="117"/>
      <c r="AC71" s="117"/>
      <c r="AD71" s="117"/>
      <c r="AE71" s="117"/>
    </row>
    <row r="72" spans="1:31" ht="33" customHeight="1">
      <c r="A72" s="117"/>
      <c r="B72" s="473"/>
      <c r="C72" s="259"/>
      <c r="D72" s="94" t="s">
        <v>327</v>
      </c>
      <c r="E72" s="266"/>
      <c r="F72" s="108" t="s">
        <v>328</v>
      </c>
      <c r="G72" s="266"/>
      <c r="H72" s="108" t="s">
        <v>329</v>
      </c>
      <c r="I72" s="266"/>
      <c r="J72" s="108" t="s">
        <v>330</v>
      </c>
      <c r="K72" s="266"/>
      <c r="L72" s="267" t="s">
        <v>331</v>
      </c>
      <c r="M72" s="266"/>
      <c r="N72" s="121" t="s">
        <v>332</v>
      </c>
      <c r="O72" s="122"/>
      <c r="P72" s="122"/>
      <c r="Q72" s="113"/>
      <c r="R72" s="114"/>
      <c r="S72" s="114"/>
      <c r="T72" s="122"/>
      <c r="U72" s="122"/>
      <c r="V72" s="122"/>
      <c r="W72" s="122"/>
      <c r="X72" s="122"/>
      <c r="Y72" s="117"/>
      <c r="Z72" s="117"/>
      <c r="AA72" s="117"/>
      <c r="AB72" s="117"/>
      <c r="AC72" s="117"/>
      <c r="AD72" s="117"/>
      <c r="AE72" s="117"/>
    </row>
    <row r="73" spans="1:31" ht="33" customHeight="1">
      <c r="A73" s="117"/>
      <c r="B73" s="473"/>
      <c r="C73" s="259"/>
      <c r="D73" s="94" t="s">
        <v>333</v>
      </c>
      <c r="E73" s="266"/>
      <c r="F73" s="108" t="s">
        <v>334</v>
      </c>
      <c r="G73" s="266"/>
      <c r="H73" s="108" t="s">
        <v>335</v>
      </c>
      <c r="I73" s="266"/>
      <c r="J73" s="108" t="s">
        <v>336</v>
      </c>
      <c r="K73" s="266"/>
      <c r="L73" s="120" t="s">
        <v>337</v>
      </c>
      <c r="M73" s="266"/>
      <c r="N73" s="118" t="s">
        <v>338</v>
      </c>
      <c r="O73" s="96"/>
      <c r="P73" s="96"/>
      <c r="Q73" s="97"/>
      <c r="R73" s="96"/>
      <c r="S73" s="96"/>
      <c r="T73" s="96"/>
      <c r="U73" s="96"/>
      <c r="V73" s="96"/>
      <c r="W73" s="96"/>
      <c r="X73" s="96"/>
      <c r="Y73" s="117"/>
      <c r="Z73" s="117"/>
      <c r="AA73" s="117"/>
      <c r="AB73" s="117"/>
      <c r="AC73" s="117"/>
      <c r="AD73" s="117"/>
      <c r="AE73" s="117"/>
    </row>
    <row r="74" spans="1:31" ht="33" customHeight="1">
      <c r="A74" s="117"/>
      <c r="B74" s="473"/>
      <c r="C74" s="259"/>
      <c r="D74" s="94" t="s">
        <v>339</v>
      </c>
      <c r="E74" s="266"/>
      <c r="F74" s="108" t="s">
        <v>340</v>
      </c>
      <c r="G74" s="266"/>
      <c r="H74" s="108" t="s">
        <v>341</v>
      </c>
      <c r="I74" s="266"/>
      <c r="J74" s="108" t="s">
        <v>342</v>
      </c>
      <c r="K74" s="266"/>
      <c r="L74" s="120" t="s">
        <v>343</v>
      </c>
      <c r="M74" s="408"/>
      <c r="N74" s="409"/>
      <c r="O74" s="96"/>
      <c r="P74" s="96"/>
      <c r="Q74" s="97"/>
      <c r="R74" s="96"/>
      <c r="S74" s="96"/>
      <c r="T74" s="96"/>
      <c r="U74" s="96"/>
      <c r="V74" s="96"/>
      <c r="W74" s="96"/>
      <c r="X74" s="96"/>
      <c r="Y74" s="117"/>
      <c r="Z74" s="117"/>
      <c r="AA74" s="117"/>
      <c r="AB74" s="117"/>
      <c r="AC74" s="117"/>
      <c r="AD74" s="117"/>
      <c r="AE74" s="117"/>
    </row>
    <row r="75" spans="1:31" ht="33" customHeight="1">
      <c r="A75" s="117"/>
      <c r="B75" s="473"/>
      <c r="C75" s="259"/>
      <c r="D75" s="94" t="s">
        <v>344</v>
      </c>
      <c r="E75" s="266"/>
      <c r="F75" s="108" t="s">
        <v>345</v>
      </c>
      <c r="G75" s="266"/>
      <c r="H75" s="108" t="s">
        <v>346</v>
      </c>
      <c r="I75" s="266"/>
      <c r="J75" s="108" t="s">
        <v>347</v>
      </c>
      <c r="K75" s="266"/>
      <c r="L75" s="120" t="s">
        <v>348</v>
      </c>
      <c r="M75" s="410"/>
      <c r="N75" s="411"/>
      <c r="O75" s="96"/>
      <c r="P75" s="96"/>
      <c r="Q75" s="97"/>
      <c r="R75" s="96"/>
      <c r="S75" s="96"/>
      <c r="T75" s="96"/>
      <c r="U75" s="96"/>
      <c r="V75" s="96"/>
      <c r="W75" s="96"/>
      <c r="X75" s="96"/>
      <c r="Y75" s="117"/>
      <c r="Z75" s="117"/>
      <c r="AA75" s="117"/>
      <c r="AB75" s="117"/>
      <c r="AC75" s="117"/>
      <c r="AD75" s="117"/>
      <c r="AE75" s="117"/>
    </row>
    <row r="76" spans="1:31" ht="33" customHeight="1">
      <c r="A76" s="117"/>
      <c r="B76" s="473"/>
      <c r="C76" s="259"/>
      <c r="D76" s="94" t="s">
        <v>349</v>
      </c>
      <c r="E76" s="266"/>
      <c r="F76" s="108" t="s">
        <v>350</v>
      </c>
      <c r="G76" s="266"/>
      <c r="H76" s="108" t="s">
        <v>351</v>
      </c>
      <c r="I76" s="266"/>
      <c r="J76" s="120" t="s">
        <v>352</v>
      </c>
      <c r="K76" s="266"/>
      <c r="L76" s="267" t="s">
        <v>353</v>
      </c>
      <c r="M76" s="410"/>
      <c r="N76" s="411"/>
      <c r="O76" s="96"/>
      <c r="P76" s="96"/>
      <c r="Q76" s="97"/>
      <c r="R76" s="96"/>
      <c r="S76" s="96"/>
      <c r="T76" s="96"/>
      <c r="U76" s="96"/>
      <c r="V76" s="96"/>
      <c r="W76" s="96"/>
      <c r="X76" s="96"/>
      <c r="Y76" s="117"/>
      <c r="Z76" s="117"/>
      <c r="AA76" s="123"/>
      <c r="AB76" s="117"/>
      <c r="AC76" s="117"/>
      <c r="AD76" s="117"/>
      <c r="AE76" s="117"/>
    </row>
    <row r="77" spans="1:31" ht="33" customHeight="1">
      <c r="A77" s="117"/>
      <c r="B77" s="473"/>
      <c r="C77" s="259"/>
      <c r="D77" s="94" t="s">
        <v>354</v>
      </c>
      <c r="E77" s="266"/>
      <c r="F77" s="108" t="s">
        <v>355</v>
      </c>
      <c r="G77" s="266"/>
      <c r="H77" s="108" t="s">
        <v>356</v>
      </c>
      <c r="I77" s="266"/>
      <c r="J77" s="267" t="s">
        <v>357</v>
      </c>
      <c r="K77" s="266"/>
      <c r="L77" s="120" t="s">
        <v>358</v>
      </c>
      <c r="M77" s="410"/>
      <c r="N77" s="411"/>
      <c r="O77" s="96"/>
      <c r="P77" s="96"/>
      <c r="Q77" s="97"/>
      <c r="R77" s="96"/>
      <c r="S77" s="96"/>
      <c r="T77" s="96"/>
      <c r="U77" s="96"/>
      <c r="V77" s="96"/>
      <c r="W77" s="96"/>
      <c r="X77" s="96"/>
      <c r="Y77" s="117"/>
      <c r="Z77" s="117"/>
      <c r="AA77" s="17"/>
      <c r="AB77" s="117"/>
      <c r="AC77" s="117"/>
      <c r="AD77" s="117"/>
      <c r="AE77" s="117"/>
    </row>
    <row r="78" spans="1:31" ht="39">
      <c r="A78" s="117"/>
      <c r="B78" s="473"/>
      <c r="C78" s="259"/>
      <c r="D78" s="94" t="s">
        <v>359</v>
      </c>
      <c r="E78" s="266"/>
      <c r="F78" s="108" t="s">
        <v>360</v>
      </c>
      <c r="G78" s="266"/>
      <c r="H78" s="108" t="s">
        <v>361</v>
      </c>
      <c r="I78" s="266"/>
      <c r="J78" s="120" t="s">
        <v>362</v>
      </c>
      <c r="K78" s="266"/>
      <c r="L78" s="267" t="s">
        <v>363</v>
      </c>
      <c r="M78" s="410"/>
      <c r="N78" s="411"/>
      <c r="O78" s="96"/>
      <c r="P78" s="96"/>
      <c r="Q78" s="97"/>
      <c r="R78" s="96"/>
      <c r="S78" s="96"/>
      <c r="T78" s="96"/>
      <c r="U78" s="96"/>
      <c r="V78" s="96"/>
      <c r="W78" s="96"/>
      <c r="X78" s="96"/>
      <c r="Y78" s="117"/>
      <c r="Z78" s="95"/>
      <c r="AA78" s="17"/>
      <c r="AB78" s="117"/>
      <c r="AC78" s="117"/>
      <c r="AD78" s="117"/>
      <c r="AE78" s="117"/>
    </row>
    <row r="79" spans="1:31" ht="33" customHeight="1">
      <c r="A79" s="117"/>
      <c r="B79" s="473"/>
      <c r="C79" s="259"/>
      <c r="D79" s="94" t="s">
        <v>364</v>
      </c>
      <c r="E79" s="266"/>
      <c r="F79" s="108" t="s">
        <v>365</v>
      </c>
      <c r="G79" s="266"/>
      <c r="H79" s="108" t="s">
        <v>366</v>
      </c>
      <c r="I79" s="266"/>
      <c r="J79" s="267" t="s">
        <v>367</v>
      </c>
      <c r="K79" s="266"/>
      <c r="L79" s="120" t="s">
        <v>368</v>
      </c>
      <c r="M79" s="410"/>
      <c r="N79" s="411"/>
      <c r="O79" s="96"/>
      <c r="P79" s="96"/>
      <c r="Q79" s="97"/>
      <c r="R79" s="96"/>
      <c r="S79" s="96"/>
      <c r="T79" s="96"/>
      <c r="U79" s="96"/>
      <c r="V79" s="96"/>
      <c r="W79" s="96"/>
      <c r="X79" s="96"/>
      <c r="Y79" s="117"/>
      <c r="Z79" s="95"/>
      <c r="AA79" s="17"/>
      <c r="AB79" s="117"/>
      <c r="AC79" s="117"/>
      <c r="AD79" s="117"/>
      <c r="AE79" s="117"/>
    </row>
    <row r="80" spans="1:31" ht="33" customHeight="1" thickBot="1">
      <c r="A80" s="117"/>
      <c r="B80" s="473"/>
      <c r="C80" s="261"/>
      <c r="D80" s="124" t="s">
        <v>369</v>
      </c>
      <c r="E80" s="260"/>
      <c r="F80" s="124" t="s">
        <v>370</v>
      </c>
      <c r="G80" s="260"/>
      <c r="H80" s="124" t="s">
        <v>371</v>
      </c>
      <c r="I80" s="260"/>
      <c r="J80" s="125" t="s">
        <v>372</v>
      </c>
      <c r="K80" s="260"/>
      <c r="L80" s="126" t="s">
        <v>373</v>
      </c>
      <c r="M80" s="412"/>
      <c r="N80" s="413"/>
      <c r="O80" s="96"/>
      <c r="P80" s="373" t="s">
        <v>133</v>
      </c>
      <c r="Q80" s="373"/>
      <c r="R80" s="373"/>
      <c r="S80" s="373"/>
      <c r="T80" s="96"/>
      <c r="U80" s="96"/>
      <c r="V80" s="96"/>
      <c r="W80" s="96"/>
      <c r="X80" s="96"/>
      <c r="Y80" s="117"/>
      <c r="Z80" s="95"/>
      <c r="AA80" s="17"/>
      <c r="AB80" s="117"/>
      <c r="AC80" s="117"/>
      <c r="AD80" s="117"/>
      <c r="AE80" s="117"/>
    </row>
    <row r="81" spans="2:27" ht="65.45" customHeight="1" thickBot="1">
      <c r="B81" s="127" t="s">
        <v>374</v>
      </c>
      <c r="C81" s="483" t="s">
        <v>375</v>
      </c>
      <c r="D81" s="484"/>
      <c r="E81" s="484"/>
      <c r="F81" s="484"/>
      <c r="G81" s="484"/>
      <c r="H81" s="484"/>
      <c r="I81" s="484"/>
      <c r="J81" s="484"/>
      <c r="K81" s="484"/>
      <c r="L81" s="485"/>
      <c r="M81" s="486"/>
      <c r="N81" s="487"/>
      <c r="O81" s="79"/>
      <c r="P81" s="80" t="s">
        <v>376</v>
      </c>
      <c r="Q81" s="81" t="s">
        <v>377</v>
      </c>
      <c r="R81" s="82" t="str">
        <f>IF(M81="Sí","ALT","BÀSIC")</f>
        <v>BÀSIC</v>
      </c>
      <c r="S81" s="83">
        <f>IF(R81="ALT",3,IF(R81="MITJÀ",2,IF(R81="BÀSIC",1,"")))</f>
        <v>1</v>
      </c>
      <c r="X81" s="90"/>
      <c r="AA81" s="17"/>
    </row>
    <row r="82" spans="2:27" ht="62.45" customHeight="1" thickBot="1">
      <c r="B82" s="263" t="s">
        <v>378</v>
      </c>
      <c r="C82" s="385" t="s">
        <v>379</v>
      </c>
      <c r="D82" s="386"/>
      <c r="E82" s="386"/>
      <c r="F82" s="386"/>
      <c r="G82" s="386"/>
      <c r="H82" s="386"/>
      <c r="I82" s="386"/>
      <c r="J82" s="386"/>
      <c r="K82" s="386"/>
      <c r="L82" s="453"/>
      <c r="M82" s="454"/>
      <c r="N82" s="455"/>
      <c r="O82" s="79"/>
      <c r="P82" s="80" t="s">
        <v>380</v>
      </c>
      <c r="Q82" s="81" t="s">
        <v>381</v>
      </c>
      <c r="R82" s="82" t="str">
        <f>IF(M82="Sí","ALT","BÀSIC")</f>
        <v>BÀSIC</v>
      </c>
      <c r="S82" s="83">
        <f>IF(R82="ALT",3,IF(R82="MITJÀ",2,IF(R82="BÀSIC",1,"")))</f>
        <v>1</v>
      </c>
      <c r="X82" s="90"/>
      <c r="Y82" s="18"/>
      <c r="AA82" s="17"/>
    </row>
    <row r="83" spans="2:27" ht="68.45" customHeight="1" thickBot="1">
      <c r="B83" s="263" t="s">
        <v>382</v>
      </c>
      <c r="C83" s="385" t="s">
        <v>383</v>
      </c>
      <c r="D83" s="386"/>
      <c r="E83" s="386"/>
      <c r="F83" s="386"/>
      <c r="G83" s="386"/>
      <c r="H83" s="386"/>
      <c r="I83" s="386"/>
      <c r="J83" s="386"/>
      <c r="K83" s="386"/>
      <c r="L83" s="453"/>
      <c r="M83" s="488"/>
      <c r="N83" s="489"/>
      <c r="O83" s="79"/>
      <c r="P83" s="80" t="s">
        <v>308</v>
      </c>
      <c r="Q83" s="81" t="s">
        <v>384</v>
      </c>
      <c r="R83" s="128"/>
      <c r="S83" s="83">
        <f>S68</f>
        <v>1</v>
      </c>
      <c r="T83" s="76"/>
      <c r="U83" s="76"/>
      <c r="V83" s="76"/>
      <c r="W83" s="76"/>
      <c r="X83" s="76"/>
    </row>
    <row r="84" spans="2:27" ht="68.45" customHeight="1" thickBot="1">
      <c r="B84" s="127" t="s">
        <v>385</v>
      </c>
      <c r="C84" s="385" t="s">
        <v>386</v>
      </c>
      <c r="D84" s="386"/>
      <c r="E84" s="386"/>
      <c r="F84" s="386"/>
      <c r="G84" s="386"/>
      <c r="H84" s="386"/>
      <c r="I84" s="386"/>
      <c r="J84" s="386"/>
      <c r="K84" s="386"/>
      <c r="L84" s="453"/>
      <c r="M84" s="454"/>
      <c r="N84" s="455"/>
      <c r="O84" s="79"/>
      <c r="P84" s="80" t="s">
        <v>387</v>
      </c>
      <c r="Q84" s="81" t="s">
        <v>388</v>
      </c>
      <c r="R84" s="82" t="str">
        <f>IF(M84="Sí","ALT","BÀSIC")</f>
        <v>BÀSIC</v>
      </c>
      <c r="S84" s="83">
        <f>IF(R84="ALT",3,IF(R84="MITJÀ",2,IF(R84="BÀSIC",1,"")))</f>
        <v>1</v>
      </c>
      <c r="X84" s="76"/>
    </row>
    <row r="85" spans="2:27" ht="15" thickBot="1">
      <c r="B85" s="75"/>
      <c r="C85" s="69"/>
      <c r="D85" s="75"/>
      <c r="E85" s="69"/>
      <c r="F85" s="75"/>
      <c r="G85" s="69"/>
      <c r="H85" s="75"/>
      <c r="I85" s="69"/>
      <c r="J85" s="75"/>
      <c r="K85" s="69"/>
      <c r="L85" s="75"/>
      <c r="M85" s="69"/>
      <c r="N85" s="75"/>
      <c r="O85" s="75"/>
      <c r="P85" s="75"/>
      <c r="R85" s="40"/>
      <c r="S85" s="76"/>
      <c r="T85" s="75"/>
      <c r="U85" s="75"/>
      <c r="V85" s="75"/>
      <c r="W85" s="75"/>
      <c r="X85" s="75"/>
      <c r="AA85" s="17"/>
    </row>
    <row r="86" spans="2:27" ht="26.1" customHeight="1" thickBot="1">
      <c r="B86" s="353" t="s">
        <v>389</v>
      </c>
      <c r="C86" s="354"/>
      <c r="D86" s="354"/>
      <c r="E86" s="354"/>
      <c r="F86" s="354"/>
      <c r="G86" s="354"/>
      <c r="H86" s="354"/>
      <c r="I86" s="354"/>
      <c r="J86" s="354"/>
      <c r="K86" s="354"/>
      <c r="L86" s="354"/>
      <c r="M86" s="354"/>
      <c r="N86" s="355"/>
      <c r="O86" s="66"/>
      <c r="P86" s="66"/>
      <c r="Q86" s="66"/>
      <c r="R86" s="67"/>
      <c r="S86" s="67"/>
      <c r="T86" s="66"/>
      <c r="U86" s="66"/>
      <c r="V86" s="66"/>
      <c r="W86" s="66"/>
      <c r="X86" s="66"/>
      <c r="AA86" s="17"/>
    </row>
    <row r="87" spans="2:27" ht="33" customHeight="1">
      <c r="B87" s="456" t="s">
        <v>390</v>
      </c>
      <c r="C87" s="398" t="s">
        <v>391</v>
      </c>
      <c r="D87" s="399"/>
      <c r="E87" s="399"/>
      <c r="F87" s="399"/>
      <c r="G87" s="399"/>
      <c r="H87" s="399"/>
      <c r="I87" s="399"/>
      <c r="J87" s="399"/>
      <c r="K87" s="399"/>
      <c r="L87" s="399"/>
      <c r="M87" s="399"/>
      <c r="N87" s="400"/>
      <c r="O87" s="90"/>
      <c r="X87" s="90"/>
      <c r="Y87" s="18">
        <f>COUNTIF(G88:G91,"X")+COUNTIF(I88:I91,"X")+COUNTIF(K88:K91,"X")+COUNTIF(C88:C91,"X")+COUNTIF(E88:E91,"X")</f>
        <v>0</v>
      </c>
      <c r="Z87" s="11" t="s">
        <v>392</v>
      </c>
      <c r="AA87" s="17"/>
    </row>
    <row r="88" spans="2:27" ht="15" customHeight="1">
      <c r="B88" s="457"/>
      <c r="C88" s="266"/>
      <c r="D88" s="129" t="s">
        <v>393</v>
      </c>
      <c r="E88" s="266"/>
      <c r="F88" s="129" t="s">
        <v>394</v>
      </c>
      <c r="G88" s="266"/>
      <c r="H88" s="130" t="s">
        <v>395</v>
      </c>
      <c r="I88" s="266"/>
      <c r="J88" s="130" t="s">
        <v>396</v>
      </c>
      <c r="K88" s="266"/>
      <c r="L88" s="459" t="s">
        <v>397</v>
      </c>
      <c r="M88" s="459"/>
      <c r="N88" s="460"/>
      <c r="O88" s="90"/>
      <c r="P88" s="90"/>
      <c r="Q88" s="66"/>
      <c r="R88" s="90"/>
      <c r="S88" s="90"/>
      <c r="T88" s="90"/>
      <c r="U88" s="90"/>
      <c r="V88" s="90"/>
      <c r="W88" s="90"/>
      <c r="X88" s="90"/>
      <c r="AA88" s="17"/>
    </row>
    <row r="89" spans="2:27" ht="15" customHeight="1">
      <c r="B89" s="457"/>
      <c r="C89" s="266"/>
      <c r="D89" s="130" t="s">
        <v>398</v>
      </c>
      <c r="E89" s="266"/>
      <c r="F89" s="130" t="s">
        <v>399</v>
      </c>
      <c r="G89" s="266"/>
      <c r="H89" s="129" t="s">
        <v>400</v>
      </c>
      <c r="I89" s="266"/>
      <c r="J89" s="129" t="s">
        <v>401</v>
      </c>
      <c r="K89" s="266"/>
      <c r="L89" s="461" t="s">
        <v>402</v>
      </c>
      <c r="M89" s="461"/>
      <c r="N89" s="462"/>
      <c r="O89" s="131"/>
      <c r="P89" s="90"/>
      <c r="Q89" s="66"/>
      <c r="R89" s="90"/>
      <c r="S89" s="90"/>
      <c r="T89" s="90"/>
      <c r="U89" s="90"/>
      <c r="V89" s="90"/>
      <c r="W89" s="90"/>
      <c r="X89" s="90"/>
      <c r="AA89" s="17"/>
    </row>
    <row r="90" spans="2:27" ht="15.75" customHeight="1">
      <c r="B90" s="457"/>
      <c r="C90" s="266"/>
      <c r="D90" s="130" t="s">
        <v>403</v>
      </c>
      <c r="E90" s="266"/>
      <c r="F90" s="129" t="s">
        <v>404</v>
      </c>
      <c r="G90" s="266"/>
      <c r="H90" s="129" t="s">
        <v>405</v>
      </c>
      <c r="I90" s="266"/>
      <c r="J90" s="130" t="s">
        <v>406</v>
      </c>
      <c r="K90" s="266"/>
      <c r="L90" s="463" t="s">
        <v>407</v>
      </c>
      <c r="M90" s="463"/>
      <c r="N90" s="272"/>
      <c r="O90" s="90"/>
      <c r="P90" s="90"/>
      <c r="Q90" s="66"/>
      <c r="R90" s="90"/>
      <c r="S90" s="90"/>
      <c r="T90" s="90"/>
      <c r="U90" s="90"/>
      <c r="V90" s="90"/>
      <c r="W90" s="90"/>
      <c r="X90" s="90"/>
      <c r="AA90" s="17"/>
    </row>
    <row r="91" spans="2:27" ht="15.75" customHeight="1" thickBot="1">
      <c r="B91" s="457"/>
      <c r="C91" s="464"/>
      <c r="D91" s="465"/>
      <c r="E91" s="465"/>
      <c r="F91" s="465"/>
      <c r="G91" s="465"/>
      <c r="H91" s="465"/>
      <c r="I91" s="465"/>
      <c r="J91" s="466"/>
      <c r="K91" s="260"/>
      <c r="L91" s="479" t="s">
        <v>408</v>
      </c>
      <c r="M91" s="479"/>
      <c r="N91" s="265"/>
      <c r="O91" s="90"/>
      <c r="P91" s="90"/>
      <c r="Q91" s="66"/>
      <c r="R91" s="90"/>
      <c r="S91" s="90"/>
      <c r="T91" s="90"/>
      <c r="U91" s="90"/>
      <c r="V91" s="90"/>
      <c r="W91" s="90"/>
      <c r="X91" s="90"/>
      <c r="AA91" s="17"/>
    </row>
    <row r="92" spans="2:27" ht="33" customHeight="1">
      <c r="B92" s="457"/>
      <c r="C92" s="326" t="s">
        <v>409</v>
      </c>
      <c r="D92" s="327"/>
      <c r="E92" s="327"/>
      <c r="F92" s="327"/>
      <c r="G92" s="327"/>
      <c r="H92" s="327"/>
      <c r="I92" s="327"/>
      <c r="J92" s="327"/>
      <c r="K92" s="327"/>
      <c r="L92" s="327"/>
      <c r="M92" s="327"/>
      <c r="N92" s="480"/>
      <c r="O92" s="66"/>
      <c r="P92" s="368" t="s">
        <v>133</v>
      </c>
      <c r="Q92" s="368"/>
      <c r="R92" s="368"/>
      <c r="S92" s="368"/>
      <c r="X92" s="90"/>
      <c r="Y92" s="18">
        <f>COUNTIF(I94:I95,"X")+COUNTIF(C93:C95,"X")+COUNTIF(E93:E95,"X")+COUNTIF(K94:K95,"X")+COUNTIF(M94:M95,"X")+COUNTIF(G93:G95,"X")</f>
        <v>0</v>
      </c>
      <c r="Z92" s="11" t="s">
        <v>410</v>
      </c>
      <c r="AA92" s="17"/>
    </row>
    <row r="93" spans="2:27" ht="41.25" customHeight="1">
      <c r="B93" s="457"/>
      <c r="C93" s="259"/>
      <c r="D93" s="104" t="s">
        <v>411</v>
      </c>
      <c r="E93" s="266"/>
      <c r="F93" s="111" t="s">
        <v>412</v>
      </c>
      <c r="G93" s="266"/>
      <c r="H93" s="132" t="s">
        <v>413</v>
      </c>
      <c r="I93" s="481" t="s">
        <v>414</v>
      </c>
      <c r="J93" s="481"/>
      <c r="K93" s="481"/>
      <c r="L93" s="481"/>
      <c r="M93" s="481"/>
      <c r="N93" s="482"/>
      <c r="O93" s="153"/>
      <c r="P93" s="80" t="s">
        <v>415</v>
      </c>
      <c r="Q93" s="81" t="s">
        <v>416</v>
      </c>
      <c r="R93" s="82" t="str">
        <f>IF(COUNTIF(C93:M95,"X")&gt;0,"ALT",IF(OR(C90="X",G90="X",I89="X",I90="X",C88="X"),"MITJÀ","BÀSIC"))</f>
        <v>BÀSIC</v>
      </c>
      <c r="S93" s="83">
        <f>IF(R93="ALT",3,IF(R93="MITJÀ",2,IF(R93="BÀSIC",1,"")))</f>
        <v>1</v>
      </c>
      <c r="T93" s="90"/>
      <c r="U93" s="90"/>
      <c r="V93" s="90"/>
      <c r="W93" s="90"/>
      <c r="X93" s="90"/>
      <c r="AA93" s="17"/>
    </row>
    <row r="94" spans="2:27" ht="41.25" customHeight="1">
      <c r="B94" s="457"/>
      <c r="C94" s="259"/>
      <c r="D94" s="94" t="s">
        <v>417</v>
      </c>
      <c r="E94" s="266"/>
      <c r="F94" s="273" t="s">
        <v>418</v>
      </c>
      <c r="G94" s="269"/>
      <c r="H94" s="133" t="s">
        <v>419</v>
      </c>
      <c r="I94" s="266"/>
      <c r="J94" s="271"/>
      <c r="K94" s="266"/>
      <c r="L94" s="251"/>
      <c r="M94" s="266"/>
      <c r="N94" s="272"/>
      <c r="O94" s="134"/>
      <c r="P94" s="90"/>
      <c r="Q94" s="66"/>
      <c r="R94" s="90"/>
      <c r="S94" s="67"/>
      <c r="T94" s="90"/>
      <c r="U94" s="90"/>
      <c r="V94" s="90"/>
      <c r="W94" s="90"/>
      <c r="X94" s="90"/>
      <c r="AA94" s="17"/>
    </row>
    <row r="95" spans="2:27" ht="41.25" customHeight="1" thickBot="1">
      <c r="B95" s="458"/>
      <c r="C95" s="261"/>
      <c r="D95" s="135" t="s">
        <v>420</v>
      </c>
      <c r="E95" s="260"/>
      <c r="F95" s="136" t="s">
        <v>421</v>
      </c>
      <c r="G95" s="414"/>
      <c r="H95" s="415"/>
      <c r="I95" s="260"/>
      <c r="J95" s="264"/>
      <c r="K95" s="260"/>
      <c r="L95" s="264"/>
      <c r="M95" s="260"/>
      <c r="N95" s="262"/>
      <c r="O95" s="134"/>
      <c r="P95" s="90"/>
      <c r="Q95" s="66"/>
      <c r="R95" s="90"/>
      <c r="S95" s="90"/>
      <c r="T95" s="90"/>
      <c r="U95" s="90"/>
      <c r="V95" s="90"/>
      <c r="W95" s="90"/>
      <c r="X95" s="90"/>
      <c r="AA95" s="17"/>
    </row>
    <row r="96" spans="2:27" ht="16.5" customHeight="1" thickBot="1">
      <c r="B96" s="137"/>
      <c r="C96" s="137"/>
      <c r="D96" s="137"/>
      <c r="E96" s="137"/>
      <c r="F96" s="137"/>
      <c r="G96" s="137"/>
      <c r="H96" s="137"/>
      <c r="I96" s="137"/>
      <c r="J96" s="137"/>
      <c r="K96" s="137"/>
      <c r="L96" s="137"/>
      <c r="M96" s="137"/>
      <c r="N96" s="137"/>
      <c r="O96" s="134"/>
      <c r="P96" s="90"/>
      <c r="Q96" s="66"/>
      <c r="R96" s="90"/>
      <c r="S96" s="90"/>
      <c r="T96" s="90"/>
      <c r="U96" s="90"/>
      <c r="V96" s="90"/>
      <c r="W96" s="90"/>
      <c r="X96" s="90"/>
      <c r="AA96" s="17"/>
    </row>
    <row r="97" spans="2:28" ht="26.1" customHeight="1" thickBot="1">
      <c r="B97" s="353" t="s">
        <v>422</v>
      </c>
      <c r="C97" s="354"/>
      <c r="D97" s="354"/>
      <c r="E97" s="354"/>
      <c r="F97" s="354"/>
      <c r="G97" s="354"/>
      <c r="H97" s="354"/>
      <c r="I97" s="354"/>
      <c r="J97" s="354"/>
      <c r="K97" s="354"/>
      <c r="L97" s="354"/>
      <c r="M97" s="354"/>
      <c r="N97" s="355"/>
      <c r="O97" s="134"/>
      <c r="P97" s="90"/>
      <c r="Q97" s="66"/>
      <c r="R97" s="90"/>
      <c r="S97" s="90"/>
      <c r="T97" s="90"/>
      <c r="U97" s="90"/>
      <c r="V97" s="90"/>
      <c r="W97" s="90"/>
      <c r="X97" s="90"/>
      <c r="AA97" s="17"/>
    </row>
    <row r="98" spans="2:28" ht="51.6" customHeight="1">
      <c r="B98" s="474" t="s">
        <v>423</v>
      </c>
      <c r="C98" s="398" t="s">
        <v>424</v>
      </c>
      <c r="D98" s="399"/>
      <c r="E98" s="399"/>
      <c r="F98" s="399"/>
      <c r="G98" s="399"/>
      <c r="H98" s="399"/>
      <c r="I98" s="399"/>
      <c r="J98" s="399"/>
      <c r="K98" s="399"/>
      <c r="L98" s="421" t="s">
        <v>425</v>
      </c>
      <c r="M98" s="422"/>
      <c r="N98" s="282">
        <v>10</v>
      </c>
      <c r="O98" s="134"/>
      <c r="P98" s="90"/>
      <c r="Q98" s="66"/>
      <c r="R98" s="90"/>
      <c r="S98" s="90"/>
      <c r="T98" s="90"/>
      <c r="U98" s="90"/>
      <c r="V98" s="90"/>
      <c r="W98" s="90"/>
      <c r="X98" s="90"/>
      <c r="AA98" s="17"/>
    </row>
    <row r="99" spans="2:28" ht="62.45" customHeight="1">
      <c r="B99" s="475"/>
      <c r="C99" s="396" t="s">
        <v>426</v>
      </c>
      <c r="D99" s="394"/>
      <c r="E99" s="397" t="s">
        <v>427</v>
      </c>
      <c r="F99" s="394"/>
      <c r="G99" s="397" t="s">
        <v>428</v>
      </c>
      <c r="H99" s="394"/>
      <c r="I99" s="397" t="s">
        <v>429</v>
      </c>
      <c r="J99" s="396"/>
      <c r="K99" s="396"/>
      <c r="L99" s="396"/>
      <c r="M99" s="396"/>
      <c r="N99" s="439"/>
      <c r="O99" s="134"/>
      <c r="P99" s="90"/>
      <c r="Q99" s="66"/>
      <c r="R99" s="90"/>
      <c r="S99" s="90"/>
      <c r="T99" s="90"/>
      <c r="U99" s="90"/>
      <c r="V99" s="90"/>
      <c r="W99" s="90"/>
      <c r="X99" s="90"/>
      <c r="AA99" s="17"/>
    </row>
    <row r="100" spans="2:28" ht="16.5" customHeight="1">
      <c r="B100" s="475"/>
      <c r="C100" s="144">
        <v>1</v>
      </c>
      <c r="D100" s="283"/>
      <c r="E100" s="416" t="str">
        <f>IF($D100="Paper","N/A","")</f>
        <v/>
      </c>
      <c r="F100" s="609"/>
      <c r="G100" s="416"/>
      <c r="H100" s="609"/>
      <c r="I100" s="416"/>
      <c r="J100" s="417"/>
      <c r="K100" s="417"/>
      <c r="L100" s="417"/>
      <c r="M100" s="417"/>
      <c r="N100" s="418"/>
      <c r="O100" s="134"/>
      <c r="P100" s="90"/>
      <c r="Q100" s="66"/>
      <c r="R100" s="90"/>
      <c r="S100" s="90"/>
      <c r="T100" s="90"/>
      <c r="U100" s="90"/>
      <c r="V100" s="90"/>
      <c r="W100" s="90"/>
      <c r="X100" s="90"/>
      <c r="Y100" s="11" t="s">
        <v>430</v>
      </c>
      <c r="AA100" s="17"/>
      <c r="AB100" s="11" t="s">
        <v>431</v>
      </c>
    </row>
    <row r="101" spans="2:28" ht="16.5" customHeight="1">
      <c r="B101" s="475"/>
      <c r="C101" s="144">
        <v>2</v>
      </c>
      <c r="D101" s="283"/>
      <c r="E101" s="416" t="str">
        <f t="shared" ref="E101:E164" si="0">IF($D101="Paper","N/A","")</f>
        <v/>
      </c>
      <c r="F101" s="609"/>
      <c r="G101" s="416"/>
      <c r="H101" s="609"/>
      <c r="I101" s="416"/>
      <c r="J101" s="417"/>
      <c r="K101" s="417"/>
      <c r="L101" s="417"/>
      <c r="M101" s="417"/>
      <c r="N101" s="418"/>
      <c r="O101" s="134"/>
      <c r="P101" s="90"/>
      <c r="Q101" s="66"/>
      <c r="R101" s="90"/>
      <c r="S101" s="90"/>
      <c r="T101" s="90"/>
      <c r="U101" s="90"/>
      <c r="V101" s="90"/>
      <c r="W101" s="90"/>
      <c r="X101" s="90"/>
      <c r="Y101" s="11" t="s">
        <v>432</v>
      </c>
      <c r="AA101" s="17"/>
      <c r="AB101" s="11" t="s">
        <v>433</v>
      </c>
    </row>
    <row r="102" spans="2:28" ht="16.5" customHeight="1">
      <c r="B102" s="475"/>
      <c r="C102" s="144">
        <v>3</v>
      </c>
      <c r="D102" s="283"/>
      <c r="E102" s="416" t="str">
        <f t="shared" si="0"/>
        <v/>
      </c>
      <c r="F102" s="609"/>
      <c r="G102" s="416"/>
      <c r="H102" s="609"/>
      <c r="I102" s="416"/>
      <c r="J102" s="417"/>
      <c r="K102" s="417"/>
      <c r="L102" s="417"/>
      <c r="M102" s="417"/>
      <c r="N102" s="418"/>
      <c r="O102" s="134"/>
      <c r="P102" s="90"/>
      <c r="Q102" s="66"/>
      <c r="R102" s="90"/>
      <c r="S102" s="90"/>
      <c r="T102" s="90"/>
      <c r="U102" s="90"/>
      <c r="V102" s="90"/>
      <c r="W102" s="90"/>
      <c r="X102" s="90"/>
      <c r="Y102" s="11" t="s">
        <v>434</v>
      </c>
      <c r="AA102" s="17"/>
      <c r="AB102" s="11" t="s">
        <v>435</v>
      </c>
    </row>
    <row r="103" spans="2:28" ht="16.5" customHeight="1">
      <c r="B103" s="475"/>
      <c r="C103" s="144">
        <v>4</v>
      </c>
      <c r="D103" s="283"/>
      <c r="E103" s="416" t="str">
        <f t="shared" si="0"/>
        <v/>
      </c>
      <c r="F103" s="609"/>
      <c r="G103" s="416"/>
      <c r="H103" s="609"/>
      <c r="I103" s="416"/>
      <c r="J103" s="417"/>
      <c r="K103" s="417"/>
      <c r="L103" s="417"/>
      <c r="M103" s="417"/>
      <c r="N103" s="418"/>
      <c r="O103" s="134"/>
      <c r="P103" s="90"/>
      <c r="Q103" s="66"/>
      <c r="R103" s="90"/>
      <c r="S103" s="90"/>
      <c r="T103" s="90"/>
      <c r="U103" s="90"/>
      <c r="V103" s="90"/>
      <c r="W103" s="90"/>
      <c r="X103" s="90"/>
      <c r="AA103" s="17"/>
    </row>
    <row r="104" spans="2:28" ht="16.5" customHeight="1">
      <c r="B104" s="475"/>
      <c r="C104" s="144">
        <v>5</v>
      </c>
      <c r="D104" s="283"/>
      <c r="E104" s="416" t="str">
        <f t="shared" si="0"/>
        <v/>
      </c>
      <c r="F104" s="609"/>
      <c r="G104" s="416"/>
      <c r="H104" s="609"/>
      <c r="I104" s="416"/>
      <c r="J104" s="417"/>
      <c r="K104" s="417"/>
      <c r="L104" s="417"/>
      <c r="M104" s="417"/>
      <c r="N104" s="418"/>
      <c r="O104" s="134"/>
      <c r="P104" s="90"/>
      <c r="Q104" s="66"/>
      <c r="R104" s="90"/>
      <c r="S104" s="90"/>
      <c r="T104" s="90"/>
      <c r="U104" s="90"/>
      <c r="V104" s="90"/>
      <c r="W104" s="90"/>
      <c r="X104" s="90"/>
      <c r="AA104" s="17"/>
    </row>
    <row r="105" spans="2:28" ht="16.5" customHeight="1">
      <c r="B105" s="475"/>
      <c r="C105" s="144">
        <v>6</v>
      </c>
      <c r="D105" s="283"/>
      <c r="E105" s="416" t="str">
        <f t="shared" si="0"/>
        <v/>
      </c>
      <c r="F105" s="609"/>
      <c r="G105" s="416"/>
      <c r="H105" s="609"/>
      <c r="I105" s="416"/>
      <c r="J105" s="417"/>
      <c r="K105" s="417"/>
      <c r="L105" s="417"/>
      <c r="M105" s="417"/>
      <c r="N105" s="418"/>
      <c r="O105" s="134"/>
      <c r="P105" s="90"/>
      <c r="Q105" s="66"/>
      <c r="R105" s="90"/>
      <c r="S105" s="90"/>
      <c r="T105" s="90"/>
      <c r="U105" s="90"/>
      <c r="V105" s="90"/>
      <c r="W105" s="90"/>
      <c r="X105" s="90"/>
      <c r="AA105" s="17"/>
    </row>
    <row r="106" spans="2:28" ht="16.5" customHeight="1">
      <c r="B106" s="475"/>
      <c r="C106" s="144">
        <v>7</v>
      </c>
      <c r="D106" s="283"/>
      <c r="E106" s="416" t="str">
        <f t="shared" si="0"/>
        <v/>
      </c>
      <c r="F106" s="609"/>
      <c r="G106" s="416"/>
      <c r="H106" s="609"/>
      <c r="I106" s="416"/>
      <c r="J106" s="417"/>
      <c r="K106" s="417"/>
      <c r="L106" s="417"/>
      <c r="M106" s="417"/>
      <c r="N106" s="418"/>
      <c r="O106" s="134"/>
      <c r="P106" s="90"/>
      <c r="Q106" s="66"/>
      <c r="R106" s="90"/>
      <c r="S106" s="90"/>
      <c r="T106" s="90"/>
      <c r="U106" s="90"/>
      <c r="V106" s="90"/>
      <c r="W106" s="90"/>
      <c r="X106" s="90"/>
      <c r="AA106" s="17"/>
    </row>
    <row r="107" spans="2:28" ht="16.5" customHeight="1">
      <c r="B107" s="475"/>
      <c r="C107" s="144">
        <v>8</v>
      </c>
      <c r="D107" s="283"/>
      <c r="E107" s="416" t="str">
        <f t="shared" si="0"/>
        <v/>
      </c>
      <c r="F107" s="609"/>
      <c r="G107" s="416"/>
      <c r="H107" s="609"/>
      <c r="I107" s="416"/>
      <c r="J107" s="417"/>
      <c r="K107" s="417"/>
      <c r="L107" s="417"/>
      <c r="M107" s="417"/>
      <c r="N107" s="418"/>
      <c r="O107" s="134"/>
      <c r="P107" s="90"/>
      <c r="Q107" s="66"/>
      <c r="R107" s="90"/>
      <c r="S107" s="90"/>
      <c r="T107" s="90"/>
      <c r="U107" s="90"/>
      <c r="V107" s="90"/>
      <c r="W107" s="90"/>
      <c r="X107" s="90"/>
      <c r="AA107" s="17"/>
    </row>
    <row r="108" spans="2:28" ht="16.5" customHeight="1">
      <c r="B108" s="475"/>
      <c r="C108" s="144">
        <v>9</v>
      </c>
      <c r="D108" s="283"/>
      <c r="E108" s="416" t="str">
        <f t="shared" si="0"/>
        <v/>
      </c>
      <c r="F108" s="609"/>
      <c r="G108" s="416"/>
      <c r="H108" s="609"/>
      <c r="I108" s="416"/>
      <c r="J108" s="417"/>
      <c r="K108" s="417"/>
      <c r="L108" s="417"/>
      <c r="M108" s="417"/>
      <c r="N108" s="418"/>
      <c r="O108" s="134"/>
      <c r="P108" s="90"/>
      <c r="Q108" s="66"/>
      <c r="R108" s="90"/>
      <c r="S108" s="90"/>
      <c r="T108" s="90"/>
      <c r="U108" s="90"/>
      <c r="V108" s="90"/>
      <c r="W108" s="90"/>
      <c r="X108" s="90"/>
      <c r="AA108" s="17"/>
    </row>
    <row r="109" spans="2:28" ht="16.5" customHeight="1" thickBot="1">
      <c r="B109" s="475"/>
      <c r="C109" s="144">
        <v>10</v>
      </c>
      <c r="D109" s="283"/>
      <c r="E109" s="416" t="str">
        <f t="shared" si="0"/>
        <v/>
      </c>
      <c r="F109" s="609"/>
      <c r="G109" s="416"/>
      <c r="H109" s="609"/>
      <c r="I109" s="416"/>
      <c r="J109" s="417"/>
      <c r="K109" s="417"/>
      <c r="L109" s="417"/>
      <c r="M109" s="417"/>
      <c r="N109" s="418"/>
      <c r="O109" s="134"/>
      <c r="P109" s="90"/>
      <c r="Q109" s="66"/>
      <c r="R109" s="90"/>
      <c r="S109" s="90"/>
      <c r="T109" s="90"/>
      <c r="U109" s="90"/>
      <c r="V109" s="90"/>
      <c r="W109" s="90"/>
      <c r="X109" s="90"/>
      <c r="AA109" s="17"/>
    </row>
    <row r="110" spans="2:28" ht="16.5" hidden="1" customHeight="1">
      <c r="B110" s="475"/>
      <c r="C110" s="144">
        <v>11</v>
      </c>
      <c r="D110" s="283"/>
      <c r="E110" s="416" t="str">
        <f t="shared" si="0"/>
        <v/>
      </c>
      <c r="F110" s="609"/>
      <c r="G110" s="416"/>
      <c r="H110" s="609"/>
      <c r="I110" s="416"/>
      <c r="J110" s="417"/>
      <c r="K110" s="417"/>
      <c r="L110" s="417"/>
      <c r="M110" s="417"/>
      <c r="N110" s="418"/>
      <c r="O110" s="134"/>
      <c r="P110" s="90"/>
      <c r="Q110" s="66"/>
      <c r="R110" s="90"/>
      <c r="S110" s="90"/>
      <c r="T110" s="90"/>
      <c r="U110" s="90"/>
      <c r="V110" s="90"/>
      <c r="W110" s="90"/>
      <c r="X110" s="90"/>
      <c r="AA110" s="17"/>
    </row>
    <row r="111" spans="2:28" ht="16.5" hidden="1" customHeight="1">
      <c r="B111" s="475"/>
      <c r="C111" s="144">
        <v>12</v>
      </c>
      <c r="D111" s="283"/>
      <c r="E111" s="416" t="str">
        <f t="shared" si="0"/>
        <v/>
      </c>
      <c r="F111" s="609"/>
      <c r="G111" s="416"/>
      <c r="H111" s="609"/>
      <c r="I111" s="416"/>
      <c r="J111" s="417"/>
      <c r="K111" s="417"/>
      <c r="L111" s="417"/>
      <c r="M111" s="417"/>
      <c r="N111" s="418"/>
      <c r="O111" s="134"/>
      <c r="P111" s="90"/>
      <c r="Q111" s="66"/>
      <c r="R111" s="90"/>
      <c r="S111" s="90"/>
      <c r="T111" s="90"/>
      <c r="U111" s="90"/>
      <c r="V111" s="90"/>
      <c r="W111" s="90"/>
      <c r="X111" s="90"/>
      <c r="AA111" s="17"/>
    </row>
    <row r="112" spans="2:28" ht="16.5" hidden="1" customHeight="1">
      <c r="B112" s="475"/>
      <c r="C112" s="144">
        <v>13</v>
      </c>
      <c r="D112" s="283"/>
      <c r="E112" s="416" t="str">
        <f t="shared" si="0"/>
        <v/>
      </c>
      <c r="F112" s="609"/>
      <c r="G112" s="416"/>
      <c r="H112" s="609"/>
      <c r="I112" s="416"/>
      <c r="J112" s="417"/>
      <c r="K112" s="417"/>
      <c r="L112" s="417"/>
      <c r="M112" s="417"/>
      <c r="N112" s="418"/>
      <c r="O112" s="134"/>
      <c r="P112" s="90"/>
      <c r="Q112" s="66"/>
      <c r="R112" s="90"/>
      <c r="S112" s="90"/>
      <c r="T112" s="90"/>
      <c r="U112" s="90"/>
      <c r="V112" s="90"/>
      <c r="W112" s="90"/>
      <c r="X112" s="90"/>
      <c r="AA112" s="17"/>
    </row>
    <row r="113" spans="2:27" ht="16.5" hidden="1" customHeight="1">
      <c r="B113" s="475"/>
      <c r="C113" s="144">
        <v>14</v>
      </c>
      <c r="D113" s="283"/>
      <c r="E113" s="416" t="str">
        <f t="shared" si="0"/>
        <v/>
      </c>
      <c r="F113" s="609"/>
      <c r="G113" s="416"/>
      <c r="H113" s="609"/>
      <c r="I113" s="416"/>
      <c r="J113" s="417"/>
      <c r="K113" s="417"/>
      <c r="L113" s="417"/>
      <c r="M113" s="417"/>
      <c r="N113" s="418"/>
      <c r="O113" s="134"/>
      <c r="P113" s="90"/>
      <c r="Q113" s="66"/>
      <c r="R113" s="90"/>
      <c r="S113" s="90"/>
      <c r="T113" s="90"/>
      <c r="U113" s="90"/>
      <c r="V113" s="90"/>
      <c r="W113" s="90"/>
      <c r="X113" s="90"/>
      <c r="AA113" s="17"/>
    </row>
    <row r="114" spans="2:27" ht="16.5" hidden="1" customHeight="1">
      <c r="B114" s="475"/>
      <c r="C114" s="144">
        <v>15</v>
      </c>
      <c r="D114" s="283"/>
      <c r="E114" s="416" t="str">
        <f t="shared" si="0"/>
        <v/>
      </c>
      <c r="F114" s="609"/>
      <c r="G114" s="416"/>
      <c r="H114" s="609"/>
      <c r="I114" s="416"/>
      <c r="J114" s="417"/>
      <c r="K114" s="417"/>
      <c r="L114" s="417"/>
      <c r="M114" s="417"/>
      <c r="N114" s="418"/>
      <c r="O114" s="134"/>
      <c r="P114" s="90"/>
      <c r="Q114" s="66"/>
      <c r="R114" s="90"/>
      <c r="S114" s="90"/>
      <c r="T114" s="90"/>
      <c r="U114" s="90"/>
      <c r="V114" s="90"/>
      <c r="W114" s="90"/>
      <c r="X114" s="90"/>
      <c r="AA114" s="17"/>
    </row>
    <row r="115" spans="2:27" ht="16.5" hidden="1" customHeight="1">
      <c r="B115" s="475"/>
      <c r="C115" s="144">
        <v>16</v>
      </c>
      <c r="D115" s="283"/>
      <c r="E115" s="416" t="str">
        <f t="shared" si="0"/>
        <v/>
      </c>
      <c r="F115" s="609"/>
      <c r="G115" s="416"/>
      <c r="H115" s="609"/>
      <c r="I115" s="416"/>
      <c r="J115" s="417"/>
      <c r="K115" s="417"/>
      <c r="L115" s="417"/>
      <c r="M115" s="417"/>
      <c r="N115" s="418"/>
      <c r="O115" s="134"/>
      <c r="P115" s="90"/>
      <c r="Q115" s="66"/>
      <c r="R115" s="90"/>
      <c r="S115" s="90"/>
      <c r="T115" s="90"/>
      <c r="U115" s="90"/>
      <c r="V115" s="90"/>
      <c r="W115" s="90"/>
      <c r="X115" s="90"/>
      <c r="AA115" s="17"/>
    </row>
    <row r="116" spans="2:27" ht="16.5" hidden="1" customHeight="1">
      <c r="B116" s="475"/>
      <c r="C116" s="144">
        <v>17</v>
      </c>
      <c r="D116" s="283"/>
      <c r="E116" s="416" t="str">
        <f t="shared" si="0"/>
        <v/>
      </c>
      <c r="F116" s="609"/>
      <c r="G116" s="416"/>
      <c r="H116" s="609"/>
      <c r="I116" s="416"/>
      <c r="J116" s="417"/>
      <c r="K116" s="417"/>
      <c r="L116" s="417"/>
      <c r="M116" s="417"/>
      <c r="N116" s="418"/>
      <c r="O116" s="134"/>
      <c r="P116" s="90"/>
      <c r="Q116" s="66"/>
      <c r="R116" s="90"/>
      <c r="S116" s="90"/>
      <c r="T116" s="90"/>
      <c r="U116" s="90"/>
      <c r="V116" s="90"/>
      <c r="W116" s="90"/>
      <c r="X116" s="90"/>
      <c r="AA116" s="17"/>
    </row>
    <row r="117" spans="2:27" ht="16.5" hidden="1" customHeight="1">
      <c r="B117" s="475"/>
      <c r="C117" s="144">
        <v>18</v>
      </c>
      <c r="D117" s="283"/>
      <c r="E117" s="416" t="str">
        <f t="shared" si="0"/>
        <v/>
      </c>
      <c r="F117" s="609"/>
      <c r="G117" s="416"/>
      <c r="H117" s="609"/>
      <c r="I117" s="416"/>
      <c r="J117" s="417"/>
      <c r="K117" s="417"/>
      <c r="L117" s="417"/>
      <c r="M117" s="417"/>
      <c r="N117" s="418"/>
      <c r="O117" s="134"/>
      <c r="P117" s="90"/>
      <c r="Q117" s="66"/>
      <c r="R117" s="90"/>
      <c r="S117" s="90"/>
      <c r="T117" s="90"/>
      <c r="U117" s="90"/>
      <c r="V117" s="90"/>
      <c r="W117" s="90"/>
      <c r="X117" s="90"/>
      <c r="AA117" s="17"/>
    </row>
    <row r="118" spans="2:27" ht="16.5" hidden="1" customHeight="1">
      <c r="B118" s="475"/>
      <c r="C118" s="144">
        <v>19</v>
      </c>
      <c r="D118" s="283"/>
      <c r="E118" s="416" t="str">
        <f t="shared" si="0"/>
        <v/>
      </c>
      <c r="F118" s="609"/>
      <c r="G118" s="416"/>
      <c r="H118" s="609"/>
      <c r="I118" s="416"/>
      <c r="J118" s="417"/>
      <c r="K118" s="417"/>
      <c r="L118" s="417"/>
      <c r="M118" s="417"/>
      <c r="N118" s="418"/>
      <c r="O118" s="134"/>
      <c r="P118" s="90"/>
      <c r="Q118" s="66"/>
      <c r="R118" s="90"/>
      <c r="S118" s="90"/>
      <c r="T118" s="90"/>
      <c r="U118" s="90"/>
      <c r="V118" s="90"/>
      <c r="W118" s="90"/>
      <c r="X118" s="90"/>
      <c r="AA118" s="17"/>
    </row>
    <row r="119" spans="2:27" ht="16.5" hidden="1" customHeight="1">
      <c r="B119" s="475"/>
      <c r="C119" s="144">
        <v>20</v>
      </c>
      <c r="D119" s="283"/>
      <c r="E119" s="416" t="str">
        <f t="shared" si="0"/>
        <v/>
      </c>
      <c r="F119" s="609"/>
      <c r="G119" s="416"/>
      <c r="H119" s="609"/>
      <c r="I119" s="416"/>
      <c r="J119" s="417"/>
      <c r="K119" s="417"/>
      <c r="L119" s="417"/>
      <c r="M119" s="417"/>
      <c r="N119" s="418"/>
      <c r="O119" s="134"/>
      <c r="P119" s="90"/>
      <c r="Q119" s="66"/>
      <c r="R119" s="90"/>
      <c r="S119" s="90"/>
      <c r="T119" s="90"/>
      <c r="U119" s="90"/>
      <c r="V119" s="90"/>
      <c r="W119" s="90"/>
      <c r="X119" s="90"/>
      <c r="AA119" s="17"/>
    </row>
    <row r="120" spans="2:27" ht="16.5" hidden="1" customHeight="1">
      <c r="B120" s="475"/>
      <c r="C120" s="144">
        <v>21</v>
      </c>
      <c r="D120" s="283"/>
      <c r="E120" s="416" t="str">
        <f t="shared" si="0"/>
        <v/>
      </c>
      <c r="F120" s="609"/>
      <c r="G120" s="416"/>
      <c r="H120" s="609"/>
      <c r="I120" s="416"/>
      <c r="J120" s="417"/>
      <c r="K120" s="417"/>
      <c r="L120" s="417"/>
      <c r="M120" s="417"/>
      <c r="N120" s="418"/>
      <c r="O120" s="134"/>
      <c r="P120" s="90"/>
      <c r="Q120" s="66"/>
      <c r="R120" s="90"/>
      <c r="S120" s="90"/>
      <c r="T120" s="90"/>
      <c r="U120" s="90"/>
      <c r="V120" s="90"/>
      <c r="W120" s="90"/>
      <c r="X120" s="90"/>
      <c r="AA120" s="17"/>
    </row>
    <row r="121" spans="2:27" ht="16.5" hidden="1" customHeight="1">
      <c r="B121" s="475"/>
      <c r="C121" s="144">
        <v>22</v>
      </c>
      <c r="D121" s="283"/>
      <c r="E121" s="416" t="str">
        <f t="shared" si="0"/>
        <v/>
      </c>
      <c r="F121" s="609"/>
      <c r="G121" s="416"/>
      <c r="H121" s="609"/>
      <c r="I121" s="416"/>
      <c r="J121" s="417"/>
      <c r="K121" s="417"/>
      <c r="L121" s="417"/>
      <c r="M121" s="417"/>
      <c r="N121" s="418"/>
      <c r="O121" s="134"/>
      <c r="P121" s="90"/>
      <c r="Q121" s="66"/>
      <c r="R121" s="90"/>
      <c r="S121" s="90"/>
      <c r="T121" s="90"/>
      <c r="U121" s="90"/>
      <c r="V121" s="90"/>
      <c r="W121" s="90"/>
      <c r="X121" s="90"/>
      <c r="AA121" s="17"/>
    </row>
    <row r="122" spans="2:27" ht="16.5" hidden="1" customHeight="1">
      <c r="B122" s="475"/>
      <c r="C122" s="144">
        <v>23</v>
      </c>
      <c r="D122" s="283"/>
      <c r="E122" s="416" t="str">
        <f t="shared" si="0"/>
        <v/>
      </c>
      <c r="F122" s="609"/>
      <c r="G122" s="416"/>
      <c r="H122" s="609"/>
      <c r="I122" s="416"/>
      <c r="J122" s="417"/>
      <c r="K122" s="417"/>
      <c r="L122" s="417"/>
      <c r="M122" s="417"/>
      <c r="N122" s="418"/>
      <c r="O122" s="134"/>
      <c r="P122" s="90"/>
      <c r="Q122" s="66"/>
      <c r="R122" s="90"/>
      <c r="S122" s="90"/>
      <c r="T122" s="90"/>
      <c r="U122" s="90"/>
      <c r="V122" s="90"/>
      <c r="W122" s="90"/>
      <c r="X122" s="90"/>
      <c r="AA122" s="17"/>
    </row>
    <row r="123" spans="2:27" ht="16.5" hidden="1" customHeight="1">
      <c r="B123" s="475"/>
      <c r="C123" s="144">
        <v>24</v>
      </c>
      <c r="D123" s="283"/>
      <c r="E123" s="416" t="str">
        <f t="shared" si="0"/>
        <v/>
      </c>
      <c r="F123" s="609"/>
      <c r="G123" s="416"/>
      <c r="H123" s="609"/>
      <c r="I123" s="416"/>
      <c r="J123" s="417"/>
      <c r="K123" s="417"/>
      <c r="L123" s="417"/>
      <c r="M123" s="417"/>
      <c r="N123" s="418"/>
      <c r="O123" s="134"/>
      <c r="P123" s="90"/>
      <c r="Q123" s="66"/>
      <c r="R123" s="90"/>
      <c r="S123" s="90"/>
      <c r="T123" s="90"/>
      <c r="U123" s="90"/>
      <c r="V123" s="90"/>
      <c r="W123" s="90"/>
      <c r="X123" s="90"/>
      <c r="AA123" s="17"/>
    </row>
    <row r="124" spans="2:27" ht="16.5" hidden="1" customHeight="1">
      <c r="B124" s="475"/>
      <c r="C124" s="144">
        <v>25</v>
      </c>
      <c r="D124" s="283"/>
      <c r="E124" s="416" t="str">
        <f t="shared" si="0"/>
        <v/>
      </c>
      <c r="F124" s="609"/>
      <c r="G124" s="416"/>
      <c r="H124" s="609"/>
      <c r="I124" s="416"/>
      <c r="J124" s="417"/>
      <c r="K124" s="417"/>
      <c r="L124" s="417"/>
      <c r="M124" s="417"/>
      <c r="N124" s="418"/>
      <c r="O124" s="134"/>
      <c r="P124" s="90"/>
      <c r="Q124" s="66"/>
      <c r="R124" s="90"/>
      <c r="S124" s="90"/>
      <c r="T124" s="90"/>
      <c r="U124" s="90"/>
      <c r="V124" s="90"/>
      <c r="W124" s="90"/>
      <c r="X124" s="90"/>
      <c r="AA124" s="17"/>
    </row>
    <row r="125" spans="2:27" ht="16.5" hidden="1" customHeight="1">
      <c r="B125" s="475"/>
      <c r="C125" s="144">
        <v>26</v>
      </c>
      <c r="D125" s="283"/>
      <c r="E125" s="416" t="str">
        <f t="shared" si="0"/>
        <v/>
      </c>
      <c r="F125" s="609"/>
      <c r="G125" s="416"/>
      <c r="H125" s="609"/>
      <c r="I125" s="416"/>
      <c r="J125" s="417"/>
      <c r="K125" s="417"/>
      <c r="L125" s="417"/>
      <c r="M125" s="417"/>
      <c r="N125" s="418"/>
      <c r="O125" s="134"/>
      <c r="P125" s="90"/>
      <c r="Q125" s="66"/>
      <c r="R125" s="90"/>
      <c r="S125" s="90"/>
      <c r="T125" s="90"/>
      <c r="U125" s="90"/>
      <c r="V125" s="90"/>
      <c r="W125" s="90"/>
      <c r="X125" s="90"/>
      <c r="AA125" s="17"/>
    </row>
    <row r="126" spans="2:27" ht="16.5" hidden="1" customHeight="1">
      <c r="B126" s="475"/>
      <c r="C126" s="144">
        <v>27</v>
      </c>
      <c r="D126" s="283"/>
      <c r="E126" s="416" t="str">
        <f t="shared" si="0"/>
        <v/>
      </c>
      <c r="F126" s="609"/>
      <c r="G126" s="416"/>
      <c r="H126" s="609"/>
      <c r="I126" s="416"/>
      <c r="J126" s="417"/>
      <c r="K126" s="417"/>
      <c r="L126" s="417"/>
      <c r="M126" s="417"/>
      <c r="N126" s="418"/>
      <c r="O126" s="134"/>
      <c r="P126" s="90"/>
      <c r="Q126" s="66"/>
      <c r="R126" s="90"/>
      <c r="S126" s="90"/>
      <c r="T126" s="90"/>
      <c r="U126" s="90"/>
      <c r="V126" s="90"/>
      <c r="W126" s="90"/>
      <c r="X126" s="90"/>
      <c r="AA126" s="17"/>
    </row>
    <row r="127" spans="2:27" ht="16.5" hidden="1" customHeight="1">
      <c r="B127" s="475"/>
      <c r="C127" s="144">
        <v>28</v>
      </c>
      <c r="D127" s="283"/>
      <c r="E127" s="416" t="str">
        <f t="shared" si="0"/>
        <v/>
      </c>
      <c r="F127" s="609"/>
      <c r="G127" s="416"/>
      <c r="H127" s="609"/>
      <c r="I127" s="416"/>
      <c r="J127" s="417"/>
      <c r="K127" s="417"/>
      <c r="L127" s="417"/>
      <c r="M127" s="417"/>
      <c r="N127" s="418"/>
      <c r="O127" s="134"/>
      <c r="P127" s="90"/>
      <c r="Q127" s="66"/>
      <c r="R127" s="90"/>
      <c r="S127" s="90"/>
      <c r="T127" s="90"/>
      <c r="U127" s="90"/>
      <c r="V127" s="90"/>
      <c r="W127" s="90"/>
      <c r="X127" s="90"/>
      <c r="AA127" s="17"/>
    </row>
    <row r="128" spans="2:27" ht="16.5" hidden="1" customHeight="1">
      <c r="B128" s="475"/>
      <c r="C128" s="144">
        <v>29</v>
      </c>
      <c r="D128" s="283"/>
      <c r="E128" s="416" t="str">
        <f t="shared" si="0"/>
        <v/>
      </c>
      <c r="F128" s="609"/>
      <c r="G128" s="416"/>
      <c r="H128" s="609"/>
      <c r="I128" s="416"/>
      <c r="J128" s="417"/>
      <c r="K128" s="417"/>
      <c r="L128" s="417"/>
      <c r="M128" s="417"/>
      <c r="N128" s="418"/>
      <c r="O128" s="134"/>
      <c r="P128" s="90"/>
      <c r="Q128" s="66"/>
      <c r="R128" s="90"/>
      <c r="S128" s="90"/>
      <c r="T128" s="90"/>
      <c r="U128" s="90"/>
      <c r="V128" s="90"/>
      <c r="W128" s="90"/>
      <c r="X128" s="90"/>
      <c r="AA128" s="17"/>
    </row>
    <row r="129" spans="2:27" ht="16.5" hidden="1" customHeight="1">
      <c r="B129" s="475"/>
      <c r="C129" s="144">
        <v>30</v>
      </c>
      <c r="D129" s="283"/>
      <c r="E129" s="416" t="str">
        <f t="shared" si="0"/>
        <v/>
      </c>
      <c r="F129" s="609"/>
      <c r="G129" s="416"/>
      <c r="H129" s="609"/>
      <c r="I129" s="416"/>
      <c r="J129" s="417"/>
      <c r="K129" s="417"/>
      <c r="L129" s="417"/>
      <c r="M129" s="417"/>
      <c r="N129" s="418"/>
      <c r="O129" s="134"/>
      <c r="P129" s="90"/>
      <c r="Q129" s="66"/>
      <c r="R129" s="90"/>
      <c r="S129" s="90"/>
      <c r="T129" s="90"/>
      <c r="U129" s="90"/>
      <c r="V129" s="90"/>
      <c r="W129" s="90"/>
      <c r="X129" s="90"/>
      <c r="AA129" s="17"/>
    </row>
    <row r="130" spans="2:27" ht="16.5" hidden="1" customHeight="1">
      <c r="B130" s="475"/>
      <c r="C130" s="144">
        <v>31</v>
      </c>
      <c r="D130" s="283"/>
      <c r="E130" s="416" t="str">
        <f t="shared" si="0"/>
        <v/>
      </c>
      <c r="F130" s="609"/>
      <c r="G130" s="416"/>
      <c r="H130" s="609"/>
      <c r="I130" s="416"/>
      <c r="J130" s="417"/>
      <c r="K130" s="417"/>
      <c r="L130" s="417"/>
      <c r="M130" s="417"/>
      <c r="N130" s="418"/>
      <c r="O130" s="134"/>
      <c r="P130" s="90"/>
      <c r="Q130" s="66"/>
      <c r="R130" s="90"/>
      <c r="S130" s="90"/>
      <c r="T130" s="90"/>
      <c r="U130" s="90"/>
      <c r="V130" s="90"/>
      <c r="W130" s="90"/>
      <c r="X130" s="90"/>
      <c r="AA130" s="17"/>
    </row>
    <row r="131" spans="2:27" ht="16.5" hidden="1" customHeight="1">
      <c r="B131" s="475"/>
      <c r="C131" s="144">
        <v>32</v>
      </c>
      <c r="D131" s="283"/>
      <c r="E131" s="416" t="str">
        <f t="shared" si="0"/>
        <v/>
      </c>
      <c r="F131" s="609"/>
      <c r="G131" s="416"/>
      <c r="H131" s="609"/>
      <c r="I131" s="416"/>
      <c r="J131" s="417"/>
      <c r="K131" s="417"/>
      <c r="L131" s="417"/>
      <c r="M131" s="417"/>
      <c r="N131" s="418"/>
      <c r="O131" s="134"/>
      <c r="P131" s="90"/>
      <c r="Q131" s="66"/>
      <c r="R131" s="90"/>
      <c r="S131" s="90"/>
      <c r="T131" s="90"/>
      <c r="U131" s="90"/>
      <c r="V131" s="90"/>
      <c r="W131" s="90"/>
      <c r="X131" s="90"/>
      <c r="AA131" s="17"/>
    </row>
    <row r="132" spans="2:27" ht="16.5" hidden="1" customHeight="1">
      <c r="B132" s="475"/>
      <c r="C132" s="144">
        <v>33</v>
      </c>
      <c r="D132" s="283"/>
      <c r="E132" s="416" t="str">
        <f t="shared" si="0"/>
        <v/>
      </c>
      <c r="F132" s="609"/>
      <c r="G132" s="416"/>
      <c r="H132" s="609"/>
      <c r="I132" s="416"/>
      <c r="J132" s="417"/>
      <c r="K132" s="417"/>
      <c r="L132" s="417"/>
      <c r="M132" s="417"/>
      <c r="N132" s="418"/>
      <c r="O132" s="134"/>
      <c r="P132" s="90"/>
      <c r="Q132" s="66"/>
      <c r="R132" s="90"/>
      <c r="S132" s="90"/>
      <c r="T132" s="90"/>
      <c r="U132" s="90"/>
      <c r="V132" s="90"/>
      <c r="W132" s="90"/>
      <c r="X132" s="90"/>
      <c r="AA132" s="17"/>
    </row>
    <row r="133" spans="2:27" ht="16.5" hidden="1" customHeight="1">
      <c r="B133" s="475"/>
      <c r="C133" s="144">
        <v>34</v>
      </c>
      <c r="D133" s="283"/>
      <c r="E133" s="416" t="str">
        <f t="shared" si="0"/>
        <v/>
      </c>
      <c r="F133" s="609"/>
      <c r="G133" s="416"/>
      <c r="H133" s="609"/>
      <c r="I133" s="416"/>
      <c r="J133" s="417"/>
      <c r="K133" s="417"/>
      <c r="L133" s="417"/>
      <c r="M133" s="417"/>
      <c r="N133" s="418"/>
      <c r="O133" s="134"/>
      <c r="P133" s="90"/>
      <c r="Q133" s="66"/>
      <c r="R133" s="90"/>
      <c r="S133" s="90"/>
      <c r="T133" s="90"/>
      <c r="U133" s="90"/>
      <c r="V133" s="90"/>
      <c r="W133" s="90"/>
      <c r="X133" s="90"/>
      <c r="AA133" s="17"/>
    </row>
    <row r="134" spans="2:27" ht="16.5" hidden="1" customHeight="1">
      <c r="B134" s="475"/>
      <c r="C134" s="144">
        <v>35</v>
      </c>
      <c r="D134" s="283"/>
      <c r="E134" s="416" t="str">
        <f t="shared" si="0"/>
        <v/>
      </c>
      <c r="F134" s="609"/>
      <c r="G134" s="416"/>
      <c r="H134" s="609"/>
      <c r="I134" s="416"/>
      <c r="J134" s="417"/>
      <c r="K134" s="417"/>
      <c r="L134" s="417"/>
      <c r="M134" s="417"/>
      <c r="N134" s="418"/>
      <c r="O134" s="134"/>
      <c r="P134" s="90"/>
      <c r="Q134" s="66"/>
      <c r="R134" s="90"/>
      <c r="S134" s="90"/>
      <c r="T134" s="90"/>
      <c r="U134" s="90"/>
      <c r="V134" s="90"/>
      <c r="W134" s="90"/>
      <c r="X134" s="90"/>
      <c r="AA134" s="17"/>
    </row>
    <row r="135" spans="2:27" ht="16.5" hidden="1" customHeight="1">
      <c r="B135" s="475"/>
      <c r="C135" s="144">
        <v>36</v>
      </c>
      <c r="D135" s="283"/>
      <c r="E135" s="416" t="str">
        <f t="shared" si="0"/>
        <v/>
      </c>
      <c r="F135" s="609"/>
      <c r="G135" s="416"/>
      <c r="H135" s="609"/>
      <c r="I135" s="416"/>
      <c r="J135" s="417"/>
      <c r="K135" s="417"/>
      <c r="L135" s="417"/>
      <c r="M135" s="417"/>
      <c r="N135" s="418"/>
      <c r="O135" s="134"/>
      <c r="P135" s="90"/>
      <c r="Q135" s="66"/>
      <c r="R135" s="90"/>
      <c r="S135" s="90"/>
      <c r="T135" s="90"/>
      <c r="U135" s="90"/>
      <c r="V135" s="90"/>
      <c r="W135" s="90"/>
      <c r="X135" s="90"/>
      <c r="AA135" s="17"/>
    </row>
    <row r="136" spans="2:27" ht="16.5" hidden="1" customHeight="1">
      <c r="B136" s="475"/>
      <c r="C136" s="144">
        <v>37</v>
      </c>
      <c r="D136" s="283"/>
      <c r="E136" s="416" t="str">
        <f t="shared" si="0"/>
        <v/>
      </c>
      <c r="F136" s="609"/>
      <c r="G136" s="416"/>
      <c r="H136" s="609"/>
      <c r="I136" s="416"/>
      <c r="J136" s="417"/>
      <c r="K136" s="417"/>
      <c r="L136" s="417"/>
      <c r="M136" s="417"/>
      <c r="N136" s="418"/>
      <c r="O136" s="134"/>
      <c r="P136" s="90"/>
      <c r="Q136" s="66"/>
      <c r="R136" s="90"/>
      <c r="S136" s="90"/>
      <c r="T136" s="90"/>
      <c r="U136" s="90"/>
      <c r="V136" s="90"/>
      <c r="W136" s="90"/>
      <c r="X136" s="90"/>
      <c r="AA136" s="17"/>
    </row>
    <row r="137" spans="2:27" ht="16.5" hidden="1" customHeight="1">
      <c r="B137" s="475"/>
      <c r="C137" s="144">
        <v>38</v>
      </c>
      <c r="D137" s="283"/>
      <c r="E137" s="416" t="str">
        <f t="shared" si="0"/>
        <v/>
      </c>
      <c r="F137" s="609"/>
      <c r="G137" s="416"/>
      <c r="H137" s="609"/>
      <c r="I137" s="416"/>
      <c r="J137" s="417"/>
      <c r="K137" s="417"/>
      <c r="L137" s="417"/>
      <c r="M137" s="417"/>
      <c r="N137" s="418"/>
      <c r="O137" s="134"/>
      <c r="P137" s="90"/>
      <c r="Q137" s="66"/>
      <c r="R137" s="90"/>
      <c r="S137" s="90"/>
      <c r="T137" s="90"/>
      <c r="U137" s="90"/>
      <c r="V137" s="90"/>
      <c r="W137" s="90"/>
      <c r="X137" s="90"/>
      <c r="AA137" s="17"/>
    </row>
    <row r="138" spans="2:27" ht="16.5" hidden="1" customHeight="1">
      <c r="B138" s="475"/>
      <c r="C138" s="144">
        <v>39</v>
      </c>
      <c r="D138" s="283"/>
      <c r="E138" s="416" t="str">
        <f t="shared" si="0"/>
        <v/>
      </c>
      <c r="F138" s="609"/>
      <c r="G138" s="416"/>
      <c r="H138" s="609"/>
      <c r="I138" s="416"/>
      <c r="J138" s="417"/>
      <c r="K138" s="417"/>
      <c r="L138" s="417"/>
      <c r="M138" s="417"/>
      <c r="N138" s="418"/>
      <c r="O138" s="134"/>
      <c r="P138" s="90"/>
      <c r="Q138" s="66"/>
      <c r="R138" s="90"/>
      <c r="S138" s="90"/>
      <c r="T138" s="90"/>
      <c r="U138" s="90"/>
      <c r="V138" s="90"/>
      <c r="W138" s="90"/>
      <c r="X138" s="90"/>
      <c r="AA138" s="17"/>
    </row>
    <row r="139" spans="2:27" ht="16.5" hidden="1" customHeight="1">
      <c r="B139" s="475"/>
      <c r="C139" s="144">
        <v>40</v>
      </c>
      <c r="D139" s="283"/>
      <c r="E139" s="416" t="str">
        <f t="shared" si="0"/>
        <v/>
      </c>
      <c r="F139" s="609"/>
      <c r="G139" s="416"/>
      <c r="H139" s="609"/>
      <c r="I139" s="416"/>
      <c r="J139" s="417"/>
      <c r="K139" s="417"/>
      <c r="L139" s="417"/>
      <c r="M139" s="417"/>
      <c r="N139" s="418"/>
      <c r="O139" s="134"/>
      <c r="P139" s="90"/>
      <c r="Q139" s="66"/>
      <c r="R139" s="90"/>
      <c r="S139" s="90"/>
      <c r="T139" s="90"/>
      <c r="U139" s="90"/>
      <c r="V139" s="90"/>
      <c r="W139" s="90"/>
      <c r="X139" s="90"/>
      <c r="AA139" s="17"/>
    </row>
    <row r="140" spans="2:27" ht="16.5" hidden="1" customHeight="1">
      <c r="B140" s="475"/>
      <c r="C140" s="144">
        <v>41</v>
      </c>
      <c r="D140" s="283"/>
      <c r="E140" s="416" t="str">
        <f t="shared" si="0"/>
        <v/>
      </c>
      <c r="F140" s="609"/>
      <c r="G140" s="416"/>
      <c r="H140" s="609"/>
      <c r="I140" s="416"/>
      <c r="J140" s="417"/>
      <c r="K140" s="417"/>
      <c r="L140" s="417"/>
      <c r="M140" s="417"/>
      <c r="N140" s="418"/>
      <c r="O140" s="134"/>
      <c r="P140" s="90"/>
      <c r="Q140" s="66"/>
      <c r="R140" s="90"/>
      <c r="S140" s="90"/>
      <c r="T140" s="90"/>
      <c r="U140" s="90"/>
      <c r="V140" s="90"/>
      <c r="W140" s="90"/>
      <c r="X140" s="90"/>
      <c r="AA140" s="17"/>
    </row>
    <row r="141" spans="2:27" ht="16.5" hidden="1" customHeight="1">
      <c r="B141" s="475"/>
      <c r="C141" s="144">
        <v>42</v>
      </c>
      <c r="D141" s="283"/>
      <c r="E141" s="416" t="str">
        <f t="shared" si="0"/>
        <v/>
      </c>
      <c r="F141" s="609"/>
      <c r="G141" s="416"/>
      <c r="H141" s="609"/>
      <c r="I141" s="416"/>
      <c r="J141" s="417"/>
      <c r="K141" s="417"/>
      <c r="L141" s="417"/>
      <c r="M141" s="417"/>
      <c r="N141" s="418"/>
      <c r="O141" s="134"/>
      <c r="P141" s="90"/>
      <c r="Q141" s="66"/>
      <c r="R141" s="90"/>
      <c r="S141" s="90"/>
      <c r="T141" s="90"/>
      <c r="U141" s="90"/>
      <c r="V141" s="90"/>
      <c r="W141" s="90"/>
      <c r="X141" s="90"/>
      <c r="AA141" s="17"/>
    </row>
    <row r="142" spans="2:27" ht="16.5" hidden="1" customHeight="1">
      <c r="B142" s="475"/>
      <c r="C142" s="144">
        <v>43</v>
      </c>
      <c r="D142" s="283"/>
      <c r="E142" s="416" t="str">
        <f t="shared" si="0"/>
        <v/>
      </c>
      <c r="F142" s="609"/>
      <c r="G142" s="416"/>
      <c r="H142" s="609"/>
      <c r="I142" s="416"/>
      <c r="J142" s="417"/>
      <c r="K142" s="417"/>
      <c r="L142" s="417"/>
      <c r="M142" s="417"/>
      <c r="N142" s="418"/>
      <c r="O142" s="134"/>
      <c r="P142" s="90"/>
      <c r="Q142" s="66"/>
      <c r="R142" s="90"/>
      <c r="S142" s="90"/>
      <c r="T142" s="90"/>
      <c r="U142" s="90"/>
      <c r="V142" s="90"/>
      <c r="W142" s="90"/>
      <c r="X142" s="90"/>
      <c r="AA142" s="17"/>
    </row>
    <row r="143" spans="2:27" ht="16.5" hidden="1" customHeight="1">
      <c r="B143" s="475"/>
      <c r="C143" s="144">
        <v>44</v>
      </c>
      <c r="D143" s="283"/>
      <c r="E143" s="416" t="str">
        <f t="shared" si="0"/>
        <v/>
      </c>
      <c r="F143" s="609"/>
      <c r="G143" s="416"/>
      <c r="H143" s="609"/>
      <c r="I143" s="416"/>
      <c r="J143" s="417"/>
      <c r="K143" s="417"/>
      <c r="L143" s="417"/>
      <c r="M143" s="417"/>
      <c r="N143" s="418"/>
      <c r="O143" s="134"/>
      <c r="P143" s="90"/>
      <c r="Q143" s="66"/>
      <c r="R143" s="90"/>
      <c r="S143" s="90"/>
      <c r="T143" s="90"/>
      <c r="U143" s="90"/>
      <c r="V143" s="90"/>
      <c r="W143" s="90"/>
      <c r="X143" s="90"/>
      <c r="AA143" s="17"/>
    </row>
    <row r="144" spans="2:27" ht="16.5" hidden="1" customHeight="1">
      <c r="B144" s="475"/>
      <c r="C144" s="144">
        <v>45</v>
      </c>
      <c r="D144" s="283"/>
      <c r="E144" s="416" t="str">
        <f t="shared" si="0"/>
        <v/>
      </c>
      <c r="F144" s="609"/>
      <c r="G144" s="416"/>
      <c r="H144" s="609"/>
      <c r="I144" s="416"/>
      <c r="J144" s="417"/>
      <c r="K144" s="417"/>
      <c r="L144" s="417"/>
      <c r="M144" s="417"/>
      <c r="N144" s="418"/>
      <c r="O144" s="134"/>
      <c r="P144" s="90"/>
      <c r="Q144" s="66"/>
      <c r="R144" s="90"/>
      <c r="S144" s="90"/>
      <c r="T144" s="90"/>
      <c r="U144" s="90"/>
      <c r="V144" s="90"/>
      <c r="W144" s="90"/>
      <c r="X144" s="90"/>
      <c r="AA144" s="17"/>
    </row>
    <row r="145" spans="2:27" ht="16.5" hidden="1" customHeight="1">
      <c r="B145" s="475"/>
      <c r="C145" s="144">
        <v>46</v>
      </c>
      <c r="D145" s="283"/>
      <c r="E145" s="416" t="str">
        <f t="shared" si="0"/>
        <v/>
      </c>
      <c r="F145" s="609"/>
      <c r="G145" s="416"/>
      <c r="H145" s="609"/>
      <c r="I145" s="416"/>
      <c r="J145" s="417"/>
      <c r="K145" s="417"/>
      <c r="L145" s="417"/>
      <c r="M145" s="417"/>
      <c r="N145" s="418"/>
      <c r="O145" s="134"/>
      <c r="P145" s="90"/>
      <c r="Q145" s="66"/>
      <c r="R145" s="90"/>
      <c r="S145" s="90"/>
      <c r="T145" s="90"/>
      <c r="U145" s="90"/>
      <c r="V145" s="90"/>
      <c r="W145" s="90"/>
      <c r="X145" s="90"/>
      <c r="AA145" s="17"/>
    </row>
    <row r="146" spans="2:27" ht="16.5" hidden="1" customHeight="1">
      <c r="B146" s="475"/>
      <c r="C146" s="144">
        <v>47</v>
      </c>
      <c r="D146" s="283"/>
      <c r="E146" s="416" t="str">
        <f t="shared" si="0"/>
        <v/>
      </c>
      <c r="F146" s="609"/>
      <c r="G146" s="416"/>
      <c r="H146" s="609"/>
      <c r="I146" s="416"/>
      <c r="J146" s="417"/>
      <c r="K146" s="417"/>
      <c r="L146" s="417"/>
      <c r="M146" s="417"/>
      <c r="N146" s="418"/>
      <c r="O146" s="134"/>
      <c r="P146" s="90"/>
      <c r="Q146" s="66"/>
      <c r="R146" s="90"/>
      <c r="S146" s="90"/>
      <c r="T146" s="90"/>
      <c r="U146" s="90"/>
      <c r="V146" s="90"/>
      <c r="W146" s="90"/>
      <c r="X146" s="90"/>
      <c r="AA146" s="17"/>
    </row>
    <row r="147" spans="2:27" ht="16.5" hidden="1" customHeight="1">
      <c r="B147" s="475"/>
      <c r="C147" s="144">
        <v>48</v>
      </c>
      <c r="D147" s="283"/>
      <c r="E147" s="416" t="str">
        <f t="shared" si="0"/>
        <v/>
      </c>
      <c r="F147" s="609"/>
      <c r="G147" s="416"/>
      <c r="H147" s="609"/>
      <c r="I147" s="416"/>
      <c r="J147" s="417"/>
      <c r="K147" s="417"/>
      <c r="L147" s="417"/>
      <c r="M147" s="417"/>
      <c r="N147" s="418"/>
      <c r="O147" s="134"/>
      <c r="P147" s="90"/>
      <c r="Q147" s="66"/>
      <c r="R147" s="90"/>
      <c r="S147" s="90"/>
      <c r="T147" s="90"/>
      <c r="U147" s="90"/>
      <c r="V147" s="90"/>
      <c r="W147" s="90"/>
      <c r="X147" s="90"/>
      <c r="AA147" s="17"/>
    </row>
    <row r="148" spans="2:27" ht="16.5" hidden="1" customHeight="1">
      <c r="B148" s="475"/>
      <c r="C148" s="144">
        <v>49</v>
      </c>
      <c r="D148" s="283"/>
      <c r="E148" s="416" t="str">
        <f t="shared" si="0"/>
        <v/>
      </c>
      <c r="F148" s="609"/>
      <c r="G148" s="416"/>
      <c r="H148" s="609"/>
      <c r="I148" s="416"/>
      <c r="J148" s="417"/>
      <c r="K148" s="417"/>
      <c r="L148" s="417"/>
      <c r="M148" s="417"/>
      <c r="N148" s="418"/>
      <c r="O148" s="134"/>
      <c r="P148" s="90"/>
      <c r="Q148" s="66"/>
      <c r="R148" s="90"/>
      <c r="S148" s="90"/>
      <c r="T148" s="90"/>
      <c r="U148" s="90"/>
      <c r="V148" s="90"/>
      <c r="W148" s="90"/>
      <c r="X148" s="90"/>
      <c r="AA148" s="17"/>
    </row>
    <row r="149" spans="2:27" ht="16.5" hidden="1" customHeight="1">
      <c r="B149" s="475"/>
      <c r="C149" s="144">
        <v>50</v>
      </c>
      <c r="D149" s="283"/>
      <c r="E149" s="416" t="str">
        <f t="shared" si="0"/>
        <v/>
      </c>
      <c r="F149" s="609"/>
      <c r="G149" s="416"/>
      <c r="H149" s="609"/>
      <c r="I149" s="416"/>
      <c r="J149" s="417"/>
      <c r="K149" s="417"/>
      <c r="L149" s="417"/>
      <c r="M149" s="417"/>
      <c r="N149" s="418"/>
      <c r="O149" s="134"/>
      <c r="P149" s="90"/>
      <c r="Q149" s="66"/>
      <c r="R149" s="90"/>
      <c r="S149" s="90"/>
      <c r="T149" s="90"/>
      <c r="U149" s="90"/>
      <c r="V149" s="90"/>
      <c r="W149" s="90"/>
      <c r="X149" s="90"/>
      <c r="AA149" s="17"/>
    </row>
    <row r="150" spans="2:27" ht="16.5" hidden="1" customHeight="1">
      <c r="B150" s="475"/>
      <c r="C150" s="144">
        <v>51</v>
      </c>
      <c r="D150" s="283"/>
      <c r="E150" s="416" t="str">
        <f t="shared" si="0"/>
        <v/>
      </c>
      <c r="F150" s="609"/>
      <c r="G150" s="416"/>
      <c r="H150" s="609"/>
      <c r="I150" s="416"/>
      <c r="J150" s="417"/>
      <c r="K150" s="417"/>
      <c r="L150" s="417"/>
      <c r="M150" s="417"/>
      <c r="N150" s="418"/>
      <c r="O150" s="134"/>
      <c r="P150" s="90"/>
      <c r="Q150" s="66"/>
      <c r="R150" s="90"/>
      <c r="S150" s="90"/>
      <c r="T150" s="90"/>
      <c r="U150" s="90"/>
      <c r="V150" s="90"/>
      <c r="W150" s="90"/>
      <c r="X150" s="90"/>
      <c r="AA150" s="17"/>
    </row>
    <row r="151" spans="2:27" ht="16.5" hidden="1" customHeight="1">
      <c r="B151" s="475"/>
      <c r="C151" s="144">
        <v>52</v>
      </c>
      <c r="D151" s="283"/>
      <c r="E151" s="416" t="str">
        <f t="shared" si="0"/>
        <v/>
      </c>
      <c r="F151" s="609"/>
      <c r="G151" s="416"/>
      <c r="H151" s="609"/>
      <c r="I151" s="416"/>
      <c r="J151" s="417"/>
      <c r="K151" s="417"/>
      <c r="L151" s="417"/>
      <c r="M151" s="417"/>
      <c r="N151" s="418"/>
      <c r="O151" s="134"/>
      <c r="P151" s="90"/>
      <c r="Q151" s="66"/>
      <c r="R151" s="90"/>
      <c r="S151" s="90"/>
      <c r="T151" s="90"/>
      <c r="U151" s="90"/>
      <c r="V151" s="90"/>
      <c r="W151" s="90"/>
      <c r="X151" s="90"/>
      <c r="AA151" s="17"/>
    </row>
    <row r="152" spans="2:27" ht="16.5" hidden="1" customHeight="1">
      <c r="B152" s="475"/>
      <c r="C152" s="144">
        <v>53</v>
      </c>
      <c r="D152" s="283"/>
      <c r="E152" s="416" t="str">
        <f t="shared" si="0"/>
        <v/>
      </c>
      <c r="F152" s="609"/>
      <c r="G152" s="416"/>
      <c r="H152" s="609"/>
      <c r="I152" s="416"/>
      <c r="J152" s="417"/>
      <c r="K152" s="417"/>
      <c r="L152" s="417"/>
      <c r="M152" s="417"/>
      <c r="N152" s="418"/>
      <c r="O152" s="134"/>
      <c r="P152" s="90"/>
      <c r="Q152" s="66"/>
      <c r="R152" s="90"/>
      <c r="S152" s="90"/>
      <c r="T152" s="90"/>
      <c r="U152" s="90"/>
      <c r="V152" s="90"/>
      <c r="W152" s="90"/>
      <c r="X152" s="90"/>
      <c r="AA152" s="17"/>
    </row>
    <row r="153" spans="2:27" ht="16.5" hidden="1" customHeight="1">
      <c r="B153" s="475"/>
      <c r="C153" s="144">
        <v>54</v>
      </c>
      <c r="D153" s="283"/>
      <c r="E153" s="416" t="str">
        <f t="shared" si="0"/>
        <v/>
      </c>
      <c r="F153" s="609"/>
      <c r="G153" s="416"/>
      <c r="H153" s="609"/>
      <c r="I153" s="416"/>
      <c r="J153" s="417"/>
      <c r="K153" s="417"/>
      <c r="L153" s="417"/>
      <c r="M153" s="417"/>
      <c r="N153" s="418"/>
      <c r="O153" s="134"/>
      <c r="P153" s="90"/>
      <c r="Q153" s="66"/>
      <c r="R153" s="90"/>
      <c r="S153" s="90"/>
      <c r="T153" s="90"/>
      <c r="U153" s="90"/>
      <c r="V153" s="90"/>
      <c r="W153" s="90"/>
      <c r="X153" s="90"/>
      <c r="AA153" s="17"/>
    </row>
    <row r="154" spans="2:27" ht="16.5" hidden="1" customHeight="1">
      <c r="B154" s="475"/>
      <c r="C154" s="144">
        <v>55</v>
      </c>
      <c r="D154" s="283"/>
      <c r="E154" s="416" t="str">
        <f t="shared" si="0"/>
        <v/>
      </c>
      <c r="F154" s="609"/>
      <c r="G154" s="416"/>
      <c r="H154" s="609"/>
      <c r="I154" s="416"/>
      <c r="J154" s="417"/>
      <c r="K154" s="417"/>
      <c r="L154" s="417"/>
      <c r="M154" s="417"/>
      <c r="N154" s="418"/>
      <c r="O154" s="134"/>
      <c r="P154" s="90"/>
      <c r="Q154" s="66"/>
      <c r="R154" s="90"/>
      <c r="S154" s="90"/>
      <c r="T154" s="90"/>
      <c r="U154" s="90"/>
      <c r="V154" s="90"/>
      <c r="W154" s="90"/>
      <c r="X154" s="90"/>
      <c r="AA154" s="17"/>
    </row>
    <row r="155" spans="2:27" ht="16.5" hidden="1" customHeight="1">
      <c r="B155" s="475"/>
      <c r="C155" s="144">
        <v>56</v>
      </c>
      <c r="D155" s="283"/>
      <c r="E155" s="416" t="str">
        <f t="shared" si="0"/>
        <v/>
      </c>
      <c r="F155" s="609"/>
      <c r="G155" s="416"/>
      <c r="H155" s="609"/>
      <c r="I155" s="416"/>
      <c r="J155" s="417"/>
      <c r="K155" s="417"/>
      <c r="L155" s="417"/>
      <c r="M155" s="417"/>
      <c r="N155" s="418"/>
      <c r="O155" s="134"/>
      <c r="P155" s="90"/>
      <c r="Q155" s="66"/>
      <c r="R155" s="90"/>
      <c r="S155" s="90"/>
      <c r="T155" s="90"/>
      <c r="U155" s="90"/>
      <c r="V155" s="90"/>
      <c r="W155" s="90"/>
      <c r="X155" s="90"/>
      <c r="AA155" s="17"/>
    </row>
    <row r="156" spans="2:27" ht="16.5" hidden="1" customHeight="1">
      <c r="B156" s="475"/>
      <c r="C156" s="144">
        <v>57</v>
      </c>
      <c r="D156" s="283"/>
      <c r="E156" s="416" t="str">
        <f t="shared" si="0"/>
        <v/>
      </c>
      <c r="F156" s="609"/>
      <c r="G156" s="416"/>
      <c r="H156" s="609"/>
      <c r="I156" s="416"/>
      <c r="J156" s="417"/>
      <c r="K156" s="417"/>
      <c r="L156" s="417"/>
      <c r="M156" s="417"/>
      <c r="N156" s="418"/>
      <c r="O156" s="134"/>
      <c r="P156" s="90"/>
      <c r="Q156" s="66"/>
      <c r="R156" s="90"/>
      <c r="S156" s="90"/>
      <c r="T156" s="90"/>
      <c r="U156" s="90"/>
      <c r="V156" s="90"/>
      <c r="W156" s="90"/>
      <c r="X156" s="90"/>
      <c r="AA156" s="17"/>
    </row>
    <row r="157" spans="2:27" ht="16.5" hidden="1" customHeight="1">
      <c r="B157" s="475"/>
      <c r="C157" s="144">
        <v>58</v>
      </c>
      <c r="D157" s="283"/>
      <c r="E157" s="416" t="str">
        <f t="shared" si="0"/>
        <v/>
      </c>
      <c r="F157" s="609"/>
      <c r="G157" s="416"/>
      <c r="H157" s="609"/>
      <c r="I157" s="416"/>
      <c r="J157" s="417"/>
      <c r="K157" s="417"/>
      <c r="L157" s="417"/>
      <c r="M157" s="417"/>
      <c r="N157" s="418"/>
      <c r="O157" s="134"/>
      <c r="P157" s="90"/>
      <c r="Q157" s="66"/>
      <c r="R157" s="90"/>
      <c r="S157" s="90"/>
      <c r="T157" s="90"/>
      <c r="U157" s="90"/>
      <c r="V157" s="90"/>
      <c r="W157" s="90"/>
      <c r="X157" s="90"/>
      <c r="AA157" s="17"/>
    </row>
    <row r="158" spans="2:27" ht="16.5" hidden="1" customHeight="1">
      <c r="B158" s="475"/>
      <c r="C158" s="144">
        <v>59</v>
      </c>
      <c r="D158" s="283"/>
      <c r="E158" s="416" t="str">
        <f t="shared" si="0"/>
        <v/>
      </c>
      <c r="F158" s="609"/>
      <c r="G158" s="416"/>
      <c r="H158" s="609"/>
      <c r="I158" s="416"/>
      <c r="J158" s="417"/>
      <c r="K158" s="417"/>
      <c r="L158" s="417"/>
      <c r="M158" s="417"/>
      <c r="N158" s="418"/>
      <c r="O158" s="134"/>
      <c r="P158" s="90"/>
      <c r="Q158" s="66"/>
      <c r="R158" s="90"/>
      <c r="S158" s="90"/>
      <c r="T158" s="90"/>
      <c r="U158" s="90"/>
      <c r="V158" s="90"/>
      <c r="W158" s="90"/>
      <c r="X158" s="90"/>
      <c r="AA158" s="17"/>
    </row>
    <row r="159" spans="2:27" ht="16.5" hidden="1" customHeight="1">
      <c r="B159" s="475"/>
      <c r="C159" s="144">
        <v>60</v>
      </c>
      <c r="D159" s="283"/>
      <c r="E159" s="416" t="str">
        <f t="shared" si="0"/>
        <v/>
      </c>
      <c r="F159" s="609"/>
      <c r="G159" s="416"/>
      <c r="H159" s="609"/>
      <c r="I159" s="416"/>
      <c r="J159" s="417"/>
      <c r="K159" s="417"/>
      <c r="L159" s="417"/>
      <c r="M159" s="417"/>
      <c r="N159" s="418"/>
      <c r="O159" s="134"/>
      <c r="P159" s="90"/>
      <c r="Q159" s="66"/>
      <c r="R159" s="90"/>
      <c r="S159" s="90"/>
      <c r="T159" s="90"/>
      <c r="U159" s="90"/>
      <c r="V159" s="90"/>
      <c r="W159" s="90"/>
      <c r="X159" s="90"/>
      <c r="AA159" s="17"/>
    </row>
    <row r="160" spans="2:27" ht="16.5" hidden="1" customHeight="1">
      <c r="B160" s="475"/>
      <c r="C160" s="144">
        <v>61</v>
      </c>
      <c r="D160" s="283"/>
      <c r="E160" s="416" t="str">
        <f t="shared" si="0"/>
        <v/>
      </c>
      <c r="F160" s="609"/>
      <c r="G160" s="416"/>
      <c r="H160" s="609"/>
      <c r="I160" s="416"/>
      <c r="J160" s="417"/>
      <c r="K160" s="417"/>
      <c r="L160" s="417"/>
      <c r="M160" s="417"/>
      <c r="N160" s="418"/>
      <c r="O160" s="134"/>
      <c r="P160" s="90"/>
      <c r="Q160" s="66"/>
      <c r="R160" s="90"/>
      <c r="S160" s="90"/>
      <c r="T160" s="90"/>
      <c r="U160" s="90"/>
      <c r="V160" s="90"/>
      <c r="W160" s="90"/>
      <c r="X160" s="90"/>
      <c r="AA160" s="17"/>
    </row>
    <row r="161" spans="2:27" ht="16.5" hidden="1" customHeight="1">
      <c r="B161" s="475"/>
      <c r="C161" s="144">
        <v>62</v>
      </c>
      <c r="D161" s="283"/>
      <c r="E161" s="416" t="str">
        <f t="shared" si="0"/>
        <v/>
      </c>
      <c r="F161" s="609"/>
      <c r="G161" s="416"/>
      <c r="H161" s="609"/>
      <c r="I161" s="416"/>
      <c r="J161" s="417"/>
      <c r="K161" s="417"/>
      <c r="L161" s="417"/>
      <c r="M161" s="417"/>
      <c r="N161" s="418"/>
      <c r="O161" s="134"/>
      <c r="P161" s="90"/>
      <c r="Q161" s="66"/>
      <c r="R161" s="90"/>
      <c r="S161" s="90"/>
      <c r="T161" s="90"/>
      <c r="U161" s="90"/>
      <c r="V161" s="90"/>
      <c r="W161" s="90"/>
      <c r="X161" s="90"/>
      <c r="AA161" s="17"/>
    </row>
    <row r="162" spans="2:27" ht="16.5" hidden="1" customHeight="1">
      <c r="B162" s="475"/>
      <c r="C162" s="144">
        <v>63</v>
      </c>
      <c r="D162" s="283"/>
      <c r="E162" s="416" t="str">
        <f t="shared" si="0"/>
        <v/>
      </c>
      <c r="F162" s="609"/>
      <c r="G162" s="416"/>
      <c r="H162" s="609"/>
      <c r="I162" s="416"/>
      <c r="J162" s="417"/>
      <c r="K162" s="417"/>
      <c r="L162" s="417"/>
      <c r="M162" s="417"/>
      <c r="N162" s="418"/>
      <c r="O162" s="134"/>
      <c r="P162" s="90"/>
      <c r="Q162" s="66"/>
      <c r="R162" s="90"/>
      <c r="S162" s="90"/>
      <c r="T162" s="90"/>
      <c r="U162" s="90"/>
      <c r="V162" s="90"/>
      <c r="W162" s="90"/>
      <c r="X162" s="90"/>
      <c r="AA162" s="17"/>
    </row>
    <row r="163" spans="2:27" ht="16.5" hidden="1" customHeight="1">
      <c r="B163" s="475"/>
      <c r="C163" s="144">
        <v>64</v>
      </c>
      <c r="D163" s="283"/>
      <c r="E163" s="416" t="str">
        <f t="shared" si="0"/>
        <v/>
      </c>
      <c r="F163" s="609"/>
      <c r="G163" s="416"/>
      <c r="H163" s="609"/>
      <c r="I163" s="416"/>
      <c r="J163" s="417"/>
      <c r="K163" s="417"/>
      <c r="L163" s="417"/>
      <c r="M163" s="417"/>
      <c r="N163" s="418"/>
      <c r="O163" s="134"/>
      <c r="P163" s="90"/>
      <c r="Q163" s="66"/>
      <c r="R163" s="90"/>
      <c r="S163" s="90"/>
      <c r="T163" s="90"/>
      <c r="U163" s="90"/>
      <c r="V163" s="90"/>
      <c r="W163" s="90"/>
      <c r="X163" s="90"/>
      <c r="AA163" s="17"/>
    </row>
    <row r="164" spans="2:27" ht="16.5" hidden="1" customHeight="1">
      <c r="B164" s="475"/>
      <c r="C164" s="144">
        <v>65</v>
      </c>
      <c r="D164" s="283"/>
      <c r="E164" s="416" t="str">
        <f t="shared" si="0"/>
        <v/>
      </c>
      <c r="F164" s="609"/>
      <c r="G164" s="416"/>
      <c r="H164" s="609"/>
      <c r="I164" s="416"/>
      <c r="J164" s="417"/>
      <c r="K164" s="417"/>
      <c r="L164" s="417"/>
      <c r="M164" s="417"/>
      <c r="N164" s="418"/>
      <c r="O164" s="134"/>
      <c r="P164" s="90"/>
      <c r="Q164" s="66"/>
      <c r="R164" s="90"/>
      <c r="S164" s="90"/>
      <c r="T164" s="90"/>
      <c r="U164" s="90"/>
      <c r="V164" s="90"/>
      <c r="W164" s="90"/>
      <c r="X164" s="90"/>
      <c r="AA164" s="17"/>
    </row>
    <row r="165" spans="2:27" ht="16.5" hidden="1" customHeight="1">
      <c r="B165" s="475"/>
      <c r="C165" s="144">
        <v>66</v>
      </c>
      <c r="D165" s="283"/>
      <c r="E165" s="416" t="str">
        <f t="shared" ref="E165:E199" si="1">IF($D165="Paper","N/A","")</f>
        <v/>
      </c>
      <c r="F165" s="609"/>
      <c r="G165" s="416"/>
      <c r="H165" s="609"/>
      <c r="I165" s="416"/>
      <c r="J165" s="417"/>
      <c r="K165" s="417"/>
      <c r="L165" s="417"/>
      <c r="M165" s="417"/>
      <c r="N165" s="418"/>
      <c r="O165" s="134"/>
      <c r="P165" s="90"/>
      <c r="Q165" s="66"/>
      <c r="R165" s="90"/>
      <c r="S165" s="90"/>
      <c r="T165" s="90"/>
      <c r="U165" s="90"/>
      <c r="V165" s="90"/>
      <c r="W165" s="90"/>
      <c r="X165" s="90"/>
      <c r="AA165" s="17"/>
    </row>
    <row r="166" spans="2:27" ht="16.5" hidden="1" customHeight="1">
      <c r="B166" s="475"/>
      <c r="C166" s="144">
        <v>67</v>
      </c>
      <c r="D166" s="283"/>
      <c r="E166" s="416" t="str">
        <f t="shared" si="1"/>
        <v/>
      </c>
      <c r="F166" s="609"/>
      <c r="G166" s="416"/>
      <c r="H166" s="609"/>
      <c r="I166" s="416"/>
      <c r="J166" s="417"/>
      <c r="K166" s="417"/>
      <c r="L166" s="417"/>
      <c r="M166" s="417"/>
      <c r="N166" s="418"/>
      <c r="O166" s="134"/>
      <c r="P166" s="90"/>
      <c r="Q166" s="66"/>
      <c r="R166" s="90"/>
      <c r="S166" s="90"/>
      <c r="T166" s="90"/>
      <c r="U166" s="90"/>
      <c r="V166" s="90"/>
      <c r="W166" s="90"/>
      <c r="X166" s="90"/>
      <c r="AA166" s="17"/>
    </row>
    <row r="167" spans="2:27" ht="16.5" hidden="1" customHeight="1">
      <c r="B167" s="475"/>
      <c r="C167" s="144">
        <v>68</v>
      </c>
      <c r="D167" s="283"/>
      <c r="E167" s="416" t="str">
        <f t="shared" si="1"/>
        <v/>
      </c>
      <c r="F167" s="609"/>
      <c r="G167" s="416"/>
      <c r="H167" s="609"/>
      <c r="I167" s="416"/>
      <c r="J167" s="417"/>
      <c r="K167" s="417"/>
      <c r="L167" s="417"/>
      <c r="M167" s="417"/>
      <c r="N167" s="418"/>
      <c r="O167" s="134"/>
      <c r="P167" s="90"/>
      <c r="Q167" s="66"/>
      <c r="R167" s="90"/>
      <c r="S167" s="90"/>
      <c r="T167" s="90"/>
      <c r="U167" s="90"/>
      <c r="V167" s="90"/>
      <c r="W167" s="90"/>
      <c r="X167" s="90"/>
      <c r="AA167" s="17"/>
    </row>
    <row r="168" spans="2:27" ht="16.5" hidden="1" customHeight="1">
      <c r="B168" s="475"/>
      <c r="C168" s="144">
        <v>69</v>
      </c>
      <c r="D168" s="283"/>
      <c r="E168" s="416" t="str">
        <f t="shared" si="1"/>
        <v/>
      </c>
      <c r="F168" s="609"/>
      <c r="G168" s="416"/>
      <c r="H168" s="609"/>
      <c r="I168" s="416"/>
      <c r="J168" s="417"/>
      <c r="K168" s="417"/>
      <c r="L168" s="417"/>
      <c r="M168" s="417"/>
      <c r="N168" s="418"/>
      <c r="O168" s="134"/>
      <c r="P168" s="90"/>
      <c r="Q168" s="66"/>
      <c r="R168" s="90"/>
      <c r="S168" s="90"/>
      <c r="T168" s="90"/>
      <c r="U168" s="90"/>
      <c r="V168" s="90"/>
      <c r="W168" s="90"/>
      <c r="X168" s="90"/>
      <c r="AA168" s="17"/>
    </row>
    <row r="169" spans="2:27" ht="16.5" hidden="1" customHeight="1">
      <c r="B169" s="475"/>
      <c r="C169" s="144">
        <v>70</v>
      </c>
      <c r="D169" s="283"/>
      <c r="E169" s="416" t="str">
        <f t="shared" si="1"/>
        <v/>
      </c>
      <c r="F169" s="609"/>
      <c r="G169" s="416"/>
      <c r="H169" s="609"/>
      <c r="I169" s="416"/>
      <c r="J169" s="417"/>
      <c r="K169" s="417"/>
      <c r="L169" s="417"/>
      <c r="M169" s="417"/>
      <c r="N169" s="418"/>
      <c r="O169" s="134"/>
      <c r="P169" s="90"/>
      <c r="Q169" s="66"/>
      <c r="R169" s="90"/>
      <c r="S169" s="90"/>
      <c r="T169" s="90"/>
      <c r="U169" s="90"/>
      <c r="V169" s="90"/>
      <c r="W169" s="90"/>
      <c r="X169" s="90"/>
      <c r="AA169" s="17"/>
    </row>
    <row r="170" spans="2:27" ht="16.5" hidden="1" customHeight="1">
      <c r="B170" s="475"/>
      <c r="C170" s="144">
        <v>71</v>
      </c>
      <c r="D170" s="283"/>
      <c r="E170" s="416" t="str">
        <f t="shared" si="1"/>
        <v/>
      </c>
      <c r="F170" s="609"/>
      <c r="G170" s="416"/>
      <c r="H170" s="609"/>
      <c r="I170" s="416"/>
      <c r="J170" s="417"/>
      <c r="K170" s="417"/>
      <c r="L170" s="417"/>
      <c r="M170" s="417"/>
      <c r="N170" s="418"/>
      <c r="O170" s="134"/>
      <c r="P170" s="90"/>
      <c r="Q170" s="66"/>
      <c r="R170" s="90"/>
      <c r="S170" s="90"/>
      <c r="T170" s="90"/>
      <c r="U170" s="90"/>
      <c r="V170" s="90"/>
      <c r="W170" s="90"/>
      <c r="X170" s="90"/>
      <c r="AA170" s="17"/>
    </row>
    <row r="171" spans="2:27" ht="16.5" hidden="1" customHeight="1">
      <c r="B171" s="475"/>
      <c r="C171" s="144">
        <v>72</v>
      </c>
      <c r="D171" s="283"/>
      <c r="E171" s="416" t="str">
        <f t="shared" si="1"/>
        <v/>
      </c>
      <c r="F171" s="609"/>
      <c r="G171" s="416"/>
      <c r="H171" s="609"/>
      <c r="I171" s="416"/>
      <c r="J171" s="417"/>
      <c r="K171" s="417"/>
      <c r="L171" s="417"/>
      <c r="M171" s="417"/>
      <c r="N171" s="418"/>
      <c r="O171" s="134"/>
      <c r="P171" s="90"/>
      <c r="Q171" s="66"/>
      <c r="R171" s="90"/>
      <c r="S171" s="90"/>
      <c r="T171" s="90"/>
      <c r="U171" s="90"/>
      <c r="V171" s="90"/>
      <c r="W171" s="90"/>
      <c r="X171" s="90"/>
      <c r="AA171" s="17"/>
    </row>
    <row r="172" spans="2:27" ht="16.5" hidden="1" customHeight="1">
      <c r="B172" s="475"/>
      <c r="C172" s="144">
        <v>73</v>
      </c>
      <c r="D172" s="283"/>
      <c r="E172" s="416" t="str">
        <f t="shared" si="1"/>
        <v/>
      </c>
      <c r="F172" s="609"/>
      <c r="G172" s="416"/>
      <c r="H172" s="609"/>
      <c r="I172" s="416"/>
      <c r="J172" s="417"/>
      <c r="K172" s="417"/>
      <c r="L172" s="417"/>
      <c r="M172" s="417"/>
      <c r="N172" s="418"/>
      <c r="O172" s="134"/>
      <c r="P172" s="90"/>
      <c r="Q172" s="66"/>
      <c r="R172" s="90"/>
      <c r="S172" s="90"/>
      <c r="T172" s="90"/>
      <c r="U172" s="90"/>
      <c r="V172" s="90"/>
      <c r="W172" s="90"/>
      <c r="X172" s="90"/>
      <c r="AA172" s="17"/>
    </row>
    <row r="173" spans="2:27" ht="16.5" hidden="1" customHeight="1">
      <c r="B173" s="475"/>
      <c r="C173" s="144">
        <v>74</v>
      </c>
      <c r="D173" s="283"/>
      <c r="E173" s="416" t="str">
        <f t="shared" si="1"/>
        <v/>
      </c>
      <c r="F173" s="609"/>
      <c r="G173" s="416"/>
      <c r="H173" s="609"/>
      <c r="I173" s="416"/>
      <c r="J173" s="417"/>
      <c r="K173" s="417"/>
      <c r="L173" s="417"/>
      <c r="M173" s="417"/>
      <c r="N173" s="418"/>
      <c r="O173" s="134"/>
      <c r="P173" s="90"/>
      <c r="Q173" s="66"/>
      <c r="R173" s="90"/>
      <c r="S173" s="90"/>
      <c r="T173" s="90"/>
      <c r="U173" s="90"/>
      <c r="V173" s="90"/>
      <c r="W173" s="90"/>
      <c r="X173" s="90"/>
      <c r="AA173" s="17"/>
    </row>
    <row r="174" spans="2:27" ht="16.5" hidden="1" customHeight="1">
      <c r="B174" s="475"/>
      <c r="C174" s="144">
        <v>75</v>
      </c>
      <c r="D174" s="283"/>
      <c r="E174" s="416" t="str">
        <f t="shared" si="1"/>
        <v/>
      </c>
      <c r="F174" s="609"/>
      <c r="G174" s="416"/>
      <c r="H174" s="609"/>
      <c r="I174" s="416"/>
      <c r="J174" s="417"/>
      <c r="K174" s="417"/>
      <c r="L174" s="417"/>
      <c r="M174" s="417"/>
      <c r="N174" s="418"/>
      <c r="O174" s="134"/>
      <c r="P174" s="90"/>
      <c r="Q174" s="66"/>
      <c r="R174" s="90"/>
      <c r="S174" s="90"/>
      <c r="T174" s="90"/>
      <c r="U174" s="90"/>
      <c r="V174" s="90"/>
      <c r="W174" s="90"/>
      <c r="X174" s="90"/>
      <c r="AA174" s="17"/>
    </row>
    <row r="175" spans="2:27" ht="16.5" hidden="1" customHeight="1">
      <c r="B175" s="475"/>
      <c r="C175" s="144">
        <v>76</v>
      </c>
      <c r="D175" s="283"/>
      <c r="E175" s="416" t="str">
        <f t="shared" si="1"/>
        <v/>
      </c>
      <c r="F175" s="609"/>
      <c r="G175" s="416"/>
      <c r="H175" s="609"/>
      <c r="I175" s="416"/>
      <c r="J175" s="417"/>
      <c r="K175" s="417"/>
      <c r="L175" s="417"/>
      <c r="M175" s="417"/>
      <c r="N175" s="418"/>
      <c r="O175" s="134"/>
      <c r="P175" s="90"/>
      <c r="Q175" s="66"/>
      <c r="R175" s="90"/>
      <c r="S175" s="90"/>
      <c r="T175" s="90"/>
      <c r="U175" s="90"/>
      <c r="V175" s="90"/>
      <c r="W175" s="90"/>
      <c r="X175" s="90"/>
      <c r="AA175" s="17"/>
    </row>
    <row r="176" spans="2:27" ht="16.5" hidden="1" customHeight="1">
      <c r="B176" s="475"/>
      <c r="C176" s="144">
        <v>77</v>
      </c>
      <c r="D176" s="283"/>
      <c r="E176" s="416" t="str">
        <f t="shared" si="1"/>
        <v/>
      </c>
      <c r="F176" s="609"/>
      <c r="G176" s="416"/>
      <c r="H176" s="609"/>
      <c r="I176" s="416"/>
      <c r="J176" s="417"/>
      <c r="K176" s="417"/>
      <c r="L176" s="417"/>
      <c r="M176" s="417"/>
      <c r="N176" s="418"/>
      <c r="O176" s="134"/>
      <c r="P176" s="90"/>
      <c r="Q176" s="66"/>
      <c r="R176" s="90"/>
      <c r="S176" s="90"/>
      <c r="T176" s="90"/>
      <c r="U176" s="90"/>
      <c r="V176" s="90"/>
      <c r="W176" s="90"/>
      <c r="X176" s="90"/>
      <c r="AA176" s="17"/>
    </row>
    <row r="177" spans="2:27" ht="16.5" hidden="1" customHeight="1">
      <c r="B177" s="475"/>
      <c r="C177" s="144">
        <v>78</v>
      </c>
      <c r="D177" s="283"/>
      <c r="E177" s="416" t="str">
        <f t="shared" si="1"/>
        <v/>
      </c>
      <c r="F177" s="609"/>
      <c r="G177" s="416"/>
      <c r="H177" s="609"/>
      <c r="I177" s="416"/>
      <c r="J177" s="417"/>
      <c r="K177" s="417"/>
      <c r="L177" s="417"/>
      <c r="M177" s="417"/>
      <c r="N177" s="418"/>
      <c r="O177" s="134"/>
      <c r="P177" s="90"/>
      <c r="Q177" s="66"/>
      <c r="R177" s="90"/>
      <c r="S177" s="90"/>
      <c r="T177" s="90"/>
      <c r="U177" s="90"/>
      <c r="V177" s="90"/>
      <c r="W177" s="90"/>
      <c r="X177" s="90"/>
      <c r="AA177" s="17"/>
    </row>
    <row r="178" spans="2:27" ht="16.5" hidden="1" customHeight="1">
      <c r="B178" s="475"/>
      <c r="C178" s="144">
        <v>79</v>
      </c>
      <c r="D178" s="283"/>
      <c r="E178" s="416" t="str">
        <f t="shared" si="1"/>
        <v/>
      </c>
      <c r="F178" s="609"/>
      <c r="G178" s="416"/>
      <c r="H178" s="609"/>
      <c r="I178" s="416"/>
      <c r="J178" s="417"/>
      <c r="K178" s="417"/>
      <c r="L178" s="417"/>
      <c r="M178" s="417"/>
      <c r="N178" s="418"/>
      <c r="O178" s="134"/>
      <c r="P178" s="90"/>
      <c r="Q178" s="66"/>
      <c r="R178" s="90"/>
      <c r="S178" s="90"/>
      <c r="T178" s="90"/>
      <c r="U178" s="90"/>
      <c r="V178" s="90"/>
      <c r="W178" s="90"/>
      <c r="X178" s="90"/>
      <c r="AA178" s="17"/>
    </row>
    <row r="179" spans="2:27" ht="16.5" hidden="1" customHeight="1">
      <c r="B179" s="475"/>
      <c r="C179" s="144">
        <v>80</v>
      </c>
      <c r="D179" s="283"/>
      <c r="E179" s="416" t="str">
        <f t="shared" si="1"/>
        <v/>
      </c>
      <c r="F179" s="609"/>
      <c r="G179" s="416"/>
      <c r="H179" s="609"/>
      <c r="I179" s="416"/>
      <c r="J179" s="417"/>
      <c r="K179" s="417"/>
      <c r="L179" s="417"/>
      <c r="M179" s="417"/>
      <c r="N179" s="418"/>
      <c r="O179" s="134"/>
      <c r="P179" s="90"/>
      <c r="Q179" s="66"/>
      <c r="R179" s="90"/>
      <c r="S179" s="90"/>
      <c r="T179" s="90"/>
      <c r="U179" s="90"/>
      <c r="V179" s="90"/>
      <c r="W179" s="90"/>
      <c r="X179" s="90"/>
      <c r="AA179" s="17"/>
    </row>
    <row r="180" spans="2:27" ht="16.5" hidden="1" customHeight="1">
      <c r="B180" s="475"/>
      <c r="C180" s="144">
        <v>81</v>
      </c>
      <c r="D180" s="283"/>
      <c r="E180" s="416" t="str">
        <f t="shared" si="1"/>
        <v/>
      </c>
      <c r="F180" s="609"/>
      <c r="G180" s="416"/>
      <c r="H180" s="609"/>
      <c r="I180" s="416"/>
      <c r="J180" s="417"/>
      <c r="K180" s="417"/>
      <c r="L180" s="417"/>
      <c r="M180" s="417"/>
      <c r="N180" s="418"/>
      <c r="O180" s="134"/>
      <c r="P180" s="90"/>
      <c r="Q180" s="66"/>
      <c r="R180" s="90"/>
      <c r="S180" s="90"/>
      <c r="T180" s="90"/>
      <c r="U180" s="90"/>
      <c r="V180" s="90"/>
      <c r="W180" s="90"/>
      <c r="X180" s="90"/>
      <c r="AA180" s="17"/>
    </row>
    <row r="181" spans="2:27" ht="16.5" hidden="1" customHeight="1">
      <c r="B181" s="475"/>
      <c r="C181" s="144">
        <v>82</v>
      </c>
      <c r="D181" s="283"/>
      <c r="E181" s="416" t="str">
        <f t="shared" si="1"/>
        <v/>
      </c>
      <c r="F181" s="609"/>
      <c r="G181" s="416"/>
      <c r="H181" s="609"/>
      <c r="I181" s="416"/>
      <c r="J181" s="417"/>
      <c r="K181" s="417"/>
      <c r="L181" s="417"/>
      <c r="M181" s="417"/>
      <c r="N181" s="418"/>
      <c r="O181" s="134"/>
      <c r="P181" s="90"/>
      <c r="Q181" s="66"/>
      <c r="R181" s="90"/>
      <c r="S181" s="90"/>
      <c r="T181" s="90"/>
      <c r="U181" s="90"/>
      <c r="V181" s="90"/>
      <c r="W181" s="90"/>
      <c r="X181" s="90"/>
      <c r="AA181" s="17"/>
    </row>
    <row r="182" spans="2:27" ht="16.5" hidden="1" customHeight="1">
      <c r="B182" s="475"/>
      <c r="C182" s="144">
        <v>83</v>
      </c>
      <c r="D182" s="283"/>
      <c r="E182" s="416" t="str">
        <f t="shared" si="1"/>
        <v/>
      </c>
      <c r="F182" s="609"/>
      <c r="G182" s="416"/>
      <c r="H182" s="609"/>
      <c r="I182" s="416"/>
      <c r="J182" s="417"/>
      <c r="K182" s="417"/>
      <c r="L182" s="417"/>
      <c r="M182" s="417"/>
      <c r="N182" s="418"/>
      <c r="O182" s="134"/>
      <c r="P182" s="90"/>
      <c r="Q182" s="66"/>
      <c r="R182" s="90"/>
      <c r="S182" s="90"/>
      <c r="T182" s="90"/>
      <c r="U182" s="90"/>
      <c r="V182" s="90"/>
      <c r="W182" s="90"/>
      <c r="X182" s="90"/>
      <c r="AA182" s="17"/>
    </row>
    <row r="183" spans="2:27" ht="16.5" hidden="1" customHeight="1">
      <c r="B183" s="475"/>
      <c r="C183" s="144">
        <v>84</v>
      </c>
      <c r="D183" s="283"/>
      <c r="E183" s="416" t="str">
        <f t="shared" si="1"/>
        <v/>
      </c>
      <c r="F183" s="609"/>
      <c r="G183" s="416"/>
      <c r="H183" s="609"/>
      <c r="I183" s="416"/>
      <c r="J183" s="417"/>
      <c r="K183" s="417"/>
      <c r="L183" s="417"/>
      <c r="M183" s="417"/>
      <c r="N183" s="418"/>
      <c r="O183" s="134"/>
      <c r="P183" s="90"/>
      <c r="Q183" s="66"/>
      <c r="R183" s="90"/>
      <c r="S183" s="90"/>
      <c r="T183" s="90"/>
      <c r="U183" s="90"/>
      <c r="V183" s="90"/>
      <c r="W183" s="90"/>
      <c r="X183" s="90"/>
      <c r="AA183" s="17"/>
    </row>
    <row r="184" spans="2:27" ht="16.5" hidden="1" customHeight="1">
      <c r="B184" s="475"/>
      <c r="C184" s="144">
        <v>85</v>
      </c>
      <c r="D184" s="283"/>
      <c r="E184" s="416" t="str">
        <f t="shared" si="1"/>
        <v/>
      </c>
      <c r="F184" s="609"/>
      <c r="G184" s="416"/>
      <c r="H184" s="609"/>
      <c r="I184" s="416"/>
      <c r="J184" s="417"/>
      <c r="K184" s="417"/>
      <c r="L184" s="417"/>
      <c r="M184" s="417"/>
      <c r="N184" s="418"/>
      <c r="O184" s="134"/>
      <c r="P184" s="90"/>
      <c r="Q184" s="66"/>
      <c r="R184" s="90"/>
      <c r="S184" s="90"/>
      <c r="T184" s="90"/>
      <c r="U184" s="90"/>
      <c r="V184" s="90"/>
      <c r="W184" s="90"/>
      <c r="X184" s="90"/>
      <c r="AA184" s="17"/>
    </row>
    <row r="185" spans="2:27" ht="16.5" hidden="1" customHeight="1">
      <c r="B185" s="475"/>
      <c r="C185" s="144">
        <v>86</v>
      </c>
      <c r="D185" s="283"/>
      <c r="E185" s="416" t="str">
        <f t="shared" si="1"/>
        <v/>
      </c>
      <c r="F185" s="609"/>
      <c r="G185" s="416"/>
      <c r="H185" s="609"/>
      <c r="I185" s="416"/>
      <c r="J185" s="417"/>
      <c r="K185" s="417"/>
      <c r="L185" s="417"/>
      <c r="M185" s="417"/>
      <c r="N185" s="418"/>
      <c r="O185" s="134"/>
      <c r="P185" s="90"/>
      <c r="Q185" s="66"/>
      <c r="R185" s="90"/>
      <c r="S185" s="90"/>
      <c r="T185" s="90"/>
      <c r="U185" s="90"/>
      <c r="V185" s="90"/>
      <c r="W185" s="90"/>
      <c r="X185" s="90"/>
      <c r="AA185" s="17"/>
    </row>
    <row r="186" spans="2:27" ht="16.5" hidden="1" customHeight="1">
      <c r="B186" s="475"/>
      <c r="C186" s="144">
        <v>87</v>
      </c>
      <c r="D186" s="283"/>
      <c r="E186" s="416" t="str">
        <f t="shared" si="1"/>
        <v/>
      </c>
      <c r="F186" s="609"/>
      <c r="G186" s="416"/>
      <c r="H186" s="609"/>
      <c r="I186" s="416"/>
      <c r="J186" s="417"/>
      <c r="K186" s="417"/>
      <c r="L186" s="417"/>
      <c r="M186" s="417"/>
      <c r="N186" s="418"/>
      <c r="O186" s="134"/>
      <c r="P186" s="90"/>
      <c r="Q186" s="66"/>
      <c r="R186" s="90"/>
      <c r="S186" s="90"/>
      <c r="T186" s="90"/>
      <c r="U186" s="90"/>
      <c r="V186" s="90"/>
      <c r="W186" s="90"/>
      <c r="X186" s="90"/>
      <c r="AA186" s="17"/>
    </row>
    <row r="187" spans="2:27" ht="16.5" hidden="1" customHeight="1">
      <c r="B187" s="475"/>
      <c r="C187" s="144">
        <v>88</v>
      </c>
      <c r="D187" s="283"/>
      <c r="E187" s="416" t="str">
        <f t="shared" si="1"/>
        <v/>
      </c>
      <c r="F187" s="609"/>
      <c r="G187" s="416"/>
      <c r="H187" s="609"/>
      <c r="I187" s="416"/>
      <c r="J187" s="417"/>
      <c r="K187" s="417"/>
      <c r="L187" s="417"/>
      <c r="M187" s="417"/>
      <c r="N187" s="418"/>
      <c r="O187" s="134"/>
      <c r="P187" s="90"/>
      <c r="Q187" s="66"/>
      <c r="R187" s="90"/>
      <c r="S187" s="90"/>
      <c r="T187" s="90"/>
      <c r="U187" s="90"/>
      <c r="V187" s="90"/>
      <c r="W187" s="90"/>
      <c r="X187" s="90"/>
      <c r="AA187" s="17"/>
    </row>
    <row r="188" spans="2:27" ht="16.5" hidden="1" customHeight="1">
      <c r="B188" s="475"/>
      <c r="C188" s="144">
        <v>89</v>
      </c>
      <c r="D188" s="283"/>
      <c r="E188" s="416" t="str">
        <f t="shared" si="1"/>
        <v/>
      </c>
      <c r="F188" s="609"/>
      <c r="G188" s="416"/>
      <c r="H188" s="609"/>
      <c r="I188" s="416"/>
      <c r="J188" s="417"/>
      <c r="K188" s="417"/>
      <c r="L188" s="417"/>
      <c r="M188" s="417"/>
      <c r="N188" s="418"/>
      <c r="O188" s="134"/>
      <c r="P188" s="90"/>
      <c r="Q188" s="66"/>
      <c r="R188" s="90"/>
      <c r="S188" s="90"/>
      <c r="T188" s="90"/>
      <c r="U188" s="90"/>
      <c r="V188" s="90"/>
      <c r="W188" s="90"/>
      <c r="X188" s="90"/>
      <c r="AA188" s="17"/>
    </row>
    <row r="189" spans="2:27" ht="16.5" hidden="1" customHeight="1">
      <c r="B189" s="475"/>
      <c r="C189" s="144">
        <v>90</v>
      </c>
      <c r="D189" s="283"/>
      <c r="E189" s="416" t="str">
        <f t="shared" si="1"/>
        <v/>
      </c>
      <c r="F189" s="609"/>
      <c r="G189" s="416"/>
      <c r="H189" s="609"/>
      <c r="I189" s="416"/>
      <c r="J189" s="417"/>
      <c r="K189" s="417"/>
      <c r="L189" s="417"/>
      <c r="M189" s="417"/>
      <c r="N189" s="418"/>
      <c r="O189" s="134"/>
      <c r="P189" s="90"/>
      <c r="Q189" s="66"/>
      <c r="R189" s="90"/>
      <c r="S189" s="90"/>
      <c r="T189" s="90"/>
      <c r="U189" s="90"/>
      <c r="V189" s="90"/>
      <c r="W189" s="90"/>
      <c r="X189" s="90"/>
      <c r="AA189" s="17"/>
    </row>
    <row r="190" spans="2:27" ht="16.5" hidden="1" customHeight="1">
      <c r="B190" s="475"/>
      <c r="C190" s="144">
        <v>91</v>
      </c>
      <c r="D190" s="283"/>
      <c r="E190" s="416" t="str">
        <f t="shared" si="1"/>
        <v/>
      </c>
      <c r="F190" s="609"/>
      <c r="G190" s="416"/>
      <c r="H190" s="609"/>
      <c r="I190" s="416"/>
      <c r="J190" s="417"/>
      <c r="K190" s="417"/>
      <c r="L190" s="417"/>
      <c r="M190" s="417"/>
      <c r="N190" s="418"/>
      <c r="O190" s="134"/>
      <c r="P190" s="90"/>
      <c r="Q190" s="66"/>
      <c r="R190" s="90"/>
      <c r="S190" s="90"/>
      <c r="T190" s="90"/>
      <c r="U190" s="90"/>
      <c r="V190" s="90"/>
      <c r="W190" s="90"/>
      <c r="X190" s="90"/>
      <c r="AA190" s="17"/>
    </row>
    <row r="191" spans="2:27" ht="16.5" hidden="1" customHeight="1">
      <c r="B191" s="475"/>
      <c r="C191" s="144">
        <v>92</v>
      </c>
      <c r="D191" s="283"/>
      <c r="E191" s="416" t="str">
        <f t="shared" si="1"/>
        <v/>
      </c>
      <c r="F191" s="609"/>
      <c r="G191" s="416"/>
      <c r="H191" s="609"/>
      <c r="I191" s="416"/>
      <c r="J191" s="417"/>
      <c r="K191" s="417"/>
      <c r="L191" s="417"/>
      <c r="M191" s="417"/>
      <c r="N191" s="418"/>
      <c r="O191" s="134"/>
      <c r="P191" s="90"/>
      <c r="Q191" s="66"/>
      <c r="R191" s="90"/>
      <c r="S191" s="90"/>
      <c r="T191" s="90"/>
      <c r="U191" s="90"/>
      <c r="V191" s="90"/>
      <c r="W191" s="90"/>
      <c r="X191" s="90"/>
      <c r="AA191" s="17"/>
    </row>
    <row r="192" spans="2:27" ht="16.5" hidden="1" customHeight="1">
      <c r="B192" s="475"/>
      <c r="C192" s="144">
        <v>93</v>
      </c>
      <c r="D192" s="283"/>
      <c r="E192" s="416" t="str">
        <f t="shared" si="1"/>
        <v/>
      </c>
      <c r="F192" s="609"/>
      <c r="G192" s="416"/>
      <c r="H192" s="609"/>
      <c r="I192" s="416"/>
      <c r="J192" s="417"/>
      <c r="K192" s="417"/>
      <c r="L192" s="417"/>
      <c r="M192" s="417"/>
      <c r="N192" s="418"/>
      <c r="O192" s="134"/>
      <c r="P192" s="90"/>
      <c r="Q192" s="66"/>
      <c r="R192" s="90"/>
      <c r="S192" s="90"/>
      <c r="T192" s="90"/>
      <c r="U192" s="90"/>
      <c r="V192" s="90"/>
      <c r="W192" s="90"/>
      <c r="X192" s="90"/>
      <c r="AA192" s="17"/>
    </row>
    <row r="193" spans="2:27" ht="16.5" hidden="1" customHeight="1">
      <c r="B193" s="475"/>
      <c r="C193" s="144">
        <v>94</v>
      </c>
      <c r="D193" s="283"/>
      <c r="E193" s="416" t="str">
        <f t="shared" si="1"/>
        <v/>
      </c>
      <c r="F193" s="609"/>
      <c r="G193" s="416"/>
      <c r="H193" s="609"/>
      <c r="I193" s="416"/>
      <c r="J193" s="417"/>
      <c r="K193" s="417"/>
      <c r="L193" s="417"/>
      <c r="M193" s="417"/>
      <c r="N193" s="418"/>
      <c r="O193" s="134"/>
      <c r="P193" s="90"/>
      <c r="Q193" s="66"/>
      <c r="R193" s="90"/>
      <c r="S193" s="90"/>
      <c r="T193" s="90"/>
      <c r="U193" s="90"/>
      <c r="V193" s="90"/>
      <c r="W193" s="90"/>
      <c r="X193" s="90"/>
      <c r="AA193" s="17"/>
    </row>
    <row r="194" spans="2:27" ht="16.5" hidden="1" customHeight="1">
      <c r="B194" s="475"/>
      <c r="C194" s="144">
        <v>95</v>
      </c>
      <c r="D194" s="283"/>
      <c r="E194" s="416" t="str">
        <f t="shared" si="1"/>
        <v/>
      </c>
      <c r="F194" s="609"/>
      <c r="G194" s="416"/>
      <c r="H194" s="609"/>
      <c r="I194" s="416"/>
      <c r="J194" s="417"/>
      <c r="K194" s="417"/>
      <c r="L194" s="417"/>
      <c r="M194" s="417"/>
      <c r="N194" s="418"/>
      <c r="O194" s="134"/>
      <c r="P194" s="90"/>
      <c r="Q194" s="66"/>
      <c r="R194" s="90"/>
      <c r="S194" s="90"/>
      <c r="T194" s="90"/>
      <c r="U194" s="90"/>
      <c r="V194" s="90"/>
      <c r="W194" s="90"/>
      <c r="X194" s="90"/>
      <c r="AA194" s="17"/>
    </row>
    <row r="195" spans="2:27" ht="16.5" hidden="1" customHeight="1">
      <c r="B195" s="475"/>
      <c r="C195" s="144">
        <v>96</v>
      </c>
      <c r="D195" s="283"/>
      <c r="E195" s="416" t="str">
        <f t="shared" si="1"/>
        <v/>
      </c>
      <c r="F195" s="609"/>
      <c r="G195" s="416"/>
      <c r="H195" s="609"/>
      <c r="I195" s="416"/>
      <c r="J195" s="417"/>
      <c r="K195" s="417"/>
      <c r="L195" s="417"/>
      <c r="M195" s="417"/>
      <c r="N195" s="418"/>
      <c r="O195" s="134"/>
      <c r="P195" s="90"/>
      <c r="Q195" s="66"/>
      <c r="R195" s="90"/>
      <c r="S195" s="90"/>
      <c r="T195" s="90"/>
      <c r="U195" s="90"/>
      <c r="V195" s="90"/>
      <c r="W195" s="90"/>
      <c r="X195" s="90"/>
      <c r="AA195" s="17"/>
    </row>
    <row r="196" spans="2:27" ht="16.5" hidden="1" customHeight="1">
      <c r="B196" s="475"/>
      <c r="C196" s="144">
        <v>97</v>
      </c>
      <c r="D196" s="283"/>
      <c r="E196" s="416" t="str">
        <f t="shared" si="1"/>
        <v/>
      </c>
      <c r="F196" s="609"/>
      <c r="G196" s="416"/>
      <c r="H196" s="609"/>
      <c r="I196" s="416"/>
      <c r="J196" s="417"/>
      <c r="K196" s="417"/>
      <c r="L196" s="417"/>
      <c r="M196" s="417"/>
      <c r="N196" s="418"/>
      <c r="O196" s="134"/>
      <c r="P196" s="90"/>
      <c r="Q196" s="66"/>
      <c r="R196" s="90"/>
      <c r="S196" s="90"/>
      <c r="T196" s="90"/>
      <c r="U196" s="90"/>
      <c r="V196" s="90"/>
      <c r="W196" s="90"/>
      <c r="X196" s="90"/>
      <c r="AA196" s="17"/>
    </row>
    <row r="197" spans="2:27" ht="16.5" hidden="1" customHeight="1">
      <c r="B197" s="475"/>
      <c r="C197" s="144">
        <v>98</v>
      </c>
      <c r="D197" s="283"/>
      <c r="E197" s="416" t="str">
        <f t="shared" si="1"/>
        <v/>
      </c>
      <c r="F197" s="609"/>
      <c r="G197" s="416"/>
      <c r="H197" s="609"/>
      <c r="I197" s="416"/>
      <c r="J197" s="417"/>
      <c r="K197" s="417"/>
      <c r="L197" s="417"/>
      <c r="M197" s="417"/>
      <c r="N197" s="418"/>
      <c r="O197" s="134"/>
      <c r="P197" s="90"/>
      <c r="Q197" s="66"/>
      <c r="R197" s="90"/>
      <c r="S197" s="90"/>
      <c r="T197" s="90"/>
      <c r="U197" s="90"/>
      <c r="V197" s="90"/>
      <c r="W197" s="90"/>
      <c r="X197" s="90"/>
      <c r="AA197" s="17"/>
    </row>
    <row r="198" spans="2:27" ht="16.5" hidden="1" customHeight="1">
      <c r="B198" s="475"/>
      <c r="C198" s="144">
        <v>99</v>
      </c>
      <c r="D198" s="283"/>
      <c r="E198" s="416" t="str">
        <f t="shared" si="1"/>
        <v/>
      </c>
      <c r="F198" s="609"/>
      <c r="G198" s="416"/>
      <c r="H198" s="609"/>
      <c r="I198" s="416"/>
      <c r="J198" s="417"/>
      <c r="K198" s="417"/>
      <c r="L198" s="417"/>
      <c r="M198" s="417"/>
      <c r="N198" s="418"/>
      <c r="O198" s="134"/>
      <c r="P198" s="90"/>
      <c r="Q198" s="66"/>
      <c r="R198" s="90"/>
      <c r="S198" s="90"/>
      <c r="T198" s="90"/>
      <c r="U198" s="90"/>
      <c r="V198" s="90"/>
      <c r="W198" s="90"/>
      <c r="X198" s="90"/>
      <c r="AA198" s="17"/>
    </row>
    <row r="199" spans="2:27" ht="16.5" hidden="1" customHeight="1" thickBot="1">
      <c r="B199" s="475"/>
      <c r="C199" s="144">
        <v>100</v>
      </c>
      <c r="D199" s="283"/>
      <c r="E199" s="416" t="str">
        <f t="shared" si="1"/>
        <v/>
      </c>
      <c r="F199" s="609"/>
      <c r="G199" s="416"/>
      <c r="H199" s="609"/>
      <c r="I199" s="416"/>
      <c r="J199" s="417"/>
      <c r="K199" s="417"/>
      <c r="L199" s="417"/>
      <c r="M199" s="417"/>
      <c r="N199" s="418"/>
      <c r="O199" s="134"/>
      <c r="P199" s="90"/>
      <c r="Q199" s="66"/>
      <c r="R199" s="90"/>
      <c r="S199" s="90"/>
      <c r="T199" s="90"/>
      <c r="U199" s="90"/>
      <c r="V199" s="90"/>
      <c r="W199" s="90"/>
      <c r="X199" s="90"/>
      <c r="AA199" s="17"/>
    </row>
    <row r="200" spans="2:27" ht="33" customHeight="1">
      <c r="B200" s="476" t="s">
        <v>436</v>
      </c>
      <c r="C200" s="398" t="s">
        <v>437</v>
      </c>
      <c r="D200" s="399"/>
      <c r="E200" s="399"/>
      <c r="F200" s="399"/>
      <c r="G200" s="399"/>
      <c r="H200" s="399"/>
      <c r="I200" s="399"/>
      <c r="J200" s="399"/>
      <c r="K200" s="399"/>
      <c r="L200" s="399"/>
      <c r="M200" s="399"/>
      <c r="N200" s="400"/>
      <c r="O200" s="66"/>
      <c r="P200" s="373" t="s">
        <v>133</v>
      </c>
      <c r="Q200" s="373"/>
      <c r="R200" s="373"/>
      <c r="S200" s="373"/>
      <c r="T200" s="90"/>
      <c r="U200" s="90"/>
      <c r="V200" s="90"/>
      <c r="W200" s="90"/>
      <c r="X200" s="90"/>
      <c r="Y200" s="11">
        <f>COUNTIF(E201:E204,"X")+COUNTIF(G201:G204,"X")+COUNTIF(I201:I204,"X")+COUNTIF(K201:K204,"X")+COUNTIF(C201:C204,"X")</f>
        <v>0</v>
      </c>
      <c r="Z200" s="11" t="s">
        <v>438</v>
      </c>
      <c r="AA200" s="17"/>
    </row>
    <row r="201" spans="2:27" ht="30.6" customHeight="1">
      <c r="B201" s="477"/>
      <c r="C201" s="259"/>
      <c r="D201" s="267" t="s">
        <v>439</v>
      </c>
      <c r="E201" s="266"/>
      <c r="F201" s="267" t="s">
        <v>440</v>
      </c>
      <c r="G201" s="266"/>
      <c r="H201" s="132" t="s">
        <v>441</v>
      </c>
      <c r="I201" s="425"/>
      <c r="J201" s="427" t="s">
        <v>442</v>
      </c>
      <c r="K201" s="266"/>
      <c r="L201" s="145" t="s">
        <v>443</v>
      </c>
      <c r="M201" s="429"/>
      <c r="N201" s="430"/>
      <c r="O201" s="79"/>
      <c r="P201" s="80" t="s">
        <v>444</v>
      </c>
      <c r="Q201" s="81" t="s">
        <v>445</v>
      </c>
      <c r="R201" s="82" t="str">
        <f>IF(COUNTIF(C201:K204,"X")=0,"BÀSIC",IF(OR(G201="X",C201="X",COUNTIF(C201:K204,"X")&gt;1),"ALT","MITJÀ"))</f>
        <v>BÀSIC</v>
      </c>
      <c r="S201" s="83">
        <f>IF(R201="ALT",3,IF(R201="MITJÀ",2,IF(R201="BÀSIC",1,"")))</f>
        <v>1</v>
      </c>
      <c r="T201" s="90"/>
      <c r="U201" s="90"/>
      <c r="V201" s="90"/>
      <c r="W201" s="90"/>
      <c r="X201" s="90"/>
      <c r="AA201" s="17"/>
    </row>
    <row r="202" spans="2:27" ht="30.6" customHeight="1">
      <c r="B202" s="477"/>
      <c r="C202" s="259"/>
      <c r="D202" s="120" t="s">
        <v>446</v>
      </c>
      <c r="E202" s="266"/>
      <c r="F202" s="120" t="s">
        <v>447</v>
      </c>
      <c r="G202" s="266"/>
      <c r="H202" s="98" t="s">
        <v>448</v>
      </c>
      <c r="I202" s="426"/>
      <c r="J202" s="428"/>
      <c r="K202" s="266"/>
      <c r="L202" s="146" t="s">
        <v>443</v>
      </c>
      <c r="M202" s="429"/>
      <c r="N202" s="430"/>
      <c r="O202" s="134"/>
      <c r="P202" s="90"/>
      <c r="Q202" s="66"/>
      <c r="R202" s="90"/>
      <c r="S202" s="90"/>
      <c r="T202" s="90"/>
      <c r="U202" s="90"/>
      <c r="V202" s="90"/>
      <c r="W202" s="90"/>
      <c r="X202" s="90"/>
      <c r="AA202" s="17"/>
    </row>
    <row r="203" spans="2:27" ht="30.6" customHeight="1">
      <c r="B203" s="477"/>
      <c r="C203" s="259"/>
      <c r="D203" s="267" t="s">
        <v>231</v>
      </c>
      <c r="E203" s="266"/>
      <c r="F203" s="267" t="s">
        <v>449</v>
      </c>
      <c r="G203" s="266"/>
      <c r="H203" s="132" t="s">
        <v>450</v>
      </c>
      <c r="I203" s="431"/>
      <c r="J203" s="432"/>
      <c r="K203" s="266"/>
      <c r="L203" s="146" t="s">
        <v>443</v>
      </c>
      <c r="M203" s="429"/>
      <c r="N203" s="430"/>
      <c r="O203" s="134"/>
      <c r="P203" s="90"/>
      <c r="Q203" s="66"/>
      <c r="R203" s="90"/>
      <c r="S203" s="90"/>
      <c r="T203" s="90"/>
      <c r="U203" s="90"/>
      <c r="V203" s="90"/>
      <c r="W203" s="90"/>
      <c r="X203" s="90"/>
      <c r="AA203" s="17"/>
    </row>
    <row r="204" spans="2:27" ht="30.6" customHeight="1" thickBot="1">
      <c r="B204" s="478"/>
      <c r="C204" s="261"/>
      <c r="D204" s="125" t="s">
        <v>451</v>
      </c>
      <c r="E204" s="260"/>
      <c r="F204" s="147" t="s">
        <v>452</v>
      </c>
      <c r="G204" s="260"/>
      <c r="H204" s="147" t="s">
        <v>453</v>
      </c>
      <c r="I204" s="433"/>
      <c r="J204" s="434"/>
      <c r="K204" s="260"/>
      <c r="L204" s="148" t="s">
        <v>443</v>
      </c>
      <c r="M204" s="435"/>
      <c r="N204" s="436"/>
      <c r="O204" s="66"/>
      <c r="P204" s="373" t="s">
        <v>133</v>
      </c>
      <c r="Q204" s="373"/>
      <c r="R204" s="373"/>
      <c r="S204" s="373"/>
      <c r="T204" s="90"/>
      <c r="U204" s="90"/>
      <c r="V204" s="90"/>
      <c r="W204" s="90"/>
      <c r="X204" s="90"/>
      <c r="AA204" s="17"/>
    </row>
    <row r="205" spans="2:27" ht="61.5" customHeight="1" thickBot="1">
      <c r="B205" s="149" t="s">
        <v>454</v>
      </c>
      <c r="C205" s="626" t="s">
        <v>455</v>
      </c>
      <c r="D205" s="626"/>
      <c r="E205" s="626"/>
      <c r="F205" s="626"/>
      <c r="G205" s="626"/>
      <c r="H205" s="626"/>
      <c r="I205" s="626"/>
      <c r="J205" s="626"/>
      <c r="K205" s="626"/>
      <c r="L205" s="627"/>
      <c r="M205" s="628"/>
      <c r="N205" s="629"/>
      <c r="O205" s="79"/>
      <c r="P205" s="80" t="s">
        <v>456</v>
      </c>
      <c r="Q205" s="81" t="s">
        <v>457</v>
      </c>
      <c r="R205" s="82" t="str">
        <f>IF(M205="Sí","ALT","BÀSIC")</f>
        <v>BÀSIC</v>
      </c>
      <c r="S205" s="83">
        <f>IF(R205="ALT",3,IF(R205="MITJÀ",2,IF(R205="BÀSIC",1,"")))</f>
        <v>1</v>
      </c>
      <c r="T205" s="90"/>
      <c r="U205" s="90"/>
      <c r="V205" s="90"/>
      <c r="W205" s="90"/>
      <c r="X205" s="90"/>
      <c r="AA205" s="17"/>
    </row>
    <row r="206" spans="2:27" ht="33" customHeight="1">
      <c r="B206" s="560" t="s">
        <v>458</v>
      </c>
      <c r="C206" s="349" t="s">
        <v>459</v>
      </c>
      <c r="D206" s="349"/>
      <c r="E206" s="349"/>
      <c r="F206" s="349"/>
      <c r="G206" s="349"/>
      <c r="H206" s="349"/>
      <c r="I206" s="399"/>
      <c r="J206" s="399"/>
      <c r="K206" s="399"/>
      <c r="L206" s="399"/>
      <c r="M206" s="399"/>
      <c r="N206" s="400"/>
      <c r="O206" s="79"/>
      <c r="P206" s="80" t="s">
        <v>460</v>
      </c>
      <c r="Q206" s="81" t="s">
        <v>461</v>
      </c>
      <c r="R206" s="82" t="str">
        <f>IF(OR(E208="X",G207="X"),"MITJÀ","BÀSIC")</f>
        <v>BÀSIC</v>
      </c>
      <c r="S206" s="83">
        <f>IF(R206="ALT",3,IF(R206="MITJÀ",2,IF(R206="BÀSIC",1,"")))</f>
        <v>1</v>
      </c>
      <c r="T206" s="90"/>
      <c r="U206" s="90"/>
      <c r="V206" s="90"/>
      <c r="W206" s="90"/>
      <c r="X206" s="90"/>
      <c r="AA206" s="17"/>
    </row>
    <row r="207" spans="2:27" ht="26.45" customHeight="1">
      <c r="B207" s="478"/>
      <c r="C207" s="256"/>
      <c r="D207" s="273" t="s">
        <v>462</v>
      </c>
      <c r="E207" s="266"/>
      <c r="F207" s="273" t="s">
        <v>463</v>
      </c>
      <c r="G207" s="266"/>
      <c r="H207" s="273" t="s">
        <v>464</v>
      </c>
      <c r="I207" s="150"/>
      <c r="J207" s="150"/>
      <c r="K207" s="332" t="s">
        <v>465</v>
      </c>
      <c r="L207" s="333"/>
      <c r="M207" s="336"/>
      <c r="N207" s="337"/>
      <c r="O207" s="134"/>
      <c r="P207" s="90"/>
      <c r="Q207" s="66"/>
      <c r="R207" s="90"/>
      <c r="S207" s="90"/>
      <c r="T207" s="90"/>
      <c r="U207" s="90"/>
      <c r="V207" s="90"/>
      <c r="W207" s="90"/>
      <c r="X207" s="90"/>
      <c r="AA207" s="17"/>
    </row>
    <row r="208" spans="2:27" ht="26.45" customHeight="1" thickBot="1">
      <c r="B208" s="561"/>
      <c r="C208" s="284"/>
      <c r="D208" s="274" t="s">
        <v>466</v>
      </c>
      <c r="E208" s="260"/>
      <c r="F208" s="274" t="s">
        <v>467</v>
      </c>
      <c r="G208" s="151"/>
      <c r="H208" s="151"/>
      <c r="I208" s="152"/>
      <c r="J208" s="152"/>
      <c r="K208" s="334"/>
      <c r="L208" s="335"/>
      <c r="M208" s="338"/>
      <c r="N208" s="339"/>
      <c r="O208" s="134"/>
      <c r="P208" s="90"/>
      <c r="Q208" s="66"/>
      <c r="R208" s="90"/>
      <c r="S208" s="90"/>
      <c r="T208" s="90"/>
      <c r="U208" s="90"/>
      <c r="V208" s="90"/>
      <c r="W208" s="90"/>
      <c r="X208" s="90"/>
      <c r="AA208" s="17"/>
    </row>
    <row r="209" spans="2:27" ht="47.1" customHeight="1" thickBot="1">
      <c r="B209" s="116" t="s">
        <v>468</v>
      </c>
      <c r="C209" s="385" t="s">
        <v>469</v>
      </c>
      <c r="D209" s="386"/>
      <c r="E209" s="386"/>
      <c r="F209" s="386"/>
      <c r="G209" s="562"/>
      <c r="H209" s="563"/>
      <c r="I209" s="563"/>
      <c r="J209" s="563"/>
      <c r="K209" s="563"/>
      <c r="L209" s="563"/>
      <c r="M209" s="563"/>
      <c r="N209" s="564"/>
      <c r="O209" s="134"/>
      <c r="P209" s="90"/>
      <c r="Q209" s="66"/>
      <c r="R209" s="90"/>
      <c r="S209" s="90"/>
      <c r="T209" s="90"/>
      <c r="U209" s="90"/>
      <c r="V209" s="90"/>
      <c r="W209" s="90"/>
      <c r="X209" s="90"/>
      <c r="AA209" s="17"/>
    </row>
    <row r="210" spans="2:27" ht="16.5" customHeight="1" thickBot="1">
      <c r="B210" s="137"/>
      <c r="C210" s="138"/>
      <c r="D210" s="139"/>
      <c r="E210" s="138"/>
      <c r="F210" s="140"/>
      <c r="G210" s="141"/>
      <c r="H210" s="140"/>
      <c r="I210" s="142"/>
      <c r="J210" s="143"/>
      <c r="K210" s="142"/>
      <c r="L210" s="143"/>
      <c r="M210" s="142"/>
      <c r="N210" s="143"/>
      <c r="O210" s="134"/>
      <c r="P210" s="90"/>
      <c r="Q210" s="66"/>
      <c r="R210" s="90"/>
      <c r="S210" s="90"/>
      <c r="T210" s="90"/>
      <c r="U210" s="90"/>
      <c r="V210" s="90"/>
      <c r="W210" s="90"/>
      <c r="X210" s="90"/>
      <c r="AA210" s="17"/>
    </row>
    <row r="211" spans="2:27" ht="26.1" customHeight="1" thickBot="1">
      <c r="B211" s="448" t="s">
        <v>470</v>
      </c>
      <c r="C211" s="449"/>
      <c r="D211" s="449"/>
      <c r="E211" s="449"/>
      <c r="F211" s="449"/>
      <c r="G211" s="449"/>
      <c r="H211" s="449"/>
      <c r="I211" s="449"/>
      <c r="J211" s="449"/>
      <c r="K211" s="449"/>
      <c r="L211" s="449"/>
      <c r="M211" s="449"/>
      <c r="N211" s="450"/>
      <c r="O211" s="66"/>
      <c r="P211" s="368" t="s">
        <v>133</v>
      </c>
      <c r="Q211" s="368"/>
      <c r="R211" s="368"/>
      <c r="S211" s="368"/>
      <c r="T211" s="90"/>
      <c r="U211" s="90"/>
      <c r="V211" s="90"/>
      <c r="W211" s="90"/>
      <c r="X211" s="90"/>
      <c r="AA211" s="17"/>
    </row>
    <row r="212" spans="2:27" ht="66" customHeight="1" thickBot="1">
      <c r="B212" s="149" t="s">
        <v>471</v>
      </c>
      <c r="C212" s="340" t="s">
        <v>472</v>
      </c>
      <c r="D212" s="341"/>
      <c r="E212" s="341"/>
      <c r="F212" s="341"/>
      <c r="G212" s="341"/>
      <c r="H212" s="285"/>
      <c r="I212" s="342" t="s">
        <v>473</v>
      </c>
      <c r="J212" s="342"/>
      <c r="K212" s="342"/>
      <c r="L212" s="343"/>
      <c r="M212" s="344"/>
      <c r="N212" s="345"/>
      <c r="O212" s="153"/>
      <c r="P212" s="80" t="s">
        <v>474</v>
      </c>
      <c r="Q212" s="81" t="s">
        <v>475</v>
      </c>
      <c r="R212" s="82" t="str">
        <f>IF(H212&gt;=50,"MITJÀ","BÀSIC")</f>
        <v>BÀSIC</v>
      </c>
      <c r="S212" s="83">
        <f>IF(R212="ALT",3,IF(R212="MITJÀ",2,IF(R212="BÀSIC",1,"")))</f>
        <v>1</v>
      </c>
      <c r="T212" s="90"/>
      <c r="U212" s="90"/>
      <c r="V212" s="90"/>
      <c r="W212" s="90"/>
      <c r="X212" s="90"/>
      <c r="AA212" s="17"/>
    </row>
    <row r="213" spans="2:27" ht="66" customHeight="1" thickBot="1">
      <c r="B213" s="149" t="s">
        <v>476</v>
      </c>
      <c r="C213" s="340" t="s">
        <v>477</v>
      </c>
      <c r="D213" s="341"/>
      <c r="E213" s="341"/>
      <c r="F213" s="341"/>
      <c r="G213" s="341"/>
      <c r="H213" s="285"/>
      <c r="I213" s="342" t="s">
        <v>478</v>
      </c>
      <c r="J213" s="342"/>
      <c r="K213" s="342"/>
      <c r="L213" s="343"/>
      <c r="M213" s="344"/>
      <c r="N213" s="345"/>
      <c r="O213" s="153"/>
      <c r="P213" s="80" t="s">
        <v>479</v>
      </c>
      <c r="Q213" s="81" t="s">
        <v>480</v>
      </c>
      <c r="R213" s="82" t="str">
        <f>IF(H213&gt;=5,"MITJÀ","BÀSIC")</f>
        <v>BÀSIC</v>
      </c>
      <c r="S213" s="83">
        <f>IF(R213="ALT",3,IF(R213="MITJÀ",2,IF(R213="BÀSIC",1,"")))</f>
        <v>1</v>
      </c>
      <c r="T213" s="90"/>
      <c r="U213" s="90"/>
      <c r="V213" s="90"/>
      <c r="W213" s="90"/>
      <c r="X213" s="90"/>
      <c r="AA213" s="17"/>
    </row>
    <row r="214" spans="2:27" ht="32.450000000000003" customHeight="1">
      <c r="B214" s="565" t="s">
        <v>481</v>
      </c>
      <c r="C214" s="360" t="s">
        <v>482</v>
      </c>
      <c r="D214" s="361"/>
      <c r="E214" s="361"/>
      <c r="F214" s="361"/>
      <c r="G214" s="361"/>
      <c r="H214" s="361"/>
      <c r="I214" s="361"/>
      <c r="J214" s="361"/>
      <c r="K214" s="361"/>
      <c r="L214" s="361"/>
      <c r="M214" s="361"/>
      <c r="N214" s="567"/>
      <c r="O214" s="134"/>
      <c r="P214" s="90"/>
      <c r="Q214" s="66"/>
      <c r="R214" s="90"/>
      <c r="S214" s="90"/>
      <c r="T214" s="90"/>
      <c r="U214" s="90"/>
      <c r="V214" s="90"/>
      <c r="W214" s="90"/>
      <c r="X214" s="90"/>
      <c r="AA214" s="17"/>
    </row>
    <row r="215" spans="2:27" ht="42.6" customHeight="1">
      <c r="B215" s="473"/>
      <c r="C215" s="259"/>
      <c r="D215" s="267" t="s">
        <v>483</v>
      </c>
      <c r="E215" s="266"/>
      <c r="F215" s="120" t="s">
        <v>484</v>
      </c>
      <c r="G215" s="266"/>
      <c r="H215" s="267" t="s">
        <v>485</v>
      </c>
      <c r="I215" s="266"/>
      <c r="J215" s="98" t="s">
        <v>486</v>
      </c>
      <c r="K215" s="266"/>
      <c r="L215" s="132" t="s">
        <v>487</v>
      </c>
      <c r="M215" s="266"/>
      <c r="N215" s="154" t="s">
        <v>488</v>
      </c>
      <c r="O215" s="134"/>
      <c r="P215" s="90"/>
      <c r="Q215" s="66"/>
      <c r="R215" s="90"/>
      <c r="S215" s="90"/>
      <c r="T215" s="90"/>
      <c r="U215" s="90"/>
      <c r="V215" s="90"/>
      <c r="W215" s="90"/>
      <c r="X215" s="90"/>
      <c r="AA215" s="17"/>
    </row>
    <row r="216" spans="2:27" ht="42.6" customHeight="1">
      <c r="B216" s="473"/>
      <c r="C216" s="259"/>
      <c r="D216" s="120" t="s">
        <v>489</v>
      </c>
      <c r="E216" s="266"/>
      <c r="F216" s="155" t="s">
        <v>490</v>
      </c>
      <c r="G216" s="266"/>
      <c r="H216" s="120" t="s">
        <v>491</v>
      </c>
      <c r="I216" s="266"/>
      <c r="J216" s="98" t="s">
        <v>492</v>
      </c>
      <c r="K216" s="266"/>
      <c r="L216" s="132" t="s">
        <v>493</v>
      </c>
      <c r="M216" s="266"/>
      <c r="N216" s="268" t="s">
        <v>494</v>
      </c>
      <c r="O216" s="134"/>
      <c r="P216" s="90"/>
      <c r="Q216" s="66"/>
      <c r="R216" s="90"/>
      <c r="S216" s="90"/>
      <c r="T216" s="90"/>
      <c r="U216" s="90"/>
      <c r="V216" s="90"/>
      <c r="W216" s="90"/>
      <c r="X216" s="90"/>
      <c r="AA216" s="17"/>
    </row>
    <row r="217" spans="2:27" ht="42.6" customHeight="1">
      <c r="B217" s="473"/>
      <c r="C217" s="259"/>
      <c r="D217" s="267" t="s">
        <v>495</v>
      </c>
      <c r="E217" s="266"/>
      <c r="F217" s="156" t="s">
        <v>496</v>
      </c>
      <c r="G217" s="266"/>
      <c r="H217" s="157" t="s">
        <v>497</v>
      </c>
      <c r="I217" s="269"/>
      <c r="J217" s="157" t="s">
        <v>498</v>
      </c>
      <c r="K217" s="269"/>
      <c r="L217" s="133" t="s">
        <v>499</v>
      </c>
      <c r="M217" s="269"/>
      <c r="N217" s="158" t="s">
        <v>500</v>
      </c>
      <c r="O217" s="134"/>
      <c r="P217" s="90"/>
      <c r="Q217" s="66"/>
      <c r="R217" s="90"/>
      <c r="S217" s="90"/>
      <c r="T217" s="90"/>
      <c r="U217" s="90"/>
      <c r="V217" s="90"/>
      <c r="W217" s="90"/>
      <c r="X217" s="90"/>
      <c r="AA217" s="17"/>
    </row>
    <row r="218" spans="2:27" ht="42.6" customHeight="1" thickBot="1">
      <c r="B218" s="566"/>
      <c r="C218" s="261"/>
      <c r="D218" s="125" t="s">
        <v>501</v>
      </c>
      <c r="E218" s="260"/>
      <c r="F218" s="159" t="s">
        <v>502</v>
      </c>
      <c r="G218" s="260"/>
      <c r="H218" s="160" t="s">
        <v>503</v>
      </c>
      <c r="I218" s="568"/>
      <c r="J218" s="569"/>
      <c r="K218" s="569"/>
      <c r="L218" s="569"/>
      <c r="M218" s="569"/>
      <c r="N218" s="570"/>
      <c r="O218" s="66"/>
      <c r="P218" s="368" t="s">
        <v>133</v>
      </c>
      <c r="Q218" s="368"/>
      <c r="R218" s="368"/>
      <c r="S218" s="368"/>
      <c r="T218" s="90"/>
      <c r="U218" s="90"/>
      <c r="V218" s="90"/>
      <c r="W218" s="90"/>
      <c r="X218" s="90"/>
      <c r="AA218" s="17"/>
    </row>
    <row r="219" spans="2:27" ht="66.599999999999994" customHeight="1" thickBot="1">
      <c r="B219" s="149" t="s">
        <v>504</v>
      </c>
      <c r="C219" s="318" t="s">
        <v>505</v>
      </c>
      <c r="D219" s="319"/>
      <c r="E219" s="319"/>
      <c r="F219" s="319"/>
      <c r="G219" s="319"/>
      <c r="H219" s="319"/>
      <c r="I219" s="346"/>
      <c r="J219" s="286"/>
      <c r="K219" s="347" t="s">
        <v>506</v>
      </c>
      <c r="L219" s="348"/>
      <c r="M219" s="624"/>
      <c r="N219" s="625"/>
      <c r="O219" s="153"/>
      <c r="P219" s="80" t="s">
        <v>507</v>
      </c>
      <c r="Q219" s="81" t="s">
        <v>508</v>
      </c>
      <c r="R219" s="82" t="str">
        <f>IF(J219&gt;=5,"MITJÀ","BÀSIC")</f>
        <v>BÀSIC</v>
      </c>
      <c r="S219" s="83">
        <f>IF(R219="ALT",3,IF(R219="MITJÀ",2,IF(R219="BÀSIC",1,"")))</f>
        <v>1</v>
      </c>
      <c r="T219" s="90"/>
      <c r="U219" s="90"/>
      <c r="V219" s="90"/>
      <c r="W219" s="90"/>
      <c r="X219" s="90"/>
      <c r="AA219" s="17"/>
    </row>
    <row r="220" spans="2:27" ht="32.450000000000003" customHeight="1">
      <c r="B220" s="472" t="s">
        <v>509</v>
      </c>
      <c r="C220" s="571" t="s">
        <v>510</v>
      </c>
      <c r="D220" s="377"/>
      <c r="E220" s="377"/>
      <c r="F220" s="377"/>
      <c r="G220" s="377"/>
      <c r="H220" s="377"/>
      <c r="I220" s="377"/>
      <c r="J220" s="377"/>
      <c r="K220" s="377"/>
      <c r="L220" s="572"/>
      <c r="M220" s="572"/>
      <c r="N220" s="573"/>
      <c r="O220" s="134"/>
      <c r="P220" s="90"/>
      <c r="Q220" s="66"/>
      <c r="R220" s="90"/>
      <c r="S220" s="90"/>
      <c r="T220" s="90"/>
      <c r="U220" s="90"/>
      <c r="V220" s="90"/>
      <c r="W220" s="90"/>
      <c r="X220" s="90"/>
      <c r="AA220" s="17"/>
    </row>
    <row r="221" spans="2:27" ht="30" customHeight="1">
      <c r="B221" s="473"/>
      <c r="C221" s="259"/>
      <c r="D221" s="161" t="s">
        <v>511</v>
      </c>
      <c r="E221" s="266"/>
      <c r="F221" s="109" t="s">
        <v>512</v>
      </c>
      <c r="G221" s="266"/>
      <c r="H221" s="108" t="s">
        <v>513</v>
      </c>
      <c r="I221" s="266"/>
      <c r="J221" s="574" t="s">
        <v>514</v>
      </c>
      <c r="K221" s="575"/>
      <c r="L221" s="162"/>
      <c r="M221" s="163"/>
      <c r="N221" s="164"/>
      <c r="O221" s="134"/>
      <c r="P221" s="90"/>
      <c r="Q221" s="66"/>
      <c r="R221" s="90"/>
      <c r="S221" s="90"/>
      <c r="T221" s="90"/>
      <c r="U221" s="90"/>
      <c r="V221" s="90"/>
      <c r="W221" s="90"/>
      <c r="X221" s="90"/>
      <c r="AA221" s="17"/>
    </row>
    <row r="222" spans="2:27" ht="30" customHeight="1" thickBot="1">
      <c r="B222" s="566"/>
      <c r="C222" s="261"/>
      <c r="D222" s="124" t="s">
        <v>515</v>
      </c>
      <c r="E222" s="260"/>
      <c r="F222" s="165" t="s">
        <v>516</v>
      </c>
      <c r="G222" s="260"/>
      <c r="H222" s="166" t="s">
        <v>517</v>
      </c>
      <c r="I222" s="260"/>
      <c r="J222" s="576" t="s">
        <v>503</v>
      </c>
      <c r="K222" s="577"/>
      <c r="L222" s="568"/>
      <c r="M222" s="569"/>
      <c r="N222" s="570"/>
      <c r="O222" s="66"/>
      <c r="P222" s="368" t="s">
        <v>133</v>
      </c>
      <c r="Q222" s="368"/>
      <c r="R222" s="368"/>
      <c r="S222" s="368"/>
      <c r="T222" s="90"/>
      <c r="U222" s="90"/>
      <c r="V222" s="90"/>
      <c r="W222" s="90"/>
      <c r="X222" s="90"/>
      <c r="AA222" s="17"/>
    </row>
    <row r="223" spans="2:27" ht="52.5" customHeight="1">
      <c r="B223" s="578" t="s">
        <v>518</v>
      </c>
      <c r="C223" s="607" t="s">
        <v>519</v>
      </c>
      <c r="D223" s="608"/>
      <c r="E223" s="608"/>
      <c r="F223" s="608"/>
      <c r="G223" s="376"/>
      <c r="H223" s="287"/>
      <c r="I223" s="618" t="s">
        <v>520</v>
      </c>
      <c r="J223" s="619"/>
      <c r="K223" s="620"/>
      <c r="L223" s="621"/>
      <c r="M223" s="622"/>
      <c r="N223" s="623"/>
      <c r="O223" s="153"/>
      <c r="P223" s="80" t="s">
        <v>521</v>
      </c>
      <c r="Q223" s="81" t="s">
        <v>522</v>
      </c>
      <c r="R223" s="82" t="str">
        <f>IF(COUNTIFS(G227:J230,"Sí",K227:N230,"No")&gt;0,"MITJÀ","BÀSIC")</f>
        <v>BÀSIC</v>
      </c>
      <c r="S223" s="83">
        <f>IF(R223="ALT",3,IF(R223="MITJÀ",2,IF(R223="BÀSIC",1,"")))</f>
        <v>1</v>
      </c>
      <c r="T223" s="90"/>
      <c r="U223" s="90"/>
      <c r="V223" s="90"/>
      <c r="W223" s="90"/>
      <c r="X223" s="90"/>
      <c r="Y223" s="11">
        <f>COUNTIF(L227:L227,"X")+COUNTIF(C227:C227,"X")+COUNTIF(G227:G227,"X")</f>
        <v>0</v>
      </c>
      <c r="Z223" s="11" t="s">
        <v>523</v>
      </c>
      <c r="AA223" s="17"/>
    </row>
    <row r="224" spans="2:27" ht="22.5" customHeight="1">
      <c r="B224" s="579"/>
      <c r="C224" s="581" t="s">
        <v>524</v>
      </c>
      <c r="D224" s="582"/>
      <c r="E224" s="582"/>
      <c r="F224" s="582"/>
      <c r="G224" s="582"/>
      <c r="H224" s="582"/>
      <c r="I224" s="582"/>
      <c r="J224" s="582"/>
      <c r="K224" s="583"/>
      <c r="L224" s="584"/>
      <c r="M224" s="584"/>
      <c r="N224" s="585"/>
      <c r="O224" s="134"/>
      <c r="P224" s="90"/>
      <c r="Q224" s="67"/>
      <c r="R224" s="90"/>
      <c r="S224" s="90"/>
      <c r="T224" s="90"/>
      <c r="U224" s="90"/>
      <c r="V224" s="90"/>
      <c r="W224" s="90"/>
      <c r="X224" s="90"/>
      <c r="AA224" s="17"/>
    </row>
    <row r="225" spans="1:31" ht="51.6" customHeight="1">
      <c r="B225" s="579"/>
      <c r="C225" s="586" t="s">
        <v>525</v>
      </c>
      <c r="D225" s="587"/>
      <c r="E225" s="587"/>
      <c r="F225" s="587"/>
      <c r="G225" s="587" t="s">
        <v>526</v>
      </c>
      <c r="H225" s="587"/>
      <c r="I225" s="587"/>
      <c r="J225" s="588"/>
      <c r="K225" s="589" t="s">
        <v>527</v>
      </c>
      <c r="L225" s="590"/>
      <c r="M225" s="590"/>
      <c r="N225" s="591"/>
      <c r="O225" s="134"/>
      <c r="P225" s="90"/>
      <c r="Q225" s="66"/>
      <c r="R225" s="90"/>
      <c r="S225" s="90"/>
      <c r="T225" s="90"/>
      <c r="U225" s="90"/>
      <c r="V225" s="90"/>
      <c r="W225" s="90"/>
      <c r="X225" s="90"/>
      <c r="AA225" s="17"/>
    </row>
    <row r="226" spans="1:31" ht="16.5" customHeight="1">
      <c r="B226" s="579"/>
      <c r="C226" s="586"/>
      <c r="D226" s="587"/>
      <c r="E226" s="587"/>
      <c r="F226" s="587"/>
      <c r="G226" s="587"/>
      <c r="H226" s="587"/>
      <c r="I226" s="587"/>
      <c r="J226" s="588"/>
      <c r="K226" s="592" t="s">
        <v>528</v>
      </c>
      <c r="L226" s="593"/>
      <c r="M226" s="593"/>
      <c r="N226" s="594"/>
      <c r="O226" s="134"/>
      <c r="P226" s="90"/>
      <c r="Q226" s="66"/>
      <c r="R226" s="90"/>
      <c r="S226" s="90"/>
      <c r="T226" s="90"/>
      <c r="U226" s="90"/>
      <c r="V226" s="90"/>
      <c r="W226" s="90"/>
      <c r="X226" s="90"/>
      <c r="AA226" s="17"/>
    </row>
    <row r="227" spans="1:31" ht="27.95" customHeight="1">
      <c r="B227" s="579"/>
      <c r="C227" s="595" t="s">
        <v>529</v>
      </c>
      <c r="D227" s="596"/>
      <c r="E227" s="596"/>
      <c r="F227" s="596"/>
      <c r="G227" s="597"/>
      <c r="H227" s="598"/>
      <c r="I227" s="598"/>
      <c r="J227" s="599"/>
      <c r="K227" s="597"/>
      <c r="L227" s="598"/>
      <c r="M227" s="598"/>
      <c r="N227" s="600"/>
      <c r="O227" s="134"/>
      <c r="P227" s="90"/>
      <c r="Q227" s="66"/>
      <c r="R227" s="90"/>
      <c r="S227" s="90"/>
      <c r="T227" s="90"/>
      <c r="U227" s="90"/>
      <c r="V227" s="90"/>
      <c r="W227" s="90"/>
      <c r="X227" s="90"/>
      <c r="AA227" s="17"/>
    </row>
    <row r="228" spans="1:31" ht="27.95" customHeight="1">
      <c r="B228" s="579"/>
      <c r="C228" s="595" t="s">
        <v>529</v>
      </c>
      <c r="D228" s="596"/>
      <c r="E228" s="596"/>
      <c r="F228" s="596"/>
      <c r="G228" s="597"/>
      <c r="H228" s="598"/>
      <c r="I228" s="598"/>
      <c r="J228" s="599"/>
      <c r="K228" s="597"/>
      <c r="L228" s="598"/>
      <c r="M228" s="598"/>
      <c r="N228" s="600"/>
      <c r="O228" s="134"/>
      <c r="P228" s="90"/>
      <c r="Q228" s="66"/>
      <c r="R228" s="90"/>
      <c r="S228" s="90"/>
      <c r="T228" s="90"/>
      <c r="U228" s="90"/>
      <c r="V228" s="90"/>
      <c r="W228" s="90"/>
      <c r="X228" s="90"/>
      <c r="AA228" s="17"/>
    </row>
    <row r="229" spans="1:31" ht="27.95" customHeight="1">
      <c r="B229" s="579"/>
      <c r="C229" s="595" t="s">
        <v>529</v>
      </c>
      <c r="D229" s="596"/>
      <c r="E229" s="596"/>
      <c r="F229" s="596"/>
      <c r="G229" s="597"/>
      <c r="H229" s="598"/>
      <c r="I229" s="598"/>
      <c r="J229" s="599"/>
      <c r="K229" s="597"/>
      <c r="L229" s="598"/>
      <c r="M229" s="598"/>
      <c r="N229" s="600"/>
      <c r="O229" s="134"/>
      <c r="P229" s="90"/>
      <c r="Q229" s="66"/>
      <c r="R229" s="90"/>
      <c r="S229" s="90"/>
      <c r="T229" s="90"/>
      <c r="U229" s="90"/>
      <c r="V229" s="90"/>
      <c r="W229" s="90"/>
      <c r="X229" s="90"/>
      <c r="AA229" s="17"/>
    </row>
    <row r="230" spans="1:31" ht="27.95" customHeight="1" thickBot="1">
      <c r="B230" s="580"/>
      <c r="C230" s="601" t="s">
        <v>529</v>
      </c>
      <c r="D230" s="602"/>
      <c r="E230" s="602"/>
      <c r="F230" s="602"/>
      <c r="G230" s="603"/>
      <c r="H230" s="604"/>
      <c r="I230" s="604"/>
      <c r="J230" s="605"/>
      <c r="K230" s="603"/>
      <c r="L230" s="604"/>
      <c r="M230" s="604"/>
      <c r="N230" s="606"/>
      <c r="O230" s="134"/>
      <c r="P230" s="90"/>
      <c r="Q230" s="66"/>
      <c r="R230" s="90"/>
      <c r="S230" s="90"/>
      <c r="T230" s="90"/>
      <c r="U230" s="90"/>
      <c r="V230" s="90"/>
      <c r="W230" s="90"/>
      <c r="X230" s="90"/>
      <c r="AA230" s="17"/>
    </row>
    <row r="231" spans="1:31" ht="16.5" customHeight="1" thickBot="1">
      <c r="B231" s="137"/>
      <c r="C231" s="137"/>
      <c r="D231" s="137"/>
      <c r="E231" s="137"/>
      <c r="F231" s="137"/>
      <c r="G231" s="137"/>
      <c r="H231" s="137"/>
      <c r="I231" s="137"/>
      <c r="J231" s="137"/>
      <c r="K231" s="137"/>
      <c r="L231" s="137"/>
      <c r="M231" s="137"/>
      <c r="N231" s="137"/>
      <c r="O231" s="134"/>
      <c r="P231" s="90"/>
      <c r="Q231" s="66"/>
      <c r="R231" s="90"/>
      <c r="S231" s="90"/>
      <c r="T231" s="90"/>
      <c r="U231" s="90"/>
      <c r="V231" s="90"/>
      <c r="W231" s="90"/>
      <c r="X231" s="90"/>
      <c r="AA231" s="17"/>
    </row>
    <row r="232" spans="1:31" ht="26.1" customHeight="1" thickBot="1">
      <c r="B232" s="448" t="s">
        <v>530</v>
      </c>
      <c r="C232" s="449"/>
      <c r="D232" s="449"/>
      <c r="E232" s="449"/>
      <c r="F232" s="449"/>
      <c r="G232" s="449"/>
      <c r="H232" s="449"/>
      <c r="I232" s="449"/>
      <c r="J232" s="449"/>
      <c r="K232" s="449"/>
      <c r="L232" s="449"/>
      <c r="M232" s="449"/>
      <c r="N232" s="450"/>
    </row>
    <row r="233" spans="1:31" ht="56.1" customHeight="1" thickBot="1">
      <c r="A233" s="17"/>
      <c r="B233" s="167" t="s">
        <v>531</v>
      </c>
      <c r="C233" s="314" t="s">
        <v>532</v>
      </c>
      <c r="D233" s="315"/>
      <c r="E233" s="315"/>
      <c r="F233" s="315"/>
      <c r="G233" s="316" t="str">
        <f>IF(OR(COUNTIF($R:$R,"ALT")&gt;=2,AND(COUNTIF($R:$R,"ALT")&gt;=1,COUNTIF($R:$R,"MITJÀ")&gt;=7)),"ALT",IF(OR(COUNTIF($R:$R,"ALT")&gt;0,COUNTIF($R:$R,"MITJÀ")&gt;=3),"MITJÀ","BÀSIC"))</f>
        <v>BÀSIC</v>
      </c>
      <c r="H233" s="317"/>
      <c r="I233" s="318" t="s">
        <v>533</v>
      </c>
      <c r="J233" s="319"/>
      <c r="K233" s="319"/>
      <c r="L233" s="319"/>
      <c r="M233" s="451"/>
      <c r="N233" s="452"/>
      <c r="O233" s="17"/>
      <c r="P233" s="17"/>
      <c r="T233" s="17"/>
      <c r="U233" s="17"/>
      <c r="V233" s="17"/>
      <c r="W233" s="17"/>
      <c r="X233" s="17"/>
      <c r="Y233" s="85" t="s">
        <v>534</v>
      </c>
      <c r="Z233" s="17"/>
      <c r="AA233" s="17"/>
      <c r="AB233" s="17"/>
      <c r="AC233" s="17"/>
      <c r="AD233" s="17"/>
      <c r="AE233" s="17"/>
    </row>
    <row r="234" spans="1:31" ht="30.6" customHeight="1">
      <c r="Y234" s="85" t="s">
        <v>535</v>
      </c>
    </row>
    <row r="235" spans="1:31" ht="91.5" customHeight="1">
      <c r="Y235" s="85" t="s">
        <v>536</v>
      </c>
    </row>
    <row r="236" spans="1:31">
      <c r="Y236" s="85"/>
    </row>
  </sheetData>
  <sheetProtection algorithmName="SHA-512" hashValue="JA1NjayV4PwRektZWlh9FlfuUZ/j5G7k2Ouu2Jjmj6PZLrsHHLfc+cVXLvWuzO1vilu/g1Lq3DMyvIuahUbt6A==" saltValue="Rh3mnXrQIT0Y3DAbGRWCEg==" spinCount="100000" sheet="1" objects="1" scenarios="1"/>
  <protectedRanges>
    <protectedRange sqref="P24:S24 P56:S56 O23 T23:X23 P66:S67 P2:S2 P92:S92 P80:S80" name="project details_1_2_1_3_1_1"/>
    <protectedRange sqref="F9:H9" name="Date_2_1_1_1"/>
    <protectedRange sqref="F9:G9" name="Completed by and Date_2_1_1_1"/>
    <protectedRange sqref="F22:N22" name="project details_1_2_1_3_1_3"/>
    <protectedRange sqref="C22 E22" name="project details_1_2_1_1_2_1_2"/>
    <protectedRange sqref="F23:N23" name="project details_1_2_1_3_1_1_2"/>
    <protectedRange sqref="C23 E23" name="project details_1_2_1_1_2_1_1_2"/>
  </protectedRanges>
  <mergeCells count="546">
    <mergeCell ref="C230:F230"/>
    <mergeCell ref="G230:J230"/>
    <mergeCell ref="K230:N230"/>
    <mergeCell ref="B232:N232"/>
    <mergeCell ref="C233:F233"/>
    <mergeCell ref="G233:H233"/>
    <mergeCell ref="I233:L233"/>
    <mergeCell ref="M233:N233"/>
    <mergeCell ref="G227:J227"/>
    <mergeCell ref="K227:N227"/>
    <mergeCell ref="C228:F228"/>
    <mergeCell ref="G228:J228"/>
    <mergeCell ref="K228:N228"/>
    <mergeCell ref="C229:F229"/>
    <mergeCell ref="G229:J229"/>
    <mergeCell ref="K229:N229"/>
    <mergeCell ref="B223:B230"/>
    <mergeCell ref="C223:G223"/>
    <mergeCell ref="I223:K223"/>
    <mergeCell ref="L223:N223"/>
    <mergeCell ref="C224:N224"/>
    <mergeCell ref="C225:F226"/>
    <mergeCell ref="G225:J226"/>
    <mergeCell ref="K225:N225"/>
    <mergeCell ref="K226:N226"/>
    <mergeCell ref="C227:F227"/>
    <mergeCell ref="P218:S218"/>
    <mergeCell ref="C219:I219"/>
    <mergeCell ref="K219:L219"/>
    <mergeCell ref="M219:N219"/>
    <mergeCell ref="B220:B222"/>
    <mergeCell ref="C220:N220"/>
    <mergeCell ref="J221:K221"/>
    <mergeCell ref="J222:K222"/>
    <mergeCell ref="L222:N222"/>
    <mergeCell ref="P222:S222"/>
    <mergeCell ref="C213:G213"/>
    <mergeCell ref="I213:K213"/>
    <mergeCell ref="L213:N213"/>
    <mergeCell ref="B214:B218"/>
    <mergeCell ref="C214:N214"/>
    <mergeCell ref="I218:N218"/>
    <mergeCell ref="C209:F209"/>
    <mergeCell ref="G209:N209"/>
    <mergeCell ref="B211:N211"/>
    <mergeCell ref="P211:S211"/>
    <mergeCell ref="C212:G212"/>
    <mergeCell ref="I212:K212"/>
    <mergeCell ref="L212:N212"/>
    <mergeCell ref="P204:S204"/>
    <mergeCell ref="C205:L205"/>
    <mergeCell ref="M205:N205"/>
    <mergeCell ref="B206:B208"/>
    <mergeCell ref="C206:N206"/>
    <mergeCell ref="K207:L208"/>
    <mergeCell ref="M207:N208"/>
    <mergeCell ref="B200:B204"/>
    <mergeCell ref="C200:N200"/>
    <mergeCell ref="P200:S200"/>
    <mergeCell ref="I201:I202"/>
    <mergeCell ref="J201:J202"/>
    <mergeCell ref="M201:N201"/>
    <mergeCell ref="M202:N202"/>
    <mergeCell ref="I203:J204"/>
    <mergeCell ref="M203:N203"/>
    <mergeCell ref="M204:N204"/>
    <mergeCell ref="E198:F198"/>
    <mergeCell ref="G198:H198"/>
    <mergeCell ref="I198:N198"/>
    <mergeCell ref="E199:F199"/>
    <mergeCell ref="G199:H199"/>
    <mergeCell ref="I199:N199"/>
    <mergeCell ref="E196:F196"/>
    <mergeCell ref="G196:H196"/>
    <mergeCell ref="I196:N196"/>
    <mergeCell ref="E197:F197"/>
    <mergeCell ref="G197:H197"/>
    <mergeCell ref="I197:N197"/>
    <mergeCell ref="E194:F194"/>
    <mergeCell ref="G194:H194"/>
    <mergeCell ref="I194:N194"/>
    <mergeCell ref="E195:F195"/>
    <mergeCell ref="G195:H195"/>
    <mergeCell ref="I195:N195"/>
    <mergeCell ref="E192:F192"/>
    <mergeCell ref="G192:H192"/>
    <mergeCell ref="I192:N192"/>
    <mergeCell ref="E193:F193"/>
    <mergeCell ref="G193:H193"/>
    <mergeCell ref="I193:N193"/>
    <mergeCell ref="E190:F190"/>
    <mergeCell ref="G190:H190"/>
    <mergeCell ref="I190:N190"/>
    <mergeCell ref="E191:F191"/>
    <mergeCell ref="G191:H191"/>
    <mergeCell ref="I191:N191"/>
    <mergeCell ref="E188:F188"/>
    <mergeCell ref="G188:H188"/>
    <mergeCell ref="I188:N188"/>
    <mergeCell ref="E189:F189"/>
    <mergeCell ref="G189:H189"/>
    <mergeCell ref="I189:N189"/>
    <mergeCell ref="E186:F186"/>
    <mergeCell ref="G186:H186"/>
    <mergeCell ref="I186:N186"/>
    <mergeCell ref="E187:F187"/>
    <mergeCell ref="G187:H187"/>
    <mergeCell ref="I187:N187"/>
    <mergeCell ref="E184:F184"/>
    <mergeCell ref="G184:H184"/>
    <mergeCell ref="I184:N184"/>
    <mergeCell ref="E185:F185"/>
    <mergeCell ref="G185:H185"/>
    <mergeCell ref="I185:N185"/>
    <mergeCell ref="E182:F182"/>
    <mergeCell ref="G182:H182"/>
    <mergeCell ref="I182:N182"/>
    <mergeCell ref="E183:F183"/>
    <mergeCell ref="G183:H183"/>
    <mergeCell ref="I183:N183"/>
    <mergeCell ref="E180:F180"/>
    <mergeCell ref="G180:H180"/>
    <mergeCell ref="I180:N180"/>
    <mergeCell ref="E181:F181"/>
    <mergeCell ref="G181:H181"/>
    <mergeCell ref="I181:N181"/>
    <mergeCell ref="E178:F178"/>
    <mergeCell ref="G178:H178"/>
    <mergeCell ref="I178:N178"/>
    <mergeCell ref="E179:F179"/>
    <mergeCell ref="G179:H179"/>
    <mergeCell ref="I179:N179"/>
    <mergeCell ref="E176:F176"/>
    <mergeCell ref="G176:H176"/>
    <mergeCell ref="I176:N176"/>
    <mergeCell ref="E177:F177"/>
    <mergeCell ref="G177:H177"/>
    <mergeCell ref="I177:N177"/>
    <mergeCell ref="E174:F174"/>
    <mergeCell ref="G174:H174"/>
    <mergeCell ref="I174:N174"/>
    <mergeCell ref="E175:F175"/>
    <mergeCell ref="G175:H175"/>
    <mergeCell ref="I175:N175"/>
    <mergeCell ref="E172:F172"/>
    <mergeCell ref="G172:H172"/>
    <mergeCell ref="I172:N172"/>
    <mergeCell ref="E173:F173"/>
    <mergeCell ref="G173:H173"/>
    <mergeCell ref="I173:N173"/>
    <mergeCell ref="E170:F170"/>
    <mergeCell ref="G170:H170"/>
    <mergeCell ref="I170:N170"/>
    <mergeCell ref="E171:F171"/>
    <mergeCell ref="G171:H171"/>
    <mergeCell ref="I171:N171"/>
    <mergeCell ref="E168:F168"/>
    <mergeCell ref="G168:H168"/>
    <mergeCell ref="I168:N168"/>
    <mergeCell ref="E169:F169"/>
    <mergeCell ref="G169:H169"/>
    <mergeCell ref="I169:N169"/>
    <mergeCell ref="E166:F166"/>
    <mergeCell ref="G166:H166"/>
    <mergeCell ref="I166:N166"/>
    <mergeCell ref="E167:F167"/>
    <mergeCell ref="G167:H167"/>
    <mergeCell ref="I167:N167"/>
    <mergeCell ref="E164:F164"/>
    <mergeCell ref="G164:H164"/>
    <mergeCell ref="I164:N164"/>
    <mergeCell ref="E165:F165"/>
    <mergeCell ref="G165:H165"/>
    <mergeCell ref="I165:N165"/>
    <mergeCell ref="E162:F162"/>
    <mergeCell ref="G162:H162"/>
    <mergeCell ref="I162:N162"/>
    <mergeCell ref="E163:F163"/>
    <mergeCell ref="G163:H163"/>
    <mergeCell ref="I163:N163"/>
    <mergeCell ref="E160:F160"/>
    <mergeCell ref="G160:H160"/>
    <mergeCell ref="I160:N160"/>
    <mergeCell ref="E161:F161"/>
    <mergeCell ref="G161:H161"/>
    <mergeCell ref="I161:N161"/>
    <mergeCell ref="E158:F158"/>
    <mergeCell ref="G158:H158"/>
    <mergeCell ref="I158:N158"/>
    <mergeCell ref="E159:F159"/>
    <mergeCell ref="G159:H159"/>
    <mergeCell ref="I159:N159"/>
    <mergeCell ref="E156:F156"/>
    <mergeCell ref="G156:H156"/>
    <mergeCell ref="I156:N156"/>
    <mergeCell ref="E157:F157"/>
    <mergeCell ref="G157:H157"/>
    <mergeCell ref="I157:N157"/>
    <mergeCell ref="E154:F154"/>
    <mergeCell ref="G154:H154"/>
    <mergeCell ref="I154:N154"/>
    <mergeCell ref="E155:F155"/>
    <mergeCell ref="G155:H155"/>
    <mergeCell ref="I155:N155"/>
    <mergeCell ref="E152:F152"/>
    <mergeCell ref="G152:H152"/>
    <mergeCell ref="I152:N152"/>
    <mergeCell ref="E153:F153"/>
    <mergeCell ref="G153:H153"/>
    <mergeCell ref="I153:N153"/>
    <mergeCell ref="E150:F150"/>
    <mergeCell ref="G150:H150"/>
    <mergeCell ref="I150:N150"/>
    <mergeCell ref="E151:F151"/>
    <mergeCell ref="G151:H151"/>
    <mergeCell ref="I151:N151"/>
    <mergeCell ref="E148:F148"/>
    <mergeCell ref="G148:H148"/>
    <mergeCell ref="I148:N148"/>
    <mergeCell ref="E149:F149"/>
    <mergeCell ref="G149:H149"/>
    <mergeCell ref="I149:N149"/>
    <mergeCell ref="E146:F146"/>
    <mergeCell ref="G146:H146"/>
    <mergeCell ref="I146:N146"/>
    <mergeCell ref="E147:F147"/>
    <mergeCell ref="G147:H147"/>
    <mergeCell ref="I147:N147"/>
    <mergeCell ref="E144:F144"/>
    <mergeCell ref="G144:H144"/>
    <mergeCell ref="I144:N144"/>
    <mergeCell ref="E145:F145"/>
    <mergeCell ref="G145:H145"/>
    <mergeCell ref="I145:N145"/>
    <mergeCell ref="E142:F142"/>
    <mergeCell ref="G142:H142"/>
    <mergeCell ref="I142:N142"/>
    <mergeCell ref="E143:F143"/>
    <mergeCell ref="G143:H143"/>
    <mergeCell ref="I143:N143"/>
    <mergeCell ref="E140:F140"/>
    <mergeCell ref="G140:H140"/>
    <mergeCell ref="I140:N140"/>
    <mergeCell ref="E141:F141"/>
    <mergeCell ref="G141:H141"/>
    <mergeCell ref="I141:N141"/>
    <mergeCell ref="E138:F138"/>
    <mergeCell ref="G138:H138"/>
    <mergeCell ref="I138:N138"/>
    <mergeCell ref="E139:F139"/>
    <mergeCell ref="G139:H139"/>
    <mergeCell ref="I139:N139"/>
    <mergeCell ref="E136:F136"/>
    <mergeCell ref="G136:H136"/>
    <mergeCell ref="I136:N136"/>
    <mergeCell ref="E137:F137"/>
    <mergeCell ref="G137:H137"/>
    <mergeCell ref="I137:N137"/>
    <mergeCell ref="E134:F134"/>
    <mergeCell ref="G134:H134"/>
    <mergeCell ref="I134:N134"/>
    <mergeCell ref="E135:F135"/>
    <mergeCell ref="G135:H135"/>
    <mergeCell ref="I135:N135"/>
    <mergeCell ref="E132:F132"/>
    <mergeCell ref="G132:H132"/>
    <mergeCell ref="I132:N132"/>
    <mergeCell ref="E133:F133"/>
    <mergeCell ref="G133:H133"/>
    <mergeCell ref="I133:N133"/>
    <mergeCell ref="E130:F130"/>
    <mergeCell ref="G130:H130"/>
    <mergeCell ref="I130:N130"/>
    <mergeCell ref="E131:F131"/>
    <mergeCell ref="G131:H131"/>
    <mergeCell ref="I131:N131"/>
    <mergeCell ref="E128:F128"/>
    <mergeCell ref="G128:H128"/>
    <mergeCell ref="I128:N128"/>
    <mergeCell ref="E129:F129"/>
    <mergeCell ref="G129:H129"/>
    <mergeCell ref="I129:N129"/>
    <mergeCell ref="E126:F126"/>
    <mergeCell ref="G126:H126"/>
    <mergeCell ref="I126:N126"/>
    <mergeCell ref="E127:F127"/>
    <mergeCell ref="G127:H127"/>
    <mergeCell ref="I127:N127"/>
    <mergeCell ref="E124:F124"/>
    <mergeCell ref="G124:H124"/>
    <mergeCell ref="I124:N124"/>
    <mergeCell ref="E125:F125"/>
    <mergeCell ref="G125:H125"/>
    <mergeCell ref="I125:N125"/>
    <mergeCell ref="E122:F122"/>
    <mergeCell ref="G122:H122"/>
    <mergeCell ref="I122:N122"/>
    <mergeCell ref="E123:F123"/>
    <mergeCell ref="G123:H123"/>
    <mergeCell ref="I123:N123"/>
    <mergeCell ref="E120:F120"/>
    <mergeCell ref="G120:H120"/>
    <mergeCell ref="I120:N120"/>
    <mergeCell ref="E121:F121"/>
    <mergeCell ref="G121:H121"/>
    <mergeCell ref="I121:N121"/>
    <mergeCell ref="E118:F118"/>
    <mergeCell ref="G118:H118"/>
    <mergeCell ref="I118:N118"/>
    <mergeCell ref="E119:F119"/>
    <mergeCell ref="G119:H119"/>
    <mergeCell ref="I119:N119"/>
    <mergeCell ref="E116:F116"/>
    <mergeCell ref="G116:H116"/>
    <mergeCell ref="I116:N116"/>
    <mergeCell ref="E117:F117"/>
    <mergeCell ref="G117:H117"/>
    <mergeCell ref="I117:N117"/>
    <mergeCell ref="E114:F114"/>
    <mergeCell ref="G114:H114"/>
    <mergeCell ref="I114:N114"/>
    <mergeCell ref="E115:F115"/>
    <mergeCell ref="G115:H115"/>
    <mergeCell ref="I115:N115"/>
    <mergeCell ref="E112:F112"/>
    <mergeCell ref="G112:H112"/>
    <mergeCell ref="I112:N112"/>
    <mergeCell ref="E113:F113"/>
    <mergeCell ref="G113:H113"/>
    <mergeCell ref="I113:N113"/>
    <mergeCell ref="E110:F110"/>
    <mergeCell ref="G110:H110"/>
    <mergeCell ref="I110:N110"/>
    <mergeCell ref="E111:F111"/>
    <mergeCell ref="G111:H111"/>
    <mergeCell ref="I111:N111"/>
    <mergeCell ref="E108:F108"/>
    <mergeCell ref="G108:H108"/>
    <mergeCell ref="I108:N108"/>
    <mergeCell ref="E109:F109"/>
    <mergeCell ref="G109:H109"/>
    <mergeCell ref="I109:N109"/>
    <mergeCell ref="G106:H106"/>
    <mergeCell ref="I106:N106"/>
    <mergeCell ref="E107:F107"/>
    <mergeCell ref="G107:H107"/>
    <mergeCell ref="I107:N107"/>
    <mergeCell ref="E104:F104"/>
    <mergeCell ref="G104:H104"/>
    <mergeCell ref="I104:N104"/>
    <mergeCell ref="E105:F105"/>
    <mergeCell ref="G105:H105"/>
    <mergeCell ref="I105:N105"/>
    <mergeCell ref="P92:S92"/>
    <mergeCell ref="I93:N93"/>
    <mergeCell ref="G95:H95"/>
    <mergeCell ref="B97:N97"/>
    <mergeCell ref="B98:B199"/>
    <mergeCell ref="C98:K98"/>
    <mergeCell ref="L98:M98"/>
    <mergeCell ref="C99:D99"/>
    <mergeCell ref="E99:F99"/>
    <mergeCell ref="G99:H99"/>
    <mergeCell ref="E102:F102"/>
    <mergeCell ref="G102:H102"/>
    <mergeCell ref="I102:N102"/>
    <mergeCell ref="E103:F103"/>
    <mergeCell ref="G103:H103"/>
    <mergeCell ref="I103:N103"/>
    <mergeCell ref="I99:N99"/>
    <mergeCell ref="E100:F100"/>
    <mergeCell ref="G100:H100"/>
    <mergeCell ref="I100:N100"/>
    <mergeCell ref="E101:F101"/>
    <mergeCell ref="G101:H101"/>
    <mergeCell ref="I101:N101"/>
    <mergeCell ref="E106:F106"/>
    <mergeCell ref="B86:N86"/>
    <mergeCell ref="B87:B95"/>
    <mergeCell ref="C87:N87"/>
    <mergeCell ref="L88:N88"/>
    <mergeCell ref="L89:N89"/>
    <mergeCell ref="L90:M90"/>
    <mergeCell ref="C91:J91"/>
    <mergeCell ref="L91:M91"/>
    <mergeCell ref="C92:N92"/>
    <mergeCell ref="C82:L82"/>
    <mergeCell ref="M82:N82"/>
    <mergeCell ref="C83:L83"/>
    <mergeCell ref="M83:N83"/>
    <mergeCell ref="C84:L84"/>
    <mergeCell ref="M84:N84"/>
    <mergeCell ref="R68:R69"/>
    <mergeCell ref="S68:S69"/>
    <mergeCell ref="M74:N80"/>
    <mergeCell ref="P80:S80"/>
    <mergeCell ref="C81:L81"/>
    <mergeCell ref="M81:N81"/>
    <mergeCell ref="B65:N65"/>
    <mergeCell ref="C66:D66"/>
    <mergeCell ref="E66:N66"/>
    <mergeCell ref="P66:S66"/>
    <mergeCell ref="B67:B80"/>
    <mergeCell ref="C67:N67"/>
    <mergeCell ref="P67:S67"/>
    <mergeCell ref="P68:P69"/>
    <mergeCell ref="Q68:Q69"/>
    <mergeCell ref="B56:N56"/>
    <mergeCell ref="P56:S56"/>
    <mergeCell ref="B57:B63"/>
    <mergeCell ref="C57:L57"/>
    <mergeCell ref="M57:N57"/>
    <mergeCell ref="C58:F58"/>
    <mergeCell ref="G58:H58"/>
    <mergeCell ref="I58:J58"/>
    <mergeCell ref="K58:N58"/>
    <mergeCell ref="D59:F59"/>
    <mergeCell ref="L59:N59"/>
    <mergeCell ref="D60:F60"/>
    <mergeCell ref="L60:N60"/>
    <mergeCell ref="D61:F61"/>
    <mergeCell ref="L61:N61"/>
    <mergeCell ref="D62:F62"/>
    <mergeCell ref="I62:J63"/>
    <mergeCell ref="L62:N62"/>
    <mergeCell ref="C63:F63"/>
    <mergeCell ref="G63:H63"/>
    <mergeCell ref="L63:N63"/>
    <mergeCell ref="C52:L52"/>
    <mergeCell ref="M52:N52"/>
    <mergeCell ref="C53:G53"/>
    <mergeCell ref="I53:L53"/>
    <mergeCell ref="M53:N53"/>
    <mergeCell ref="C54:G54"/>
    <mergeCell ref="I54:L54"/>
    <mergeCell ref="M54:N54"/>
    <mergeCell ref="M43:N50"/>
    <mergeCell ref="G47:H50"/>
    <mergeCell ref="I47:J50"/>
    <mergeCell ref="E48:F50"/>
    <mergeCell ref="C51:L51"/>
    <mergeCell ref="M51:N51"/>
    <mergeCell ref="Q29:Q30"/>
    <mergeCell ref="R29:R30"/>
    <mergeCell ref="C40:D41"/>
    <mergeCell ref="C42:F42"/>
    <mergeCell ref="G42:H42"/>
    <mergeCell ref="I42:J42"/>
    <mergeCell ref="K42:L42"/>
    <mergeCell ref="M42:N42"/>
    <mergeCell ref="G34:G35"/>
    <mergeCell ref="H34:H35"/>
    <mergeCell ref="G36:G37"/>
    <mergeCell ref="H36:H37"/>
    <mergeCell ref="G38:H41"/>
    <mergeCell ref="E39:F39"/>
    <mergeCell ref="B24:B54"/>
    <mergeCell ref="C24:N24"/>
    <mergeCell ref="P24:S24"/>
    <mergeCell ref="C25:D25"/>
    <mergeCell ref="E25:F25"/>
    <mergeCell ref="G25:H25"/>
    <mergeCell ref="I25:J25"/>
    <mergeCell ref="K25:L25"/>
    <mergeCell ref="S29:S30"/>
    <mergeCell ref="K30:K31"/>
    <mergeCell ref="L30:L31"/>
    <mergeCell ref="I31:I32"/>
    <mergeCell ref="J31:J32"/>
    <mergeCell ref="M31:N41"/>
    <mergeCell ref="K32:L41"/>
    <mergeCell ref="I33:J41"/>
    <mergeCell ref="M25:N25"/>
    <mergeCell ref="P26:P27"/>
    <mergeCell ref="Q26:Q27"/>
    <mergeCell ref="R26:R27"/>
    <mergeCell ref="S26:S27"/>
    <mergeCell ref="M29:M30"/>
    <mergeCell ref="N29:N30"/>
    <mergeCell ref="P29:P30"/>
    <mergeCell ref="B19:E19"/>
    <mergeCell ref="F19:H19"/>
    <mergeCell ref="I19:J19"/>
    <mergeCell ref="K19:N19"/>
    <mergeCell ref="B21:N21"/>
    <mergeCell ref="B22:B23"/>
    <mergeCell ref="C22:E22"/>
    <mergeCell ref="F22:I22"/>
    <mergeCell ref="J22:L22"/>
    <mergeCell ref="M22:N22"/>
    <mergeCell ref="C23:E23"/>
    <mergeCell ref="F23:N23"/>
    <mergeCell ref="B17:E17"/>
    <mergeCell ref="F17:H17"/>
    <mergeCell ref="I17:J17"/>
    <mergeCell ref="K17:N17"/>
    <mergeCell ref="B18:E18"/>
    <mergeCell ref="F18:H18"/>
    <mergeCell ref="I18:J18"/>
    <mergeCell ref="K18:N18"/>
    <mergeCell ref="B15:E15"/>
    <mergeCell ref="F15:H15"/>
    <mergeCell ref="I15:J15"/>
    <mergeCell ref="K15:N15"/>
    <mergeCell ref="B16:E16"/>
    <mergeCell ref="F16:H16"/>
    <mergeCell ref="I16:J16"/>
    <mergeCell ref="K16:N16"/>
    <mergeCell ref="B12:E12"/>
    <mergeCell ref="F12:N12"/>
    <mergeCell ref="B13:E13"/>
    <mergeCell ref="F13:N13"/>
    <mergeCell ref="B14:E14"/>
    <mergeCell ref="F14:H14"/>
    <mergeCell ref="I14:J14"/>
    <mergeCell ref="K14:N14"/>
    <mergeCell ref="B10:E10"/>
    <mergeCell ref="F10:H10"/>
    <mergeCell ref="I10:J10"/>
    <mergeCell ref="K10:N10"/>
    <mergeCell ref="B11:E11"/>
    <mergeCell ref="F11:N11"/>
    <mergeCell ref="B7:N7"/>
    <mergeCell ref="B8:N8"/>
    <mergeCell ref="B9:E9"/>
    <mergeCell ref="F9:H9"/>
    <mergeCell ref="I9:J9"/>
    <mergeCell ref="K9:N9"/>
    <mergeCell ref="U2:U5"/>
    <mergeCell ref="V2:V5"/>
    <mergeCell ref="B3:F3"/>
    <mergeCell ref="G3:J3"/>
    <mergeCell ref="P3:P5"/>
    <mergeCell ref="B4:F4"/>
    <mergeCell ref="G4:J4"/>
    <mergeCell ref="M4:M5"/>
    <mergeCell ref="N4:N5"/>
    <mergeCell ref="O4:O5"/>
    <mergeCell ref="B2:F2"/>
    <mergeCell ref="G2:J2"/>
    <mergeCell ref="M2:M3"/>
    <mergeCell ref="N2:N3"/>
    <mergeCell ref="P2:S2"/>
    <mergeCell ref="T2:T5"/>
    <mergeCell ref="B5:F5"/>
    <mergeCell ref="G5:J5"/>
  </mergeCells>
  <dataValidations count="14">
    <dataValidation type="list" allowBlank="1" showInputMessage="1" showErrorMessage="1" sqref="G94 C221:C222 E221:E222 G221:G222 G215:G217 M215:M217 K215:K217 I215:I217 E215:E218 C215:C218 C207:C208 I221 C201:C204 G207 E207:E208 I201:I202 G201:G204 E201:E204" xr:uid="{B0C7779A-22DD-40AE-A331-42349A962777}">
      <formula1>$Z$24:$Z$25</formula1>
    </dataValidation>
    <dataValidation type="list" showInputMessage="1" showErrorMessage="1" sqref="K26:K30 G36 E93:E95 M26:M29 C93:C95 I88:I90 G93 C88:C90 E88:E90 C43:C50 G88:G90 C26:C39 I26:I31 E43:E47 G43:G46 I43:I46 K88:K89 G59:G62 I59:I61 K59:K63 C59:C62 C68:C80 E68:E80 G68:G80 I68:I80 K68:K80 G26:G34 E26:E38 M68:M72" xr:uid="{9D940D87-34B5-4D1C-A647-DB1C369B813D}">
      <formula1>$Z$24:$Z$25</formula1>
    </dataValidation>
    <dataValidation type="list" allowBlank="1" showInputMessage="1" showErrorMessage="1" promptTitle="Marcar la resposta" prompt="Sí o No" sqref="M81:N82 M83 M205:N205 M84:N84 H53:H54 M51:N52 H223" xr:uid="{7FA9F548-D7E4-4A56-910F-26B321EAAEC7}">
      <formula1>"Sí,No"</formula1>
    </dataValidation>
    <dataValidation allowBlank="1" showInputMessage="1" showErrorMessage="1" promptTitle="Resposta automàtica" sqref="O88:X91 O87 X87 P93:R93 T92:W92" xr:uid="{CC9CB5C4-82C9-48C8-AB21-3B9313D65531}"/>
    <dataValidation type="list" allowBlank="1" showInputMessage="1" showErrorMessage="1" sqref="M235:N235" xr:uid="{54F4C870-531B-4EEA-8441-CCDC54038E88}">
      <formula1>$Y$233:$Y$236</formula1>
    </dataValidation>
    <dataValidation type="list" allowBlank="1" showInputMessage="1" showErrorMessage="1" sqref="D100:D199" xr:uid="{455AD8AE-60DD-4E27-A57C-397B143B0943}">
      <formula1>$Y$100:$Y$103</formula1>
    </dataValidation>
    <dataValidation type="list" allowBlank="1" showInputMessage="1" showErrorMessage="1" sqref="E100:F199" xr:uid="{9B0B50C6-67DE-48D9-9329-524A8D8AD689}">
      <formula1>$AB$100:$AB$103</formula1>
    </dataValidation>
    <dataValidation allowBlank="1" showInputMessage="1" showErrorMessage="1" prompt="Cel·la de lliure edició" sqref="M53:N54 F40:F41 L43:L50 J94:J95 L94:L95 N94:N95 N90:N91 M201:N204 I218 M74 L222:L223 M207 M219:N219 L212:L213 G209" xr:uid="{795FD14D-1611-4F44-9134-7AE6597DDE1E}"/>
    <dataValidation type="list" showInputMessage="1" showErrorMessage="1" promptTitle="En cas de marcar amb una &quot;X&quot;:" prompt="Caldrà emplenar la cel·la de lliure edició" sqref="E40:E41 K43:K50 M73 I94:I95 K94:K95 M94:M95 K90:K91 K201:K204 G218 I222" xr:uid="{DD023DE8-7BEF-4B3F-AAF5-CAAD4E40D6B1}">
      <formula1>$Z$24:$Z$25</formula1>
    </dataValidation>
    <dataValidation type="list" allowBlank="1" showInputMessage="1" showErrorMessage="1" prompt="Si fos convenient, marcar un altre nivell final: Bàsic, Mitjà o Alt." sqref="M233:N233" xr:uid="{83EE0142-9919-4652-80DE-7DA76785C74F}">
      <formula1>$Y$233:$Y$236</formula1>
    </dataValidation>
    <dataValidation allowBlank="1" showInputMessage="1" showErrorMessage="1" prompt="Introduir un nombre sencer" sqref="H212:H213 J219" xr:uid="{3AF3C9BD-C70B-4FDE-979F-662753A6DC7C}"/>
    <dataValidation allowBlank="1" showInputMessage="1" showErrorMessage="1" prompt="Introduir un nombre sencer del 0 al 100" sqref="N98" xr:uid="{A93D63DB-A057-4B3D-ACBE-60A709FB0E5C}"/>
    <dataValidation allowBlank="1" showInputMessage="1" showErrorMessage="1" promptTitle="Abans de respondre la cel·la:" prompt="s'ha de marcar &quot;Sí&quot; a la pregunta anterior en referència amb les transferències fora de l'EEE." sqref="C227:F230" xr:uid="{11E8BEC6-0E0B-47B2-9F72-7BECDA9C5ACE}"/>
    <dataValidation type="list" allowBlank="1" showInputMessage="1" showErrorMessage="1" promptTitle="Marcar la resposta" prompt="Sí o No_x000a__x000a_Cal emplenar de forma prèvia la casella de països destinataris de les dades fora de l'EEE." sqref="G227:N230" xr:uid="{F7D3766D-8F8F-40C8-AC34-0120F02CC28E}">
      <formula1>"Sí,No"</formula1>
    </dataValidation>
  </dataValidations>
  <hyperlinks>
    <hyperlink ref="K226:M226" r:id="rId1" display="Consulta aquesta informació en l'enllaç." xr:uid="{2F389FE0-205C-4F3C-95AF-EF83457C537A}"/>
    <hyperlink ref="B2" location="'1'!B8" display="A. INFORMACIÓ GENERAL" xr:uid="{7F66AA0A-C5A9-4A0B-89E5-04457CF6CEB2}"/>
    <hyperlink ref="B3" location="'1'!B21" display="B. ACTIVITAT DE TRACTAMENT" xr:uid="{39353CC3-AAA9-4F9E-9254-9147E28B349C}"/>
    <hyperlink ref="B4:F4" location="'1'!B56" display="C. CARACTERÍSTIQUES DE L'ACTIVITAT DE TRACTAMENT" xr:uid="{F741B3BC-0BF4-4E85-BA57-F0C6BED8B925}"/>
    <hyperlink ref="B5:F5" location="'1'!B65" display="D. DESCRIPCIÓ I FINALITATS DE L'ACTIVITAT DE TRACTAMENT" xr:uid="{55599C6D-6E5E-4B2F-8C1A-D73E326E7035}"/>
    <hyperlink ref="G2:J2" location="'1'!B86" display="E. COL·LECTIUS D'INTERESSATS" xr:uid="{23D9CE57-A8C6-44AF-985C-04FCC47873CC}"/>
    <hyperlink ref="G3:J3" location="'1'!B97" display="F. CONTEXT DEL TRACTAMENT" xr:uid="{54098F47-5836-4129-8CE0-98F728AFD5B0}"/>
    <hyperlink ref="G4:J4" location="'1'!B211" display="G. MODEL DE TRACTAMENT" xr:uid="{FB561419-C90B-4CF0-B8FC-0AD730D706FF}"/>
    <hyperlink ref="G5:J5" location="'1'!B232" display="H. DESCRIPCIÓ MESURES DE SEGURETAT" xr:uid="{AA515C85-2C8E-48D1-9E60-C17C1D252D65}"/>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15" id="{AF2D758C-0377-41A3-B14E-37D541701E1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xm:sqref>
        </x14:conditionalFormatting>
        <x14:conditionalFormatting xmlns:xm="http://schemas.microsoft.com/office/excel/2006/main">
          <x14:cfRule type="iconSet" priority="14" id="{3746518B-3683-45C2-B80C-72633C67207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S92</xm:sqref>
        </x14:conditionalFormatting>
        <x14:conditionalFormatting xmlns:xm="http://schemas.microsoft.com/office/excel/2006/main">
          <x14:cfRule type="iconSet" priority="16" id="{8C832368-6B23-4933-B424-5B6CD96477B9}">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S202:S203 S1 S3:S26 S32:S47 S28:S29 S81:S91 S93:S199 S207:S210 S214:S217 S220:S221 S225:S1048576 S50:S79</xm:sqref>
        </x14:conditionalFormatting>
        <x14:conditionalFormatting xmlns:xm="http://schemas.microsoft.com/office/excel/2006/main">
          <x14:cfRule type="iconSet" priority="12" id="{07FAE26F-8B6E-4933-9692-C711759D8506}">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S200</xm:sqref>
        </x14:conditionalFormatting>
        <x14:conditionalFormatting xmlns:xm="http://schemas.microsoft.com/office/excel/2006/main">
          <x14:cfRule type="iconSet" priority="13" id="{84558EF8-9393-4045-9D8D-0C8F30DC1DC5}">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S201</xm:sqref>
        </x14:conditionalFormatting>
        <x14:conditionalFormatting xmlns:xm="http://schemas.microsoft.com/office/excel/2006/main">
          <x14:cfRule type="iconSet" priority="10" id="{7FF43C83-F1AE-40A0-9BBD-E16B1B56F38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S204</xm:sqref>
        </x14:conditionalFormatting>
        <x14:conditionalFormatting xmlns:xm="http://schemas.microsoft.com/office/excel/2006/main">
          <x14:cfRule type="iconSet" priority="11" id="{5D57AC21-814E-415B-8D47-F9E0E285439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S205</xm:sqref>
        </x14:conditionalFormatting>
        <x14:conditionalFormatting xmlns:xm="http://schemas.microsoft.com/office/excel/2006/main">
          <x14:cfRule type="iconSet" priority="9" id="{4A18BAF6-5829-416F-A144-55F281F70928}">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S206</xm:sqref>
        </x14:conditionalFormatting>
        <x14:conditionalFormatting xmlns:xm="http://schemas.microsoft.com/office/excel/2006/main">
          <x14:cfRule type="iconSet" priority="8" id="{080FCC83-4FE2-4B04-ABFB-9D4492B282ED}">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S212:S213</xm:sqref>
        </x14:conditionalFormatting>
        <x14:conditionalFormatting xmlns:xm="http://schemas.microsoft.com/office/excel/2006/main">
          <x14:cfRule type="iconSet" priority="7" id="{81DD83C7-20CF-4446-B9D6-07D8C7F49E0B}">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S211</xm:sqref>
        </x14:conditionalFormatting>
        <x14:conditionalFormatting xmlns:xm="http://schemas.microsoft.com/office/excel/2006/main">
          <x14:cfRule type="iconSet" priority="6" id="{CFBA9FC5-30B4-48ED-90B7-808D73A506F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S219</xm:sqref>
        </x14:conditionalFormatting>
        <x14:conditionalFormatting xmlns:xm="http://schemas.microsoft.com/office/excel/2006/main">
          <x14:cfRule type="iconSet" priority="5" id="{158B6B77-A05D-4CD1-9D4A-E7CE5BE848D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S218</xm:sqref>
        </x14:conditionalFormatting>
        <x14:conditionalFormatting xmlns:xm="http://schemas.microsoft.com/office/excel/2006/main">
          <x14:cfRule type="iconSet" priority="4" id="{7AE102EA-6605-42DE-8569-2E4FFBE26021}">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3" id="{F8528A8F-6699-4EDD-A466-96536C029B6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S223</xm:sqref>
        </x14:conditionalFormatting>
        <x14:conditionalFormatting xmlns:xm="http://schemas.microsoft.com/office/excel/2006/main">
          <x14:cfRule type="iconSet" priority="2" id="{2491C016-A9AA-498D-B611-8E416A423FF7}">
            <x14:iconSet showValue="0" custom="1">
              <x14:cfvo type="percent">
                <xm:f>0</xm:f>
              </x14:cfvo>
              <x14:cfvo type="num">
                <xm:f>2</xm:f>
              </x14:cfvo>
              <x14:cfvo type="num">
                <xm:f>3</xm:f>
              </x14:cfvo>
              <x14:cfIcon iconSet="3TrafficLights1" iconId="2"/>
              <x14:cfIcon iconSet="3TrafficLights1" iconId="1"/>
              <x14:cfIcon iconSet="4RedToBlack" iconId="3"/>
            </x14:iconSet>
          </x14:cfRule>
          <xm:sqref>S222</xm:sqref>
        </x14:conditionalFormatting>
        <x14:conditionalFormatting xmlns:xm="http://schemas.microsoft.com/office/excel/2006/main">
          <x14:cfRule type="iconSet" priority="1" id="{0143003C-C430-4795-A0D9-C68F9D4C7150}">
            <x14:iconSet showValue="0" custom="1">
              <x14:cfvo type="percent">
                <xm:f>0</xm:f>
              </x14:cfvo>
              <x14:cfvo type="num">
                <xm:f>2</xm:f>
              </x14:cfvo>
              <x14:cfvo type="num">
                <xm:f>3</xm:f>
              </x14:cfvo>
              <x14:cfIcon iconSet="3TrafficLights1" iconId="2"/>
              <x14:cfIcon iconSet="3TrafficLights1" iconId="1"/>
              <x14:cfIcon iconSet="4RedToBlack" iconId="3"/>
            </x14:iconSet>
          </x14:cfRule>
          <xm:sqref>S80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E2083C97456CE418044D6982C721D91" ma:contentTypeVersion="4" ma:contentTypeDescription="Crea un document nou" ma:contentTypeScope="" ma:versionID="a4fb8250e63b62070ff667ffa181a3d7">
  <xsd:schema xmlns:xsd="http://www.w3.org/2001/XMLSchema" xmlns:xs="http://www.w3.org/2001/XMLSchema" xmlns:p="http://schemas.microsoft.com/office/2006/metadata/properties" xmlns:ns2="d57b3289-97e5-4028-87f4-a734e50481ed" xmlns:ns3="c0912afd-eee1-477a-917d-fa03616e8cdc" targetNamespace="http://schemas.microsoft.com/office/2006/metadata/properties" ma:root="true" ma:fieldsID="0ddb208f41a708a5b09c2700cd64c43f" ns2:_="" ns3:_="">
    <xsd:import namespace="d57b3289-97e5-4028-87f4-a734e50481ed"/>
    <xsd:import namespace="c0912afd-eee1-477a-917d-fa03616e8cd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57b3289-97e5-4028-87f4-a734e50481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0912afd-eee1-477a-917d-fa03616e8cdc" elementFormDefault="qualified">
    <xsd:import namespace="http://schemas.microsoft.com/office/2006/documentManagement/types"/>
    <xsd:import namespace="http://schemas.microsoft.com/office/infopath/2007/PartnerControls"/>
    <xsd:element name="SharedWithUsers" ma:index="10" nillable="true" ma:displayName="Compartit amb"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 compartit amb detal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A8CDB9-AAC6-4660-8F46-16A7BBC528AE}"/>
</file>

<file path=customXml/itemProps2.xml><?xml version="1.0" encoding="utf-8"?>
<ds:datastoreItem xmlns:ds="http://schemas.openxmlformats.org/officeDocument/2006/customXml" ds:itemID="{368DB42D-C173-412D-A9CF-FACB819707BD}"/>
</file>

<file path=customXml/itemProps3.xml><?xml version="1.0" encoding="utf-8"?>
<ds:datastoreItem xmlns:ds="http://schemas.openxmlformats.org/officeDocument/2006/customXml" ds:itemID="{5DAE0280-CD0E-4B6C-B4D2-BFA50F938BB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Salvador Segarra, Marc</cp:lastModifiedBy>
  <cp:revision/>
  <dcterms:created xsi:type="dcterms:W3CDTF">2015-06-05T18:19:34Z</dcterms:created>
  <dcterms:modified xsi:type="dcterms:W3CDTF">2022-04-04T08:26:07Z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0x010100FE2083C97456CE418044D6982C721D91</vt:lpwstr>
  </property>
</Properties>
</file>