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vbaProject.bin" ContentType="application/vnd.ms-office.vbaProject"/>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trlProps/ctrlProp1.xml" ContentType="application/vnd.ms-excel.controlproperties+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always" codeName="AquestLlibreDeTreball"/>
  <mc:AlternateContent xmlns:mc="http://schemas.openxmlformats.org/markup-compatibility/2006">
    <mc:Choice Requires="x15">
      <x15ac:absPath xmlns:x15ac="http://schemas.microsoft.com/office/spreadsheetml/2010/11/ac" url="\\endreca\SEGURETAT\PLA DIRECTOR DE SEGURETAT\SERVEIS\Via Oberta\Valoració 2.0\"/>
    </mc:Choice>
  </mc:AlternateContent>
  <xr:revisionPtr revIDLastSave="0" documentId="13_ncr:1_{69A952EA-07E6-458A-B6CC-E6CB4A914DE1}" xr6:coauthVersionLast="47" xr6:coauthVersionMax="47" xr10:uidLastSave="{00000000-0000-0000-0000-000000000000}"/>
  <bookViews>
    <workbookView xWindow="-108" yWindow="-108" windowWidth="23256" windowHeight="12720" firstSheet="3" activeTab="5" xr2:uid="{00000000-000D-0000-FFFF-FFFF00000000}"/>
  </bookViews>
  <sheets>
    <sheet name="Context i ús" sheetId="4" state="veryHidden" r:id="rId1"/>
    <sheet name="Gestió Interna" sheetId="5" state="veryHidden" r:id="rId2"/>
    <sheet name="Registre Activitats Tractament" sheetId="6" state="veryHidden" r:id="rId3"/>
    <sheet name="Continguts" sheetId="7" r:id="rId4"/>
    <sheet name="Resum d'activitats" sheetId="8" r:id="rId5"/>
    <sheet name="1" sheetId="2" r:id="rId6"/>
    <sheet name="2" sheetId="33" r:id="rId7"/>
    <sheet name="3" sheetId="34" r:id="rId8"/>
    <sheet name="4" sheetId="35" r:id="rId9"/>
    <sheet name="5" sheetId="36" r:id="rId10"/>
    <sheet name="6" sheetId="37" r:id="rId11"/>
    <sheet name="7" sheetId="38" r:id="rId12"/>
    <sheet name="8" sheetId="39" r:id="rId13"/>
    <sheet name="9" sheetId="40" r:id="rId14"/>
    <sheet name="10" sheetId="41" r:id="rId15"/>
    <sheet name="11" sheetId="42" r:id="rId16"/>
    <sheet name="12" sheetId="43" r:id="rId17"/>
    <sheet name="13" sheetId="44" r:id="rId18"/>
    <sheet name="14" sheetId="45" r:id="rId19"/>
    <sheet name="15" sheetId="46" r:id="rId20"/>
    <sheet name="16" sheetId="47" r:id="rId21"/>
    <sheet name="17" sheetId="48" r:id="rId22"/>
    <sheet name="18" sheetId="49" r:id="rId23"/>
    <sheet name="19" sheetId="50" r:id="rId24"/>
    <sheet name="20" sheetId="51" r:id="rId25"/>
    <sheet name="21" sheetId="52" r:id="rId26"/>
    <sheet name="22" sheetId="53" r:id="rId27"/>
    <sheet name="23" sheetId="54" r:id="rId28"/>
    <sheet name="24" sheetId="55" r:id="rId29"/>
    <sheet name="25" sheetId="56" r:id="rId30"/>
  </sheets>
  <functionGroups builtInGroupCount="19"/>
  <definedNames>
    <definedName name="_xlnm._FilterDatabase" localSheetId="2" hidden="1">'Registre Activitats Tractament'!$C$8:$C$25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23" i="56" l="1"/>
  <c r="R223" i="56"/>
  <c r="S223" i="56" s="1"/>
  <c r="R219" i="56"/>
  <c r="S219" i="56" s="1"/>
  <c r="R213" i="56"/>
  <c r="S213" i="56" s="1"/>
  <c r="R212" i="56"/>
  <c r="S212" i="56" s="1"/>
  <c r="R206" i="56"/>
  <c r="S206" i="56" s="1"/>
  <c r="R205" i="56"/>
  <c r="S205" i="56" s="1"/>
  <c r="R201" i="56"/>
  <c r="S201" i="56" s="1"/>
  <c r="Y200" i="56"/>
  <c r="E199" i="56"/>
  <c r="E198" i="56"/>
  <c r="E197" i="56"/>
  <c r="E196" i="56"/>
  <c r="E195" i="56"/>
  <c r="E194" i="56"/>
  <c r="E193" i="56"/>
  <c r="E192" i="56"/>
  <c r="E191" i="56"/>
  <c r="E190" i="56"/>
  <c r="E189" i="56"/>
  <c r="E188" i="56"/>
  <c r="E187" i="56"/>
  <c r="E186" i="56"/>
  <c r="E185" i="56"/>
  <c r="E184" i="56"/>
  <c r="E183" i="56"/>
  <c r="E182" i="56"/>
  <c r="E181" i="56"/>
  <c r="E180" i="56"/>
  <c r="E179" i="56"/>
  <c r="E178" i="56"/>
  <c r="E177" i="56"/>
  <c r="E176" i="56"/>
  <c r="E175" i="56"/>
  <c r="E174" i="56"/>
  <c r="E173" i="56"/>
  <c r="E172" i="56"/>
  <c r="E171" i="56"/>
  <c r="E170" i="56"/>
  <c r="E169" i="56"/>
  <c r="E168" i="56"/>
  <c r="E167" i="56"/>
  <c r="E166" i="56"/>
  <c r="E165" i="56"/>
  <c r="E164" i="56"/>
  <c r="E163" i="56"/>
  <c r="E162" i="56"/>
  <c r="E161" i="56"/>
  <c r="E160" i="56"/>
  <c r="E159" i="56"/>
  <c r="E158" i="56"/>
  <c r="E157" i="56"/>
  <c r="E156" i="56"/>
  <c r="E155" i="56"/>
  <c r="E154" i="56"/>
  <c r="E153" i="56"/>
  <c r="E152" i="56"/>
  <c r="E151" i="56"/>
  <c r="E150" i="56"/>
  <c r="E149" i="56"/>
  <c r="E148" i="56"/>
  <c r="E147" i="56"/>
  <c r="E146" i="56"/>
  <c r="E145" i="56"/>
  <c r="E144" i="56"/>
  <c r="E143" i="56"/>
  <c r="E142" i="56"/>
  <c r="E141" i="56"/>
  <c r="E140" i="56"/>
  <c r="E139" i="56"/>
  <c r="E138" i="56"/>
  <c r="E137" i="56"/>
  <c r="E136" i="56"/>
  <c r="E135" i="56"/>
  <c r="E134" i="56"/>
  <c r="E133" i="56"/>
  <c r="E132" i="56"/>
  <c r="E131" i="56"/>
  <c r="E130" i="56"/>
  <c r="E129" i="56"/>
  <c r="E128" i="56"/>
  <c r="E127" i="56"/>
  <c r="E126" i="56"/>
  <c r="E125" i="56"/>
  <c r="E124" i="56"/>
  <c r="E123" i="56"/>
  <c r="E122" i="56"/>
  <c r="E121" i="56"/>
  <c r="E120" i="56"/>
  <c r="E119" i="56"/>
  <c r="E118" i="56"/>
  <c r="E117" i="56"/>
  <c r="E116" i="56"/>
  <c r="E115" i="56"/>
  <c r="E114" i="56"/>
  <c r="E113" i="56"/>
  <c r="E112" i="56"/>
  <c r="E111" i="56"/>
  <c r="E110" i="56"/>
  <c r="E109" i="56"/>
  <c r="E108" i="56"/>
  <c r="E107" i="56"/>
  <c r="E106" i="56"/>
  <c r="E105" i="56"/>
  <c r="E104" i="56"/>
  <c r="E103" i="56"/>
  <c r="E102" i="56"/>
  <c r="E101" i="56"/>
  <c r="E100" i="56"/>
  <c r="S93" i="56"/>
  <c r="R93" i="56"/>
  <c r="Y92" i="56"/>
  <c r="Y87" i="56"/>
  <c r="S84" i="56"/>
  <c r="R84" i="56"/>
  <c r="S82" i="56"/>
  <c r="R82" i="56"/>
  <c r="R81" i="56"/>
  <c r="S81" i="56" s="1"/>
  <c r="S69" i="56"/>
  <c r="S68" i="56"/>
  <c r="S83" i="56" s="1"/>
  <c r="R68" i="56"/>
  <c r="Y67" i="56"/>
  <c r="Y62" i="56"/>
  <c r="Y61" i="56"/>
  <c r="Y60" i="56"/>
  <c r="Y59" i="56"/>
  <c r="R57" i="56"/>
  <c r="S57" i="56" s="1"/>
  <c r="M57" i="56"/>
  <c r="M43" i="56"/>
  <c r="Y36" i="56" s="1"/>
  <c r="Y35" i="56"/>
  <c r="Y34" i="56"/>
  <c r="Y33" i="56"/>
  <c r="Y32" i="56"/>
  <c r="Y31" i="56"/>
  <c r="Y30" i="56"/>
  <c r="Y29" i="56"/>
  <c r="R29" i="56"/>
  <c r="S29" i="56" s="1"/>
  <c r="Y28" i="56"/>
  <c r="S28" i="56"/>
  <c r="R28" i="56"/>
  <c r="Y27" i="56"/>
  <c r="Y26" i="56"/>
  <c r="S26" i="56"/>
  <c r="R26" i="56"/>
  <c r="Y223" i="55"/>
  <c r="S223" i="55"/>
  <c r="R223" i="55"/>
  <c r="S219" i="55"/>
  <c r="R219" i="55"/>
  <c r="S213" i="55"/>
  <c r="R213" i="55"/>
  <c r="S212" i="55"/>
  <c r="R212" i="55"/>
  <c r="S206" i="55"/>
  <c r="R206" i="55"/>
  <c r="S205" i="55"/>
  <c r="R205" i="55"/>
  <c r="S201" i="55"/>
  <c r="R201" i="55"/>
  <c r="Y200" i="55"/>
  <c r="E199" i="55"/>
  <c r="E198" i="55"/>
  <c r="E197" i="55"/>
  <c r="E196" i="55"/>
  <c r="E195" i="55"/>
  <c r="E194" i="55"/>
  <c r="E193" i="55"/>
  <c r="E192" i="55"/>
  <c r="E191" i="55"/>
  <c r="E190" i="55"/>
  <c r="E189" i="55"/>
  <c r="E188" i="55"/>
  <c r="E187" i="55"/>
  <c r="E186" i="55"/>
  <c r="E185" i="55"/>
  <c r="E184" i="55"/>
  <c r="E183" i="55"/>
  <c r="E182" i="55"/>
  <c r="E181" i="55"/>
  <c r="E180" i="55"/>
  <c r="E179" i="55"/>
  <c r="E178" i="55"/>
  <c r="E177" i="55"/>
  <c r="E176" i="55"/>
  <c r="E175" i="55"/>
  <c r="E174" i="55"/>
  <c r="E173" i="55"/>
  <c r="E172" i="55"/>
  <c r="E171" i="55"/>
  <c r="E170" i="55"/>
  <c r="E169" i="55"/>
  <c r="E168" i="55"/>
  <c r="E167" i="55"/>
  <c r="E166" i="55"/>
  <c r="E165" i="55"/>
  <c r="E164" i="55"/>
  <c r="E163" i="55"/>
  <c r="E162" i="55"/>
  <c r="E161" i="55"/>
  <c r="E160" i="55"/>
  <c r="E159" i="55"/>
  <c r="E158" i="55"/>
  <c r="E157" i="55"/>
  <c r="E156" i="55"/>
  <c r="E155" i="55"/>
  <c r="E154" i="55"/>
  <c r="E153" i="55"/>
  <c r="E152" i="55"/>
  <c r="E151" i="55"/>
  <c r="E150" i="55"/>
  <c r="E149" i="55"/>
  <c r="E148" i="55"/>
  <c r="E147" i="55"/>
  <c r="E146" i="55"/>
  <c r="E145" i="55"/>
  <c r="E144" i="55"/>
  <c r="E143" i="55"/>
  <c r="E142" i="55"/>
  <c r="E141" i="55"/>
  <c r="E140" i="55"/>
  <c r="E139" i="55"/>
  <c r="E138" i="55"/>
  <c r="E137" i="55"/>
  <c r="E136" i="55"/>
  <c r="E135" i="55"/>
  <c r="E134" i="55"/>
  <c r="E133" i="55"/>
  <c r="E132" i="55"/>
  <c r="E131" i="55"/>
  <c r="E130" i="55"/>
  <c r="E129" i="55"/>
  <c r="E128" i="55"/>
  <c r="E127" i="55"/>
  <c r="E126" i="55"/>
  <c r="E125" i="55"/>
  <c r="E124" i="55"/>
  <c r="E123" i="55"/>
  <c r="E122" i="55"/>
  <c r="E121" i="55"/>
  <c r="E120" i="55"/>
  <c r="E119" i="55"/>
  <c r="E118" i="55"/>
  <c r="E117" i="55"/>
  <c r="E116" i="55"/>
  <c r="E115" i="55"/>
  <c r="E114" i="55"/>
  <c r="E113" i="55"/>
  <c r="E112" i="55"/>
  <c r="E111" i="55"/>
  <c r="E110" i="55"/>
  <c r="E109" i="55"/>
  <c r="E108" i="55"/>
  <c r="E107" i="55"/>
  <c r="E106" i="55"/>
  <c r="E105" i="55"/>
  <c r="E104" i="55"/>
  <c r="E103" i="55"/>
  <c r="E102" i="55"/>
  <c r="E101" i="55"/>
  <c r="E100" i="55"/>
  <c r="R93" i="55"/>
  <c r="S93" i="55" s="1"/>
  <c r="Y92" i="55"/>
  <c r="Y87" i="55"/>
  <c r="R84" i="55"/>
  <c r="S84" i="55" s="1"/>
  <c r="S82" i="55"/>
  <c r="R82" i="55"/>
  <c r="S81" i="55"/>
  <c r="R81" i="55"/>
  <c r="S69" i="55"/>
  <c r="R68" i="55"/>
  <c r="S68" i="55" s="1"/>
  <c r="S83" i="55" s="1"/>
  <c r="Y67" i="55"/>
  <c r="Y62" i="55"/>
  <c r="Y61" i="55"/>
  <c r="Y60" i="55"/>
  <c r="Y59" i="55"/>
  <c r="S57" i="55"/>
  <c r="R57" i="55"/>
  <c r="M57" i="55"/>
  <c r="M43" i="55"/>
  <c r="R25" i="55" s="1"/>
  <c r="Y35" i="55"/>
  <c r="Y34" i="55"/>
  <c r="Y33" i="55"/>
  <c r="Y32" i="55"/>
  <c r="Y31" i="55"/>
  <c r="Y30" i="55"/>
  <c r="Y29" i="55"/>
  <c r="S29" i="55"/>
  <c r="R29" i="55"/>
  <c r="Y28" i="55"/>
  <c r="S28" i="55"/>
  <c r="R28" i="55"/>
  <c r="Y27" i="55"/>
  <c r="Y26" i="55"/>
  <c r="S26" i="55"/>
  <c r="R26" i="55"/>
  <c r="Y223" i="54"/>
  <c r="R223" i="54"/>
  <c r="S223" i="54" s="1"/>
  <c r="S219" i="54"/>
  <c r="R219" i="54"/>
  <c r="R213" i="54"/>
  <c r="S213" i="54" s="1"/>
  <c r="S212" i="54"/>
  <c r="R212" i="54"/>
  <c r="R206" i="54"/>
  <c r="S206" i="54" s="1"/>
  <c r="S205" i="54"/>
  <c r="R205" i="54"/>
  <c r="R201" i="54"/>
  <c r="S201" i="54" s="1"/>
  <c r="Y200" i="54"/>
  <c r="E199" i="54"/>
  <c r="E198" i="54"/>
  <c r="E197" i="54"/>
  <c r="E196" i="54"/>
  <c r="E195" i="54"/>
  <c r="E194" i="54"/>
  <c r="E193" i="54"/>
  <c r="E192" i="54"/>
  <c r="E191" i="54"/>
  <c r="E190" i="54"/>
  <c r="E189" i="54"/>
  <c r="E188" i="54"/>
  <c r="E187" i="54"/>
  <c r="E186" i="54"/>
  <c r="E185" i="54"/>
  <c r="E184" i="54"/>
  <c r="E183" i="54"/>
  <c r="E182" i="54"/>
  <c r="E181" i="54"/>
  <c r="E180" i="54"/>
  <c r="E179" i="54"/>
  <c r="E178" i="54"/>
  <c r="E177" i="54"/>
  <c r="E176" i="54"/>
  <c r="E175" i="54"/>
  <c r="E174" i="54"/>
  <c r="E173" i="54"/>
  <c r="E172" i="54"/>
  <c r="E171" i="54"/>
  <c r="E170" i="54"/>
  <c r="E169" i="54"/>
  <c r="E168" i="54"/>
  <c r="E167" i="54"/>
  <c r="E166" i="54"/>
  <c r="E165" i="54"/>
  <c r="E164" i="54"/>
  <c r="E163" i="54"/>
  <c r="E162" i="54"/>
  <c r="E161" i="54"/>
  <c r="E160" i="54"/>
  <c r="E159" i="54"/>
  <c r="E158" i="54"/>
  <c r="E157" i="54"/>
  <c r="E156" i="54"/>
  <c r="E155" i="54"/>
  <c r="E154" i="54"/>
  <c r="E153" i="54"/>
  <c r="E152" i="54"/>
  <c r="E151" i="54"/>
  <c r="E150" i="54"/>
  <c r="E149" i="54"/>
  <c r="E148" i="54"/>
  <c r="E147" i="54"/>
  <c r="E146" i="54"/>
  <c r="E145" i="54"/>
  <c r="E144" i="54"/>
  <c r="E143" i="54"/>
  <c r="E142" i="54"/>
  <c r="E141" i="54"/>
  <c r="E140" i="54"/>
  <c r="E139" i="54"/>
  <c r="E138" i="54"/>
  <c r="E137" i="54"/>
  <c r="E136" i="54"/>
  <c r="E135" i="54"/>
  <c r="E134" i="54"/>
  <c r="E133" i="54"/>
  <c r="E132" i="54"/>
  <c r="E131" i="54"/>
  <c r="E130" i="54"/>
  <c r="E129" i="54"/>
  <c r="E128" i="54"/>
  <c r="E127" i="54"/>
  <c r="E126" i="54"/>
  <c r="E125" i="54"/>
  <c r="E124" i="54"/>
  <c r="E123" i="54"/>
  <c r="E122" i="54"/>
  <c r="E121" i="54"/>
  <c r="E120" i="54"/>
  <c r="E119" i="54"/>
  <c r="E118" i="54"/>
  <c r="E117" i="54"/>
  <c r="E116" i="54"/>
  <c r="E115" i="54"/>
  <c r="E114" i="54"/>
  <c r="E113" i="54"/>
  <c r="E112" i="54"/>
  <c r="E111" i="54"/>
  <c r="E110" i="54"/>
  <c r="E109" i="54"/>
  <c r="E108" i="54"/>
  <c r="E107" i="54"/>
  <c r="E106" i="54"/>
  <c r="E105" i="54"/>
  <c r="E104" i="54"/>
  <c r="E103" i="54"/>
  <c r="E102" i="54"/>
  <c r="E101" i="54"/>
  <c r="E100" i="54"/>
  <c r="S93" i="54"/>
  <c r="R93" i="54"/>
  <c r="Y92" i="54"/>
  <c r="Y87" i="54"/>
  <c r="S84" i="54"/>
  <c r="R84" i="54"/>
  <c r="S83" i="54"/>
  <c r="S82" i="54"/>
  <c r="R82" i="54"/>
  <c r="R81" i="54"/>
  <c r="S81" i="54" s="1"/>
  <c r="S69" i="54"/>
  <c r="S68" i="54"/>
  <c r="R68" i="54"/>
  <c r="Y67" i="54"/>
  <c r="Y62" i="54"/>
  <c r="Y61" i="54"/>
  <c r="Y60" i="54"/>
  <c r="Y59" i="54"/>
  <c r="S57" i="54"/>
  <c r="R57" i="54"/>
  <c r="M57" i="54"/>
  <c r="M43" i="54"/>
  <c r="R25" i="54" s="1"/>
  <c r="Y35" i="54"/>
  <c r="Y34" i="54"/>
  <c r="Y33" i="54"/>
  <c r="Y32" i="54"/>
  <c r="Y31" i="54"/>
  <c r="Y30" i="54"/>
  <c r="Y29" i="54"/>
  <c r="S29" i="54"/>
  <c r="R29" i="54"/>
  <c r="Y28" i="54"/>
  <c r="S28" i="54"/>
  <c r="R28" i="54"/>
  <c r="Y27" i="54"/>
  <c r="Y26" i="54"/>
  <c r="S26" i="54"/>
  <c r="R26" i="54"/>
  <c r="Y223" i="53"/>
  <c r="S223" i="53"/>
  <c r="R223" i="53"/>
  <c r="S219" i="53"/>
  <c r="R219" i="53"/>
  <c r="S213" i="53"/>
  <c r="R213" i="53"/>
  <c r="S212" i="53"/>
  <c r="R212" i="53"/>
  <c r="S206" i="53"/>
  <c r="R206" i="53"/>
  <c r="S205" i="53"/>
  <c r="R205" i="53"/>
  <c r="S201" i="53"/>
  <c r="R201" i="53"/>
  <c r="Y200" i="53"/>
  <c r="E199" i="53"/>
  <c r="E198" i="53"/>
  <c r="E197" i="53"/>
  <c r="E196" i="53"/>
  <c r="E195" i="53"/>
  <c r="E194" i="53"/>
  <c r="E193" i="53"/>
  <c r="E192" i="53"/>
  <c r="E191" i="53"/>
  <c r="E190" i="53"/>
  <c r="E189" i="53"/>
  <c r="E188" i="53"/>
  <c r="E187" i="53"/>
  <c r="E186" i="53"/>
  <c r="E185" i="53"/>
  <c r="E184" i="53"/>
  <c r="E183" i="53"/>
  <c r="E182" i="53"/>
  <c r="E181" i="53"/>
  <c r="E180" i="53"/>
  <c r="E179" i="53"/>
  <c r="E178" i="53"/>
  <c r="E177" i="53"/>
  <c r="E176" i="53"/>
  <c r="E175" i="53"/>
  <c r="E174" i="53"/>
  <c r="E173" i="53"/>
  <c r="E172" i="53"/>
  <c r="E171" i="53"/>
  <c r="E170" i="53"/>
  <c r="E169" i="53"/>
  <c r="E168" i="53"/>
  <c r="E167" i="53"/>
  <c r="E166" i="53"/>
  <c r="E165" i="53"/>
  <c r="E164" i="53"/>
  <c r="E163" i="53"/>
  <c r="E162" i="53"/>
  <c r="E161" i="53"/>
  <c r="E160" i="53"/>
  <c r="E159" i="53"/>
  <c r="E158" i="53"/>
  <c r="E157" i="53"/>
  <c r="E156" i="53"/>
  <c r="E155" i="53"/>
  <c r="E154" i="53"/>
  <c r="E153" i="53"/>
  <c r="E152" i="53"/>
  <c r="E151" i="53"/>
  <c r="E150" i="53"/>
  <c r="E149" i="53"/>
  <c r="E148" i="53"/>
  <c r="E147" i="53"/>
  <c r="E146" i="53"/>
  <c r="E145" i="53"/>
  <c r="E144" i="53"/>
  <c r="E143" i="53"/>
  <c r="E142" i="53"/>
  <c r="E141" i="53"/>
  <c r="E140" i="53"/>
  <c r="E139" i="53"/>
  <c r="E138" i="53"/>
  <c r="E137" i="53"/>
  <c r="E136" i="53"/>
  <c r="E135" i="53"/>
  <c r="E134" i="53"/>
  <c r="E133" i="53"/>
  <c r="E132" i="53"/>
  <c r="E131" i="53"/>
  <c r="E130" i="53"/>
  <c r="E129" i="53"/>
  <c r="E128" i="53"/>
  <c r="E127" i="53"/>
  <c r="E126" i="53"/>
  <c r="E125" i="53"/>
  <c r="E124" i="53"/>
  <c r="E123" i="53"/>
  <c r="E122" i="53"/>
  <c r="E121" i="53"/>
  <c r="E120" i="53"/>
  <c r="E119" i="53"/>
  <c r="E118" i="53"/>
  <c r="E117" i="53"/>
  <c r="E116" i="53"/>
  <c r="E115" i="53"/>
  <c r="E114" i="53"/>
  <c r="E113" i="53"/>
  <c r="E112" i="53"/>
  <c r="E111" i="53"/>
  <c r="E110" i="53"/>
  <c r="E109" i="53"/>
  <c r="E108" i="53"/>
  <c r="E107" i="53"/>
  <c r="E106" i="53"/>
  <c r="E105" i="53"/>
  <c r="E104" i="53"/>
  <c r="E103" i="53"/>
  <c r="E102" i="53"/>
  <c r="E101" i="53"/>
  <c r="E100" i="53"/>
  <c r="S93" i="53"/>
  <c r="R93" i="53"/>
  <c r="Y92" i="53"/>
  <c r="Y87" i="53"/>
  <c r="S84" i="53"/>
  <c r="R84" i="53"/>
  <c r="S83" i="53"/>
  <c r="S82" i="53"/>
  <c r="R82" i="53"/>
  <c r="R81" i="53"/>
  <c r="S81" i="53" s="1"/>
  <c r="S69" i="53"/>
  <c r="S68" i="53"/>
  <c r="R68" i="53"/>
  <c r="Y67" i="53"/>
  <c r="Y62" i="53"/>
  <c r="Y61" i="53"/>
  <c r="Y60" i="53"/>
  <c r="Y59" i="53"/>
  <c r="S57" i="53"/>
  <c r="R57" i="53"/>
  <c r="M57" i="53"/>
  <c r="M43" i="53"/>
  <c r="R25" i="53" s="1"/>
  <c r="Y36" i="53"/>
  <c r="Y35" i="53"/>
  <c r="Y34" i="53"/>
  <c r="Y33" i="53"/>
  <c r="Y32" i="53"/>
  <c r="Y31" i="53"/>
  <c r="Y30" i="53"/>
  <c r="Y29" i="53"/>
  <c r="S29" i="53"/>
  <c r="R29" i="53"/>
  <c r="Y28" i="53"/>
  <c r="R28" i="53"/>
  <c r="S28" i="53" s="1"/>
  <c r="Y27" i="53"/>
  <c r="Y26" i="53"/>
  <c r="R26" i="53"/>
  <c r="S26" i="53" s="1"/>
  <c r="Y223" i="52"/>
  <c r="S223" i="52"/>
  <c r="R223" i="52"/>
  <c r="R219" i="52"/>
  <c r="S219" i="52" s="1"/>
  <c r="S213" i="52"/>
  <c r="R213" i="52"/>
  <c r="R212" i="52"/>
  <c r="S212" i="52" s="1"/>
  <c r="S206" i="52"/>
  <c r="R206" i="52"/>
  <c r="R205" i="52"/>
  <c r="S205" i="52" s="1"/>
  <c r="R201" i="52"/>
  <c r="S201" i="52" s="1"/>
  <c r="Y200" i="52"/>
  <c r="E199" i="52"/>
  <c r="E198" i="52"/>
  <c r="E197" i="52"/>
  <c r="E196" i="52"/>
  <c r="E195" i="52"/>
  <c r="E194" i="52"/>
  <c r="E193" i="52"/>
  <c r="E192" i="52"/>
  <c r="E191" i="52"/>
  <c r="E190" i="52"/>
  <c r="E189" i="52"/>
  <c r="E188" i="52"/>
  <c r="E187" i="52"/>
  <c r="E186" i="52"/>
  <c r="E185" i="52"/>
  <c r="E184" i="52"/>
  <c r="E183" i="52"/>
  <c r="E182" i="52"/>
  <c r="E181" i="52"/>
  <c r="E180" i="52"/>
  <c r="E179" i="52"/>
  <c r="E178" i="52"/>
  <c r="E177" i="52"/>
  <c r="E176" i="52"/>
  <c r="E175" i="52"/>
  <c r="E174" i="52"/>
  <c r="E173" i="52"/>
  <c r="E172" i="52"/>
  <c r="E171" i="52"/>
  <c r="E170" i="52"/>
  <c r="E169" i="52"/>
  <c r="E168" i="52"/>
  <c r="E167" i="52"/>
  <c r="E166" i="52"/>
  <c r="E165" i="52"/>
  <c r="E164" i="52"/>
  <c r="E163" i="52"/>
  <c r="E162" i="52"/>
  <c r="E161" i="52"/>
  <c r="E160" i="52"/>
  <c r="E159" i="52"/>
  <c r="E158" i="52"/>
  <c r="E157" i="52"/>
  <c r="E156" i="52"/>
  <c r="E155" i="52"/>
  <c r="E154" i="52"/>
  <c r="E153" i="52"/>
  <c r="E152" i="52"/>
  <c r="E151" i="52"/>
  <c r="E150" i="52"/>
  <c r="E149" i="52"/>
  <c r="E148" i="52"/>
  <c r="E147" i="52"/>
  <c r="E146" i="52"/>
  <c r="E145" i="52"/>
  <c r="E144" i="52"/>
  <c r="E143" i="52"/>
  <c r="E142" i="52"/>
  <c r="E141" i="52"/>
  <c r="E140" i="52"/>
  <c r="E139" i="52"/>
  <c r="E138" i="52"/>
  <c r="E137" i="52"/>
  <c r="E136" i="52"/>
  <c r="E135" i="52"/>
  <c r="E134" i="52"/>
  <c r="E133" i="52"/>
  <c r="E132" i="52"/>
  <c r="E131" i="52"/>
  <c r="E130" i="52"/>
  <c r="E129" i="52"/>
  <c r="E128" i="52"/>
  <c r="E127" i="52"/>
  <c r="E126" i="52"/>
  <c r="E125" i="52"/>
  <c r="E124" i="52"/>
  <c r="E123" i="52"/>
  <c r="E122" i="52"/>
  <c r="E121" i="52"/>
  <c r="E120" i="52"/>
  <c r="E119" i="52"/>
  <c r="E118" i="52"/>
  <c r="E117" i="52"/>
  <c r="E116" i="52"/>
  <c r="E115" i="52"/>
  <c r="E114" i="52"/>
  <c r="E113" i="52"/>
  <c r="E112" i="52"/>
  <c r="E111" i="52"/>
  <c r="E110" i="52"/>
  <c r="E109" i="52"/>
  <c r="E108" i="52"/>
  <c r="E107" i="52"/>
  <c r="E106" i="52"/>
  <c r="E105" i="52"/>
  <c r="E104" i="52"/>
  <c r="E103" i="52"/>
  <c r="E102" i="52"/>
  <c r="E101" i="52"/>
  <c r="E100" i="52"/>
  <c r="S93" i="52"/>
  <c r="R93" i="52"/>
  <c r="Y92" i="52"/>
  <c r="Y87" i="52"/>
  <c r="S84" i="52"/>
  <c r="R84" i="52"/>
  <c r="S82" i="52"/>
  <c r="R82" i="52"/>
  <c r="R81" i="52"/>
  <c r="S81" i="52" s="1"/>
  <c r="S69" i="52"/>
  <c r="S68" i="52"/>
  <c r="S83" i="52" s="1"/>
  <c r="R68" i="52"/>
  <c r="Y67" i="52"/>
  <c r="Y62" i="52"/>
  <c r="Y61" i="52"/>
  <c r="Y60" i="52"/>
  <c r="Y59" i="52"/>
  <c r="R57" i="52"/>
  <c r="S57" i="52" s="1"/>
  <c r="M57" i="52"/>
  <c r="M43" i="52"/>
  <c r="R25" i="52" s="1"/>
  <c r="Y36" i="52"/>
  <c r="Y35" i="52"/>
  <c r="Y34" i="52"/>
  <c r="Y33" i="52"/>
  <c r="Y32" i="52"/>
  <c r="Y31" i="52"/>
  <c r="Y30" i="52"/>
  <c r="Y29" i="52"/>
  <c r="R29" i="52"/>
  <c r="S29" i="52" s="1"/>
  <c r="Y28" i="52"/>
  <c r="R28" i="52"/>
  <c r="S28" i="52" s="1"/>
  <c r="Y27" i="52"/>
  <c r="Y26" i="52"/>
  <c r="R26" i="52"/>
  <c r="S26" i="52" s="1"/>
  <c r="Y223" i="51"/>
  <c r="S223" i="51"/>
  <c r="R223" i="51"/>
  <c r="R219" i="51"/>
  <c r="S219" i="51" s="1"/>
  <c r="S213" i="51"/>
  <c r="R213" i="51"/>
  <c r="R212" i="51"/>
  <c r="S212" i="51" s="1"/>
  <c r="S206" i="51"/>
  <c r="R206" i="51"/>
  <c r="R205" i="51"/>
  <c r="S205" i="51" s="1"/>
  <c r="S201" i="51"/>
  <c r="R201" i="51"/>
  <c r="Y200" i="51"/>
  <c r="E199" i="51"/>
  <c r="E198" i="51"/>
  <c r="E197" i="51"/>
  <c r="E196" i="51"/>
  <c r="E195" i="51"/>
  <c r="E194" i="51"/>
  <c r="E193" i="51"/>
  <c r="E192" i="51"/>
  <c r="E191" i="51"/>
  <c r="E190" i="51"/>
  <c r="E189" i="51"/>
  <c r="E188" i="51"/>
  <c r="E187" i="51"/>
  <c r="E186" i="51"/>
  <c r="E185" i="51"/>
  <c r="E184" i="51"/>
  <c r="E183" i="51"/>
  <c r="E182" i="51"/>
  <c r="E181" i="51"/>
  <c r="E180" i="51"/>
  <c r="E179" i="51"/>
  <c r="E178" i="51"/>
  <c r="E177" i="51"/>
  <c r="E176" i="51"/>
  <c r="E175" i="51"/>
  <c r="E174" i="51"/>
  <c r="E173" i="51"/>
  <c r="E172" i="51"/>
  <c r="E171" i="51"/>
  <c r="E170" i="51"/>
  <c r="E169" i="51"/>
  <c r="E168" i="51"/>
  <c r="E167" i="51"/>
  <c r="E166" i="51"/>
  <c r="E165" i="51"/>
  <c r="E164" i="51"/>
  <c r="E163" i="51"/>
  <c r="E162" i="51"/>
  <c r="E161" i="51"/>
  <c r="E160" i="51"/>
  <c r="E159" i="51"/>
  <c r="E158" i="51"/>
  <c r="E157" i="51"/>
  <c r="E156" i="51"/>
  <c r="E155" i="51"/>
  <c r="E154" i="51"/>
  <c r="E153" i="51"/>
  <c r="E152" i="51"/>
  <c r="E151" i="51"/>
  <c r="E150" i="51"/>
  <c r="E149" i="51"/>
  <c r="E148" i="51"/>
  <c r="E147" i="51"/>
  <c r="E146" i="51"/>
  <c r="E145" i="51"/>
  <c r="E144" i="51"/>
  <c r="E143" i="51"/>
  <c r="E142" i="51"/>
  <c r="E141" i="51"/>
  <c r="E140" i="51"/>
  <c r="E139" i="51"/>
  <c r="E138" i="51"/>
  <c r="E137" i="51"/>
  <c r="E136" i="51"/>
  <c r="E135" i="51"/>
  <c r="E134" i="51"/>
  <c r="E133" i="51"/>
  <c r="E132" i="51"/>
  <c r="E131" i="51"/>
  <c r="E130" i="51"/>
  <c r="E129" i="51"/>
  <c r="E128" i="51"/>
  <c r="E127" i="51"/>
  <c r="E126" i="51"/>
  <c r="E125" i="51"/>
  <c r="E124" i="51"/>
  <c r="E123" i="51"/>
  <c r="E122" i="51"/>
  <c r="E121" i="51"/>
  <c r="E120" i="51"/>
  <c r="E119" i="51"/>
  <c r="E118" i="51"/>
  <c r="E117" i="51"/>
  <c r="E116" i="51"/>
  <c r="E115" i="51"/>
  <c r="E114" i="51"/>
  <c r="E113" i="51"/>
  <c r="E112" i="51"/>
  <c r="E111" i="51"/>
  <c r="E110" i="51"/>
  <c r="E109" i="51"/>
  <c r="E108" i="51"/>
  <c r="E107" i="51"/>
  <c r="E106" i="51"/>
  <c r="E105" i="51"/>
  <c r="E104" i="51"/>
  <c r="E103" i="51"/>
  <c r="E102" i="51"/>
  <c r="E101" i="51"/>
  <c r="E100" i="51"/>
  <c r="R93" i="51"/>
  <c r="S93" i="51" s="1"/>
  <c r="Y92" i="51"/>
  <c r="Y87" i="51"/>
  <c r="R84" i="51"/>
  <c r="S84" i="51" s="1"/>
  <c r="R82" i="51"/>
  <c r="S82" i="51" s="1"/>
  <c r="S81" i="51"/>
  <c r="R81" i="51"/>
  <c r="S69" i="51"/>
  <c r="R68" i="51"/>
  <c r="S68" i="51" s="1"/>
  <c r="S83" i="51" s="1"/>
  <c r="Y67" i="51"/>
  <c r="Y62" i="51"/>
  <c r="Y61" i="51"/>
  <c r="Y60" i="51"/>
  <c r="Y59" i="51"/>
  <c r="R57" i="51"/>
  <c r="S57" i="51" s="1"/>
  <c r="M57" i="51"/>
  <c r="M43" i="51"/>
  <c r="Y36" i="51" s="1"/>
  <c r="Y35" i="51"/>
  <c r="Y34" i="51"/>
  <c r="Y33" i="51"/>
  <c r="Y32" i="51"/>
  <c r="Y31" i="51"/>
  <c r="Y30" i="51"/>
  <c r="Y29" i="51"/>
  <c r="R29" i="51"/>
  <c r="S29" i="51" s="1"/>
  <c r="Y28" i="51"/>
  <c r="S28" i="51"/>
  <c r="R28" i="51"/>
  <c r="Y27" i="51"/>
  <c r="Y26" i="51"/>
  <c r="S26" i="51"/>
  <c r="R26" i="51"/>
  <c r="R25" i="51"/>
  <c r="S25" i="51" s="1"/>
  <c r="Y223" i="50"/>
  <c r="R223" i="50"/>
  <c r="S223" i="50" s="1"/>
  <c r="S219" i="50"/>
  <c r="R219" i="50"/>
  <c r="R213" i="50"/>
  <c r="S213" i="50" s="1"/>
  <c r="S212" i="50"/>
  <c r="R212" i="50"/>
  <c r="R206" i="50"/>
  <c r="S206" i="50" s="1"/>
  <c r="S205" i="50"/>
  <c r="R205" i="50"/>
  <c r="R201" i="50"/>
  <c r="S201" i="50" s="1"/>
  <c r="Y200" i="50"/>
  <c r="E199" i="50"/>
  <c r="E198" i="50"/>
  <c r="E197" i="50"/>
  <c r="E196" i="50"/>
  <c r="E195" i="50"/>
  <c r="E194" i="50"/>
  <c r="E193" i="50"/>
  <c r="E192" i="50"/>
  <c r="E191" i="50"/>
  <c r="E190" i="50"/>
  <c r="E189" i="50"/>
  <c r="E188" i="50"/>
  <c r="E187" i="50"/>
  <c r="E186" i="50"/>
  <c r="E185" i="50"/>
  <c r="E184" i="50"/>
  <c r="E183" i="50"/>
  <c r="E182" i="50"/>
  <c r="E181" i="50"/>
  <c r="E180" i="50"/>
  <c r="E179" i="50"/>
  <c r="E178" i="50"/>
  <c r="E177" i="50"/>
  <c r="E176" i="50"/>
  <c r="E175" i="50"/>
  <c r="E174" i="50"/>
  <c r="E173" i="50"/>
  <c r="E172" i="50"/>
  <c r="E171" i="50"/>
  <c r="E170" i="50"/>
  <c r="E169" i="50"/>
  <c r="E168" i="50"/>
  <c r="E167" i="50"/>
  <c r="E166" i="50"/>
  <c r="E165" i="50"/>
  <c r="E164" i="50"/>
  <c r="E163" i="50"/>
  <c r="E162" i="50"/>
  <c r="E161" i="50"/>
  <c r="E160" i="50"/>
  <c r="E159" i="50"/>
  <c r="E158" i="50"/>
  <c r="E157" i="50"/>
  <c r="E156" i="50"/>
  <c r="E155" i="50"/>
  <c r="E154" i="50"/>
  <c r="E153" i="50"/>
  <c r="E152" i="50"/>
  <c r="E151" i="50"/>
  <c r="E150" i="50"/>
  <c r="E149" i="50"/>
  <c r="E148" i="50"/>
  <c r="E147" i="50"/>
  <c r="E146" i="50"/>
  <c r="E145" i="50"/>
  <c r="E144" i="50"/>
  <c r="E143" i="50"/>
  <c r="E142" i="50"/>
  <c r="E141" i="50"/>
  <c r="E140" i="50"/>
  <c r="E139" i="50"/>
  <c r="E138" i="50"/>
  <c r="E137" i="50"/>
  <c r="E136" i="50"/>
  <c r="E135" i="50"/>
  <c r="E134" i="50"/>
  <c r="E133" i="50"/>
  <c r="E132" i="50"/>
  <c r="E131" i="50"/>
  <c r="E130" i="50"/>
  <c r="E129" i="50"/>
  <c r="E128" i="50"/>
  <c r="E127" i="50"/>
  <c r="E126" i="50"/>
  <c r="E125" i="50"/>
  <c r="E124" i="50"/>
  <c r="E123" i="50"/>
  <c r="E122" i="50"/>
  <c r="E121" i="50"/>
  <c r="E120" i="50"/>
  <c r="E119" i="50"/>
  <c r="E118" i="50"/>
  <c r="E117" i="50"/>
  <c r="E116" i="50"/>
  <c r="E115" i="50"/>
  <c r="E114" i="50"/>
  <c r="E113" i="50"/>
  <c r="E112" i="50"/>
  <c r="E111" i="50"/>
  <c r="E110" i="50"/>
  <c r="E109" i="50"/>
  <c r="E108" i="50"/>
  <c r="E107" i="50"/>
  <c r="E106" i="50"/>
  <c r="E105" i="50"/>
  <c r="E104" i="50"/>
  <c r="E103" i="50"/>
  <c r="E102" i="50"/>
  <c r="E101" i="50"/>
  <c r="E100" i="50"/>
  <c r="R93" i="50"/>
  <c r="S93" i="50" s="1"/>
  <c r="Y92" i="50"/>
  <c r="Y87" i="50"/>
  <c r="R84" i="50"/>
  <c r="S84" i="50" s="1"/>
  <c r="S82" i="50"/>
  <c r="R82" i="50"/>
  <c r="R81" i="50"/>
  <c r="S81" i="50" s="1"/>
  <c r="S69" i="50"/>
  <c r="R68" i="50"/>
  <c r="S68" i="50" s="1"/>
  <c r="S83" i="50" s="1"/>
  <c r="Y67" i="50"/>
  <c r="Y62" i="50"/>
  <c r="Y61" i="50"/>
  <c r="Y60" i="50"/>
  <c r="Y59" i="50"/>
  <c r="S57" i="50"/>
  <c r="R57" i="50"/>
  <c r="M57" i="50"/>
  <c r="M43" i="50"/>
  <c r="R25" i="50" s="1"/>
  <c r="Y35" i="50"/>
  <c r="Y34" i="50"/>
  <c r="Y33" i="50"/>
  <c r="Y32" i="50"/>
  <c r="Y31" i="50"/>
  <c r="Y30" i="50"/>
  <c r="Y29" i="50"/>
  <c r="S29" i="50"/>
  <c r="R29" i="50"/>
  <c r="Y28" i="50"/>
  <c r="S28" i="50"/>
  <c r="R28" i="50"/>
  <c r="Y27" i="50"/>
  <c r="Y26" i="50"/>
  <c r="S26" i="50"/>
  <c r="R26" i="50"/>
  <c r="Y223" i="49"/>
  <c r="R223" i="49"/>
  <c r="S223" i="49" s="1"/>
  <c r="S219" i="49"/>
  <c r="R219" i="49"/>
  <c r="R213" i="49"/>
  <c r="S213" i="49" s="1"/>
  <c r="S212" i="49"/>
  <c r="R212" i="49"/>
  <c r="R206" i="49"/>
  <c r="S206" i="49" s="1"/>
  <c r="S205" i="49"/>
  <c r="R205" i="49"/>
  <c r="R201" i="49"/>
  <c r="S201" i="49" s="1"/>
  <c r="Y200" i="49"/>
  <c r="E199" i="49"/>
  <c r="E198" i="49"/>
  <c r="E197" i="49"/>
  <c r="E196" i="49"/>
  <c r="E195" i="49"/>
  <c r="E194" i="49"/>
  <c r="E193" i="49"/>
  <c r="E192" i="49"/>
  <c r="E191" i="49"/>
  <c r="E190" i="49"/>
  <c r="E189" i="49"/>
  <c r="E188" i="49"/>
  <c r="E187" i="49"/>
  <c r="E186" i="49"/>
  <c r="E185"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E159" i="49"/>
  <c r="E158" i="49"/>
  <c r="E157" i="49"/>
  <c r="E156" i="49"/>
  <c r="E155" i="49"/>
  <c r="E154" i="49"/>
  <c r="E153" i="49"/>
  <c r="E152" i="49"/>
  <c r="E151" i="49"/>
  <c r="E150" i="49"/>
  <c r="E149" i="49"/>
  <c r="E148" i="49"/>
  <c r="E147" i="49"/>
  <c r="E146" i="49"/>
  <c r="E145" i="49"/>
  <c r="E144" i="49"/>
  <c r="E143" i="49"/>
  <c r="E142" i="49"/>
  <c r="E141" i="49"/>
  <c r="E140" i="49"/>
  <c r="E139" i="49"/>
  <c r="E138" i="49"/>
  <c r="E137" i="49"/>
  <c r="E136" i="49"/>
  <c r="E135" i="49"/>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S93" i="49"/>
  <c r="R93" i="49"/>
  <c r="Y92" i="49"/>
  <c r="Y87" i="49"/>
  <c r="S84" i="49"/>
  <c r="R84" i="49"/>
  <c r="S83" i="49"/>
  <c r="S82" i="49"/>
  <c r="R82" i="49"/>
  <c r="R81" i="49"/>
  <c r="S81" i="49" s="1"/>
  <c r="S69" i="49"/>
  <c r="S68" i="49"/>
  <c r="R68" i="49"/>
  <c r="Y67" i="49"/>
  <c r="Y62" i="49"/>
  <c r="Y61" i="49"/>
  <c r="Y60" i="49"/>
  <c r="Y59" i="49"/>
  <c r="S57" i="49"/>
  <c r="R57" i="49"/>
  <c r="M57" i="49"/>
  <c r="M43" i="49"/>
  <c r="R25" i="49" s="1"/>
  <c r="Y36" i="49"/>
  <c r="Y35" i="49"/>
  <c r="Y34" i="49"/>
  <c r="Y33" i="49"/>
  <c r="Y32" i="49"/>
  <c r="Y31" i="49"/>
  <c r="Y30" i="49"/>
  <c r="Y29" i="49"/>
  <c r="S29" i="49"/>
  <c r="R29" i="49"/>
  <c r="Y28" i="49"/>
  <c r="R28" i="49"/>
  <c r="S28" i="49" s="1"/>
  <c r="Y27" i="49"/>
  <c r="Y26" i="49"/>
  <c r="R26" i="49"/>
  <c r="S26" i="49" s="1"/>
  <c r="Y223" i="48"/>
  <c r="S223" i="48"/>
  <c r="R223" i="48"/>
  <c r="R219" i="48"/>
  <c r="S219" i="48" s="1"/>
  <c r="S213" i="48"/>
  <c r="R213" i="48"/>
  <c r="R212" i="48"/>
  <c r="S212" i="48" s="1"/>
  <c r="S206" i="48"/>
  <c r="R206" i="48"/>
  <c r="R205" i="48"/>
  <c r="S205" i="48" s="1"/>
  <c r="R201" i="48"/>
  <c r="S201" i="48" s="1"/>
  <c r="Y200" i="48"/>
  <c r="E199" i="48"/>
  <c r="E198" i="48"/>
  <c r="E197" i="48"/>
  <c r="E196" i="48"/>
  <c r="E195" i="48"/>
  <c r="E194" i="48"/>
  <c r="E193" i="48"/>
  <c r="E192" i="48"/>
  <c r="E191" i="48"/>
  <c r="E190" i="48"/>
  <c r="E189" i="48"/>
  <c r="E188" i="48"/>
  <c r="E187" i="48"/>
  <c r="E186" i="48"/>
  <c r="E185" i="48"/>
  <c r="E184" i="48"/>
  <c r="E183" i="48"/>
  <c r="E182" i="48"/>
  <c r="E181" i="48"/>
  <c r="E180" i="48"/>
  <c r="E179" i="48"/>
  <c r="E178" i="48"/>
  <c r="E177" i="48"/>
  <c r="E176" i="48"/>
  <c r="E175" i="48"/>
  <c r="E174" i="48"/>
  <c r="E173" i="48"/>
  <c r="E172" i="48"/>
  <c r="E171" i="48"/>
  <c r="E170" i="48"/>
  <c r="E169" i="48"/>
  <c r="E168" i="48"/>
  <c r="E167" i="48"/>
  <c r="E166" i="48"/>
  <c r="E165" i="48"/>
  <c r="E164" i="48"/>
  <c r="E163" i="48"/>
  <c r="E162" i="48"/>
  <c r="E161" i="48"/>
  <c r="E160" i="48"/>
  <c r="E159" i="48"/>
  <c r="E158" i="48"/>
  <c r="E157" i="48"/>
  <c r="E156" i="48"/>
  <c r="E155" i="48"/>
  <c r="E154" i="48"/>
  <c r="E153" i="48"/>
  <c r="E152" i="48"/>
  <c r="E151" i="48"/>
  <c r="E150" i="48"/>
  <c r="E149" i="48"/>
  <c r="E148" i="48"/>
  <c r="E147" i="48"/>
  <c r="E146" i="48"/>
  <c r="E145" i="48"/>
  <c r="E144" i="48"/>
  <c r="E143" i="48"/>
  <c r="E142" i="48"/>
  <c r="E141" i="48"/>
  <c r="E140" i="48"/>
  <c r="E139" i="48"/>
  <c r="E138" i="48"/>
  <c r="E137" i="48"/>
  <c r="E136" i="48"/>
  <c r="E135" i="48"/>
  <c r="E134" i="48"/>
  <c r="E133" i="48"/>
  <c r="E132" i="48"/>
  <c r="E131" i="48"/>
  <c r="E130" i="48"/>
  <c r="E129" i="48"/>
  <c r="E128" i="48"/>
  <c r="E127" i="48"/>
  <c r="E126" i="48"/>
  <c r="E125" i="48"/>
  <c r="E124" i="48"/>
  <c r="E123" i="48"/>
  <c r="E122" i="48"/>
  <c r="E121" i="48"/>
  <c r="E120" i="48"/>
  <c r="E119" i="48"/>
  <c r="E118" i="48"/>
  <c r="E117" i="48"/>
  <c r="E116" i="48"/>
  <c r="E115" i="48"/>
  <c r="E114" i="48"/>
  <c r="E113" i="48"/>
  <c r="E112" i="48"/>
  <c r="E111" i="48"/>
  <c r="E110" i="48"/>
  <c r="E109" i="48"/>
  <c r="E108" i="48"/>
  <c r="E107" i="48"/>
  <c r="E106" i="48"/>
  <c r="E105" i="48"/>
  <c r="E104" i="48"/>
  <c r="E103" i="48"/>
  <c r="E102" i="48"/>
  <c r="E101" i="48"/>
  <c r="E100" i="48"/>
  <c r="S93" i="48"/>
  <c r="R93" i="48"/>
  <c r="Y92" i="48"/>
  <c r="Y87" i="48"/>
  <c r="S84" i="48"/>
  <c r="R84" i="48"/>
  <c r="R82" i="48"/>
  <c r="S82" i="48" s="1"/>
  <c r="R81" i="48"/>
  <c r="S81" i="48" s="1"/>
  <c r="S69" i="48"/>
  <c r="S68" i="48"/>
  <c r="S83" i="48" s="1"/>
  <c r="R68" i="48"/>
  <c r="Y67" i="48"/>
  <c r="Y62" i="48"/>
  <c r="Y61" i="48"/>
  <c r="Y60" i="48"/>
  <c r="Y59" i="48"/>
  <c r="R57" i="48"/>
  <c r="S57" i="48" s="1"/>
  <c r="M57" i="48"/>
  <c r="M43" i="48"/>
  <c r="R25" i="48" s="1"/>
  <c r="Y36" i="48"/>
  <c r="Y35" i="48"/>
  <c r="Y34" i="48"/>
  <c r="Y33" i="48"/>
  <c r="Y32" i="48"/>
  <c r="Y31" i="48"/>
  <c r="Y30" i="48"/>
  <c r="Y29" i="48"/>
  <c r="R29" i="48"/>
  <c r="S29" i="48" s="1"/>
  <c r="Y28" i="48"/>
  <c r="R28" i="48"/>
  <c r="S28" i="48" s="1"/>
  <c r="Y27" i="48"/>
  <c r="Y26" i="48"/>
  <c r="R26" i="48"/>
  <c r="S26" i="48" s="1"/>
  <c r="Y223" i="47"/>
  <c r="R223" i="47"/>
  <c r="S223" i="47" s="1"/>
  <c r="R219" i="47"/>
  <c r="S219" i="47" s="1"/>
  <c r="R213" i="47"/>
  <c r="S213" i="47" s="1"/>
  <c r="R212" i="47"/>
  <c r="S212" i="47" s="1"/>
  <c r="R206" i="47"/>
  <c r="S206" i="47" s="1"/>
  <c r="R205" i="47"/>
  <c r="S205" i="47" s="1"/>
  <c r="R201" i="47"/>
  <c r="S201" i="47" s="1"/>
  <c r="Y200" i="47"/>
  <c r="E199" i="47"/>
  <c r="E198" i="47"/>
  <c r="E197" i="47"/>
  <c r="E196" i="47"/>
  <c r="E195" i="47"/>
  <c r="E194" i="47"/>
  <c r="E193" i="47"/>
  <c r="E192" i="47"/>
  <c r="E191" i="47"/>
  <c r="E190" i="47"/>
  <c r="E189" i="47"/>
  <c r="E188" i="47"/>
  <c r="E187" i="47"/>
  <c r="E186" i="47"/>
  <c r="E185" i="47"/>
  <c r="E184" i="47"/>
  <c r="E183" i="47"/>
  <c r="E182" i="47"/>
  <c r="E181" i="47"/>
  <c r="E180" i="47"/>
  <c r="E179" i="47"/>
  <c r="E178" i="47"/>
  <c r="E177" i="47"/>
  <c r="E176" i="47"/>
  <c r="E175" i="47"/>
  <c r="E174" i="47"/>
  <c r="E173" i="47"/>
  <c r="E172" i="47"/>
  <c r="E171" i="47"/>
  <c r="E170" i="47"/>
  <c r="E169" i="47"/>
  <c r="E168" i="47"/>
  <c r="E167" i="47"/>
  <c r="E166" i="47"/>
  <c r="E165" i="47"/>
  <c r="E164" i="47"/>
  <c r="E163" i="47"/>
  <c r="E162" i="47"/>
  <c r="E161" i="47"/>
  <c r="E160" i="47"/>
  <c r="E159" i="47"/>
  <c r="E158" i="47"/>
  <c r="E157" i="47"/>
  <c r="E156" i="47"/>
  <c r="E155" i="47"/>
  <c r="E154" i="47"/>
  <c r="E153" i="47"/>
  <c r="E152" i="47"/>
  <c r="E151" i="47"/>
  <c r="E150" i="47"/>
  <c r="E149" i="47"/>
  <c r="E148" i="47"/>
  <c r="E147" i="47"/>
  <c r="E146" i="47"/>
  <c r="E145" i="47"/>
  <c r="E144" i="47"/>
  <c r="E143" i="47"/>
  <c r="E142" i="47"/>
  <c r="E141" i="47"/>
  <c r="E140" i="47"/>
  <c r="E139" i="47"/>
  <c r="E138" i="47"/>
  <c r="E137" i="47"/>
  <c r="E136" i="47"/>
  <c r="E135" i="47"/>
  <c r="E134" i="47"/>
  <c r="E133" i="47"/>
  <c r="E132" i="47"/>
  <c r="E131" i="47"/>
  <c r="E130" i="47"/>
  <c r="E129" i="47"/>
  <c r="E128" i="47"/>
  <c r="E127" i="47"/>
  <c r="E126" i="47"/>
  <c r="E125" i="47"/>
  <c r="E124" i="47"/>
  <c r="E123" i="47"/>
  <c r="E122" i="47"/>
  <c r="E121" i="47"/>
  <c r="E120" i="47"/>
  <c r="E119" i="47"/>
  <c r="E118" i="47"/>
  <c r="E117" i="47"/>
  <c r="E116" i="47"/>
  <c r="E115" i="47"/>
  <c r="E114" i="47"/>
  <c r="E113" i="47"/>
  <c r="E112" i="47"/>
  <c r="E111" i="47"/>
  <c r="E110" i="47"/>
  <c r="E109" i="47"/>
  <c r="E108" i="47"/>
  <c r="E107" i="47"/>
  <c r="E106" i="47"/>
  <c r="E105" i="47"/>
  <c r="E104" i="47"/>
  <c r="E103" i="47"/>
  <c r="E102" i="47"/>
  <c r="E101" i="47"/>
  <c r="E100" i="47"/>
  <c r="S93" i="47"/>
  <c r="R93" i="47"/>
  <c r="Y92" i="47"/>
  <c r="Y87" i="47"/>
  <c r="S84" i="47"/>
  <c r="R84" i="47"/>
  <c r="S83" i="47"/>
  <c r="S82" i="47"/>
  <c r="R82" i="47"/>
  <c r="R81" i="47"/>
  <c r="S81" i="47" s="1"/>
  <c r="S69" i="47"/>
  <c r="S68" i="47"/>
  <c r="R68" i="47"/>
  <c r="Y67" i="47"/>
  <c r="Y62" i="47"/>
  <c r="Y61" i="47"/>
  <c r="Y60" i="47"/>
  <c r="Y59" i="47"/>
  <c r="R57" i="47"/>
  <c r="S57" i="47" s="1"/>
  <c r="M57" i="47"/>
  <c r="M43" i="47"/>
  <c r="Y36" i="47" s="1"/>
  <c r="Y35" i="47"/>
  <c r="Y34" i="47"/>
  <c r="Y33" i="47"/>
  <c r="Y32" i="47"/>
  <c r="Y31" i="47"/>
  <c r="Y30" i="47"/>
  <c r="Y29" i="47"/>
  <c r="R29" i="47"/>
  <c r="S29" i="47" s="1"/>
  <c r="Y28" i="47"/>
  <c r="S28" i="47"/>
  <c r="R28" i="47"/>
  <c r="Y27" i="47"/>
  <c r="Y26" i="47"/>
  <c r="S26" i="47"/>
  <c r="R26" i="47"/>
  <c r="Y223" i="46"/>
  <c r="S223" i="46"/>
  <c r="R223" i="46"/>
  <c r="S219" i="46"/>
  <c r="R219" i="46"/>
  <c r="S213" i="46"/>
  <c r="R213" i="46"/>
  <c r="S212" i="46"/>
  <c r="R212" i="46"/>
  <c r="S206" i="46"/>
  <c r="R206" i="46"/>
  <c r="S205" i="46"/>
  <c r="R205" i="46"/>
  <c r="S201" i="46"/>
  <c r="R201" i="46"/>
  <c r="Y200" i="46"/>
  <c r="E199" i="46"/>
  <c r="E198" i="46"/>
  <c r="E197" i="46"/>
  <c r="E196" i="46"/>
  <c r="E195" i="46"/>
  <c r="E194" i="46"/>
  <c r="E193" i="46"/>
  <c r="E192" i="46"/>
  <c r="E191" i="46"/>
  <c r="E190" i="46"/>
  <c r="E189" i="46"/>
  <c r="E188" i="46"/>
  <c r="E187" i="46"/>
  <c r="E186" i="46"/>
  <c r="E185" i="46"/>
  <c r="E184" i="46"/>
  <c r="E183" i="46"/>
  <c r="E182" i="46"/>
  <c r="E181" i="46"/>
  <c r="E180" i="46"/>
  <c r="E179" i="46"/>
  <c r="E178" i="46"/>
  <c r="E177" i="46"/>
  <c r="E176" i="46"/>
  <c r="E175" i="46"/>
  <c r="E174" i="46"/>
  <c r="E173" i="46"/>
  <c r="E172" i="46"/>
  <c r="E171" i="46"/>
  <c r="E170" i="46"/>
  <c r="E169" i="46"/>
  <c r="E168" i="46"/>
  <c r="E167" i="46"/>
  <c r="E166" i="46"/>
  <c r="E165" i="46"/>
  <c r="E164" i="46"/>
  <c r="E163" i="46"/>
  <c r="E162" i="46"/>
  <c r="E161" i="46"/>
  <c r="E160" i="46"/>
  <c r="E159" i="46"/>
  <c r="E158" i="46"/>
  <c r="E157" i="46"/>
  <c r="E156" i="46"/>
  <c r="E155" i="46"/>
  <c r="E154" i="46"/>
  <c r="E153" i="46"/>
  <c r="E152" i="46"/>
  <c r="E151" i="46"/>
  <c r="E150" i="46"/>
  <c r="E149" i="46"/>
  <c r="E148" i="46"/>
  <c r="E147" i="46"/>
  <c r="E146" i="46"/>
  <c r="E145" i="46"/>
  <c r="E144" i="46"/>
  <c r="E143" i="46"/>
  <c r="E142" i="46"/>
  <c r="E141" i="46"/>
  <c r="E140" i="46"/>
  <c r="E139" i="46"/>
  <c r="E138" i="46"/>
  <c r="E137" i="46"/>
  <c r="E136" i="46"/>
  <c r="E135" i="46"/>
  <c r="E134" i="46"/>
  <c r="E133" i="46"/>
  <c r="E132" i="46"/>
  <c r="E131" i="46"/>
  <c r="E130" i="46"/>
  <c r="E129" i="46"/>
  <c r="E128" i="46"/>
  <c r="E127" i="46"/>
  <c r="E126" i="46"/>
  <c r="E125" i="46"/>
  <c r="E124" i="46"/>
  <c r="E123" i="46"/>
  <c r="E122" i="46"/>
  <c r="E121" i="46"/>
  <c r="E120" i="46"/>
  <c r="E119" i="46"/>
  <c r="E118" i="46"/>
  <c r="E117" i="46"/>
  <c r="E116" i="46"/>
  <c r="E115" i="46"/>
  <c r="E114" i="46"/>
  <c r="E113" i="46"/>
  <c r="E112" i="46"/>
  <c r="E111" i="46"/>
  <c r="E110" i="46"/>
  <c r="E109" i="46"/>
  <c r="E108" i="46"/>
  <c r="E107" i="46"/>
  <c r="E106" i="46"/>
  <c r="E105" i="46"/>
  <c r="E104" i="46"/>
  <c r="E103" i="46"/>
  <c r="E102" i="46"/>
  <c r="E101" i="46"/>
  <c r="E100" i="46"/>
  <c r="R93" i="46"/>
  <c r="S93" i="46" s="1"/>
  <c r="Y92" i="46"/>
  <c r="Y87" i="46"/>
  <c r="R84" i="46"/>
  <c r="S84" i="46" s="1"/>
  <c r="S82" i="46"/>
  <c r="R82" i="46"/>
  <c r="S81" i="46"/>
  <c r="R81" i="46"/>
  <c r="S69" i="46"/>
  <c r="R68" i="46"/>
  <c r="S68" i="46" s="1"/>
  <c r="S83" i="46" s="1"/>
  <c r="Y67" i="46"/>
  <c r="Y62" i="46"/>
  <c r="Y61" i="46"/>
  <c r="Y60" i="46"/>
  <c r="Y59" i="46"/>
  <c r="S57" i="46"/>
  <c r="R57" i="46"/>
  <c r="M57" i="46"/>
  <c r="M43" i="46"/>
  <c r="Y36" i="46"/>
  <c r="Y35" i="46"/>
  <c r="Y34" i="46"/>
  <c r="Y33" i="46"/>
  <c r="Y32" i="46"/>
  <c r="Y31" i="46"/>
  <c r="Y30" i="46"/>
  <c r="Y29" i="46"/>
  <c r="S29" i="46"/>
  <c r="R29" i="46"/>
  <c r="Y28" i="46"/>
  <c r="R28" i="46"/>
  <c r="S28" i="46" s="1"/>
  <c r="Y27" i="46"/>
  <c r="Y26" i="46"/>
  <c r="R26" i="46"/>
  <c r="S26" i="46" s="1"/>
  <c r="R25" i="46"/>
  <c r="S25" i="46" s="1"/>
  <c r="Y223" i="45"/>
  <c r="R223" i="45"/>
  <c r="S223" i="45" s="1"/>
  <c r="R219" i="45"/>
  <c r="S219" i="45" s="1"/>
  <c r="R213" i="45"/>
  <c r="S213" i="45" s="1"/>
  <c r="R212" i="45"/>
  <c r="S212" i="45" s="1"/>
  <c r="R206" i="45"/>
  <c r="S206" i="45" s="1"/>
  <c r="R205" i="45"/>
  <c r="S205" i="45" s="1"/>
  <c r="R201" i="45"/>
  <c r="S201" i="45" s="1"/>
  <c r="Y200" i="45"/>
  <c r="E199" i="45"/>
  <c r="E198" i="45"/>
  <c r="E197" i="45"/>
  <c r="E196" i="45"/>
  <c r="E195" i="45"/>
  <c r="E194" i="45"/>
  <c r="E193" i="45"/>
  <c r="E192" i="45"/>
  <c r="E191" i="45"/>
  <c r="E190" i="45"/>
  <c r="E189" i="45"/>
  <c r="E188" i="45"/>
  <c r="E187" i="45"/>
  <c r="E186" i="45"/>
  <c r="E185" i="45"/>
  <c r="E184" i="45"/>
  <c r="E183" i="45"/>
  <c r="E182" i="45"/>
  <c r="E181" i="45"/>
  <c r="E180" i="45"/>
  <c r="E179" i="45"/>
  <c r="E178" i="45"/>
  <c r="E177" i="45"/>
  <c r="E176" i="45"/>
  <c r="E175" i="45"/>
  <c r="E174" i="45"/>
  <c r="E173" i="45"/>
  <c r="E172" i="45"/>
  <c r="E171" i="45"/>
  <c r="E170" i="45"/>
  <c r="E169" i="45"/>
  <c r="E168" i="45"/>
  <c r="E167" i="45"/>
  <c r="E166" i="45"/>
  <c r="E165" i="45"/>
  <c r="E164" i="45"/>
  <c r="E163" i="45"/>
  <c r="E162" i="45"/>
  <c r="E161" i="45"/>
  <c r="E160" i="45"/>
  <c r="E159" i="45"/>
  <c r="E158" i="45"/>
  <c r="E157" i="45"/>
  <c r="E156" i="45"/>
  <c r="E155" i="45"/>
  <c r="E154" i="45"/>
  <c r="E153" i="45"/>
  <c r="E152" i="45"/>
  <c r="E151" i="45"/>
  <c r="E150" i="45"/>
  <c r="E149" i="45"/>
  <c r="E148" i="45"/>
  <c r="E147" i="45"/>
  <c r="E146" i="45"/>
  <c r="E145" i="45"/>
  <c r="E144" i="45"/>
  <c r="E143" i="45"/>
  <c r="E142" i="45"/>
  <c r="E141" i="45"/>
  <c r="E140" i="45"/>
  <c r="E139" i="45"/>
  <c r="E138" i="45"/>
  <c r="E137" i="45"/>
  <c r="E136" i="45"/>
  <c r="E135" i="45"/>
  <c r="E134" i="45"/>
  <c r="E133" i="45"/>
  <c r="E132" i="45"/>
  <c r="E131" i="45"/>
  <c r="E130" i="45"/>
  <c r="E129" i="45"/>
  <c r="E128" i="45"/>
  <c r="E127" i="45"/>
  <c r="E126" i="45"/>
  <c r="E125" i="45"/>
  <c r="E124" i="45"/>
  <c r="E123" i="45"/>
  <c r="E122" i="45"/>
  <c r="E121" i="45"/>
  <c r="E120" i="45"/>
  <c r="E119" i="45"/>
  <c r="E118" i="45"/>
  <c r="E117" i="45"/>
  <c r="E116" i="45"/>
  <c r="E115" i="45"/>
  <c r="E114" i="45"/>
  <c r="E113" i="45"/>
  <c r="E112" i="45"/>
  <c r="E111" i="45"/>
  <c r="E110" i="45"/>
  <c r="E109" i="45"/>
  <c r="E108" i="45"/>
  <c r="E107" i="45"/>
  <c r="E106" i="45"/>
  <c r="E105" i="45"/>
  <c r="E104" i="45"/>
  <c r="E103" i="45"/>
  <c r="E102" i="45"/>
  <c r="E101" i="45"/>
  <c r="E100" i="45"/>
  <c r="S93" i="45"/>
  <c r="R93" i="45"/>
  <c r="Y92" i="45"/>
  <c r="Y87" i="45"/>
  <c r="S84" i="45"/>
  <c r="R84" i="45"/>
  <c r="R82" i="45"/>
  <c r="S82" i="45" s="1"/>
  <c r="R81" i="45"/>
  <c r="S81" i="45" s="1"/>
  <c r="S69" i="45"/>
  <c r="S68" i="45"/>
  <c r="S83" i="45" s="1"/>
  <c r="R68" i="45"/>
  <c r="Y67" i="45"/>
  <c r="Y62" i="45"/>
  <c r="Y61" i="45"/>
  <c r="Y60" i="45"/>
  <c r="Y59" i="45"/>
  <c r="R57" i="45"/>
  <c r="S57" i="45" s="1"/>
  <c r="M57" i="45"/>
  <c r="M43" i="45"/>
  <c r="R25" i="45" s="1"/>
  <c r="Y35" i="45"/>
  <c r="Y34" i="45"/>
  <c r="Y33" i="45"/>
  <c r="Y32" i="45"/>
  <c r="Y31" i="45"/>
  <c r="Y30" i="45"/>
  <c r="Y29" i="45"/>
  <c r="R29" i="45"/>
  <c r="S29" i="45" s="1"/>
  <c r="Y28" i="45"/>
  <c r="S28" i="45"/>
  <c r="R28" i="45"/>
  <c r="Y27" i="45"/>
  <c r="Y26" i="45"/>
  <c r="S26" i="45"/>
  <c r="R26" i="45"/>
  <c r="Y223" i="44"/>
  <c r="S223" i="44"/>
  <c r="R223" i="44"/>
  <c r="S219" i="44"/>
  <c r="R219" i="44"/>
  <c r="S213" i="44"/>
  <c r="R213" i="44"/>
  <c r="S212" i="44"/>
  <c r="R212" i="44"/>
  <c r="S206" i="44"/>
  <c r="R206" i="44"/>
  <c r="S205" i="44"/>
  <c r="R205" i="44"/>
  <c r="S201" i="44"/>
  <c r="R201" i="44"/>
  <c r="Y200" i="44"/>
  <c r="E199" i="44"/>
  <c r="E198" i="44"/>
  <c r="E197" i="44"/>
  <c r="E196" i="44"/>
  <c r="E195" i="44"/>
  <c r="E194" i="44"/>
  <c r="E193" i="44"/>
  <c r="E192" i="44"/>
  <c r="E191" i="44"/>
  <c r="E190" i="44"/>
  <c r="E189" i="44"/>
  <c r="E188" i="44"/>
  <c r="E187" i="44"/>
  <c r="E186" i="44"/>
  <c r="E185" i="44"/>
  <c r="E184" i="44"/>
  <c r="E183" i="44"/>
  <c r="E182" i="44"/>
  <c r="E181" i="44"/>
  <c r="E180" i="44"/>
  <c r="E179" i="44"/>
  <c r="E178" i="44"/>
  <c r="E177" i="44"/>
  <c r="E176" i="44"/>
  <c r="E175" i="44"/>
  <c r="E174" i="44"/>
  <c r="E173" i="44"/>
  <c r="E172" i="44"/>
  <c r="E171" i="44"/>
  <c r="E170" i="44"/>
  <c r="E169" i="44"/>
  <c r="E168" i="44"/>
  <c r="E167" i="44"/>
  <c r="E166" i="44"/>
  <c r="E165" i="44"/>
  <c r="E164" i="44"/>
  <c r="E163" i="44"/>
  <c r="E162" i="44"/>
  <c r="E161" i="44"/>
  <c r="E160" i="44"/>
  <c r="E159" i="44"/>
  <c r="E158" i="44"/>
  <c r="E157" i="44"/>
  <c r="E156" i="44"/>
  <c r="E155" i="44"/>
  <c r="E154" i="44"/>
  <c r="E153" i="44"/>
  <c r="E152" i="44"/>
  <c r="E151" i="44"/>
  <c r="E150" i="44"/>
  <c r="E149" i="44"/>
  <c r="E148" i="44"/>
  <c r="E147" i="44"/>
  <c r="E146" i="44"/>
  <c r="E145" i="44"/>
  <c r="E144" i="44"/>
  <c r="E143" i="44"/>
  <c r="E142" i="44"/>
  <c r="E141" i="44"/>
  <c r="E140" i="44"/>
  <c r="E139" i="44"/>
  <c r="E138" i="44"/>
  <c r="E137" i="44"/>
  <c r="E136" i="44"/>
  <c r="E135" i="44"/>
  <c r="E134" i="44"/>
  <c r="E133" i="44"/>
  <c r="E132" i="44"/>
  <c r="E131" i="44"/>
  <c r="E130" i="44"/>
  <c r="E129" i="44"/>
  <c r="E128" i="44"/>
  <c r="E127" i="44"/>
  <c r="E126" i="44"/>
  <c r="E125" i="44"/>
  <c r="E124" i="44"/>
  <c r="E123" i="44"/>
  <c r="E122" i="44"/>
  <c r="E121" i="44"/>
  <c r="E120" i="44"/>
  <c r="E119" i="44"/>
  <c r="E118" i="44"/>
  <c r="E117" i="44"/>
  <c r="E116" i="44"/>
  <c r="E115" i="44"/>
  <c r="E114" i="44"/>
  <c r="E113" i="44"/>
  <c r="E112" i="44"/>
  <c r="E111" i="44"/>
  <c r="E110" i="44"/>
  <c r="E109" i="44"/>
  <c r="E108" i="44"/>
  <c r="E107" i="44"/>
  <c r="E106" i="44"/>
  <c r="E105" i="44"/>
  <c r="E104" i="44"/>
  <c r="E103" i="44"/>
  <c r="E102" i="44"/>
  <c r="E101" i="44"/>
  <c r="E100" i="44"/>
  <c r="R93" i="44"/>
  <c r="S93" i="44" s="1"/>
  <c r="Y92" i="44"/>
  <c r="Y87" i="44"/>
  <c r="R84" i="44"/>
  <c r="S84" i="44" s="1"/>
  <c r="S82" i="44"/>
  <c r="R82" i="44"/>
  <c r="S81" i="44"/>
  <c r="R81" i="44"/>
  <c r="S69" i="44"/>
  <c r="R68" i="44"/>
  <c r="S68" i="44" s="1"/>
  <c r="S83" i="44" s="1"/>
  <c r="Y67" i="44"/>
  <c r="Y62" i="44"/>
  <c r="Y61" i="44"/>
  <c r="Y60" i="44"/>
  <c r="Y59" i="44"/>
  <c r="S57" i="44"/>
  <c r="R57" i="44"/>
  <c r="M57" i="44"/>
  <c r="M43" i="44"/>
  <c r="Y36" i="44"/>
  <c r="Y35" i="44"/>
  <c r="Y34" i="44"/>
  <c r="Y33" i="44"/>
  <c r="Y32" i="44"/>
  <c r="Y31" i="44"/>
  <c r="Y30" i="44"/>
  <c r="Y29" i="44"/>
  <c r="S29" i="44"/>
  <c r="R29" i="44"/>
  <c r="Y28" i="44"/>
  <c r="R28" i="44"/>
  <c r="S28" i="44" s="1"/>
  <c r="Y27" i="44"/>
  <c r="Y26" i="44"/>
  <c r="R26" i="44"/>
  <c r="S26" i="44" s="1"/>
  <c r="R25" i="44"/>
  <c r="G233" i="44" s="1"/>
  <c r="Y223" i="43"/>
  <c r="R223" i="43"/>
  <c r="S223" i="43" s="1"/>
  <c r="R219" i="43"/>
  <c r="S219" i="43" s="1"/>
  <c r="R213" i="43"/>
  <c r="S213" i="43" s="1"/>
  <c r="R212" i="43"/>
  <c r="S212" i="43" s="1"/>
  <c r="R206" i="43"/>
  <c r="S206" i="43" s="1"/>
  <c r="R205" i="43"/>
  <c r="S205" i="43" s="1"/>
  <c r="R201" i="43"/>
  <c r="S201" i="43" s="1"/>
  <c r="Y200" i="43"/>
  <c r="E199" i="43"/>
  <c r="E198" i="43"/>
  <c r="E197" i="43"/>
  <c r="E196" i="43"/>
  <c r="E195" i="43"/>
  <c r="E194" i="43"/>
  <c r="E193" i="43"/>
  <c r="E192" i="43"/>
  <c r="E191" i="43"/>
  <c r="E190" i="43"/>
  <c r="E189" i="43"/>
  <c r="E188" i="43"/>
  <c r="E187" i="43"/>
  <c r="E186" i="43"/>
  <c r="E185" i="43"/>
  <c r="E184" i="43"/>
  <c r="E183" i="43"/>
  <c r="E182" i="43"/>
  <c r="E181" i="43"/>
  <c r="E180" i="43"/>
  <c r="E179" i="43"/>
  <c r="E178" i="43"/>
  <c r="E177" i="43"/>
  <c r="E176" i="43"/>
  <c r="E175" i="43"/>
  <c r="E174" i="43"/>
  <c r="E173" i="43"/>
  <c r="E172" i="43"/>
  <c r="E171" i="43"/>
  <c r="E170" i="43"/>
  <c r="E169" i="43"/>
  <c r="E168" i="43"/>
  <c r="E167" i="43"/>
  <c r="E166" i="43"/>
  <c r="E165" i="43"/>
  <c r="E164" i="43"/>
  <c r="E163" i="43"/>
  <c r="E162" i="43"/>
  <c r="E161" i="43"/>
  <c r="E160" i="43"/>
  <c r="E159" i="43"/>
  <c r="E158" i="43"/>
  <c r="E157" i="43"/>
  <c r="E156" i="43"/>
  <c r="E155" i="43"/>
  <c r="E154" i="43"/>
  <c r="E153" i="43"/>
  <c r="E152" i="43"/>
  <c r="E151" i="43"/>
  <c r="E150" i="43"/>
  <c r="E149" i="43"/>
  <c r="E148" i="43"/>
  <c r="E147" i="43"/>
  <c r="E146" i="43"/>
  <c r="E145" i="43"/>
  <c r="E144" i="43"/>
  <c r="E143" i="43"/>
  <c r="E142" i="43"/>
  <c r="E141" i="43"/>
  <c r="E140" i="43"/>
  <c r="E139" i="43"/>
  <c r="E138" i="43"/>
  <c r="E137" i="43"/>
  <c r="E136" i="43"/>
  <c r="E135" i="43"/>
  <c r="E134" i="43"/>
  <c r="E133" i="43"/>
  <c r="E132" i="43"/>
  <c r="E131" i="43"/>
  <c r="E130" i="43"/>
  <c r="E129" i="43"/>
  <c r="E128" i="43"/>
  <c r="E127" i="43"/>
  <c r="E126" i="43"/>
  <c r="E125" i="43"/>
  <c r="E124" i="43"/>
  <c r="E123" i="43"/>
  <c r="E122" i="43"/>
  <c r="E121" i="43"/>
  <c r="E120" i="43"/>
  <c r="E119" i="43"/>
  <c r="E118" i="43"/>
  <c r="E117" i="43"/>
  <c r="E116" i="43"/>
  <c r="E115" i="43"/>
  <c r="E114" i="43"/>
  <c r="E113" i="43"/>
  <c r="E112" i="43"/>
  <c r="E111" i="43"/>
  <c r="E110" i="43"/>
  <c r="E109" i="43"/>
  <c r="E108" i="43"/>
  <c r="E107" i="43"/>
  <c r="E106" i="43"/>
  <c r="E105" i="43"/>
  <c r="E104" i="43"/>
  <c r="E103" i="43"/>
  <c r="E102" i="43"/>
  <c r="E101" i="43"/>
  <c r="E100" i="43"/>
  <c r="S93" i="43"/>
  <c r="R93" i="43"/>
  <c r="Y92" i="43"/>
  <c r="Y87" i="43"/>
  <c r="S84" i="43"/>
  <c r="R84" i="43"/>
  <c r="S83" i="43"/>
  <c r="R82" i="43"/>
  <c r="S82" i="43" s="1"/>
  <c r="R81" i="43"/>
  <c r="S81" i="43" s="1"/>
  <c r="S69" i="43"/>
  <c r="S68" i="43"/>
  <c r="R68" i="43"/>
  <c r="Y67" i="43"/>
  <c r="Y62" i="43"/>
  <c r="Y61" i="43"/>
  <c r="Y60" i="43"/>
  <c r="Y59" i="43"/>
  <c r="R57" i="43"/>
  <c r="S57" i="43" s="1"/>
  <c r="M57" i="43"/>
  <c r="M43" i="43"/>
  <c r="Y36" i="43" s="1"/>
  <c r="Y35" i="43"/>
  <c r="Y34" i="43"/>
  <c r="Y33" i="43"/>
  <c r="Y32" i="43"/>
  <c r="Y31" i="43"/>
  <c r="Y30" i="43"/>
  <c r="Y29" i="43"/>
  <c r="R29" i="43"/>
  <c r="S29" i="43" s="1"/>
  <c r="Y28" i="43"/>
  <c r="S28" i="43"/>
  <c r="R28" i="43"/>
  <c r="Y27" i="43"/>
  <c r="Y26" i="43"/>
  <c r="S26" i="43"/>
  <c r="R26" i="43"/>
  <c r="Y223" i="42"/>
  <c r="S223" i="42"/>
  <c r="R223" i="42"/>
  <c r="S219" i="42"/>
  <c r="R219" i="42"/>
  <c r="S213" i="42"/>
  <c r="R213" i="42"/>
  <c r="S212" i="42"/>
  <c r="R212" i="42"/>
  <c r="S206" i="42"/>
  <c r="R206" i="42"/>
  <c r="S205" i="42"/>
  <c r="R205" i="42"/>
  <c r="S201" i="42"/>
  <c r="R201" i="42"/>
  <c r="Y200" i="42"/>
  <c r="E199" i="42"/>
  <c r="E198" i="42"/>
  <c r="E197" i="42"/>
  <c r="E196" i="42"/>
  <c r="E195" i="42"/>
  <c r="E194" i="42"/>
  <c r="E193" i="42"/>
  <c r="E192" i="42"/>
  <c r="E191" i="42"/>
  <c r="E190" i="42"/>
  <c r="E189" i="42"/>
  <c r="E188" i="42"/>
  <c r="E187" i="42"/>
  <c r="E186" i="42"/>
  <c r="E185" i="42"/>
  <c r="E184" i="42"/>
  <c r="E183" i="42"/>
  <c r="E182" i="42"/>
  <c r="E181" i="42"/>
  <c r="E180" i="42"/>
  <c r="E179" i="42"/>
  <c r="E178" i="42"/>
  <c r="E177" i="42"/>
  <c r="E176" i="42"/>
  <c r="E175" i="42"/>
  <c r="E174" i="42"/>
  <c r="E173" i="42"/>
  <c r="E172" i="42"/>
  <c r="E171" i="42"/>
  <c r="E170" i="42"/>
  <c r="E169" i="42"/>
  <c r="E168" i="42"/>
  <c r="E167" i="42"/>
  <c r="E166" i="42"/>
  <c r="E165" i="42"/>
  <c r="E164" i="42"/>
  <c r="E163" i="42"/>
  <c r="E162" i="42"/>
  <c r="E161" i="42"/>
  <c r="E160" i="42"/>
  <c r="E159" i="42"/>
  <c r="E158" i="42"/>
  <c r="E157" i="42"/>
  <c r="E156" i="42"/>
  <c r="E155" i="42"/>
  <c r="E154" i="42"/>
  <c r="E153" i="42"/>
  <c r="E152" i="42"/>
  <c r="E151" i="42"/>
  <c r="E150" i="42"/>
  <c r="E149" i="42"/>
  <c r="E148" i="42"/>
  <c r="E147" i="42"/>
  <c r="E146" i="42"/>
  <c r="E145" i="42"/>
  <c r="E144" i="42"/>
  <c r="E143" i="42"/>
  <c r="E142" i="42"/>
  <c r="E141" i="42"/>
  <c r="E140" i="42"/>
  <c r="E139" i="42"/>
  <c r="E138" i="42"/>
  <c r="E137" i="42"/>
  <c r="E136" i="42"/>
  <c r="E135" i="42"/>
  <c r="E134" i="42"/>
  <c r="E133" i="42"/>
  <c r="E132" i="42"/>
  <c r="E131" i="42"/>
  <c r="E130" i="42"/>
  <c r="E129" i="42"/>
  <c r="E128" i="42"/>
  <c r="E127" i="42"/>
  <c r="E126" i="42"/>
  <c r="E125" i="42"/>
  <c r="E124" i="42"/>
  <c r="E123" i="42"/>
  <c r="E122" i="42"/>
  <c r="E121" i="42"/>
  <c r="E120" i="42"/>
  <c r="E119" i="42"/>
  <c r="E118" i="42"/>
  <c r="E117" i="42"/>
  <c r="E116" i="42"/>
  <c r="E115" i="42"/>
  <c r="E114" i="42"/>
  <c r="E113" i="42"/>
  <c r="E112" i="42"/>
  <c r="E111" i="42"/>
  <c r="E110" i="42"/>
  <c r="E109" i="42"/>
  <c r="E108" i="42"/>
  <c r="E107" i="42"/>
  <c r="E106" i="42"/>
  <c r="E105" i="42"/>
  <c r="E104" i="42"/>
  <c r="E103" i="42"/>
  <c r="E102" i="42"/>
  <c r="E101" i="42"/>
  <c r="E100" i="42"/>
  <c r="R93" i="42"/>
  <c r="S93" i="42" s="1"/>
  <c r="Y92" i="42"/>
  <c r="Y87" i="42"/>
  <c r="R84" i="42"/>
  <c r="S84" i="42" s="1"/>
  <c r="S82" i="42"/>
  <c r="R82" i="42"/>
  <c r="S81" i="42"/>
  <c r="R81" i="42"/>
  <c r="S69" i="42"/>
  <c r="R68" i="42"/>
  <c r="S68" i="42" s="1"/>
  <c r="S83" i="42" s="1"/>
  <c r="Y67" i="42"/>
  <c r="Y62" i="42"/>
  <c r="Y61" i="42"/>
  <c r="Y60" i="42"/>
  <c r="Y59" i="42"/>
  <c r="S57" i="42"/>
  <c r="R57" i="42"/>
  <c r="M57" i="42"/>
  <c r="M43" i="42"/>
  <c r="Y36" i="42"/>
  <c r="Y35" i="42"/>
  <c r="Y34" i="42"/>
  <c r="Y33" i="42"/>
  <c r="Y32" i="42"/>
  <c r="Y31" i="42"/>
  <c r="Y30" i="42"/>
  <c r="Y29" i="42"/>
  <c r="S29" i="42"/>
  <c r="R29" i="42"/>
  <c r="Y28" i="42"/>
  <c r="R28" i="42"/>
  <c r="S28" i="42" s="1"/>
  <c r="Y27" i="42"/>
  <c r="Y26" i="42"/>
  <c r="R26" i="42"/>
  <c r="S26" i="42" s="1"/>
  <c r="R25" i="42"/>
  <c r="S25" i="42" s="1"/>
  <c r="Y223" i="41"/>
  <c r="R223" i="41"/>
  <c r="S223" i="41" s="1"/>
  <c r="R219" i="41"/>
  <c r="S219" i="41" s="1"/>
  <c r="R213" i="41"/>
  <c r="S213" i="41" s="1"/>
  <c r="R212" i="41"/>
  <c r="S212" i="41" s="1"/>
  <c r="R206" i="41"/>
  <c r="S206" i="41" s="1"/>
  <c r="R205" i="41"/>
  <c r="S205" i="41" s="1"/>
  <c r="R201" i="41"/>
  <c r="S201" i="41" s="1"/>
  <c r="Y200" i="41"/>
  <c r="E199" i="41"/>
  <c r="E198" i="41"/>
  <c r="E197" i="41"/>
  <c r="E196" i="41"/>
  <c r="E195" i="41"/>
  <c r="E194" i="41"/>
  <c r="E193" i="41"/>
  <c r="E192" i="41"/>
  <c r="E191" i="41"/>
  <c r="E190" i="41"/>
  <c r="E189" i="41"/>
  <c r="E188" i="41"/>
  <c r="E187" i="41"/>
  <c r="E186" i="41"/>
  <c r="E185" i="41"/>
  <c r="E184" i="41"/>
  <c r="E183" i="41"/>
  <c r="E182" i="41"/>
  <c r="E181" i="41"/>
  <c r="E180" i="41"/>
  <c r="E179" i="41"/>
  <c r="E178" i="41"/>
  <c r="E177" i="41"/>
  <c r="E176" i="41"/>
  <c r="E175" i="41"/>
  <c r="E174" i="41"/>
  <c r="E173" i="41"/>
  <c r="E172" i="41"/>
  <c r="E171" i="41"/>
  <c r="E170" i="41"/>
  <c r="E169" i="41"/>
  <c r="E168" i="41"/>
  <c r="E167" i="41"/>
  <c r="E166" i="41"/>
  <c r="E165" i="41"/>
  <c r="E164" i="41"/>
  <c r="E163" i="41"/>
  <c r="E162" i="41"/>
  <c r="E161" i="41"/>
  <c r="E160" i="41"/>
  <c r="E159" i="41"/>
  <c r="E158" i="41"/>
  <c r="E157" i="41"/>
  <c r="E156" i="41"/>
  <c r="E155" i="41"/>
  <c r="E154" i="41"/>
  <c r="E153" i="41"/>
  <c r="E152" i="41"/>
  <c r="E151" i="41"/>
  <c r="E150" i="41"/>
  <c r="E149" i="41"/>
  <c r="E148" i="41"/>
  <c r="E147" i="41"/>
  <c r="E146" i="41"/>
  <c r="E145" i="41"/>
  <c r="E144" i="41"/>
  <c r="E143" i="41"/>
  <c r="E142" i="41"/>
  <c r="E141" i="41"/>
  <c r="E140" i="41"/>
  <c r="E139" i="41"/>
  <c r="E138" i="41"/>
  <c r="E137" i="41"/>
  <c r="E136" i="41"/>
  <c r="E135" i="41"/>
  <c r="E134" i="41"/>
  <c r="E133" i="41"/>
  <c r="E132" i="41"/>
  <c r="E131" i="41"/>
  <c r="E130" i="41"/>
  <c r="E129" i="41"/>
  <c r="E128" i="41"/>
  <c r="E127" i="41"/>
  <c r="E126" i="41"/>
  <c r="E125" i="41"/>
  <c r="E124" i="41"/>
  <c r="E123" i="41"/>
  <c r="E122" i="41"/>
  <c r="E121" i="41"/>
  <c r="E120" i="41"/>
  <c r="E119" i="41"/>
  <c r="E118" i="41"/>
  <c r="E117" i="41"/>
  <c r="E116" i="41"/>
  <c r="E115" i="41"/>
  <c r="E114" i="41"/>
  <c r="E113" i="41"/>
  <c r="E112" i="41"/>
  <c r="E111" i="41"/>
  <c r="E110" i="41"/>
  <c r="E109" i="41"/>
  <c r="E108" i="41"/>
  <c r="E107" i="41"/>
  <c r="E106" i="41"/>
  <c r="E105" i="41"/>
  <c r="E104" i="41"/>
  <c r="E103" i="41"/>
  <c r="E102" i="41"/>
  <c r="E101" i="41"/>
  <c r="E100" i="41"/>
  <c r="S93" i="41"/>
  <c r="R93" i="41"/>
  <c r="Y92" i="41"/>
  <c r="Y87" i="41"/>
  <c r="S84" i="41"/>
  <c r="R84" i="41"/>
  <c r="R82" i="41"/>
  <c r="S82" i="41" s="1"/>
  <c r="R81" i="41"/>
  <c r="S81" i="41" s="1"/>
  <c r="S69" i="41"/>
  <c r="S68" i="41"/>
  <c r="S83" i="41" s="1"/>
  <c r="R68" i="41"/>
  <c r="Y67" i="41"/>
  <c r="Y62" i="41"/>
  <c r="Y61" i="41"/>
  <c r="Y60" i="41"/>
  <c r="Y59" i="41"/>
  <c r="R57" i="41"/>
  <c r="S57" i="41" s="1"/>
  <c r="M57" i="41"/>
  <c r="M43" i="41"/>
  <c r="R25" i="41" s="1"/>
  <c r="Y35" i="41"/>
  <c r="Y34" i="41"/>
  <c r="Y33" i="41"/>
  <c r="Y32" i="41"/>
  <c r="Y31" i="41"/>
  <c r="Y30" i="41"/>
  <c r="Y29" i="41"/>
  <c r="R29" i="41"/>
  <c r="S29" i="41" s="1"/>
  <c r="Y28" i="41"/>
  <c r="S28" i="41"/>
  <c r="R28" i="41"/>
  <c r="Y27" i="41"/>
  <c r="Y26" i="41"/>
  <c r="S26" i="41"/>
  <c r="R26" i="41"/>
  <c r="Y223" i="40"/>
  <c r="S223" i="40"/>
  <c r="R223" i="40"/>
  <c r="S219" i="40"/>
  <c r="R219" i="40"/>
  <c r="S213" i="40"/>
  <c r="R213" i="40"/>
  <c r="S212" i="40"/>
  <c r="R212" i="40"/>
  <c r="S206" i="40"/>
  <c r="R206" i="40"/>
  <c r="S205" i="40"/>
  <c r="R205" i="40"/>
  <c r="S201" i="40"/>
  <c r="R201" i="40"/>
  <c r="Y200" i="40"/>
  <c r="E199" i="40"/>
  <c r="E198" i="40"/>
  <c r="E197" i="40"/>
  <c r="E196" i="40"/>
  <c r="E195" i="40"/>
  <c r="E194" i="40"/>
  <c r="E193" i="40"/>
  <c r="E192" i="40"/>
  <c r="E191" i="40"/>
  <c r="E190" i="40"/>
  <c r="E189" i="40"/>
  <c r="E188" i="40"/>
  <c r="E187" i="40"/>
  <c r="E186" i="40"/>
  <c r="E185" i="40"/>
  <c r="E184" i="40"/>
  <c r="E183" i="40"/>
  <c r="E182" i="40"/>
  <c r="E181" i="40"/>
  <c r="E180" i="40"/>
  <c r="E179" i="40"/>
  <c r="E178" i="40"/>
  <c r="E177" i="40"/>
  <c r="E176" i="40"/>
  <c r="E175" i="40"/>
  <c r="E174" i="40"/>
  <c r="E173" i="40"/>
  <c r="E172" i="40"/>
  <c r="E171" i="40"/>
  <c r="E170" i="40"/>
  <c r="E169" i="40"/>
  <c r="E168" i="40"/>
  <c r="E167" i="40"/>
  <c r="E166" i="40"/>
  <c r="E165" i="40"/>
  <c r="E164" i="40"/>
  <c r="E163" i="40"/>
  <c r="E162" i="40"/>
  <c r="E161" i="40"/>
  <c r="E160" i="40"/>
  <c r="E159" i="40"/>
  <c r="E158" i="40"/>
  <c r="E157" i="40"/>
  <c r="E156" i="40"/>
  <c r="E155" i="40"/>
  <c r="E154" i="40"/>
  <c r="E153" i="40"/>
  <c r="E152" i="40"/>
  <c r="E151" i="40"/>
  <c r="E150" i="40"/>
  <c r="E149" i="40"/>
  <c r="E148" i="40"/>
  <c r="E147" i="40"/>
  <c r="E146" i="40"/>
  <c r="E145" i="40"/>
  <c r="E144" i="40"/>
  <c r="E143" i="40"/>
  <c r="E142" i="40"/>
  <c r="E141" i="40"/>
  <c r="E140" i="40"/>
  <c r="E139" i="40"/>
  <c r="E138" i="40"/>
  <c r="E137" i="40"/>
  <c r="E136" i="40"/>
  <c r="E135" i="40"/>
  <c r="E134" i="40"/>
  <c r="E133" i="40"/>
  <c r="E132" i="40"/>
  <c r="E131" i="40"/>
  <c r="E130" i="40"/>
  <c r="E129" i="40"/>
  <c r="E128" i="40"/>
  <c r="E127" i="40"/>
  <c r="E126" i="40"/>
  <c r="E125" i="40"/>
  <c r="E124" i="40"/>
  <c r="E123" i="40"/>
  <c r="E122" i="40"/>
  <c r="E121" i="40"/>
  <c r="E120" i="40"/>
  <c r="E119" i="40"/>
  <c r="E118" i="40"/>
  <c r="E117" i="40"/>
  <c r="E116" i="40"/>
  <c r="E115" i="40"/>
  <c r="E114" i="40"/>
  <c r="E113" i="40"/>
  <c r="E112" i="40"/>
  <c r="E111" i="40"/>
  <c r="E110" i="40"/>
  <c r="E109" i="40"/>
  <c r="E108" i="40"/>
  <c r="E107" i="40"/>
  <c r="E106" i="40"/>
  <c r="E105" i="40"/>
  <c r="E104" i="40"/>
  <c r="E103" i="40"/>
  <c r="E102" i="40"/>
  <c r="E101" i="40"/>
  <c r="E100" i="40"/>
  <c r="R93" i="40"/>
  <c r="S93" i="40" s="1"/>
  <c r="Y92" i="40"/>
  <c r="Y87" i="40"/>
  <c r="R84" i="40"/>
  <c r="S84" i="40" s="1"/>
  <c r="S82" i="40"/>
  <c r="R82" i="40"/>
  <c r="S81" i="40"/>
  <c r="R81" i="40"/>
  <c r="S69" i="40"/>
  <c r="R68" i="40"/>
  <c r="S68" i="40" s="1"/>
  <c r="S83" i="40" s="1"/>
  <c r="Y67" i="40"/>
  <c r="Y62" i="40"/>
  <c r="Y61" i="40"/>
  <c r="Y60" i="40"/>
  <c r="Y59" i="40"/>
  <c r="S57" i="40"/>
  <c r="R57" i="40"/>
  <c r="M57" i="40"/>
  <c r="M43" i="40"/>
  <c r="Y36" i="40"/>
  <c r="Y35" i="40"/>
  <c r="Y34" i="40"/>
  <c r="Y33" i="40"/>
  <c r="Y32" i="40"/>
  <c r="Y31" i="40"/>
  <c r="Y30" i="40"/>
  <c r="Y29" i="40"/>
  <c r="S29" i="40"/>
  <c r="R29" i="40"/>
  <c r="Y28" i="40"/>
  <c r="R28" i="40"/>
  <c r="S28" i="40" s="1"/>
  <c r="Y27" i="40"/>
  <c r="Y26" i="40"/>
  <c r="R26" i="40"/>
  <c r="S26" i="40" s="1"/>
  <c r="R25" i="40"/>
  <c r="G233" i="40" s="1"/>
  <c r="Y223" i="39"/>
  <c r="S223" i="39"/>
  <c r="R223" i="39"/>
  <c r="S219" i="39"/>
  <c r="R219" i="39"/>
  <c r="S213" i="39"/>
  <c r="R213" i="39"/>
  <c r="S212" i="39"/>
  <c r="R212" i="39"/>
  <c r="S206" i="39"/>
  <c r="R206" i="39"/>
  <c r="S205" i="39"/>
  <c r="R205" i="39"/>
  <c r="S201" i="39"/>
  <c r="R201" i="39"/>
  <c r="Y200" i="39"/>
  <c r="E199" i="39"/>
  <c r="E198" i="39"/>
  <c r="E197" i="39"/>
  <c r="E196" i="39"/>
  <c r="E195" i="39"/>
  <c r="E194" i="39"/>
  <c r="E193" i="39"/>
  <c r="E192" i="39"/>
  <c r="E191" i="39"/>
  <c r="E190" i="39"/>
  <c r="E189" i="39"/>
  <c r="E188" i="39"/>
  <c r="E187" i="39"/>
  <c r="E186" i="39"/>
  <c r="E185" i="39"/>
  <c r="E184" i="39"/>
  <c r="E183" i="39"/>
  <c r="E182" i="39"/>
  <c r="E181" i="39"/>
  <c r="E180" i="39"/>
  <c r="E179" i="39"/>
  <c r="E178" i="39"/>
  <c r="E177" i="39"/>
  <c r="E176" i="39"/>
  <c r="E175" i="39"/>
  <c r="E174" i="39"/>
  <c r="E173" i="39"/>
  <c r="E172" i="39"/>
  <c r="E171" i="39"/>
  <c r="E170" i="39"/>
  <c r="E169" i="39"/>
  <c r="E168" i="39"/>
  <c r="E167" i="39"/>
  <c r="E166" i="39"/>
  <c r="E165" i="39"/>
  <c r="E164" i="39"/>
  <c r="E163" i="39"/>
  <c r="E162" i="39"/>
  <c r="E161" i="39"/>
  <c r="E160" i="39"/>
  <c r="E159" i="39"/>
  <c r="E158" i="39"/>
  <c r="E157" i="39"/>
  <c r="E156" i="39"/>
  <c r="E155" i="39"/>
  <c r="E154" i="39"/>
  <c r="E153" i="39"/>
  <c r="E152" i="39"/>
  <c r="E151" i="39"/>
  <c r="E150" i="39"/>
  <c r="E149" i="39"/>
  <c r="E148" i="39"/>
  <c r="E147" i="39"/>
  <c r="E146" i="39"/>
  <c r="E145" i="39"/>
  <c r="E144" i="39"/>
  <c r="E143" i="39"/>
  <c r="E142" i="39"/>
  <c r="E141" i="39"/>
  <c r="E140" i="39"/>
  <c r="E139" i="39"/>
  <c r="E138" i="39"/>
  <c r="E137" i="39"/>
  <c r="E136" i="39"/>
  <c r="E135" i="39"/>
  <c r="E134" i="39"/>
  <c r="E133" i="39"/>
  <c r="E132" i="39"/>
  <c r="E131" i="39"/>
  <c r="E130" i="39"/>
  <c r="E129" i="39"/>
  <c r="E128" i="39"/>
  <c r="E127" i="39"/>
  <c r="E126" i="39"/>
  <c r="E125" i="39"/>
  <c r="E124" i="39"/>
  <c r="E123" i="39"/>
  <c r="E122" i="39"/>
  <c r="E121" i="39"/>
  <c r="E120" i="39"/>
  <c r="E119" i="39"/>
  <c r="E118" i="39"/>
  <c r="E117" i="39"/>
  <c r="E116" i="39"/>
  <c r="E115" i="39"/>
  <c r="E114" i="39"/>
  <c r="E113" i="39"/>
  <c r="E112" i="39"/>
  <c r="E111" i="39"/>
  <c r="E110" i="39"/>
  <c r="E109" i="39"/>
  <c r="E108" i="39"/>
  <c r="E107" i="39"/>
  <c r="E106" i="39"/>
  <c r="E105" i="39"/>
  <c r="E104" i="39"/>
  <c r="E103" i="39"/>
  <c r="E102" i="39"/>
  <c r="E101" i="39"/>
  <c r="E100" i="39"/>
  <c r="R93" i="39"/>
  <c r="S93" i="39" s="1"/>
  <c r="Y92" i="39"/>
  <c r="Y87" i="39"/>
  <c r="R84" i="39"/>
  <c r="S84" i="39" s="1"/>
  <c r="S82" i="39"/>
  <c r="R82" i="39"/>
  <c r="S81" i="39"/>
  <c r="R81" i="39"/>
  <c r="S69" i="39"/>
  <c r="R68" i="39"/>
  <c r="S68" i="39" s="1"/>
  <c r="S83" i="39" s="1"/>
  <c r="Y67" i="39"/>
  <c r="Y62" i="39"/>
  <c r="Y61" i="39"/>
  <c r="Y60" i="39"/>
  <c r="Y59" i="39"/>
  <c r="S57" i="39"/>
  <c r="R57" i="39"/>
  <c r="M57" i="39"/>
  <c r="M43" i="39"/>
  <c r="Y36" i="39"/>
  <c r="Y35" i="39"/>
  <c r="Y34" i="39"/>
  <c r="Y33" i="39"/>
  <c r="Y32" i="39"/>
  <c r="Y31" i="39"/>
  <c r="Y30" i="39"/>
  <c r="Y29" i="39"/>
  <c r="S29" i="39"/>
  <c r="R29" i="39"/>
  <c r="Y28" i="39"/>
  <c r="R28" i="39"/>
  <c r="S28" i="39" s="1"/>
  <c r="Y27" i="39"/>
  <c r="Y26" i="39"/>
  <c r="R26" i="39"/>
  <c r="S26" i="39" s="1"/>
  <c r="R25" i="39"/>
  <c r="G233" i="39" s="1"/>
  <c r="Y223" i="38"/>
  <c r="R223" i="38"/>
  <c r="S223" i="38" s="1"/>
  <c r="R219" i="38"/>
  <c r="S219" i="38" s="1"/>
  <c r="R213" i="38"/>
  <c r="S213" i="38" s="1"/>
  <c r="R212" i="38"/>
  <c r="S212" i="38" s="1"/>
  <c r="R206" i="38"/>
  <c r="S206" i="38" s="1"/>
  <c r="R205" i="38"/>
  <c r="S205" i="38" s="1"/>
  <c r="R201" i="38"/>
  <c r="S201" i="38" s="1"/>
  <c r="Y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S93" i="38"/>
  <c r="R93" i="38"/>
  <c r="Y92" i="38"/>
  <c r="Y87" i="38"/>
  <c r="S84" i="38"/>
  <c r="R84" i="38"/>
  <c r="S83" i="38"/>
  <c r="R82" i="38"/>
  <c r="S82" i="38" s="1"/>
  <c r="R81" i="38"/>
  <c r="S81" i="38" s="1"/>
  <c r="S69" i="38"/>
  <c r="S68" i="38"/>
  <c r="R68" i="38"/>
  <c r="Y67" i="38"/>
  <c r="Y62" i="38"/>
  <c r="Y61" i="38"/>
  <c r="Y60" i="38"/>
  <c r="Y59" i="38"/>
  <c r="R57" i="38"/>
  <c r="S57" i="38" s="1"/>
  <c r="M57" i="38"/>
  <c r="M43" i="38"/>
  <c r="R25" i="38" s="1"/>
  <c r="Y35" i="38"/>
  <c r="Y34" i="38"/>
  <c r="Y33" i="38"/>
  <c r="Y32" i="38"/>
  <c r="Y31" i="38"/>
  <c r="Y30" i="38"/>
  <c r="Y29" i="38"/>
  <c r="R29" i="38"/>
  <c r="S29" i="38" s="1"/>
  <c r="Y28" i="38"/>
  <c r="S28" i="38"/>
  <c r="R28" i="38"/>
  <c r="Y27" i="38"/>
  <c r="Y26" i="38"/>
  <c r="S26" i="38"/>
  <c r="R26" i="38"/>
  <c r="Y223" i="37"/>
  <c r="S223" i="37"/>
  <c r="R223" i="37"/>
  <c r="S219" i="37"/>
  <c r="R219" i="37"/>
  <c r="S213" i="37"/>
  <c r="R213" i="37"/>
  <c r="S212" i="37"/>
  <c r="R212" i="37"/>
  <c r="S206" i="37"/>
  <c r="R206" i="37"/>
  <c r="S205" i="37"/>
  <c r="R205" i="37"/>
  <c r="S201" i="37"/>
  <c r="R201" i="37"/>
  <c r="Y200" i="37"/>
  <c r="E199" i="37"/>
  <c r="E198" i="37"/>
  <c r="E197" i="37"/>
  <c r="E196" i="37"/>
  <c r="E195" i="37"/>
  <c r="E194" i="37"/>
  <c r="E193" i="37"/>
  <c r="E192" i="37"/>
  <c r="E191" i="37"/>
  <c r="E190" i="37"/>
  <c r="E189" i="37"/>
  <c r="E188" i="37"/>
  <c r="E187" i="37"/>
  <c r="E186" i="37"/>
  <c r="E185" i="37"/>
  <c r="E184" i="37"/>
  <c r="E183" i="37"/>
  <c r="E182" i="37"/>
  <c r="E181" i="37"/>
  <c r="E180" i="37"/>
  <c r="E179" i="37"/>
  <c r="E178" i="37"/>
  <c r="E177" i="37"/>
  <c r="E176" i="37"/>
  <c r="E175" i="37"/>
  <c r="E174" i="37"/>
  <c r="E173" i="37"/>
  <c r="E172" i="37"/>
  <c r="E171" i="37"/>
  <c r="E170" i="37"/>
  <c r="E169" i="37"/>
  <c r="E168" i="37"/>
  <c r="E167" i="37"/>
  <c r="E166" i="37"/>
  <c r="E165" i="37"/>
  <c r="E164" i="37"/>
  <c r="E163" i="37"/>
  <c r="E162" i="37"/>
  <c r="E161" i="37"/>
  <c r="E160" i="37"/>
  <c r="E159" i="37"/>
  <c r="E158" i="37"/>
  <c r="E157" i="37"/>
  <c r="E156" i="37"/>
  <c r="E155" i="37"/>
  <c r="E154" i="37"/>
  <c r="E153" i="37"/>
  <c r="E152" i="37"/>
  <c r="E151" i="37"/>
  <c r="E150" i="37"/>
  <c r="E149" i="37"/>
  <c r="E148" i="37"/>
  <c r="E147" i="37"/>
  <c r="E146" i="37"/>
  <c r="E145" i="37"/>
  <c r="E144" i="37"/>
  <c r="E143" i="37"/>
  <c r="E142" i="37"/>
  <c r="E141" i="37"/>
  <c r="E140" i="37"/>
  <c r="E139" i="37"/>
  <c r="E138" i="37"/>
  <c r="E137" i="37"/>
  <c r="E136" i="37"/>
  <c r="E135" i="37"/>
  <c r="E134" i="37"/>
  <c r="E133" i="37"/>
  <c r="E132" i="37"/>
  <c r="E131" i="37"/>
  <c r="E130" i="37"/>
  <c r="E129" i="37"/>
  <c r="E128" i="37"/>
  <c r="E127" i="37"/>
  <c r="E126" i="37"/>
  <c r="E125" i="37"/>
  <c r="E124" i="37"/>
  <c r="E123" i="37"/>
  <c r="E122" i="37"/>
  <c r="E121" i="37"/>
  <c r="E120" i="37"/>
  <c r="E119" i="37"/>
  <c r="E118" i="37"/>
  <c r="E117" i="37"/>
  <c r="E116" i="37"/>
  <c r="E115" i="37"/>
  <c r="E114" i="37"/>
  <c r="E113" i="37"/>
  <c r="E112" i="37"/>
  <c r="E111" i="37"/>
  <c r="E110" i="37"/>
  <c r="E109" i="37"/>
  <c r="E108" i="37"/>
  <c r="E107" i="37"/>
  <c r="E106" i="37"/>
  <c r="E105" i="37"/>
  <c r="E104" i="37"/>
  <c r="E103" i="37"/>
  <c r="E102" i="37"/>
  <c r="E101" i="37"/>
  <c r="E100" i="37"/>
  <c r="R93" i="37"/>
  <c r="S93" i="37" s="1"/>
  <c r="Y92" i="37"/>
  <c r="Y87" i="37"/>
  <c r="R84" i="37"/>
  <c r="S84" i="37" s="1"/>
  <c r="S82" i="37"/>
  <c r="R82" i="37"/>
  <c r="S81" i="37"/>
  <c r="R81" i="37"/>
  <c r="S69" i="37"/>
  <c r="R68" i="37"/>
  <c r="S68" i="37" s="1"/>
  <c r="S83" i="37" s="1"/>
  <c r="Y67" i="37"/>
  <c r="Y62" i="37"/>
  <c r="Y61" i="37"/>
  <c r="Y60" i="37"/>
  <c r="Y59" i="37"/>
  <c r="S57" i="37"/>
  <c r="R57" i="37"/>
  <c r="M57" i="37"/>
  <c r="M43" i="37"/>
  <c r="Y36" i="37"/>
  <c r="Y35" i="37"/>
  <c r="Y34" i="37"/>
  <c r="Y33" i="37"/>
  <c r="Y32" i="37"/>
  <c r="Y31" i="37"/>
  <c r="Y30" i="37"/>
  <c r="Y29" i="37"/>
  <c r="S29" i="37"/>
  <c r="R29" i="37"/>
  <c r="Y28" i="37"/>
  <c r="R28" i="37"/>
  <c r="S28" i="37" s="1"/>
  <c r="Y27" i="37"/>
  <c r="Y26" i="37"/>
  <c r="R26" i="37"/>
  <c r="S26" i="37" s="1"/>
  <c r="R25" i="37"/>
  <c r="S25" i="37" s="1"/>
  <c r="Y223" i="36"/>
  <c r="R223" i="36"/>
  <c r="S223" i="36" s="1"/>
  <c r="R219" i="36"/>
  <c r="S219" i="36" s="1"/>
  <c r="R213" i="36"/>
  <c r="S213" i="36" s="1"/>
  <c r="R212" i="36"/>
  <c r="S212" i="36" s="1"/>
  <c r="R206" i="36"/>
  <c r="S206" i="36" s="1"/>
  <c r="R205" i="36"/>
  <c r="S205" i="36" s="1"/>
  <c r="R201" i="36"/>
  <c r="S201" i="36" s="1"/>
  <c r="Y200" i="36"/>
  <c r="E199" i="36"/>
  <c r="E198" i="36"/>
  <c r="E197" i="36"/>
  <c r="E196" i="36"/>
  <c r="E195" i="36"/>
  <c r="E194" i="36"/>
  <c r="E193" i="36"/>
  <c r="E192" i="36"/>
  <c r="E191" i="36"/>
  <c r="E190" i="36"/>
  <c r="E189" i="36"/>
  <c r="E188" i="36"/>
  <c r="E187" i="36"/>
  <c r="E186" i="36"/>
  <c r="E185" i="36"/>
  <c r="E184" i="36"/>
  <c r="E183" i="36"/>
  <c r="E182" i="36"/>
  <c r="E181" i="36"/>
  <c r="E180" i="36"/>
  <c r="E179" i="36"/>
  <c r="E178" i="36"/>
  <c r="E177" i="36"/>
  <c r="E176" i="36"/>
  <c r="E175" i="36"/>
  <c r="E174" i="36"/>
  <c r="E173" i="36"/>
  <c r="E172" i="36"/>
  <c r="E171" i="36"/>
  <c r="E170" i="36"/>
  <c r="E169" i="36"/>
  <c r="E168" i="36"/>
  <c r="E167" i="36"/>
  <c r="E166" i="36"/>
  <c r="E165" i="36"/>
  <c r="E164" i="36"/>
  <c r="E163" i="36"/>
  <c r="E162" i="36"/>
  <c r="E161" i="36"/>
  <c r="E160" i="36"/>
  <c r="E159" i="36"/>
  <c r="E158" i="36"/>
  <c r="E157" i="36"/>
  <c r="E156" i="36"/>
  <c r="E155" i="36"/>
  <c r="E154" i="36"/>
  <c r="E153" i="36"/>
  <c r="E152" i="36"/>
  <c r="E151" i="36"/>
  <c r="E150" i="36"/>
  <c r="E149" i="36"/>
  <c r="E148" i="36"/>
  <c r="E147" i="36"/>
  <c r="E146" i="36"/>
  <c r="E145" i="36"/>
  <c r="E144" i="36"/>
  <c r="E143" i="36"/>
  <c r="E142" i="36"/>
  <c r="E141" i="36"/>
  <c r="E140" i="36"/>
  <c r="E139" i="36"/>
  <c r="E138" i="36"/>
  <c r="E137" i="36"/>
  <c r="E136" i="36"/>
  <c r="E135" i="36"/>
  <c r="E134" i="36"/>
  <c r="E133" i="36"/>
  <c r="E132" i="36"/>
  <c r="E131" i="36"/>
  <c r="E130" i="36"/>
  <c r="E129" i="36"/>
  <c r="E128" i="36"/>
  <c r="E127" i="36"/>
  <c r="E126" i="36"/>
  <c r="E125" i="36"/>
  <c r="E124" i="36"/>
  <c r="E123" i="36"/>
  <c r="E122" i="36"/>
  <c r="E121" i="36"/>
  <c r="E120" i="36"/>
  <c r="E119" i="36"/>
  <c r="E118" i="36"/>
  <c r="E117" i="36"/>
  <c r="E116" i="36"/>
  <c r="E115" i="36"/>
  <c r="E114" i="36"/>
  <c r="E113" i="36"/>
  <c r="E112" i="36"/>
  <c r="E111" i="36"/>
  <c r="E110" i="36"/>
  <c r="E109" i="36"/>
  <c r="E108" i="36"/>
  <c r="E107" i="36"/>
  <c r="E106" i="36"/>
  <c r="E105" i="36"/>
  <c r="E104" i="36"/>
  <c r="E103" i="36"/>
  <c r="E102" i="36"/>
  <c r="E101" i="36"/>
  <c r="E100" i="36"/>
  <c r="S93" i="36"/>
  <c r="R93" i="36"/>
  <c r="Y92" i="36"/>
  <c r="Y87" i="36"/>
  <c r="S84" i="36"/>
  <c r="R84" i="36"/>
  <c r="R82" i="36"/>
  <c r="S82" i="36" s="1"/>
  <c r="R81" i="36"/>
  <c r="S81" i="36" s="1"/>
  <c r="S69" i="36"/>
  <c r="S68" i="36"/>
  <c r="S83" i="36" s="1"/>
  <c r="R68" i="36"/>
  <c r="Y67" i="36"/>
  <c r="Y62" i="36"/>
  <c r="Y61" i="36"/>
  <c r="Y60" i="36"/>
  <c r="Y59" i="36"/>
  <c r="R57" i="36"/>
  <c r="S57" i="36" s="1"/>
  <c r="M57" i="36"/>
  <c r="M43" i="36"/>
  <c r="Y36" i="36" s="1"/>
  <c r="Y35" i="36"/>
  <c r="Y34" i="36"/>
  <c r="Y33" i="36"/>
  <c r="Y32" i="36"/>
  <c r="Y31" i="36"/>
  <c r="Y30" i="36"/>
  <c r="Y29" i="36"/>
  <c r="R29" i="36"/>
  <c r="S29" i="36" s="1"/>
  <c r="Y28" i="36"/>
  <c r="S28" i="36"/>
  <c r="R28" i="36"/>
  <c r="Y27" i="36"/>
  <c r="Y26" i="36"/>
  <c r="S26" i="36"/>
  <c r="R26" i="36"/>
  <c r="Y223" i="35"/>
  <c r="R223" i="35"/>
  <c r="S223" i="35" s="1"/>
  <c r="R219" i="35"/>
  <c r="S219" i="35" s="1"/>
  <c r="R213" i="35"/>
  <c r="S213" i="35" s="1"/>
  <c r="R212" i="35"/>
  <c r="S212" i="35" s="1"/>
  <c r="R206" i="35"/>
  <c r="S206" i="35" s="1"/>
  <c r="R205" i="35"/>
  <c r="S205" i="35" s="1"/>
  <c r="R201" i="35"/>
  <c r="S201" i="35" s="1"/>
  <c r="Y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R93" i="35"/>
  <c r="S93" i="35" s="1"/>
  <c r="Y92" i="35"/>
  <c r="Y87" i="35"/>
  <c r="R84" i="35"/>
  <c r="S84" i="35" s="1"/>
  <c r="S82" i="35"/>
  <c r="R82" i="35"/>
  <c r="R81" i="35"/>
  <c r="S81" i="35" s="1"/>
  <c r="S69" i="35"/>
  <c r="R68" i="35"/>
  <c r="S68" i="35" s="1"/>
  <c r="S83" i="35" s="1"/>
  <c r="Y67" i="35"/>
  <c r="Y62" i="35"/>
  <c r="Y61" i="35"/>
  <c r="Y60" i="35"/>
  <c r="Y59" i="35"/>
  <c r="S57" i="35"/>
  <c r="R57" i="35"/>
  <c r="M57" i="35"/>
  <c r="M43" i="35"/>
  <c r="Y36" i="35" s="1"/>
  <c r="Y35" i="35"/>
  <c r="Y34" i="35"/>
  <c r="Y33" i="35"/>
  <c r="Y32" i="35"/>
  <c r="Y31" i="35"/>
  <c r="Y30" i="35"/>
  <c r="Y29" i="35"/>
  <c r="S29" i="35"/>
  <c r="R29" i="35"/>
  <c r="Y28" i="35"/>
  <c r="S28" i="35"/>
  <c r="R28" i="35"/>
  <c r="Y27" i="35"/>
  <c r="Y26" i="35"/>
  <c r="S26" i="35"/>
  <c r="R26" i="35"/>
  <c r="Y223" i="34"/>
  <c r="R223" i="34"/>
  <c r="S223" i="34" s="1"/>
  <c r="S219" i="34"/>
  <c r="R219" i="34"/>
  <c r="R213" i="34"/>
  <c r="S213" i="34" s="1"/>
  <c r="S212" i="34"/>
  <c r="R212" i="34"/>
  <c r="R206" i="34"/>
  <c r="S206" i="34" s="1"/>
  <c r="S205" i="34"/>
  <c r="R205" i="34"/>
  <c r="R201" i="34"/>
  <c r="S201" i="34" s="1"/>
  <c r="Y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S93" i="34"/>
  <c r="R93" i="34"/>
  <c r="Y92" i="34"/>
  <c r="Y87" i="34"/>
  <c r="S84" i="34"/>
  <c r="R84" i="34"/>
  <c r="S83" i="34"/>
  <c r="S82" i="34"/>
  <c r="R82" i="34"/>
  <c r="R81" i="34"/>
  <c r="S81" i="34" s="1"/>
  <c r="S69" i="34"/>
  <c r="S68" i="34"/>
  <c r="R68" i="34"/>
  <c r="Y67" i="34"/>
  <c r="Y62" i="34"/>
  <c r="Y61" i="34"/>
  <c r="Y60" i="34"/>
  <c r="Y59" i="34"/>
  <c r="S57" i="34"/>
  <c r="R57" i="34"/>
  <c r="M57" i="34"/>
  <c r="M43" i="34"/>
  <c r="R25" i="34" s="1"/>
  <c r="Y36" i="34"/>
  <c r="Y35" i="34"/>
  <c r="Y34" i="34"/>
  <c r="Y33" i="34"/>
  <c r="Y32" i="34"/>
  <c r="Y31" i="34"/>
  <c r="Y30" i="34"/>
  <c r="Y29" i="34"/>
  <c r="S29" i="34"/>
  <c r="R29" i="34"/>
  <c r="Y28" i="34"/>
  <c r="R28" i="34"/>
  <c r="S28" i="34" s="1"/>
  <c r="Y27" i="34"/>
  <c r="Y26" i="34"/>
  <c r="R26" i="34"/>
  <c r="S26" i="34" s="1"/>
  <c r="Y223" i="33"/>
  <c r="R223" i="33"/>
  <c r="S223" i="33" s="1"/>
  <c r="R219" i="33"/>
  <c r="S219" i="33" s="1"/>
  <c r="R213" i="33"/>
  <c r="S213" i="33" s="1"/>
  <c r="R212" i="33"/>
  <c r="S212" i="33" s="1"/>
  <c r="R206" i="33"/>
  <c r="S206" i="33" s="1"/>
  <c r="R205" i="33"/>
  <c r="S205" i="33" s="1"/>
  <c r="R201" i="33"/>
  <c r="S201" i="33" s="1"/>
  <c r="Y200" i="33"/>
  <c r="E199" i="33"/>
  <c r="E198" i="33"/>
  <c r="E197" i="33"/>
  <c r="E196" i="33"/>
  <c r="E195" i="33"/>
  <c r="E194" i="33"/>
  <c r="E193" i="33"/>
  <c r="E192" i="33"/>
  <c r="E191" i="33"/>
  <c r="E190" i="33"/>
  <c r="E189" i="33"/>
  <c r="E188" i="33"/>
  <c r="E187" i="33"/>
  <c r="E186" i="33"/>
  <c r="E185" i="33"/>
  <c r="E184" i="33"/>
  <c r="E183" i="33"/>
  <c r="E182" i="33"/>
  <c r="E181" i="33"/>
  <c r="E180" i="33"/>
  <c r="E179" i="33"/>
  <c r="E178" i="33"/>
  <c r="E177" i="33"/>
  <c r="E176" i="33"/>
  <c r="E175" i="33"/>
  <c r="E174" i="33"/>
  <c r="E173" i="33"/>
  <c r="E172" i="33"/>
  <c r="E171" i="33"/>
  <c r="E170" i="33"/>
  <c r="E169" i="33"/>
  <c r="E168" i="33"/>
  <c r="E167" i="33"/>
  <c r="E166" i="33"/>
  <c r="E165" i="33"/>
  <c r="E164" i="33"/>
  <c r="E163" i="33"/>
  <c r="E162" i="33"/>
  <c r="E161" i="33"/>
  <c r="E160" i="33"/>
  <c r="E159" i="33"/>
  <c r="E158" i="33"/>
  <c r="E157" i="33"/>
  <c r="E156" i="33"/>
  <c r="E155" i="33"/>
  <c r="E154" i="33"/>
  <c r="E153" i="33"/>
  <c r="E152" i="33"/>
  <c r="E151" i="33"/>
  <c r="E150" i="33"/>
  <c r="E149" i="33"/>
  <c r="E148" i="33"/>
  <c r="E147" i="33"/>
  <c r="E146" i="33"/>
  <c r="E145" i="33"/>
  <c r="E144" i="33"/>
  <c r="E143" i="33"/>
  <c r="E142" i="33"/>
  <c r="E141" i="33"/>
  <c r="E140" i="33"/>
  <c r="E139" i="33"/>
  <c r="E138" i="33"/>
  <c r="E137" i="33"/>
  <c r="E136" i="33"/>
  <c r="E135" i="33"/>
  <c r="E134" i="33"/>
  <c r="E133" i="33"/>
  <c r="E132" i="33"/>
  <c r="E131" i="33"/>
  <c r="E130" i="33"/>
  <c r="E129" i="33"/>
  <c r="E128" i="33"/>
  <c r="E127" i="33"/>
  <c r="E126" i="33"/>
  <c r="E125" i="33"/>
  <c r="E124" i="33"/>
  <c r="E123" i="33"/>
  <c r="E122" i="33"/>
  <c r="E121" i="33"/>
  <c r="E120" i="33"/>
  <c r="E119" i="33"/>
  <c r="E118" i="33"/>
  <c r="E117" i="33"/>
  <c r="E116" i="33"/>
  <c r="E115" i="33"/>
  <c r="E114" i="33"/>
  <c r="E113" i="33"/>
  <c r="E112" i="33"/>
  <c r="E111" i="33"/>
  <c r="E110" i="33"/>
  <c r="E109" i="33"/>
  <c r="E108" i="33"/>
  <c r="E107" i="33"/>
  <c r="E106" i="33"/>
  <c r="E105" i="33"/>
  <c r="E104" i="33"/>
  <c r="E103" i="33"/>
  <c r="E102" i="33"/>
  <c r="E101" i="33"/>
  <c r="E100" i="33"/>
  <c r="R93" i="33"/>
  <c r="S93" i="33" s="1"/>
  <c r="Y92" i="33"/>
  <c r="Y87" i="33"/>
  <c r="R84" i="33"/>
  <c r="S84" i="33" s="1"/>
  <c r="S82" i="33"/>
  <c r="R82" i="33"/>
  <c r="R81" i="33"/>
  <c r="S81" i="33" s="1"/>
  <c r="S69" i="33"/>
  <c r="R68" i="33"/>
  <c r="S68" i="33" s="1"/>
  <c r="S83" i="33" s="1"/>
  <c r="Y67" i="33"/>
  <c r="Y62" i="33"/>
  <c r="Y61" i="33"/>
  <c r="Y60" i="33"/>
  <c r="Y59" i="33"/>
  <c r="R57" i="33"/>
  <c r="S57" i="33" s="1"/>
  <c r="M57" i="33"/>
  <c r="M43" i="33"/>
  <c r="Y36" i="33" s="1"/>
  <c r="Y35" i="33"/>
  <c r="Y34" i="33"/>
  <c r="Y33" i="33"/>
  <c r="Y32" i="33"/>
  <c r="Y31" i="33"/>
  <c r="Y30" i="33"/>
  <c r="Y29" i="33"/>
  <c r="R29" i="33"/>
  <c r="S29" i="33" s="1"/>
  <c r="Y28" i="33"/>
  <c r="S28" i="33"/>
  <c r="R28" i="33"/>
  <c r="Y27" i="33"/>
  <c r="Y26" i="33"/>
  <c r="R26" i="33"/>
  <c r="S26" i="33" s="1"/>
  <c r="Y27" i="2"/>
  <c r="F13" i="8" a="1"/>
  <c r="F27" i="8" a="1"/>
  <c r="F11" i="8" a="1"/>
  <c r="F10" i="8" a="1"/>
  <c r="F17" i="8" a="1"/>
  <c r="F24" i="8" a="1"/>
  <c r="F28" i="8" a="1"/>
  <c r="G233" i="48" l="1"/>
  <c r="S25" i="48"/>
  <c r="G233" i="50"/>
  <c r="S25" i="50"/>
  <c r="G233" i="53"/>
  <c r="S25" i="53"/>
  <c r="S25" i="55"/>
  <c r="G233" i="55"/>
  <c r="G233" i="49"/>
  <c r="S25" i="49"/>
  <c r="G233" i="52"/>
  <c r="S25" i="52"/>
  <c r="G233" i="54"/>
  <c r="S25" i="54"/>
  <c r="G233" i="51"/>
  <c r="Y36" i="55"/>
  <c r="Y36" i="50"/>
  <c r="Y36" i="54"/>
  <c r="R25" i="56"/>
  <c r="S25" i="45"/>
  <c r="G233" i="45"/>
  <c r="G233" i="41"/>
  <c r="S25" i="41"/>
  <c r="G233" i="42"/>
  <c r="G233" i="46"/>
  <c r="S25" i="40"/>
  <c r="Y36" i="41"/>
  <c r="R25" i="43"/>
  <c r="S25" i="44"/>
  <c r="Y36" i="45"/>
  <c r="R25" i="47"/>
  <c r="S25" i="38"/>
  <c r="G233" i="38"/>
  <c r="R25" i="36"/>
  <c r="Y36" i="38"/>
  <c r="G233" i="37"/>
  <c r="S25" i="39"/>
  <c r="S25" i="34"/>
  <c r="G233" i="34"/>
  <c r="R25" i="35"/>
  <c r="R25" i="33"/>
  <c r="F27" i="8"/>
  <c r="F17" i="8"/>
  <c r="F13" i="8"/>
  <c r="F11" i="8"/>
  <c r="F28" i="8"/>
  <c r="F24" i="8"/>
  <c r="F10" i="8"/>
  <c r="Y87" i="2"/>
  <c r="Y67" i="2"/>
  <c r="Y60" i="2"/>
  <c r="Y59" i="2"/>
  <c r="M43" i="2"/>
  <c r="Y36" i="2" s="1"/>
  <c r="Y35" i="2"/>
  <c r="Y34" i="2"/>
  <c r="Y33" i="2"/>
  <c r="Y32" i="2"/>
  <c r="Y31" i="2"/>
  <c r="Y30" i="2"/>
  <c r="Y29" i="2"/>
  <c r="Y28" i="2"/>
  <c r="Y26" i="2"/>
  <c r="F9" i="8" a="1"/>
  <c r="G18" i="8" a="1"/>
  <c r="G17" i="8" a="1"/>
  <c r="G25" i="8" a="1"/>
  <c r="F15" i="8" a="1"/>
  <c r="G9" i="8" a="1"/>
  <c r="G11" i="8" a="1"/>
  <c r="G10" i="8" a="1"/>
  <c r="F21" i="8" a="1"/>
  <c r="F19" i="8" a="1"/>
  <c r="G13" i="8" a="1"/>
  <c r="F25" i="8" a="1"/>
  <c r="G12" i="8" a="1"/>
  <c r="G23" i="8" a="1"/>
  <c r="G28" i="8" a="1"/>
  <c r="F23" i="8" a="1"/>
  <c r="F18" i="8" a="1"/>
  <c r="F7" i="8" a="1"/>
  <c r="G7" i="8" a="1"/>
  <c r="F14" i="8" a="1"/>
  <c r="G14" i="8" a="1"/>
  <c r="G19" i="8" a="1"/>
  <c r="G21" i="8" a="1"/>
  <c r="G27" i="8" a="1"/>
  <c r="F12" i="8" a="1"/>
  <c r="G24" i="8" a="1"/>
  <c r="G15" i="8" a="1"/>
  <c r="G233" i="56" l="1"/>
  <c r="S25" i="56"/>
  <c r="G233" i="43"/>
  <c r="S25" i="43"/>
  <c r="G233" i="47"/>
  <c r="S25" i="47"/>
  <c r="G233" i="36"/>
  <c r="S25" i="36"/>
  <c r="G233" i="35"/>
  <c r="S25" i="35"/>
  <c r="G233" i="33"/>
  <c r="S25" i="33"/>
  <c r="F7" i="8"/>
  <c r="F9" i="8"/>
  <c r="F12" i="8"/>
  <c r="F14" i="8"/>
  <c r="F15" i="8"/>
  <c r="F18" i="8"/>
  <c r="F19" i="8"/>
  <c r="F21" i="8"/>
  <c r="F23" i="8"/>
  <c r="F25" i="8"/>
  <c r="G12" i="8"/>
  <c r="G11" i="8"/>
  <c r="G27" i="8"/>
  <c r="G13" i="8"/>
  <c r="G24" i="8"/>
  <c r="G14" i="8"/>
  <c r="G21" i="8"/>
  <c r="G28" i="8"/>
  <c r="G25" i="8"/>
  <c r="G19" i="8"/>
  <c r="G15" i="8"/>
  <c r="G17" i="8"/>
  <c r="G10" i="8"/>
  <c r="G7" i="8"/>
  <c r="G18" i="8"/>
  <c r="G23" i="8"/>
  <c r="G9" i="8"/>
  <c r="R68" i="2"/>
  <c r="F29" i="8" a="1"/>
  <c r="G29" i="8" a="1"/>
  <c r="F20" i="8" a="1"/>
  <c r="F16" i="8" a="1"/>
  <c r="G16" i="8" a="1"/>
  <c r="F22" i="8" a="1"/>
  <c r="G8" i="8" a="1"/>
  <c r="G26" i="8" a="1"/>
  <c r="F26" i="8" a="1"/>
  <c r="F8" i="8" a="1"/>
  <c r="G6" i="8" a="1"/>
  <c r="G20" i="8" a="1"/>
  <c r="G22" i="8" a="1"/>
  <c r="F6" i="8" a="1"/>
  <c r="F6" i="8" l="1"/>
  <c r="G6" i="8"/>
  <c r="F8" i="8"/>
  <c r="G8" i="8"/>
  <c r="F16" i="8"/>
  <c r="G16" i="8"/>
  <c r="F20" i="8"/>
  <c r="G20" i="8"/>
  <c r="F22" i="8"/>
  <c r="G22" i="8"/>
  <c r="F26" i="8"/>
  <c r="G26" i="8"/>
  <c r="F29" i="8"/>
  <c r="G29" i="8"/>
  <c r="R26" i="2"/>
  <c r="D17" i="8" a="1"/>
  <c r="E11" i="8" a="1"/>
  <c r="C12" i="8" a="1"/>
  <c r="C7" i="8" a="1"/>
  <c r="C20" i="8" a="1"/>
  <c r="D27" i="8" a="1"/>
  <c r="D24" i="8" a="1"/>
  <c r="D15" i="8" a="1"/>
  <c r="D26" i="8" a="1"/>
  <c r="D6" i="8" a="1"/>
  <c r="C26" i="8" a="1"/>
  <c r="D19" i="8" a="1"/>
  <c r="C19" i="8" a="1"/>
  <c r="D16" i="8" a="1"/>
  <c r="C18" i="8" a="1"/>
  <c r="E7" i="8" a="1"/>
  <c r="D12" i="8" a="1"/>
  <c r="C10" i="8" a="1"/>
  <c r="C17" i="8" a="1"/>
  <c r="C14" i="8" a="1"/>
  <c r="D28" i="8" a="1"/>
  <c r="C23" i="8" a="1"/>
  <c r="D20" i="8" a="1"/>
  <c r="D22" i="8" a="1"/>
  <c r="E15" i="8" a="1"/>
  <c r="D5" i="8" a="1"/>
  <c r="C27" i="8" a="1"/>
  <c r="E24" i="8" a="1"/>
  <c r="C28" i="8" a="1"/>
  <c r="D29" i="8" a="1"/>
  <c r="D9" i="8" a="1"/>
  <c r="C25" i="8" a="1"/>
  <c r="C21" i="8" a="1"/>
  <c r="E6" i="8" a="1"/>
  <c r="C11" i="8" a="1"/>
  <c r="E25" i="8" a="1"/>
  <c r="D23" i="8" a="1"/>
  <c r="C13" i="8" a="1"/>
  <c r="E16" i="8" a="1"/>
  <c r="E18" i="8" a="1"/>
  <c r="C9" i="8" a="1"/>
  <c r="E28" i="8" a="1"/>
  <c r="E8" i="8" a="1"/>
  <c r="E13" i="8" a="1"/>
  <c r="E22" i="8" a="1"/>
  <c r="E27" i="8" a="1"/>
  <c r="E29" i="8" a="1"/>
  <c r="E17" i="8" a="1"/>
  <c r="E20" i="8" a="1"/>
  <c r="C16" i="8" a="1"/>
  <c r="E19" i="8" a="1"/>
  <c r="D7" i="8" a="1"/>
  <c r="E21" i="8" a="1"/>
  <c r="D10" i="8" a="1"/>
  <c r="D18" i="8" a="1"/>
  <c r="C6" i="8" a="1"/>
  <c r="C22" i="8" a="1"/>
  <c r="E5" i="8" a="1"/>
  <c r="E9" i="8" a="1"/>
  <c r="C8" i="8" a="1"/>
  <c r="D21" i="8" a="1"/>
  <c r="E14" i="8" a="1"/>
  <c r="D25" i="8" a="1"/>
  <c r="E26" i="8" a="1"/>
  <c r="C24" i="8" a="1"/>
  <c r="C5" i="8" a="1"/>
  <c r="E12" i="8" a="1"/>
  <c r="D11" i="8" a="1"/>
  <c r="D8" i="8" a="1"/>
  <c r="D13" i="8" a="1"/>
  <c r="E10" i="8" a="1"/>
  <c r="D14" i="8" a="1"/>
  <c r="C15" i="8" a="1"/>
  <c r="C29" i="8" a="1"/>
  <c r="E23" i="8" a="1"/>
  <c r="C16" i="8" l="1"/>
  <c r="E7" i="8"/>
  <c r="E28" i="8"/>
  <c r="E26" i="8"/>
  <c r="E24" i="8"/>
  <c r="E22" i="8"/>
  <c r="E20" i="8"/>
  <c r="E18" i="8"/>
  <c r="E16" i="8"/>
  <c r="E14" i="8"/>
  <c r="E12" i="8"/>
  <c r="E10" i="8"/>
  <c r="E6" i="8"/>
  <c r="E8" i="8"/>
  <c r="E29" i="8"/>
  <c r="E27" i="8"/>
  <c r="E25" i="8"/>
  <c r="E23" i="8"/>
  <c r="E21" i="8"/>
  <c r="E19" i="8"/>
  <c r="E17" i="8"/>
  <c r="E15" i="8"/>
  <c r="E13" i="8"/>
  <c r="E11" i="8"/>
  <c r="E9" i="8"/>
  <c r="E5" i="8"/>
  <c r="D28" i="8"/>
  <c r="D26" i="8"/>
  <c r="D24" i="8"/>
  <c r="D22" i="8"/>
  <c r="D20" i="8"/>
  <c r="D18" i="8"/>
  <c r="D16" i="8"/>
  <c r="D14" i="8"/>
  <c r="D12" i="8"/>
  <c r="D10" i="8"/>
  <c r="D8" i="8"/>
  <c r="D6" i="8"/>
  <c r="D29" i="8"/>
  <c r="D27" i="8"/>
  <c r="D25" i="8"/>
  <c r="D23" i="8"/>
  <c r="D21" i="8"/>
  <c r="D19" i="8"/>
  <c r="D17" i="8"/>
  <c r="D15" i="8"/>
  <c r="D13" i="8"/>
  <c r="D11" i="8"/>
  <c r="D9" i="8"/>
  <c r="D7" i="8"/>
  <c r="D5" i="8"/>
  <c r="C28" i="8"/>
  <c r="C26" i="8"/>
  <c r="C24" i="8"/>
  <c r="C22" i="8"/>
  <c r="C20" i="8"/>
  <c r="C18" i="8"/>
  <c r="C14" i="8"/>
  <c r="C12" i="8"/>
  <c r="C10" i="8"/>
  <c r="C8" i="8"/>
  <c r="C6" i="8"/>
  <c r="C29" i="8"/>
  <c r="C27" i="8"/>
  <c r="C25" i="8"/>
  <c r="C23" i="8"/>
  <c r="C21" i="8"/>
  <c r="C19" i="8"/>
  <c r="C17" i="8"/>
  <c r="C15" i="8"/>
  <c r="C13" i="8"/>
  <c r="C11" i="8"/>
  <c r="C9" i="8"/>
  <c r="C7" i="8"/>
  <c r="C5" i="8"/>
  <c r="R223" i="2" l="1"/>
  <c r="R213" i="2"/>
  <c r="R212" i="2"/>
  <c r="R206" i="2"/>
  <c r="R201" i="2"/>
  <c r="R57" i="2"/>
  <c r="R28"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R205" i="2" l="1"/>
  <c r="R93" i="2"/>
  <c r="R29" i="2" l="1"/>
  <c r="R81" i="2"/>
  <c r="R82" i="2"/>
  <c r="R84" i="2"/>
  <c r="R219" i="2"/>
  <c r="S219" i="2" l="1"/>
  <c r="S223" i="2"/>
  <c r="S26" i="2"/>
  <c r="R25" i="2" l="1"/>
  <c r="G233" i="2" s="1"/>
  <c r="M57" i="2"/>
  <c r="G5" i="8" a="1"/>
  <c r="F5" i="8" a="1"/>
  <c r="F5" i="8" l="1"/>
  <c r="G5" i="8"/>
  <c r="Y223" i="2"/>
  <c r="S213" i="2"/>
  <c r="S212" i="2"/>
  <c r="S205" i="2" l="1"/>
  <c r="S201" i="2"/>
  <c r="Y200" i="2"/>
  <c r="E100" i="2"/>
  <c r="S206" i="2" l="1"/>
  <c r="S69" i="2" l="1"/>
  <c r="Y92" i="2"/>
  <c r="S82" i="2"/>
  <c r="S81" i="2"/>
  <c r="S57" i="2"/>
  <c r="S29" i="2"/>
  <c r="S28" i="2"/>
  <c r="S84" i="2" l="1"/>
  <c r="S93" i="2"/>
  <c r="S68" i="2"/>
  <c r="S83" i="2" s="1"/>
  <c r="Y62" i="2" l="1"/>
  <c r="Y61" i="2"/>
  <c r="S2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tc={A39D78F1-E629-440B-B889-349FCF8CD977}</author>
  </authors>
  <commentList>
    <comment ref="J219" authorId="0" shapeId="0" xr:uid="{A39D78F1-E629-440B-B889-349FCF8CD977}">
      <text>
        <t>[Comentario encadenado]
Su versión de Excel le permite leer este comentario encadenado; sin embargo, las ediciones que se apliquen se quitarán si el archivo se abre en una versión más reciente de Excel. Más información: https://go.microsoft.com/fwlink/?linkid=870924
Comentario:
    CPD, Explotació sistemes, CAU i nosaltres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<sst xmlns="http://schemas.openxmlformats.org/spreadsheetml/2006/main" count="11194" uniqueCount="542">
  <si>
    <t>Espais reservats per a respondre</t>
  </si>
  <si>
    <t>Espais automàtics (no respondre)</t>
  </si>
  <si>
    <t>Fitxa de Tractament</t>
  </si>
  <si>
    <t>A. INFORMACIÓ GENERAL</t>
  </si>
  <si>
    <t>Òrgan administratiu responsable</t>
  </si>
  <si>
    <t>B. ACTIVITAT DE TRACTAMENT</t>
  </si>
  <si>
    <t>B.1</t>
  </si>
  <si>
    <t>B.2</t>
  </si>
  <si>
    <t>X</t>
  </si>
  <si>
    <t>Dades de caràcter identificatiu</t>
  </si>
  <si>
    <t>Categories especials de dades o dades sensibles</t>
  </si>
  <si>
    <t>Característiques personals</t>
  </si>
  <si>
    <t>Circumstàncies socials</t>
  </si>
  <si>
    <t>Detalls d'ocupació professionals</t>
  </si>
  <si>
    <t>Acadèmiques i professionals</t>
  </si>
  <si>
    <t>NIF / DNI / Passaport / NIE</t>
  </si>
  <si>
    <t>Opinions polítiques</t>
  </si>
  <si>
    <t>Estat Civil</t>
  </si>
  <si>
    <t>Allotjament o habitatge</t>
  </si>
  <si>
    <t>Cos, escala</t>
  </si>
  <si>
    <t>Formació i titulacions</t>
  </si>
  <si>
    <t>Adreça postal o electrònica</t>
  </si>
  <si>
    <t>Afiliació sindical</t>
  </si>
  <si>
    <t>Dades familiars</t>
  </si>
  <si>
    <t>Situació militar</t>
  </si>
  <si>
    <t>Categoria, grau</t>
  </si>
  <si>
    <t>Historial acadèmic</t>
  </si>
  <si>
    <t>Imatge / veu</t>
  </si>
  <si>
    <t>Conviccions religioses o filosòfiques</t>
  </si>
  <si>
    <t>Data de naixement</t>
  </si>
  <si>
    <t>Propietats o possessions</t>
  </si>
  <si>
    <t>Experiència professional</t>
  </si>
  <si>
    <t>Núm. SS / Mutualitat</t>
  </si>
  <si>
    <t>Origen racial o ètnic</t>
  </si>
  <si>
    <t>Lloc de naixement</t>
  </si>
  <si>
    <t>Aficions i estils de vida</t>
  </si>
  <si>
    <t>Historial laboral</t>
  </si>
  <si>
    <t>Col·legis o associacions professionals</t>
  </si>
  <si>
    <t>Telèfon</t>
  </si>
  <si>
    <t>Vida o orientació sexual</t>
  </si>
  <si>
    <t>Edat</t>
  </si>
  <si>
    <t>Clubs i associacions</t>
  </si>
  <si>
    <t>Dades no econòmiques de nòmina</t>
  </si>
  <si>
    <t>Marques Físiques</t>
  </si>
  <si>
    <t>Salut mèdica o mental</t>
  </si>
  <si>
    <t>Sexe</t>
  </si>
  <si>
    <t>Llicències, permisos, autoritzacions</t>
  </si>
  <si>
    <t>Nom i cognoms</t>
  </si>
  <si>
    <t>Dades genètiques</t>
  </si>
  <si>
    <t>Nacionalitat</t>
  </si>
  <si>
    <t>Econòmics, financers i d'assegurances</t>
  </si>
  <si>
    <t>Signatura electrònica</t>
  </si>
  <si>
    <t>Necessitats educatives especials</t>
  </si>
  <si>
    <t>Llengua Materna</t>
  </si>
  <si>
    <t>Transaccions de béns i serveis</t>
  </si>
  <si>
    <t>Signatura manuscrita</t>
  </si>
  <si>
    <t>Discapacitats físiques o intel·lectuals</t>
  </si>
  <si>
    <t>Llengua, idioma</t>
  </si>
  <si>
    <t>Informació comercial</t>
  </si>
  <si>
    <t>Targeta Sanitària</t>
  </si>
  <si>
    <t>Estat fisiològic</t>
  </si>
  <si>
    <t>Altres tipus de dades</t>
  </si>
  <si>
    <t>Identificadors únics (IP, MAC...)</t>
  </si>
  <si>
    <t>Condemnes o infraccions penals</t>
  </si>
  <si>
    <t>Característiques físiques o antropomètriques</t>
  </si>
  <si>
    <t>Varietat de Dades</t>
  </si>
  <si>
    <t>Geolocalització</t>
  </si>
  <si>
    <t>Infraccions administratives</t>
  </si>
  <si>
    <t>Número de registre personal</t>
  </si>
  <si>
    <t>Biomètriques (identificació unívoca)</t>
  </si>
  <si>
    <t>Biomètriques</t>
  </si>
  <si>
    <t>Ingressos, rendes</t>
  </si>
  <si>
    <t>Hipoteques</t>
  </si>
  <si>
    <t>Béns subministrats</t>
  </si>
  <si>
    <t>Activitats i negocis</t>
  </si>
  <si>
    <t>Inversions, patrimoni</t>
  </si>
  <si>
    <t>Subsidis, beneficis</t>
  </si>
  <si>
    <t>Béns rebuts</t>
  </si>
  <si>
    <t>Llicències comercials</t>
  </si>
  <si>
    <t>Crèdits, préstecs, avals</t>
  </si>
  <si>
    <t>Historial financer</t>
  </si>
  <si>
    <t>Transaccions financeres</t>
  </si>
  <si>
    <t>Subscripcions a publicacions</t>
  </si>
  <si>
    <t>Dades bancàries</t>
  </si>
  <si>
    <t>Targetes de crèdit</t>
  </si>
  <si>
    <t>Compensacions, indemnitzacions</t>
  </si>
  <si>
    <t>Creacions artístiques, científiques…</t>
  </si>
  <si>
    <t>Assegurances</t>
  </si>
  <si>
    <t>Solvència patrimonial</t>
  </si>
  <si>
    <t>Dades de nòmina</t>
  </si>
  <si>
    <t>Impostos, deduccions</t>
  </si>
  <si>
    <t>Plans de pensió, jubilació</t>
  </si>
  <si>
    <t>C. CARACTERÍSTIQUES DE L'ACTIVITAT DE TRACTAMENT</t>
  </si>
  <si>
    <t>Volumetria d’interessats afectats per l’activitat de tractament</t>
  </si>
  <si>
    <t>Durada o permanència de l'activitat de tractament</t>
  </si>
  <si>
    <t>Extensió geogràfica de l'activitat de tractament (en quant a la ubicació geogràfica de l'interessat)</t>
  </si>
  <si>
    <t>De 0 a 50.000 interessats</t>
  </si>
  <si>
    <t>Menys de 3 mesos</t>
  </si>
  <si>
    <t>Àmbit Local / Nacional</t>
  </si>
  <si>
    <t>0-5 dades de cada interessat</t>
  </si>
  <si>
    <t>Número de persones</t>
  </si>
  <si>
    <t>Entre 3 mesos i 2 anys</t>
  </si>
  <si>
    <t>Àmbit Europeu</t>
  </si>
  <si>
    <t>Durada o permanència</t>
  </si>
  <si>
    <t>De 100.001 a 1.000.000 interessats</t>
  </si>
  <si>
    <t>Entre 2 anys i 10 anys</t>
  </si>
  <si>
    <t>Àmbit Mundial</t>
  </si>
  <si>
    <t>L'extensió geogràfica</t>
  </si>
  <si>
    <t>Més de 1.000.000 interessats</t>
  </si>
  <si>
    <t>Indefinit</t>
  </si>
  <si>
    <t>Volumetria</t>
  </si>
  <si>
    <t>Més de 40 dades de cada interessat</t>
  </si>
  <si>
    <t>D. DESCRIPCIÓ I FINALITATS DE L'ACTIVITAT DE TRACTAMENT</t>
  </si>
  <si>
    <t>D.1</t>
  </si>
  <si>
    <t>Contador finalitats</t>
  </si>
  <si>
    <t>Gestió de personal</t>
  </si>
  <si>
    <t>Gestió cadastral</t>
  </si>
  <si>
    <t>Promoció ocupació</t>
  </si>
  <si>
    <t>Toxicomanies</t>
  </si>
  <si>
    <t>Foment d'activitats culturals</t>
  </si>
  <si>
    <t>Gestió de nòmina</t>
  </si>
  <si>
    <t>Relacions comercials</t>
  </si>
  <si>
    <t>Relacions laborals</t>
  </si>
  <si>
    <t>Accés a l'habitatge</t>
  </si>
  <si>
    <t>Patrimoni històric, artístic</t>
  </si>
  <si>
    <t>Promoció de serveis (serveis proactius)</t>
  </si>
  <si>
    <t>Regulació mercats financers</t>
  </si>
  <si>
    <t>Inspecció i protecció social</t>
  </si>
  <si>
    <t>Altres serveis socials</t>
  </si>
  <si>
    <t>Fons d'acció social</t>
  </si>
  <si>
    <t>Defensa competència</t>
  </si>
  <si>
    <t>Formació ocupacional</t>
  </si>
  <si>
    <t>Gestió i control sanitari</t>
  </si>
  <si>
    <t>Padró d'habitants</t>
  </si>
  <si>
    <t>Oposicions, concursos</t>
  </si>
  <si>
    <t>Procediments judicials</t>
  </si>
  <si>
    <t>Prestació atur</t>
  </si>
  <si>
    <t>Riscos laborals</t>
  </si>
  <si>
    <t>Registres de fe pública</t>
  </si>
  <si>
    <t>Prestació garantia salarial</t>
  </si>
  <si>
    <t>Investigació epidemiològica</t>
  </si>
  <si>
    <t>Enquestes sociològiques i d'opinió</t>
  </si>
  <si>
    <t>Control horari</t>
  </si>
  <si>
    <t>Prestacions assistència social</t>
  </si>
  <si>
    <t>Procediments i registres administratius</t>
  </si>
  <si>
    <t>Incompatibilitats</t>
  </si>
  <si>
    <t>Tramitació d'indults</t>
  </si>
  <si>
    <t>Educació infantil, primària</t>
  </si>
  <si>
    <t>Atenció ciutadana</t>
  </si>
  <si>
    <t>Patrimoni alts càrrecs</t>
  </si>
  <si>
    <t>Protecció civil</t>
  </si>
  <si>
    <t>Ensenyament secundari</t>
  </si>
  <si>
    <t>Autoritzacions, permisos</t>
  </si>
  <si>
    <t>Recaptació tributària</t>
  </si>
  <si>
    <t>Seguretat viària</t>
  </si>
  <si>
    <t>Ensenyament superior</t>
  </si>
  <si>
    <t>Control d'accés a edificis</t>
  </si>
  <si>
    <t>Gestió econòmica</t>
  </si>
  <si>
    <t>Accions en matèria de seguretat pública (penals, administratives, etc.)</t>
  </si>
  <si>
    <t>Estudis artístics i idiomes</t>
  </si>
  <si>
    <t>Publicacions</t>
  </si>
  <si>
    <t>Facturació</t>
  </si>
  <si>
    <t>Gestió penitenciària</t>
  </si>
  <si>
    <t>Promoció social de la dona</t>
  </si>
  <si>
    <t>Educació especial</t>
  </si>
  <si>
    <t>Gestió de sancions</t>
  </si>
  <si>
    <t>Gestió fiscal</t>
  </si>
  <si>
    <t>Joventut</t>
  </si>
  <si>
    <t>Beques i ajuts a l'estudi</t>
  </si>
  <si>
    <t>Estadístiques internes</t>
  </si>
  <si>
    <t>Deute públic, tresoreria</t>
  </si>
  <si>
    <t>Visats de residència</t>
  </si>
  <si>
    <t>Protecció de menors</t>
  </si>
  <si>
    <t>Esports</t>
  </si>
  <si>
    <t>Serveis de certificació</t>
  </si>
  <si>
    <t>E. COL·LECTIUS D'INTERESSATS</t>
  </si>
  <si>
    <t>Contador categories d'interessats</t>
  </si>
  <si>
    <t>Empleats</t>
  </si>
  <si>
    <t>Càrrecs públics</t>
  </si>
  <si>
    <t>Proveïdors</t>
  </si>
  <si>
    <t>Propietaris o Arrendataris</t>
  </si>
  <si>
    <t>Ciutadans i Residents</t>
  </si>
  <si>
    <t>Estudiants</t>
  </si>
  <si>
    <t>Associats o membres</t>
  </si>
  <si>
    <t>Sol·licitants</t>
  </si>
  <si>
    <t>Contribuents i subjectes obligats</t>
  </si>
  <si>
    <t>Demandants d'ocupació</t>
  </si>
  <si>
    <t>Representants Legals</t>
  </si>
  <si>
    <t>Immigrants</t>
  </si>
  <si>
    <t>Beneficiaris</t>
  </si>
  <si>
    <t>Contador de Col·lectius vulnerables</t>
  </si>
  <si>
    <t>Menors (&lt;14)</t>
  </si>
  <si>
    <t>Presos o expresidiaris</t>
  </si>
  <si>
    <t>Altres col·lectius vulnerables (indicar quins):</t>
  </si>
  <si>
    <t>Sol·licitants d'asil</t>
  </si>
  <si>
    <t>Persones que accedeixen a serveis socials</t>
  </si>
  <si>
    <t>Pacients</t>
  </si>
  <si>
    <t>F.4</t>
  </si>
  <si>
    <t>H. NIVELL DE MESURES DE SEGURETAT</t>
  </si>
  <si>
    <t>H.1</t>
  </si>
  <si>
    <t>B.A</t>
  </si>
  <si>
    <t>B.B</t>
  </si>
  <si>
    <t>Dades biomètriques (identificació unívoca)</t>
  </si>
  <si>
    <t>B.C</t>
  </si>
  <si>
    <t>B.D</t>
  </si>
  <si>
    <t>Activitat de tractament a gran escala</t>
  </si>
  <si>
    <t>C.A</t>
  </si>
  <si>
    <t>Tipologia de finalitats i usos previstos de l’activitat de tractament</t>
  </si>
  <si>
    <t>D.A</t>
  </si>
  <si>
    <t>D.B</t>
  </si>
  <si>
    <t>D.C</t>
  </si>
  <si>
    <t>D.D</t>
  </si>
  <si>
    <t>Elaboració de perfils</t>
  </si>
  <si>
    <t>Decisions automatitzades</t>
  </si>
  <si>
    <t>Observació sistemàtica</t>
  </si>
  <si>
    <t>E.A</t>
  </si>
  <si>
    <t>Col·lectius d’interessats</t>
  </si>
  <si>
    <t>Noves tecnologies o ús innovador</t>
  </si>
  <si>
    <t>Combinació de conjunts de dades</t>
  </si>
  <si>
    <t>F.A</t>
  </si>
  <si>
    <t>F.B</t>
  </si>
  <si>
    <t>F.C</t>
  </si>
  <si>
    <t>G.A</t>
  </si>
  <si>
    <t>G.B</t>
  </si>
  <si>
    <t>G.C</t>
  </si>
  <si>
    <t>Període de conservació de dades</t>
  </si>
  <si>
    <t>Nombre d’unitats administratives que accedeixen</t>
  </si>
  <si>
    <t>Nombre de comunicacions de dades</t>
  </si>
  <si>
    <t>Nombre d’encarregats de tractament</t>
  </si>
  <si>
    <t>G.D</t>
  </si>
  <si>
    <t>Transferències fora l’Espai Econòmic Europeu</t>
  </si>
  <si>
    <t>Tractament que impedeix drets</t>
  </si>
  <si>
    <t>Element de risc</t>
  </si>
  <si>
    <t>ALT</t>
  </si>
  <si>
    <t>MITJÀ</t>
  </si>
  <si>
    <t>BÀSIC</t>
  </si>
  <si>
    <t>Context i indicacions d'ús</t>
  </si>
  <si>
    <t xml:space="preserve">L'origen de la informació presentada prové del recull de dades facilitades pels Responsables del Tractament a través de les Fitxes de Tractament. </t>
  </si>
  <si>
    <r>
      <t xml:space="preserve">Aquest document està format per tres pestanyes, l'actual </t>
    </r>
    <r>
      <rPr>
        <b/>
        <sz val="11"/>
        <color theme="1"/>
        <rFont val="Helvetica"/>
      </rPr>
      <t>"Context i ús"</t>
    </r>
    <r>
      <rPr>
        <sz val="11"/>
        <color theme="1"/>
        <rFont val="Helvetica"/>
      </rPr>
      <t xml:space="preserve">, que dóna les instruccions d'ús del mateix, una d'ús intern, </t>
    </r>
    <r>
      <rPr>
        <b/>
        <sz val="11"/>
        <color theme="1"/>
        <rFont val="Helvetica"/>
      </rPr>
      <t>"Gestió Interna"</t>
    </r>
    <r>
      <rPr>
        <sz val="11"/>
        <color theme="1"/>
        <rFont val="Helvetica"/>
      </rPr>
      <t xml:space="preserve">, i una altra que conté el </t>
    </r>
    <r>
      <rPr>
        <b/>
        <sz val="11"/>
        <color theme="1"/>
        <rFont val="Helvetica"/>
      </rPr>
      <t>"Registre Activitats Tractaments"</t>
    </r>
    <r>
      <rPr>
        <sz val="11"/>
        <color theme="1"/>
        <rFont val="Helvetica"/>
      </rPr>
      <t xml:space="preserve">. </t>
    </r>
  </si>
  <si>
    <r>
      <t xml:space="preserve">El contingut que s'inclou a la pestanya </t>
    </r>
    <r>
      <rPr>
        <b/>
        <sz val="11"/>
        <color theme="1"/>
        <rFont val="Helvetica"/>
      </rPr>
      <t xml:space="preserve">"Registre Activitats Tractaments" </t>
    </r>
    <r>
      <rPr>
        <sz val="11"/>
        <color theme="1"/>
        <rFont val="Helvetica"/>
      </rPr>
      <t xml:space="preserve">fa referència específicament al que preveu l'article 30 RGPD referent al Registre d'Activitats del Tractament i té com objectiu servir al Responsable del Tractament com inventari dels seus tractaments i per facilitar la seva publicació, si escau. </t>
    </r>
  </si>
  <si>
    <t>A continuació s'inclou una descripció dels diferents camps que es troben a les pestanyes esmentades:</t>
  </si>
  <si>
    <t>Gestió interna</t>
  </si>
  <si>
    <t>Nom del camp</t>
  </si>
  <si>
    <t>Descripció del camp</t>
  </si>
  <si>
    <t>Camp d'ús intern o Publicable</t>
  </si>
  <si>
    <t>[Fitxa]</t>
  </si>
  <si>
    <t>Indica el nom del fitxer físic que recull les Fitxes de Tractament.</t>
  </si>
  <si>
    <t>Camp d'ús intern</t>
  </si>
  <si>
    <t>[Pestanya]</t>
  </si>
  <si>
    <t>Representa el número de pestanya del fitxer físic que recull les Fitxes de Tractament on està descrita l'activitat del tractament en concret.</t>
  </si>
  <si>
    <t>[Activitat]</t>
  </si>
  <si>
    <t xml:space="preserve">Indica el nom de cada una de les activitats de tractament avaluades. </t>
  </si>
  <si>
    <t>Registre Activitats Tractaments</t>
  </si>
  <si>
    <t>[Responsable del Tractament]</t>
  </si>
  <si>
    <t>Informa el Responsable del Tractament, que es la entitat que determina les finalitats i mitjans del tractament.</t>
  </si>
  <si>
    <t>Publicable</t>
  </si>
  <si>
    <t xml:space="preserve">Indica el nom de cada una de les activitats de tractament. </t>
  </si>
  <si>
    <t>[Delegat de Protecció de Dades]</t>
  </si>
  <si>
    <t>Presenta el nom del Delegat de Protecció de Dades designat.</t>
  </si>
  <si>
    <t>[Òrgan administratiu responsable]</t>
  </si>
  <si>
    <t>Indica el nom de l'ens administratiu que gestiona cada una de les activitats de tractament.</t>
  </si>
  <si>
    <t>[Categories de Dades Tractades]</t>
  </si>
  <si>
    <t>Mostra la tipologias de dades tractades en cada una de les activitats de tractament.</t>
  </si>
  <si>
    <t>[Finalitat de l'activitat de tractament]</t>
  </si>
  <si>
    <t xml:space="preserve">Presenta una descripció de l'objectiu perseguit per cada una de les activitats de tractament. </t>
  </si>
  <si>
    <t>[Categories d'interessats]</t>
  </si>
  <si>
    <t xml:space="preserve">Inclou la descripció d'aquells col·lectius d'afectats dels que es tracten dades personals. </t>
  </si>
  <si>
    <t>[Col·lectius vulnerables]</t>
  </si>
  <si>
    <t xml:space="preserve">Inclou la descripció d'aquells col·lectius d'afectats vulnerables dels que es tracten dades personals. </t>
  </si>
  <si>
    <t>[Període de conservació]</t>
  </si>
  <si>
    <t>Representa el període etablert de retenció de les dades.</t>
  </si>
  <si>
    <t>[Categories de destinataris (cessionaris)]</t>
  </si>
  <si>
    <t xml:space="preserve">Indica les categories de cessionaris als quals s'efectuen comunicacions de dades. </t>
  </si>
  <si>
    <t>[Categories de destinataris (encarregats tractament)]</t>
  </si>
  <si>
    <t xml:space="preserve">Descriu les categories d'encarregats que són aquelles entitats que tracten dades per compte del responsable per a cada activitat del tractament. </t>
  </si>
  <si>
    <t>[Llistat de països transferències fora d'EEE]</t>
  </si>
  <si>
    <t xml:space="preserve">Identificació dels països de fora de l'Espai Econòmic Europeu on s'efectuen transferències. </t>
  </si>
  <si>
    <t>[Mesures de Seguretat aplicables]</t>
  </si>
  <si>
    <t>Presenta una referència al Marc de Ciberseguretat per a la Protecció de Dades (MCPD), que descriu les mesures de seguretat adoptades per la Generalitat de Catalunya segons el nivell de risc atribuït al tractament de dades.</t>
  </si>
  <si>
    <t>[Base Legal]</t>
  </si>
  <si>
    <t>Identificació de la Base legitimadora del tractament.</t>
  </si>
  <si>
    <t>Gestió Interna</t>
  </si>
  <si>
    <t>Aquesta informació és d'ús intern del Responsable del Tractament.</t>
  </si>
  <si>
    <t>ID</t>
  </si>
  <si>
    <t>Fitxa</t>
  </si>
  <si>
    <t>Pestanya</t>
  </si>
  <si>
    <t>Activitat</t>
  </si>
  <si>
    <t>Registre d'Activitats de Tractament</t>
  </si>
  <si>
    <t>Responsable del Tractament</t>
  </si>
  <si>
    <t>Delegat de Protecció de Dades</t>
  </si>
  <si>
    <t>Categories de Dades Tractades</t>
  </si>
  <si>
    <t>Finalitat de l'activitat de tractament</t>
  </si>
  <si>
    <t>Categories d'interessats</t>
  </si>
  <si>
    <t>Col·lectius vulnerables</t>
  </si>
  <si>
    <t>Període de conservació</t>
  </si>
  <si>
    <t>Categories cessionaris</t>
  </si>
  <si>
    <t>Categories encarregats de tractament</t>
  </si>
  <si>
    <t>Llistats països transferències fora d’EEE</t>
  </si>
  <si>
    <t>Mesures de Seguretat aplicables</t>
  </si>
  <si>
    <t>Base legal</t>
  </si>
  <si>
    <t>Continguts</t>
  </si>
  <si>
    <t>Secció</t>
  </si>
  <si>
    <t>Descripció</t>
  </si>
  <si>
    <t>Resum d’Activitats</t>
  </si>
  <si>
    <t>Aquesta Secció conté un qüestionari de preguntes sobre l’activitat de tractament.</t>
  </si>
  <si>
    <t>S'haurà de completar per l'Àrea o Servei de l'entitat amb la informació sobre l’entitat i el personal vinculat a l’activitat de tractament.</t>
  </si>
  <si>
    <t>S'haurà de completar amb la informació sobre la identificació de l’activitat de tractament i les dades personals objecte de tractament.</t>
  </si>
  <si>
    <t>S'haurà de completar amb la informació sobre la volumetria de dades personals objecte de tractament i d’interessats, entre d’altres.</t>
  </si>
  <si>
    <t>S'haurà de completar amb la informació sobre en què consisteix l’activitat de tractament i els diferents usos de les dades personals objecte de tractament.</t>
  </si>
  <si>
    <t>S'haurà de completar amb la informació sobre la tipologia d’interessats relacionats amb l’activitat de tractament.</t>
  </si>
  <si>
    <t>S'haurà de completar amb la informació sobre els sistemes de tractament de les dades personals, l’ús de solucions tecnològiques i el període de conservació de dites dades.</t>
  </si>
  <si>
    <t>S'haurà de completar amb la informació sobre els tercers que accedeixen a les dades personals objecte de tractament.</t>
  </si>
  <si>
    <t>A partir de la informació proporcionada en els apartats anteriors en aquest apartat s'incorporarà el nivell de risc del tractament segons el càcul realitzat automàticament aplicant els criteris de risc establerts al Marc de Ciberseguretat per a la Protecció de Dades (MCPD).</t>
  </si>
  <si>
    <t>Informació del document</t>
  </si>
  <si>
    <t>Títol</t>
  </si>
  <si>
    <t>Fitxer físic</t>
  </si>
  <si>
    <t>Versió</t>
  </si>
  <si>
    <t>Redactat / Revisat per</t>
  </si>
  <si>
    <t>Aprovat per</t>
  </si>
  <si>
    <t>Data aprovació</t>
  </si>
  <si>
    <t>Data publicació</t>
  </si>
  <si>
    <t>1.0</t>
  </si>
  <si>
    <t>Àrea de Compliment Normatiu</t>
  </si>
  <si>
    <t>Comitè de Direcció del CESICAT</t>
  </si>
  <si>
    <t>13/12/2017</t>
  </si>
  <si>
    <t>Registre de canvis</t>
  </si>
  <si>
    <r>
      <t>V</t>
    </r>
    <r>
      <rPr>
        <b/>
        <sz val="11"/>
        <color theme="0"/>
        <rFont val="Calibri"/>
        <family val="2"/>
        <scheme val="minor"/>
      </rPr>
      <t>ersió</t>
    </r>
  </si>
  <si>
    <t>Motiu del canvi</t>
  </si>
  <si>
    <t>Data modificació</t>
  </si>
  <si>
    <t>6.4</t>
  </si>
  <si>
    <t>Versió inicial</t>
  </si>
  <si>
    <t>6.5</t>
  </si>
  <si>
    <t>Correcció programació apartat C.1 per reflectir criteris MCPD i canvi terminològic apartat D.2</t>
  </si>
  <si>
    <t>6.6</t>
  </si>
  <si>
    <t>Nota informativa</t>
  </si>
  <si>
    <t>Resum d'activitats</t>
  </si>
  <si>
    <t>Nivell de Risc</t>
  </si>
  <si>
    <t xml:space="preserve">   ALT</t>
  </si>
  <si>
    <t xml:space="preserve">   MITJÀ</t>
  </si>
  <si>
    <t xml:space="preserve">   BÀSIC</t>
  </si>
  <si>
    <t>Data última modificació del tractament:</t>
  </si>
  <si>
    <t>Unitat responsable:</t>
  </si>
  <si>
    <t>F. CONTEXT DEL TRACTAMENT</t>
  </si>
  <si>
    <t>F.1</t>
  </si>
  <si>
    <t>Sistema de tractament</t>
  </si>
  <si>
    <t>Dins o Fora de Model TIC</t>
  </si>
  <si>
    <t>Codi de l'aplicació informàtica, ruta ofimàtica o ubicació del paper</t>
  </si>
  <si>
    <t>Nom de l'aplicació informàtica o tipus d'entorn ofimàtic (tipus arxius, contingut)</t>
  </si>
  <si>
    <t>Paper</t>
  </si>
  <si>
    <t>Dins de model</t>
  </si>
  <si>
    <t>Entorn Ofimàtic</t>
  </si>
  <si>
    <t>Fora de model</t>
  </si>
  <si>
    <t>Aplicació Informàtica</t>
  </si>
  <si>
    <t>Contador solucions tecnològiques</t>
  </si>
  <si>
    <t>Tècniques genètiques</t>
  </si>
  <si>
    <t>Dispositius Biomètrics</t>
  </si>
  <si>
    <t>Dispositius mèdics connectats</t>
  </si>
  <si>
    <t>Desenvolupament i construcció i ciutats intel·ligents (Smart Cities)</t>
  </si>
  <si>
    <t>Altres (indicar quina):</t>
  </si>
  <si>
    <t>Videovigilància</t>
  </si>
  <si>
    <t>Blockchain</t>
  </si>
  <si>
    <t>Utilització d'etiquetes de radiofreqüència</t>
  </si>
  <si>
    <t>Utilització d'aeronaus no tripulades (drons)</t>
  </si>
  <si>
    <t>Mineria de Dades</t>
  </si>
  <si>
    <t>Internet de les coses (Internet of Things)</t>
  </si>
  <si>
    <t>F.5</t>
  </si>
  <si>
    <t>G. MODEL DE TRACTAMENT</t>
  </si>
  <si>
    <t>G.3</t>
  </si>
  <si>
    <t>Registres públics</t>
  </si>
  <si>
    <t>Organitzacions o persones  directament relacionades  amb el responsable</t>
  </si>
  <si>
    <t>Administracions públiques amb competència en la matèria</t>
  </si>
  <si>
    <t>Organismes de la Unió Europea</t>
  </si>
  <si>
    <t>Notaris i procuradors</t>
  </si>
  <si>
    <t>Bancs, caixes d'estalvi  i caixes rurals</t>
  </si>
  <si>
    <t>Altres (indicar quines):</t>
  </si>
  <si>
    <t>Serveis d'assessorament legal</t>
  </si>
  <si>
    <t>Activitats formatives</t>
  </si>
  <si>
    <t>Digitalització de documents</t>
  </si>
  <si>
    <t>Serveis de revisions mèdiques</t>
  </si>
  <si>
    <t>Serveis informàtics</t>
  </si>
  <si>
    <t>Serveis de seguretat</t>
  </si>
  <si>
    <t>Prestació ordinària de serveis</t>
  </si>
  <si>
    <t>Contar safe countries</t>
  </si>
  <si>
    <t>Consulta aquesta informació en l'enllaç.</t>
  </si>
  <si>
    <t>N/A</t>
  </si>
  <si>
    <t>Perfil o càrrec</t>
  </si>
  <si>
    <t>Número de telèfon</t>
  </si>
  <si>
    <t xml:space="preserve">E-mail </t>
  </si>
  <si>
    <t>Addicionalment, indicar les altres unitats accessibles de la pròpia entitat:</t>
  </si>
  <si>
    <t>Addicionalment, indicar els cessionaris:</t>
  </si>
  <si>
    <t>Addicionalment, indicar els encarregats del tractament:</t>
  </si>
  <si>
    <t>Addicionalment, indicar el periode de conservació concret establert:</t>
  </si>
  <si>
    <t>Addicionalment, indicar les entitats destinatàries de les transferències internacionals:</t>
  </si>
  <si>
    <t>Categories especials de dades o dades sensibles ★</t>
  </si>
  <si>
    <t>Altres categories especials de dades ★</t>
  </si>
  <si>
    <t>Varietat de Dades ★</t>
  </si>
  <si>
    <t>Econòmics, financers i d'assegurances ★</t>
  </si>
  <si>
    <t xml:space="preserve">
C.1
★</t>
  </si>
  <si>
    <t>Data de creació del tractament:</t>
  </si>
  <si>
    <t xml:space="preserve">
D.2
★</t>
  </si>
  <si>
    <t xml:space="preserve">
D.3
★</t>
  </si>
  <si>
    <t xml:space="preserve">
D.4
★</t>
  </si>
  <si>
    <t xml:space="preserve">
D.5
★</t>
  </si>
  <si>
    <t xml:space="preserve">
D.6
★</t>
  </si>
  <si>
    <t xml:space="preserve">
E.1
★</t>
  </si>
  <si>
    <t xml:space="preserve">
F.2
★</t>
  </si>
  <si>
    <t xml:space="preserve">
F.3
★</t>
  </si>
  <si>
    <t xml:space="preserve">
G.6
★</t>
  </si>
  <si>
    <t>Fitxer o tractament origen:</t>
  </si>
  <si>
    <t>Llocs de treball, càrrec</t>
  </si>
  <si>
    <t>Volumetria de dades personals objecte de tractament</t>
  </si>
  <si>
    <t>De 50.001 a 100.000 interessats</t>
  </si>
  <si>
    <t>6-10 dades de cada interessat</t>
  </si>
  <si>
    <t>11-20 dades de cada interessat</t>
  </si>
  <si>
    <t xml:space="preserve">21-40 dades de cada interessat </t>
  </si>
  <si>
    <t>Immigració</t>
  </si>
  <si>
    <t>Gent gran</t>
  </si>
  <si>
    <t>Altres finalitats (indicar quina):</t>
  </si>
  <si>
    <t>Víctimes de violència de gènere, descendents o persones a càrrec seu</t>
  </si>
  <si>
    <t>Dades massives (Big Data)</t>
  </si>
  <si>
    <t>Emmagatzematge de dades en format cloud no corporatiu</t>
  </si>
  <si>
    <t>Nivell de seguretat</t>
  </si>
  <si>
    <t>Actualització per respondre a canvis normatius i interpretatius, així com per incorporar un major grau d'automatització i flexibilitat.</t>
  </si>
  <si>
    <t>Nivell de mesures de seguretat final</t>
  </si>
  <si>
    <r>
      <t xml:space="preserve">Identificador únic:
</t>
    </r>
    <r>
      <rPr>
        <i/>
        <sz val="11"/>
        <rFont val="Calibri"/>
        <family val="2"/>
      </rPr>
      <t>No pot ser modificat</t>
    </r>
  </si>
  <si>
    <r>
      <t xml:space="preserve">Personal vinculat a l'activitat de tractament
</t>
    </r>
    <r>
      <rPr>
        <i/>
        <sz val="11"/>
        <rFont val="Calibri"/>
        <family val="2"/>
      </rPr>
      <t>Indicar els responsables funcionals vinculats a l'activitat de tractament</t>
    </r>
  </si>
  <si>
    <r>
      <t xml:space="preserve">A continuació indicar </t>
    </r>
    <r>
      <rPr>
        <b/>
        <sz val="11"/>
        <rFont val="Calibri"/>
        <family val="2"/>
      </rPr>
      <t>les dades personals</t>
    </r>
    <r>
      <rPr>
        <sz val="11"/>
        <rFont val="Calibri"/>
        <family val="2"/>
      </rPr>
      <t xml:space="preserve"> que són tractades per dur a terme l'activitat: ⦿
</t>
    </r>
    <r>
      <rPr>
        <i/>
        <sz val="11"/>
        <rFont val="Calibri"/>
        <family val="2"/>
      </rPr>
      <t>Assenyalar amb una X totes les dades personals que siguin objecte de tractament.</t>
    </r>
  </si>
  <si>
    <r>
      <t xml:space="preserve">Altres tipus de dades 
</t>
    </r>
    <r>
      <rPr>
        <sz val="11"/>
        <rFont val="Calibri"/>
        <family val="2"/>
      </rPr>
      <t>(que no siguin categories especials de dades)</t>
    </r>
  </si>
  <si>
    <r>
      <t>Les categories especials de dades o dades sensibles tractades són d'</t>
    </r>
    <r>
      <rPr>
        <b/>
        <sz val="11"/>
        <rFont val="Calibri"/>
        <family val="2"/>
      </rPr>
      <t>accés públic</t>
    </r>
    <r>
      <rPr>
        <sz val="11"/>
        <rFont val="Calibri"/>
        <family val="2"/>
      </rPr>
      <t xml:space="preserve">? </t>
    </r>
    <r>
      <rPr>
        <b/>
        <sz val="11"/>
        <rFont val="Calibri"/>
        <family val="2"/>
      </rPr>
      <t>★</t>
    </r>
    <r>
      <rPr>
        <sz val="11"/>
        <rFont val="Calibri"/>
        <family val="2"/>
      </rPr>
      <t xml:space="preserve">
</t>
    </r>
    <r>
      <rPr>
        <i/>
        <sz val="11"/>
        <rFont val="Calibri"/>
        <family val="2"/>
      </rPr>
      <t>Indicar Sí o No</t>
    </r>
    <r>
      <rPr>
        <sz val="11"/>
        <rFont val="Calibri"/>
        <family val="2"/>
      </rPr>
      <t>.</t>
    </r>
  </si>
  <si>
    <r>
      <t xml:space="preserve">El tractament de </t>
    </r>
    <r>
      <rPr>
        <b/>
        <sz val="11"/>
        <rFont val="Calibri"/>
        <family val="2"/>
      </rPr>
      <t>categories especials de dades o dades sensibles</t>
    </r>
    <r>
      <rPr>
        <sz val="11"/>
        <rFont val="Calibri"/>
        <family val="2"/>
      </rPr>
      <t xml:space="preserve"> és merament</t>
    </r>
    <r>
      <rPr>
        <b/>
        <sz val="11"/>
        <rFont val="Calibri"/>
        <family val="2"/>
      </rPr>
      <t xml:space="preserve"> incidental o accessori</t>
    </r>
    <r>
      <rPr>
        <sz val="11"/>
        <rFont val="Calibri"/>
        <family val="2"/>
      </rPr>
      <t xml:space="preserve">? </t>
    </r>
    <r>
      <rPr>
        <b/>
        <sz val="11"/>
        <rFont val="Calibri"/>
        <family val="2"/>
      </rPr>
      <t>★</t>
    </r>
    <r>
      <rPr>
        <sz val="11"/>
        <rFont val="Calibri"/>
        <family val="2"/>
      </rPr>
      <t xml:space="preserve">
</t>
    </r>
    <r>
      <rPr>
        <i/>
        <sz val="11"/>
        <rFont val="Calibri"/>
        <family val="2"/>
      </rPr>
      <t>Indicar Sí o No</t>
    </r>
    <r>
      <rPr>
        <sz val="11"/>
        <rFont val="Calibri"/>
        <family val="2"/>
      </rPr>
      <t>.</t>
    </r>
  </si>
  <si>
    <r>
      <t xml:space="preserve">Les dades personals </t>
    </r>
    <r>
      <rPr>
        <b/>
        <sz val="11"/>
        <rFont val="Calibri"/>
        <family val="2"/>
      </rPr>
      <t>es recullen directament de l’interessat</t>
    </r>
    <r>
      <rPr>
        <sz val="11"/>
        <rFont val="Calibri"/>
        <family val="2"/>
      </rPr>
      <t xml:space="preserve">?
</t>
    </r>
    <r>
      <rPr>
        <i/>
        <sz val="11"/>
        <rFont val="Calibri"/>
        <family val="2"/>
      </rPr>
      <t>Indicar Sí o No</t>
    </r>
    <r>
      <rPr>
        <sz val="11"/>
        <rFont val="Calibri"/>
        <family val="2"/>
      </rPr>
      <t>.</t>
    </r>
  </si>
  <si>
    <r>
      <t>Addicionalment, en cas que la resposta sigui "</t>
    </r>
    <r>
      <rPr>
        <b/>
        <sz val="11"/>
        <rFont val="Calibri"/>
        <family val="2"/>
      </rPr>
      <t>Sí</t>
    </r>
    <r>
      <rPr>
        <sz val="11"/>
        <rFont val="Calibri"/>
        <family val="2"/>
      </rPr>
      <t>".</t>
    </r>
    <r>
      <rPr>
        <b/>
        <sz val="11"/>
        <rFont val="Calibri"/>
        <family val="2"/>
      </rPr>
      <t xml:space="preserve">
</t>
    </r>
    <r>
      <rPr>
        <i/>
        <sz val="11"/>
        <rFont val="Calibri"/>
        <family val="2"/>
      </rPr>
      <t xml:space="preserve">Indicar les </t>
    </r>
    <r>
      <rPr>
        <b/>
        <i/>
        <sz val="11"/>
        <rFont val="Calibri"/>
        <family val="2"/>
      </rPr>
      <t>fonts de procedència</t>
    </r>
    <r>
      <rPr>
        <i/>
        <sz val="11"/>
        <rFont val="Calibri"/>
        <family val="2"/>
      </rPr>
      <t xml:space="preserve"> de les dades.</t>
    </r>
  </si>
  <si>
    <r>
      <t>Les dades personals</t>
    </r>
    <r>
      <rPr>
        <b/>
        <sz val="11"/>
        <rFont val="Calibri"/>
        <family val="2"/>
      </rPr>
      <t xml:space="preserve"> es recullen indirectament de l’interessat</t>
    </r>
    <r>
      <rPr>
        <sz val="11"/>
        <rFont val="Calibri"/>
        <family val="2"/>
      </rPr>
      <t xml:space="preserve">?
</t>
    </r>
    <r>
      <rPr>
        <i/>
        <sz val="11"/>
        <rFont val="Calibri"/>
        <family val="2"/>
      </rPr>
      <t>Indicar Sí o No</t>
    </r>
    <r>
      <rPr>
        <sz val="11"/>
        <rFont val="Calibri"/>
        <family val="2"/>
      </rPr>
      <t>.</t>
    </r>
  </si>
  <si>
    <r>
      <t xml:space="preserve">Es realitzen </t>
    </r>
    <r>
      <rPr>
        <b/>
        <sz val="11"/>
        <rFont val="Calibri"/>
        <family val="2"/>
      </rPr>
      <t xml:space="preserve">elaboracions de perfils, és a dir, es tracten dades per avaluar determinats aspectes personals d'algú </t>
    </r>
    <r>
      <rPr>
        <sz val="11"/>
        <rFont val="Calibri"/>
        <family val="2"/>
      </rPr>
      <t xml:space="preserve">per a l'anàlisi o predicció sobre el seu rendiment laboral, la seva situació econòmica, la seva salut, les seves preferències personals, els seus interessos, la seva fiabilitat, el seu comportament, la seva ubicació o moviments? 
</t>
    </r>
    <r>
      <rPr>
        <i/>
        <sz val="11"/>
        <rFont val="Calibri"/>
        <family val="2"/>
      </rPr>
      <t>Indicar Sí o No</t>
    </r>
    <r>
      <rPr>
        <sz val="11"/>
        <rFont val="Calibri"/>
        <family val="2"/>
      </rPr>
      <t>.</t>
    </r>
  </si>
  <si>
    <r>
      <t xml:space="preserve">El tractament de dades implica la presa de </t>
    </r>
    <r>
      <rPr>
        <b/>
        <sz val="11"/>
        <rFont val="Calibri"/>
        <family val="2"/>
      </rPr>
      <t>decisions automatitzades amb efectes jurídics o que afectin significativament de manera similar</t>
    </r>
    <r>
      <rPr>
        <sz val="11"/>
        <rFont val="Calibri"/>
        <family val="2"/>
      </rPr>
      <t xml:space="preserve">?
</t>
    </r>
    <r>
      <rPr>
        <i/>
        <sz val="11"/>
        <rFont val="Calibri"/>
        <family val="2"/>
      </rPr>
      <t>Indicar Sí o No</t>
    </r>
    <r>
      <rPr>
        <sz val="11"/>
        <rFont val="Calibri"/>
        <family val="2"/>
      </rPr>
      <t>.</t>
    </r>
  </si>
  <si>
    <r>
      <t xml:space="preserve">El tractament de dades està destinat a </t>
    </r>
    <r>
      <rPr>
        <b/>
        <sz val="11"/>
        <rFont val="Calibri"/>
        <family val="2"/>
      </rPr>
      <t>permetre, modificar o denegar l'accés dels interessats a un servei o contracte</t>
    </r>
    <r>
      <rPr>
        <sz val="11"/>
        <rFont val="Calibri"/>
        <family val="2"/>
      </rPr>
      <t xml:space="preserve">, o </t>
    </r>
    <r>
      <rPr>
        <b/>
        <sz val="11"/>
        <rFont val="Calibri"/>
        <family val="2"/>
      </rPr>
      <t>impedeix l'exercici de drets</t>
    </r>
    <r>
      <rPr>
        <sz val="11"/>
        <rFont val="Calibri"/>
        <family val="2"/>
      </rPr>
      <t xml:space="preserve"> dels interessats (p</t>
    </r>
    <r>
      <rPr>
        <i/>
        <sz val="11"/>
        <rFont val="Calibri"/>
        <family val="2"/>
      </rPr>
      <t>. ex. decidir si es concedeix un préstec, subvenció, l'excepció de l'art. 14 RGPD pel que fa al deure d'informar, etc.)?
Indicar Sí o No</t>
    </r>
    <r>
      <rPr>
        <sz val="11"/>
        <rFont val="Calibri"/>
        <family val="2"/>
      </rPr>
      <t>.</t>
    </r>
  </si>
  <si>
    <r>
      <t xml:space="preserve">El tractament implica una </t>
    </r>
    <r>
      <rPr>
        <b/>
        <sz val="11"/>
        <rFont val="Calibri"/>
        <family val="2"/>
      </rPr>
      <t xml:space="preserve">observació, monitoratge, supervisió, geolocalització, avaluació o control </t>
    </r>
    <r>
      <rPr>
        <sz val="11"/>
        <rFont val="Calibri"/>
        <family val="2"/>
      </rPr>
      <t>de l'interessat de forma sistemàtica i exhaustiva (p</t>
    </r>
    <r>
      <rPr>
        <i/>
        <sz val="11"/>
        <rFont val="Calibri"/>
        <family val="2"/>
      </rPr>
      <t>. ex. mitjançant un sistema de videovigilància en zones d'accés públic)?</t>
    </r>
    <r>
      <rPr>
        <sz val="11"/>
        <rFont val="Calibri"/>
        <family val="2"/>
      </rPr>
      <t xml:space="preserve">
</t>
    </r>
    <r>
      <rPr>
        <i/>
        <sz val="11"/>
        <rFont val="Calibri"/>
        <family val="2"/>
      </rPr>
      <t>Indicar Sí o No</t>
    </r>
    <r>
      <rPr>
        <sz val="11"/>
        <rFont val="Calibri"/>
        <family val="2"/>
      </rPr>
      <t>.</t>
    </r>
  </si>
  <si>
    <r>
      <t xml:space="preserve">Indicar les </t>
    </r>
    <r>
      <rPr>
        <b/>
        <sz val="11"/>
        <rFont val="Calibri"/>
        <family val="2"/>
      </rPr>
      <t>categories d'interessats</t>
    </r>
    <r>
      <rPr>
        <sz val="11"/>
        <rFont val="Calibri"/>
        <family val="2"/>
      </rPr>
      <t xml:space="preserve"> relacionats amb l'activitat de tractament: ⦿
</t>
    </r>
    <r>
      <rPr>
        <i/>
        <sz val="11"/>
        <rFont val="Calibri"/>
        <family val="2"/>
      </rPr>
      <t>Marcar amb una X tots els que apliquin.</t>
    </r>
  </si>
  <si>
    <r>
      <rPr>
        <sz val="10"/>
        <rFont val="Calibri"/>
        <family val="2"/>
      </rPr>
      <t>Altra categoria</t>
    </r>
    <r>
      <rPr>
        <i/>
        <sz val="10"/>
        <rFont val="Calibri"/>
        <family val="2"/>
      </rPr>
      <t xml:space="preserve">  (indicar quina):</t>
    </r>
  </si>
  <si>
    <r>
      <rPr>
        <sz val="10"/>
        <rFont val="Calibri"/>
        <family val="2"/>
      </rPr>
      <t xml:space="preserve">Altra categoria </t>
    </r>
    <r>
      <rPr>
        <i/>
        <sz val="10"/>
        <rFont val="Calibri"/>
        <family val="2"/>
      </rPr>
      <t xml:space="preserve"> (indicar quina):</t>
    </r>
  </si>
  <si>
    <r>
      <t xml:space="preserve">En cas que l'activitat de tractament impliqui el tractament de dades personals de </t>
    </r>
    <r>
      <rPr>
        <b/>
        <sz val="11"/>
        <rFont val="Calibri"/>
        <family val="2"/>
      </rPr>
      <t>col·lectius vulnerables o en risc d'exclusió social</t>
    </r>
    <r>
      <rPr>
        <sz val="11"/>
        <rFont val="Calibri"/>
        <family val="2"/>
      </rPr>
      <t>, marcar amb una X els supòsits: ⦿</t>
    </r>
  </si>
  <si>
    <r>
      <t xml:space="preserve">Indicar quins </t>
    </r>
    <r>
      <rPr>
        <b/>
        <sz val="11"/>
        <rFont val="Calibri"/>
        <family val="2"/>
      </rPr>
      <t xml:space="preserve">sistemes d'informació </t>
    </r>
    <r>
      <rPr>
        <sz val="11"/>
        <rFont val="Calibri"/>
        <family val="2"/>
      </rPr>
      <t xml:space="preserve">s'utilitzen en la realització de l'activitat del tractament:
</t>
    </r>
    <r>
      <rPr>
        <i/>
        <sz val="11"/>
        <rFont val="Calibri"/>
        <family val="2"/>
      </rPr>
      <t>Indicar tota la informació sobre els sistemes de tractament de les dades personals. No omplir els espais on apareix automàticament "N/A" per als sistemes de tractament amb paper.</t>
    </r>
  </si>
  <si>
    <r>
      <t xml:space="preserve">Nombre de sistemes d'informació:
</t>
    </r>
    <r>
      <rPr>
        <i/>
        <sz val="11"/>
        <rFont val="Calibri"/>
        <family val="2"/>
      </rPr>
      <t>Introduir un nombre sencer</t>
    </r>
    <r>
      <rPr>
        <sz val="11"/>
        <rFont val="Calibri"/>
        <family val="2"/>
      </rPr>
      <t>.</t>
    </r>
  </si>
  <si>
    <r>
      <t xml:space="preserve">L'activitat de tractament es realitza emprant alguna de les següents </t>
    </r>
    <r>
      <rPr>
        <b/>
        <sz val="11"/>
        <rFont val="Calibri"/>
        <family val="2"/>
      </rPr>
      <t>solucions tecnològiques</t>
    </r>
    <r>
      <rPr>
        <sz val="11"/>
        <rFont val="Calibri"/>
        <family val="2"/>
      </rPr>
      <t>?</t>
    </r>
    <r>
      <rPr>
        <u/>
        <sz val="11"/>
        <rFont val="Calibri"/>
        <family val="2"/>
      </rPr>
      <t xml:space="preserve">
</t>
    </r>
    <r>
      <rPr>
        <i/>
        <sz val="11"/>
        <rFont val="Calibri"/>
        <family val="2"/>
      </rPr>
      <t>En cas afirmatiu, indicar quines, marcant amb una X totes les que s’utilitzin.</t>
    </r>
  </si>
  <si>
    <r>
      <t>L'activitat de tractament implica l'</t>
    </r>
    <r>
      <rPr>
        <b/>
        <sz val="11"/>
        <rFont val="Calibri"/>
        <family val="2"/>
      </rPr>
      <t>associació, combinació o enllaç de registres de bases de dades</t>
    </r>
    <r>
      <rPr>
        <sz val="11"/>
        <rFont val="Calibri"/>
        <family val="2"/>
      </rPr>
      <t xml:space="preserve"> de dos o més tractaments amb finalitats diferents, o per responsables diferents?
</t>
    </r>
    <r>
      <rPr>
        <i/>
        <sz val="11"/>
        <rFont val="Calibri"/>
        <family val="2"/>
      </rPr>
      <t>Indicar Sí o No.</t>
    </r>
  </si>
  <si>
    <r>
      <t xml:space="preserve">Quin és el </t>
    </r>
    <r>
      <rPr>
        <b/>
        <sz val="11"/>
        <rFont val="Calibri"/>
        <family val="2"/>
      </rPr>
      <t xml:space="preserve">període de conservació </t>
    </r>
    <r>
      <rPr>
        <sz val="11"/>
        <rFont val="Calibri"/>
        <family val="2"/>
      </rPr>
      <t xml:space="preserve">de les dades personals objecte de tractament? ⦿
</t>
    </r>
    <r>
      <rPr>
        <i/>
        <sz val="11"/>
        <rFont val="Calibri"/>
        <family val="2"/>
      </rPr>
      <t>Marcar amb una X el període que correspongui.</t>
    </r>
  </si>
  <si>
    <r>
      <t xml:space="preserve">Permanent </t>
    </r>
    <r>
      <rPr>
        <b/>
        <sz val="10"/>
        <rFont val="Calibri"/>
        <family val="2"/>
      </rPr>
      <t>★</t>
    </r>
  </si>
  <si>
    <r>
      <t xml:space="preserve">10 o més anys </t>
    </r>
    <r>
      <rPr>
        <b/>
        <sz val="10"/>
        <rFont val="Calibri"/>
        <family val="2"/>
      </rPr>
      <t>★</t>
    </r>
  </si>
  <si>
    <r>
      <t xml:space="preserve">Indicar </t>
    </r>
    <r>
      <rPr>
        <b/>
        <sz val="11"/>
        <rFont val="Calibri"/>
        <family val="2"/>
      </rPr>
      <t>la referència</t>
    </r>
    <r>
      <rPr>
        <sz val="11"/>
        <rFont val="Calibri"/>
        <family val="2"/>
      </rPr>
      <t xml:space="preserve"> de la legislació que habilita la conservació o, si hi ha TAAD, indicar </t>
    </r>
    <r>
      <rPr>
        <b/>
        <sz val="11"/>
        <rFont val="Calibri"/>
        <family val="2"/>
      </rPr>
      <t>el codi</t>
    </r>
    <r>
      <rPr>
        <sz val="11"/>
        <rFont val="Calibri"/>
        <family val="2"/>
      </rPr>
      <t>.</t>
    </r>
  </si>
  <si>
    <r>
      <t xml:space="preserve">Indicar </t>
    </r>
    <r>
      <rPr>
        <b/>
        <sz val="11"/>
        <rFont val="Calibri"/>
        <family val="2"/>
      </rPr>
      <t>la categoria</t>
    </r>
    <r>
      <rPr>
        <sz val="11"/>
        <rFont val="Calibri"/>
        <family val="2"/>
      </rPr>
      <t xml:space="preserve"> d'aquests cessionaris: ⦿
</t>
    </r>
    <r>
      <rPr>
        <i/>
        <sz val="11"/>
        <rFont val="Calibri"/>
        <family val="2"/>
      </rPr>
      <t>Marcar amb una creu X tots els que apliquin</t>
    </r>
    <r>
      <rPr>
        <sz val="11"/>
        <rFont val="Calibri"/>
        <family val="2"/>
      </rPr>
      <t>.</t>
    </r>
  </si>
  <si>
    <r>
      <t xml:space="preserve">Indicar </t>
    </r>
    <r>
      <rPr>
        <b/>
        <sz val="11"/>
        <rFont val="Calibri"/>
        <family val="2"/>
      </rPr>
      <t>la categoria</t>
    </r>
    <r>
      <rPr>
        <sz val="11"/>
        <rFont val="Calibri"/>
        <family val="2"/>
      </rPr>
      <t xml:space="preserve"> d'aquests encarregats de tractament: ⦿
</t>
    </r>
    <r>
      <rPr>
        <i/>
        <sz val="11"/>
        <rFont val="Calibri"/>
        <family val="2"/>
      </rPr>
      <t>Marcar amb una creu (X) els que apliquin.</t>
    </r>
  </si>
  <si>
    <r>
      <t>Les dades objecte de tractament són transferides fora de l'</t>
    </r>
    <r>
      <rPr>
        <b/>
        <sz val="11"/>
        <rFont val="Calibri"/>
        <family val="2"/>
      </rPr>
      <t>Espai Econòmic Europeu (EEE)</t>
    </r>
    <r>
      <rPr>
        <sz val="11"/>
        <rFont val="Calibri"/>
        <family val="2"/>
      </rPr>
      <t xml:space="preserve">?
</t>
    </r>
    <r>
      <rPr>
        <i/>
        <sz val="11"/>
        <rFont val="Calibri"/>
        <family val="2"/>
      </rPr>
      <t>Indicar Sí o No:</t>
    </r>
  </si>
  <si>
    <r>
      <t xml:space="preserve">Aquestes transferències es realitzen amb </t>
    </r>
    <r>
      <rPr>
        <b/>
        <sz val="11"/>
        <rFont val="Calibri"/>
        <family val="2"/>
      </rPr>
      <t>caràcter habitual</t>
    </r>
    <r>
      <rPr>
        <sz val="11"/>
        <rFont val="Calibri"/>
        <family val="2"/>
      </rPr>
      <t xml:space="preserve">?
</t>
    </r>
    <r>
      <rPr>
        <i/>
        <sz val="11"/>
        <rFont val="Calibri"/>
        <family val="2"/>
      </rPr>
      <t>Indicar Sí o No.</t>
    </r>
  </si>
  <si>
    <r>
      <t xml:space="preserve">L'Estat o organització internacional destinatari de les dades compta amb una </t>
    </r>
    <r>
      <rPr>
        <b/>
        <sz val="11"/>
        <rFont val="Calibri"/>
        <family val="2"/>
      </rPr>
      <t xml:space="preserve">decisió d'adequació </t>
    </r>
    <r>
      <rPr>
        <sz val="11"/>
        <rFont val="Calibri"/>
        <family val="2"/>
      </rPr>
      <t xml:space="preserve">de la Comissió Europea?
</t>
    </r>
    <r>
      <rPr>
        <i/>
        <sz val="11"/>
        <rFont val="Calibri"/>
        <family val="2"/>
      </rPr>
      <t>Indicar Sí o No.</t>
    </r>
  </si>
  <si>
    <r>
      <rPr>
        <b/>
        <sz val="11"/>
        <rFont val="Calibri"/>
        <family val="2"/>
      </rPr>
      <t>Nivell</t>
    </r>
    <r>
      <rPr>
        <sz val="11"/>
        <rFont val="Calibri"/>
        <family val="2"/>
      </rPr>
      <t xml:space="preserve"> de mesures de seguretat:</t>
    </r>
  </si>
  <si>
    <r>
      <rPr>
        <b/>
        <sz val="11"/>
        <rFont val="Calibri"/>
        <family val="2"/>
      </rPr>
      <t>Nivell</t>
    </r>
    <r>
      <rPr>
        <sz val="11"/>
        <rFont val="Calibri"/>
        <family val="2"/>
      </rPr>
      <t xml:space="preserve"> de mesures de seguretat final (adaptació del H.1 per una situació concreta i/o necessitat de l'entitat):</t>
    </r>
  </si>
  <si>
    <r>
      <rPr>
        <sz val="14"/>
        <color rgb="FFC00000"/>
        <rFont val="Calibri"/>
        <family val="2"/>
      </rPr>
      <t xml:space="preserve">A. </t>
    </r>
    <r>
      <rPr>
        <sz val="14"/>
        <rFont val="Calibri"/>
        <family val="2"/>
      </rPr>
      <t>INFORMACIÓ GENERAL</t>
    </r>
  </si>
  <si>
    <r>
      <rPr>
        <sz val="14"/>
        <color rgb="FFC00000"/>
        <rFont val="Calibri"/>
        <family val="2"/>
      </rPr>
      <t xml:space="preserve">E. </t>
    </r>
    <r>
      <rPr>
        <sz val="14"/>
        <rFont val="Calibri"/>
        <family val="2"/>
      </rPr>
      <t>COL·LECTIUS D'INTERESSATS</t>
    </r>
  </si>
  <si>
    <r>
      <rPr>
        <sz val="14"/>
        <color rgb="FFC00000"/>
        <rFont val="Calibri"/>
        <family val="2"/>
      </rPr>
      <t xml:space="preserve">B. </t>
    </r>
    <r>
      <rPr>
        <sz val="14"/>
        <rFont val="Calibri"/>
        <family val="2"/>
      </rPr>
      <t>ACTIVITAT DE TRACTAMENT</t>
    </r>
  </si>
  <si>
    <r>
      <rPr>
        <sz val="14"/>
        <color rgb="FFC00000"/>
        <rFont val="Calibri"/>
        <family val="2"/>
      </rPr>
      <t xml:space="preserve">F. </t>
    </r>
    <r>
      <rPr>
        <sz val="14"/>
        <rFont val="Calibri"/>
        <family val="2"/>
      </rPr>
      <t>CONTEXT DEL TRACTAMENT</t>
    </r>
  </si>
  <si>
    <r>
      <rPr>
        <sz val="14"/>
        <color rgb="FFC00000"/>
        <rFont val="Calibri"/>
        <family val="2"/>
      </rPr>
      <t xml:space="preserve">C. </t>
    </r>
    <r>
      <rPr>
        <sz val="14"/>
        <rFont val="Calibri"/>
        <family val="2"/>
      </rPr>
      <t>CARACTERÍSTIQUES DE L'ACTIVITAT DE TRACTAMENT</t>
    </r>
  </si>
  <si>
    <r>
      <rPr>
        <sz val="14"/>
        <color rgb="FFC00000"/>
        <rFont val="Calibri"/>
        <family val="2"/>
      </rPr>
      <t>G.</t>
    </r>
    <r>
      <rPr>
        <sz val="14"/>
        <rFont val="Calibri"/>
        <family val="2"/>
      </rPr>
      <t xml:space="preserve"> MODEL DE TRACTAMENT</t>
    </r>
  </si>
  <si>
    <r>
      <rPr>
        <sz val="14"/>
        <color rgb="FFC00000"/>
        <rFont val="Calibri"/>
        <family val="2"/>
      </rPr>
      <t xml:space="preserve">D. </t>
    </r>
    <r>
      <rPr>
        <sz val="14"/>
        <rFont val="Calibri"/>
        <family val="2"/>
      </rPr>
      <t>DESCRIPCIÓ I FINALITATS DE L'ACTIVITAT DE TRACTAMENT</t>
    </r>
  </si>
  <si>
    <r>
      <rPr>
        <sz val="14"/>
        <color rgb="FFC00000"/>
        <rFont val="Calibri"/>
        <family val="2"/>
      </rPr>
      <t>H.</t>
    </r>
    <r>
      <rPr>
        <sz val="14"/>
        <rFont val="Calibri"/>
        <family val="2"/>
      </rPr>
      <t xml:space="preserve"> NIVELL DE MESURES DE SEGURETAT</t>
    </r>
  </si>
  <si>
    <r>
      <t>Els camps marcats amb el simbol (</t>
    </r>
    <r>
      <rPr>
        <sz val="11"/>
        <color theme="1"/>
        <rFont val="Calibri"/>
        <family val="2"/>
      </rPr>
      <t>⦿</t>
    </r>
    <r>
      <rPr>
        <i/>
        <sz val="11"/>
        <color theme="1"/>
        <rFont val="Calibri"/>
        <family val="2"/>
      </rPr>
      <t>) apareixen al Registre d'Activitats del Tractament.</t>
    </r>
  </si>
  <si>
    <r>
      <t xml:space="preserve">Els camps marcats amb el simbol ( </t>
    </r>
    <r>
      <rPr>
        <b/>
        <sz val="11"/>
        <color theme="1"/>
        <rFont val="Calibri"/>
        <family val="2"/>
      </rPr>
      <t xml:space="preserve">★ </t>
    </r>
    <r>
      <rPr>
        <i/>
        <sz val="11"/>
        <color theme="1"/>
        <rFont val="Calibri"/>
        <family val="2"/>
      </rPr>
      <t>) tenen impacte en el càlcul del risc de l'activitat de tractament.</t>
    </r>
  </si>
  <si>
    <t>Nom de l'activitat de tractament</t>
  </si>
  <si>
    <t>Aquest document s'emmarca dins el projecte d'adequació del RGPD, que executa l'Agència de Ciberseguretat de Catalunya (en endavant, Agència), i es defineix com una eina que té per objectiu recollir, de forma agregada, les activitats de tractament que es porten a terme en l'operativa diària dels Responsables del Tractament.</t>
  </si>
  <si>
    <t>[ID]</t>
  </si>
  <si>
    <t>Identificador únic atorgat per l'Agència que identifica de forma inequivoca l'activitat del tractament.</t>
  </si>
  <si>
    <r>
      <t xml:space="preserve">Pel que fa a la pestanya </t>
    </r>
    <r>
      <rPr>
        <b/>
        <sz val="11"/>
        <color theme="1"/>
        <rFont val="Helvetica"/>
      </rPr>
      <t>"Gestió Interna"</t>
    </r>
    <r>
      <rPr>
        <sz val="11"/>
        <color theme="1"/>
        <rFont val="Helvetica"/>
      </rPr>
      <t xml:space="preserve">, cal destacar que permet al Responsable del Tractament fer un control de totes les activitats de tractament ubicades a les Fitxes de Tractament facilitades a l'Agència. </t>
    </r>
  </si>
  <si>
    <t>[Nivell de mesures de seguretat final]</t>
  </si>
  <si>
    <t>Assistència sanitària</t>
  </si>
  <si>
    <t>Planificació i avaluació sanitària</t>
  </si>
  <si>
    <t>Discapacitats/Dependències</t>
  </si>
  <si>
    <t>Estadística pública/oficial</t>
  </si>
  <si>
    <t>Ajuts i subvencions</t>
  </si>
  <si>
    <t>Finalitats de recerca històrica o científica</t>
  </si>
  <si>
    <t>ID únic</t>
  </si>
  <si>
    <t>21</t>
  </si>
  <si>
    <r>
      <rPr>
        <i/>
        <sz val="10"/>
        <color rgb="FFC00000"/>
        <rFont val="Calibri"/>
        <family val="2"/>
        <scheme val="minor"/>
      </rPr>
      <t xml:space="preserve">A. </t>
    </r>
    <r>
      <rPr>
        <i/>
        <sz val="10"/>
        <color theme="1"/>
        <rFont val="Calibri"/>
        <family val="2"/>
        <scheme val="minor"/>
      </rPr>
      <t>Informació general</t>
    </r>
  </si>
  <si>
    <r>
      <rPr>
        <i/>
        <sz val="10"/>
        <color rgb="FFC00000"/>
        <rFont val="Calibri"/>
        <family val="2"/>
        <scheme val="minor"/>
      </rPr>
      <t>B.</t>
    </r>
    <r>
      <rPr>
        <i/>
        <sz val="10"/>
        <color theme="1"/>
        <rFont val="Calibri"/>
        <family val="2"/>
        <scheme val="minor"/>
      </rPr>
      <t xml:space="preserve"> Activitat del tractament</t>
    </r>
  </si>
  <si>
    <r>
      <rPr>
        <i/>
        <sz val="10"/>
        <color rgb="FFC00000"/>
        <rFont val="Calibri"/>
        <family val="2"/>
        <scheme val="minor"/>
      </rPr>
      <t xml:space="preserve">C. </t>
    </r>
    <r>
      <rPr>
        <i/>
        <sz val="10"/>
        <color theme="1"/>
        <rFont val="Calibri"/>
        <family val="2"/>
        <scheme val="minor"/>
      </rPr>
      <t>Característiques de l’activitat de tractament</t>
    </r>
  </si>
  <si>
    <r>
      <rPr>
        <i/>
        <sz val="10"/>
        <color rgb="FFC00000"/>
        <rFont val="Calibri"/>
        <family val="2"/>
        <scheme val="minor"/>
      </rPr>
      <t>D.</t>
    </r>
    <r>
      <rPr>
        <i/>
        <sz val="10"/>
        <color theme="1"/>
        <rFont val="Calibri"/>
        <family val="2"/>
        <scheme val="minor"/>
      </rPr>
      <t xml:space="preserve"> Descripció i Finalitats de l'activitat de tractament</t>
    </r>
  </si>
  <si>
    <r>
      <rPr>
        <i/>
        <sz val="10"/>
        <color rgb="FFC00000"/>
        <rFont val="Calibri"/>
        <family val="2"/>
        <scheme val="minor"/>
      </rPr>
      <t>E.</t>
    </r>
    <r>
      <rPr>
        <i/>
        <sz val="10"/>
        <color theme="1"/>
        <rFont val="Calibri"/>
        <family val="2"/>
        <scheme val="minor"/>
      </rPr>
      <t xml:space="preserve"> Col·lectius d'interessats</t>
    </r>
  </si>
  <si>
    <r>
      <rPr>
        <i/>
        <sz val="10"/>
        <color rgb="FFC00000"/>
        <rFont val="Calibri"/>
        <family val="2"/>
        <scheme val="minor"/>
      </rPr>
      <t>F.</t>
    </r>
    <r>
      <rPr>
        <i/>
        <sz val="10"/>
        <color theme="1"/>
        <rFont val="Calibri"/>
        <family val="2"/>
        <scheme val="minor"/>
      </rPr>
      <t xml:space="preserve"> Context del tractament</t>
    </r>
  </si>
  <si>
    <r>
      <rPr>
        <i/>
        <sz val="10"/>
        <color rgb="FFC00000"/>
        <rFont val="Calibri"/>
        <family val="2"/>
        <scheme val="minor"/>
      </rPr>
      <t>G.</t>
    </r>
    <r>
      <rPr>
        <i/>
        <sz val="10"/>
        <color theme="1"/>
        <rFont val="Calibri"/>
        <family val="2"/>
        <scheme val="minor"/>
      </rPr>
      <t xml:space="preserve"> Model de tractament</t>
    </r>
  </si>
  <si>
    <r>
      <rPr>
        <i/>
        <sz val="10"/>
        <color rgb="FFC00000"/>
        <rFont val="Calibri"/>
        <family val="2"/>
        <scheme val="minor"/>
      </rPr>
      <t>H.</t>
    </r>
    <r>
      <rPr>
        <i/>
        <sz val="10"/>
        <color theme="1"/>
        <rFont val="Calibri"/>
        <family val="2"/>
        <scheme val="minor"/>
      </rPr>
      <t xml:space="preserve"> Nivell de mesures de seguretat</t>
    </r>
  </si>
  <si>
    <t xml:space="preserve">De 5 a 10 anys  </t>
  </si>
  <si>
    <t xml:space="preserve">Menys d'un any  </t>
  </si>
  <si>
    <t xml:space="preserve">De 1 any a 5 anys  </t>
  </si>
  <si>
    <t>Comissió Nacional del Mercat  de Valors</t>
  </si>
  <si>
    <t>Altres entitats financeres</t>
  </si>
  <si>
    <t>Forces i cossos de seguretat</t>
  </si>
  <si>
    <t>Entitats dedicades al  compliment / incompliment  d'obligacions dineràries</t>
  </si>
  <si>
    <t>Altres òrgans de l'Administració  pública</t>
  </si>
  <si>
    <t>Prestació de serveis  de telecomunicacions</t>
  </si>
  <si>
    <t>Associacions i organitzacions  sense ànim de lucre</t>
  </si>
  <si>
    <t>Sindicats i juntes de personal</t>
  </si>
  <si>
    <t>Entitats asseguradores</t>
  </si>
  <si>
    <t>Col·legis professionals</t>
  </si>
  <si>
    <t>Administració tributària</t>
  </si>
  <si>
    <t>Organismes de la Seguretat Social</t>
  </si>
  <si>
    <t>Empreses dedicades a publicitat  o màrqueting directe</t>
  </si>
  <si>
    <t>Entitats sanitàries</t>
  </si>
  <si>
    <t>Persones amb discapacitats físiques o intel·lectuals</t>
  </si>
  <si>
    <t>Pensions, subsidis, altres préstecs</t>
  </si>
  <si>
    <t>7.0</t>
  </si>
  <si>
    <t>Fitxa de Tractament v.7.0</t>
  </si>
  <si>
    <t>Gent gran amb discapacitats</t>
  </si>
  <si>
    <t>Nivell de seguretat final</t>
  </si>
  <si>
    <t>Aquesta Secció es completarà automàticament, a mesura que l'Àrea o Servei de l'entitat completi les Fitxes de Tractament amb la informació sobre les activitats de tractament que realitza.
A més, aquest full incorpora un mecanisme per generar de forma automàtica del Registre d'Activitats de Tractament.</t>
  </si>
  <si>
    <t xml:space="preserve">Nivell de mesures de seguretat de l'activitat de tractament d'acord amb els criteris definits per l'Agència al Marc de Ciberseguretat per a la Protecció de Dades (MCPD) i els continguts de les Fitxes de Tractament. En el cas que no hi hagués cap adaptació del nivell,  es prendrà aquesta adaptació com a nivell de seguretat final. </t>
  </si>
  <si>
    <t>Identificador únic que identifica de forma inequivoca l'activitat del tractament. Aquest camp romandrà ocult al registre.</t>
  </si>
  <si>
    <t xml:space="preserve">L'activitat de tractament es realitza a gran escala? </t>
  </si>
  <si>
    <r>
      <t xml:space="preserve">L'activitat de tractament té per objecte alguna de les </t>
    </r>
    <r>
      <rPr>
        <b/>
        <sz val="11"/>
        <rFont val="Calibri"/>
        <family val="2"/>
      </rPr>
      <t>següents finalitats i usos previstos</t>
    </r>
    <r>
      <rPr>
        <sz val="11"/>
        <rFont val="Calibri"/>
        <family val="2"/>
      </rPr>
      <t xml:space="preserve">?
</t>
    </r>
    <r>
      <rPr>
        <i/>
        <sz val="11"/>
        <rFont val="Calibri"/>
        <family val="2"/>
      </rPr>
      <t>En cas afirmatiu, seleccionar amb una X totes aquelles finalitats per a les quals s'utilitzen les dades de caràcter personal objecte de tractament.</t>
    </r>
  </si>
  <si>
    <t>Persones de contacte</t>
  </si>
  <si>
    <t/>
  </si>
  <si>
    <r>
      <rPr>
        <b/>
        <sz val="12"/>
        <rFont val="Calibri"/>
        <family val="2"/>
        <scheme val="minor"/>
      </rPr>
      <t xml:space="preserve">Generar Registre d'Activitats del Tractament (RAT)
</t>
    </r>
    <r>
      <rPr>
        <sz val="9"/>
        <rFont val="Calibri"/>
        <family val="2"/>
        <scheme val="minor"/>
      </rPr>
      <t xml:space="preserve">
</t>
    </r>
    <r>
      <rPr>
        <sz val="11"/>
        <rFont val="Calibri"/>
        <family val="2"/>
        <scheme val="minor"/>
      </rPr>
      <t>En primer lloc, es posaran totes les Fitxes de Tractament que es volen incorporar al RAT a una carpeta separada on només hi hagin aquestes.</t>
    </r>
    <r>
      <rPr>
        <sz val="9"/>
        <rFont val="Calibri"/>
        <family val="2"/>
        <scheme val="minor"/>
      </rPr>
      <t xml:space="preserve">
</t>
    </r>
    <r>
      <rPr>
        <i/>
        <sz val="9"/>
        <rFont val="Calibri"/>
        <family val="2"/>
        <scheme val="minor"/>
      </rPr>
      <t>Els documents Excel de Fitxa de Tractament han de conservar el format original, és a dir, hauran de conservar els fulls "Continguts", "Resum d'activitats" i els fulls de Fitxa de Tractament enumerats del "1" al "25". 
Els documents hauran de contenir tants fulls de Fitxa de Tractament com activitats de tractament s'hagin introduït en cadascun d'aquests, amb un màxim de 25 activitats de tractament introduïdes per cadascun. Tanmateix, s'hauran d'eliminar els fulls de Fitxa de Tractament restants que no continguin informació, per exemple, si s'han introduït 10 activitats de tractament a un document, aquest haurà de contenir únicament 10 fulls de Fitxa de Tractament.</t>
    </r>
    <r>
      <rPr>
        <sz val="9"/>
        <rFont val="Calibri"/>
        <family val="2"/>
        <scheme val="minor"/>
      </rPr>
      <t xml:space="preserve">
</t>
    </r>
    <r>
      <rPr>
        <sz val="11"/>
        <rFont val="Calibri"/>
        <family val="2"/>
        <scheme val="minor"/>
      </rPr>
      <t>Tot seguit, s'obrirà una d'aquestes fitxes i es premerà el botó "</t>
    </r>
    <r>
      <rPr>
        <i/>
        <sz val="11"/>
        <rFont val="Calibri"/>
        <family val="2"/>
        <scheme val="minor"/>
      </rPr>
      <t>Generar RAT</t>
    </r>
    <r>
      <rPr>
        <sz val="11"/>
        <rFont val="Calibri"/>
        <family val="2"/>
        <scheme val="minor"/>
      </rPr>
      <t>", el qual iniciarà el procés automàtic de generació del Registre d'Activitats del Tractament. Aquest procés pot trigar diversos minuts. En finalitzar es mostrarà un missatge indicatiu.
S'haurà generat el document RAT en format Excel a la mateixa carpeta on es troben les fitxes amb el nom "</t>
    </r>
    <r>
      <rPr>
        <i/>
        <sz val="11"/>
        <rFont val="Calibri"/>
        <family val="2"/>
        <scheme val="minor"/>
      </rPr>
      <t>RAT.xlsx</t>
    </r>
    <r>
      <rPr>
        <sz val="11"/>
        <rFont val="Calibri"/>
        <family val="2"/>
        <scheme val="minor"/>
      </rPr>
      <t>".</t>
    </r>
    <r>
      <rPr>
        <sz val="9"/>
        <rFont val="Calibri"/>
        <family val="2"/>
        <scheme val="minor"/>
      </rPr>
      <t xml:space="preserve">
</t>
    </r>
    <r>
      <rPr>
        <i/>
        <sz val="9"/>
        <rFont val="Calibri"/>
        <family val="2"/>
        <scheme val="minor"/>
      </rPr>
      <t>Caldrà revisar aquest document per comprovar que les dades traspassades són correctes, donat que pot haver-hi informació emplenada no alineada entre les Fitxes de Tractament.</t>
    </r>
  </si>
  <si>
    <t>El present model de Fitxa de Tractament s'ha elaborat per l'Agència de Ciberseguretat de Catalunya (l'Agència) per donar suport a la Generalitat en l'adequació al Reglament 2016/679 (Reglament General de Protecció de Dades) i a la Llei Orgànica 3/2018.
El present document és un arxiu amb extensió XLSM (llibre de treball habilitat per a Macro d'Excel) i només es podrà obrir amb Microsoft Excel versió 2007 o superior. No obstant això, el document s'ha generat amb la versió d'Excel d'Office 365 i no es pot garantir el correcte funcionament d'aquest amb versions anteriors d'Excel.
A més, pel correcte funcionament el present document, serà necessari habilitar el seu contingut per activar les macros encarregades del càlcul o automatització de diverses tasques.
Per a qualsevol dubte o aclariment respecte els continguts de la Fitxa de Tractament o la informació que s’hi recull, l’usuari pot contactar amb el Servei de Seguiment del Compliment Normatiu de l'Agència a través de la bústia: compliment.normatiu@ciberseguretat.cat.</t>
  </si>
  <si>
    <r>
      <t>Addicionalment, en cas que la resposta sigui "</t>
    </r>
    <r>
      <rPr>
        <b/>
        <sz val="11"/>
        <rFont val="Calibri"/>
        <family val="2"/>
      </rPr>
      <t>Sí</t>
    </r>
    <r>
      <rPr>
        <sz val="11"/>
        <rFont val="Calibri"/>
        <family val="2"/>
      </rPr>
      <t>".</t>
    </r>
    <r>
      <rPr>
        <b/>
        <sz val="11"/>
        <rFont val="Calibri"/>
        <family val="2"/>
      </rPr>
      <t xml:space="preserve">
</t>
    </r>
    <r>
      <rPr>
        <i/>
        <sz val="11"/>
        <rFont val="Calibri"/>
        <family val="2"/>
      </rPr>
      <t xml:space="preserve">Indicar les </t>
    </r>
    <r>
      <rPr>
        <b/>
        <i/>
        <sz val="11"/>
        <rFont val="Calibri"/>
        <family val="2"/>
      </rPr>
      <t>fonts de procedència</t>
    </r>
    <r>
      <rPr>
        <i/>
        <sz val="11"/>
        <rFont val="Calibri"/>
        <family val="2"/>
      </rPr>
      <t xml:space="preserve"> de les dades</t>
    </r>
    <r>
      <rPr>
        <sz val="11"/>
        <rFont val="Calibri"/>
        <family val="2"/>
      </rPr>
      <t>.</t>
    </r>
  </si>
  <si>
    <t>G.5</t>
  </si>
  <si>
    <t>G.2</t>
  </si>
  <si>
    <t>G.1</t>
  </si>
  <si>
    <r>
      <t xml:space="preserve">En cas que les dades objecte de tractament siguin </t>
    </r>
    <r>
      <rPr>
        <b/>
        <sz val="11"/>
        <rFont val="Calibri"/>
        <family val="2"/>
      </rPr>
      <t>accessibles a altres unitats de la pròpia entitat, indicar el nombre</t>
    </r>
    <r>
      <rPr>
        <sz val="11"/>
        <rFont val="Calibri"/>
        <family val="2"/>
      </rPr>
      <t xml:space="preserve"> de les unitats que hi accedeixen: </t>
    </r>
    <r>
      <rPr>
        <b/>
        <sz val="11"/>
        <rFont val="Calibri"/>
        <family val="2"/>
      </rPr>
      <t xml:space="preserve">★
</t>
    </r>
    <r>
      <rPr>
        <i/>
        <sz val="11"/>
        <rFont val="Calibri"/>
        <family val="2"/>
      </rPr>
      <t>Introduir un nombre sencer</t>
    </r>
    <r>
      <rPr>
        <sz val="11"/>
        <rFont val="Calibri"/>
        <family val="2"/>
      </rPr>
      <t>.</t>
    </r>
  </si>
  <si>
    <r>
      <t xml:space="preserve">En cas que les dades objecte de tractament siguin </t>
    </r>
    <r>
      <rPr>
        <b/>
        <sz val="11"/>
        <rFont val="Calibri"/>
        <family val="2"/>
      </rPr>
      <t>cedides a tercers d'àmbit públic o privat</t>
    </r>
    <r>
      <rPr>
        <sz val="11"/>
        <rFont val="Calibri"/>
        <family val="2"/>
      </rPr>
      <t xml:space="preserve">, </t>
    </r>
    <r>
      <rPr>
        <b/>
        <sz val="11"/>
        <rFont val="Calibri"/>
        <family val="2"/>
      </rPr>
      <t>indicar el nombre</t>
    </r>
    <r>
      <rPr>
        <sz val="11"/>
        <rFont val="Calibri"/>
        <family val="2"/>
      </rPr>
      <t xml:space="preserve"> de cessionaris: </t>
    </r>
    <r>
      <rPr>
        <b/>
        <sz val="11"/>
        <rFont val="Calibri"/>
        <family val="2"/>
      </rPr>
      <t>★</t>
    </r>
    <r>
      <rPr>
        <sz val="11"/>
        <rFont val="Calibri"/>
        <family val="2"/>
      </rPr>
      <t xml:space="preserve">
</t>
    </r>
    <r>
      <rPr>
        <i/>
        <sz val="11"/>
        <rFont val="Calibri"/>
        <family val="2"/>
      </rPr>
      <t>Introduir un nombre sencer</t>
    </r>
    <r>
      <rPr>
        <sz val="11"/>
        <rFont val="Calibri"/>
        <family val="2"/>
      </rPr>
      <t>.</t>
    </r>
  </si>
  <si>
    <t>G.4</t>
  </si>
  <si>
    <r>
      <t xml:space="preserve">En cas que existeixin </t>
    </r>
    <r>
      <rPr>
        <b/>
        <sz val="11"/>
        <rFont val="Calibri"/>
        <family val="2"/>
      </rPr>
      <t xml:space="preserve">encarregats del tractament </t>
    </r>
    <r>
      <rPr>
        <sz val="11"/>
        <rFont val="Calibri"/>
        <family val="2"/>
      </rPr>
      <t>relacionats amb l'activitat de tractament,</t>
    </r>
    <r>
      <rPr>
        <b/>
        <sz val="11"/>
        <rFont val="Calibri"/>
        <family val="2"/>
      </rPr>
      <t xml:space="preserve"> indicar el nombre </t>
    </r>
    <r>
      <rPr>
        <sz val="11"/>
        <rFont val="Calibri"/>
        <family val="2"/>
      </rPr>
      <t xml:space="preserve">d'encarregats del tractament: </t>
    </r>
    <r>
      <rPr>
        <b/>
        <sz val="11"/>
        <rFont val="Calibri"/>
        <family val="2"/>
      </rPr>
      <t>★</t>
    </r>
    <r>
      <rPr>
        <sz val="11"/>
        <rFont val="Calibri"/>
        <family val="2"/>
      </rPr>
      <t xml:space="preserve">
</t>
    </r>
    <r>
      <rPr>
        <i/>
        <sz val="11"/>
        <rFont val="Calibri"/>
        <family val="2"/>
      </rPr>
      <t>(Tercers als quals se'ls hagi encarregat la realització d'algun servei, tasca o similar relacionats amb l'activitat de tractament que requereixi l'accés a les dades personals tractades)</t>
    </r>
  </si>
  <si>
    <t>En cas afirmatiu, especificar les següents característiques respecte de cadascuna de les transferències que es realitzin:</t>
  </si>
  <si>
    <r>
      <rPr>
        <b/>
        <sz val="11"/>
        <rFont val="Calibri"/>
        <family val="2"/>
      </rPr>
      <t>Països</t>
    </r>
    <r>
      <rPr>
        <sz val="11"/>
        <rFont val="Calibri"/>
        <family val="2"/>
      </rPr>
      <t xml:space="preserve"> destinataris de les dades fora de l'EEE: ⦿</t>
    </r>
  </si>
  <si>
    <r>
      <t xml:space="preserve">Departament o Entitat: </t>
    </r>
    <r>
      <rPr>
        <sz val="11"/>
        <rFont val="Calibri"/>
        <family val="2"/>
      </rPr>
      <t>⦿</t>
    </r>
  </si>
  <si>
    <r>
      <t xml:space="preserve">Òrgan administratiu responsable: </t>
    </r>
    <r>
      <rPr>
        <sz val="11"/>
        <rFont val="Calibri"/>
        <family val="2"/>
      </rPr>
      <t>⦿</t>
    </r>
  </si>
  <si>
    <r>
      <t xml:space="preserve">Dades de contacte del Delegat de Protecció de dades (DPD): </t>
    </r>
    <r>
      <rPr>
        <sz val="11"/>
        <rFont val="Calibri"/>
        <family val="2"/>
      </rPr>
      <t>⦿</t>
    </r>
  </si>
  <si>
    <r>
      <t xml:space="preserve">Base legal: </t>
    </r>
    <r>
      <rPr>
        <sz val="11"/>
        <rFont val="Calibri"/>
        <family val="2"/>
      </rPr>
      <t>⦿</t>
    </r>
  </si>
  <si>
    <r>
      <t xml:space="preserve">Nom de l'activitat de tractament: </t>
    </r>
    <r>
      <rPr>
        <sz val="11"/>
        <rFont val="Calibri"/>
        <family val="2"/>
      </rPr>
      <t>⦿</t>
    </r>
  </si>
  <si>
    <r>
      <t xml:space="preserve">Breu descripció </t>
    </r>
    <r>
      <rPr>
        <sz val="11"/>
        <rFont val="Calibri"/>
        <family val="2"/>
      </rPr>
      <t>de la finalitat de l'activitat de tractament:</t>
    </r>
    <r>
      <rPr>
        <b/>
        <sz val="11"/>
        <rFont val="Calibri"/>
        <family val="2"/>
      </rPr>
      <t xml:space="preserve"> </t>
    </r>
    <r>
      <rPr>
        <sz val="11"/>
        <rFont val="Calibri"/>
        <family val="2"/>
      </rPr>
      <t>⦿</t>
    </r>
  </si>
  <si>
    <t>Incorporació de canvis consensuats en l'àmbit del Grup d'Experts i Delegats de Protecció de Dades de la Generalitat de Catalunya i el seu Sector Públic, incorporació de la funcionalitat de generació automatitzada del Registre d'Activitats de Tractament i correcció d'error del document.</t>
  </si>
  <si>
    <t>No</t>
  </si>
  <si>
    <t>Sí</t>
  </si>
  <si>
    <t>SEPBLAC</t>
  </si>
  <si>
    <t>Traces de de consultes</t>
  </si>
  <si>
    <t>Via Oberta dades pròpies dels usuaris de Via Oberta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</si>
</sst>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numFmt numFmtId="165" formatCode="#.0#############E+###"/>
  </numFmts>
  <fonts count="89" x14ac:knownFonts="1">
    <font>
      <sz val="11"/>
      <color theme="1"/>
      <name val="Calibri"/>
      <family val="2"/>
      <scheme val="minor"/>
    </font>
    <font>
      <sz val="11"/>
      <color rgb="FF9C0006"/>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sz val="11"/>
      <color theme="1"/>
      <name val="Calibri"/>
      <family val="2"/>
    </font>
    <font>
      <sz val="10"/>
      <name val="Arial"/>
      <family val="2"/>
    </font>
    <font>
      <sz val="10"/>
      <color theme="1"/>
      <name val="Calibri"/>
      <family val="2"/>
      <scheme val="minor"/>
    </font>
    <font>
      <sz val="9"/>
      <color theme="1"/>
      <name val="Calibri"/>
      <family val="2"/>
      <scheme val="minor"/>
    </font>
    <font>
      <sz val="11"/>
      <name val="Calibri"/>
      <family val="2"/>
      <scheme val="minor"/>
    </font>
    <font>
      <sz val="9"/>
      <name val="Calibri"/>
      <family val="2"/>
      <scheme val="minor"/>
    </font>
    <font>
      <b/>
      <sz val="11"/>
      <name val="Calibri"/>
      <family val="2"/>
      <scheme val="minor"/>
    </font>
    <font>
      <b/>
      <sz val="16"/>
      <color rgb="FFC00000"/>
      <name val="Helvetica"/>
    </font>
    <font>
      <sz val="11"/>
      <color theme="1"/>
      <name val="Helvetica"/>
    </font>
    <font>
      <b/>
      <sz val="11"/>
      <color theme="1"/>
      <name val="Helvetica"/>
    </font>
    <font>
      <b/>
      <sz val="20"/>
      <color theme="1" tint="0.499984740745262"/>
      <name val="Helvetica"/>
    </font>
    <font>
      <b/>
      <sz val="11"/>
      <color theme="1" tint="0.34998626667073579"/>
      <name val="Calibri"/>
      <family val="2"/>
      <scheme val="minor"/>
    </font>
    <font>
      <sz val="11"/>
      <color theme="1" tint="0.34998626667073579"/>
      <name val="Calibri"/>
      <family val="2"/>
      <scheme val="minor"/>
    </font>
    <font>
      <b/>
      <sz val="9"/>
      <color theme="0"/>
      <name val="Calibri"/>
      <family val="2"/>
      <scheme val="minor"/>
    </font>
    <font>
      <b/>
      <sz val="18"/>
      <color theme="3"/>
      <name val="Calibri Light"/>
      <family val="2"/>
      <scheme val="major"/>
    </font>
    <font>
      <sz val="9"/>
      <color theme="0" tint="-0.34998626667073579"/>
      <name val="Calibri"/>
      <family val="2"/>
      <scheme val="minor"/>
    </font>
    <font>
      <b/>
      <sz val="9"/>
      <color theme="1"/>
      <name val="Calibri"/>
      <family val="2"/>
      <scheme val="minor"/>
    </font>
    <font>
      <sz val="11"/>
      <color theme="1"/>
      <name val="Calibri"/>
      <family val="2"/>
      <charset val="161"/>
      <scheme val="minor"/>
    </font>
    <font>
      <sz val="16"/>
      <color theme="1"/>
      <name val="Calibri"/>
      <family val="2"/>
      <scheme val="minor"/>
    </font>
    <font>
      <i/>
      <sz val="11"/>
      <name val="Calibri"/>
      <family val="2"/>
      <scheme val="minor"/>
    </font>
    <font>
      <b/>
      <sz val="12"/>
      <name val="Calibri"/>
      <family val="2"/>
      <scheme val="minor"/>
    </font>
    <font>
      <sz val="11"/>
      <color rgb="FF000000"/>
      <name val="Calibri"/>
      <family val="2"/>
    </font>
    <font>
      <sz val="11"/>
      <name val="Calibri"/>
      <family val="2"/>
    </font>
    <font>
      <b/>
      <i/>
      <sz val="16"/>
      <color rgb="FFC00000"/>
      <name val="Calibri"/>
      <family val="2"/>
      <scheme val="minor"/>
    </font>
    <font>
      <b/>
      <i/>
      <sz val="10"/>
      <color theme="0"/>
      <name val="Calibri"/>
      <family val="2"/>
      <scheme val="minor"/>
    </font>
    <font>
      <b/>
      <i/>
      <sz val="18"/>
      <color rgb="FFC00000"/>
      <name val="Calibri"/>
      <family val="2"/>
      <scheme val="minor"/>
    </font>
    <font>
      <sz val="12"/>
      <name val="Calibri"/>
      <family val="2"/>
    </font>
    <font>
      <sz val="12"/>
      <color theme="1"/>
      <name val="Calibri"/>
      <family val="2"/>
    </font>
    <font>
      <b/>
      <i/>
      <sz val="10"/>
      <name val="Calibri"/>
      <family val="2"/>
    </font>
    <font>
      <b/>
      <i/>
      <sz val="12"/>
      <color rgb="FF262626"/>
      <name val="Calibri"/>
      <family val="2"/>
    </font>
    <font>
      <b/>
      <i/>
      <sz val="10"/>
      <color rgb="FF808080"/>
      <name val="Calibri"/>
      <family val="2"/>
    </font>
    <font>
      <b/>
      <i/>
      <sz val="12"/>
      <color theme="5" tint="-0.499984740745262"/>
      <name val="Calibri"/>
      <family val="2"/>
    </font>
    <font>
      <i/>
      <sz val="10"/>
      <color rgb="FFFF0000"/>
      <name val="Calibri"/>
      <family val="2"/>
    </font>
    <font>
      <b/>
      <sz val="12"/>
      <name val="Calibri"/>
      <family val="2"/>
    </font>
    <font>
      <b/>
      <i/>
      <sz val="9"/>
      <color rgb="FF262626"/>
      <name val="Calibri"/>
      <family val="2"/>
    </font>
    <font>
      <b/>
      <i/>
      <u/>
      <sz val="12"/>
      <name val="Calibri"/>
      <family val="2"/>
    </font>
    <font>
      <b/>
      <i/>
      <u/>
      <sz val="12"/>
      <color rgb="FF808080"/>
      <name val="Calibri"/>
      <family val="2"/>
    </font>
    <font>
      <i/>
      <sz val="12"/>
      <name val="Calibri"/>
      <family val="2"/>
    </font>
    <font>
      <i/>
      <sz val="12"/>
      <color rgb="FF808080"/>
      <name val="Calibri"/>
      <family val="2"/>
    </font>
    <font>
      <b/>
      <i/>
      <sz val="24"/>
      <color rgb="FFC00000"/>
      <name val="Calibri"/>
      <family val="2"/>
    </font>
    <font>
      <b/>
      <i/>
      <sz val="24"/>
      <color rgb="FFFFFFFF"/>
      <name val="Calibri"/>
      <family val="2"/>
    </font>
    <font>
      <b/>
      <i/>
      <sz val="24"/>
      <name val="Calibri"/>
      <family val="2"/>
    </font>
    <font>
      <b/>
      <sz val="14"/>
      <color rgb="FFFFFFFF"/>
      <name val="Calibri"/>
      <family val="2"/>
    </font>
    <font>
      <b/>
      <sz val="10"/>
      <name val="Calibri"/>
      <family val="2"/>
    </font>
    <font>
      <b/>
      <sz val="11"/>
      <name val="Calibri"/>
      <family val="2"/>
    </font>
    <font>
      <i/>
      <sz val="11"/>
      <name val="Calibri"/>
      <family val="2"/>
    </font>
    <font>
      <b/>
      <sz val="14"/>
      <color rgb="FF000000"/>
      <name val="Calibri"/>
      <family val="2"/>
    </font>
    <font>
      <sz val="12"/>
      <color rgb="FF808080"/>
      <name val="Calibri"/>
      <family val="2"/>
    </font>
    <font>
      <b/>
      <sz val="14"/>
      <name val="Calibri"/>
      <family val="2"/>
    </font>
    <font>
      <i/>
      <sz val="12"/>
      <color theme="5" tint="-0.499984740745262"/>
      <name val="Calibri"/>
      <family val="2"/>
    </font>
    <font>
      <b/>
      <sz val="12"/>
      <color rgb="FF70AD47"/>
      <name val="Calibri"/>
      <family val="2"/>
    </font>
    <font>
      <b/>
      <sz val="11"/>
      <color theme="1"/>
      <name val="Calibri"/>
      <family val="2"/>
    </font>
    <font>
      <sz val="11"/>
      <color theme="0"/>
      <name val="Calibri"/>
      <family val="2"/>
    </font>
    <font>
      <b/>
      <sz val="11"/>
      <color rgb="FF000000"/>
      <name val="Calibri"/>
      <family val="2"/>
    </font>
    <font>
      <sz val="10"/>
      <color rgb="FF000000"/>
      <name val="Calibri"/>
      <family val="2"/>
    </font>
    <font>
      <sz val="10"/>
      <name val="Calibri"/>
      <family val="2"/>
    </font>
    <font>
      <b/>
      <sz val="12"/>
      <color rgb="FFFFFFFF"/>
      <name val="Calibri"/>
      <family val="2"/>
    </font>
    <font>
      <b/>
      <sz val="10"/>
      <color rgb="FF808080"/>
      <name val="Calibri"/>
      <family val="2"/>
    </font>
    <font>
      <i/>
      <sz val="10"/>
      <name val="Calibri"/>
      <family val="2"/>
    </font>
    <font>
      <b/>
      <sz val="11"/>
      <color rgb="FFFFFFFF"/>
      <name val="Calibri"/>
      <family val="2"/>
    </font>
    <font>
      <b/>
      <sz val="14"/>
      <color rgb="FF70AD47"/>
      <name val="Calibri"/>
      <family val="2"/>
    </font>
    <font>
      <b/>
      <i/>
      <sz val="11"/>
      <name val="Calibri"/>
      <family val="2"/>
    </font>
    <font>
      <sz val="14"/>
      <color rgb="FF222222"/>
      <name val="Calibri"/>
      <family val="2"/>
    </font>
    <font>
      <b/>
      <sz val="12"/>
      <color rgb="FFFF0000"/>
      <name val="Calibri"/>
      <family val="2"/>
    </font>
    <font>
      <sz val="10"/>
      <color rgb="FFFF0000"/>
      <name val="Calibri"/>
      <family val="2"/>
    </font>
    <font>
      <b/>
      <sz val="10"/>
      <color rgb="FFFF0000"/>
      <name val="Calibri"/>
      <family val="2"/>
    </font>
    <font>
      <sz val="10"/>
      <color rgb="FFC00000"/>
      <name val="Calibri"/>
      <family val="2"/>
    </font>
    <font>
      <u/>
      <sz val="11"/>
      <name val="Calibri"/>
      <family val="2"/>
    </font>
    <font>
      <b/>
      <sz val="12"/>
      <color rgb="FF000000"/>
      <name val="Calibri"/>
      <family val="2"/>
    </font>
    <font>
      <b/>
      <sz val="12"/>
      <color theme="0"/>
      <name val="Calibri"/>
      <family val="2"/>
    </font>
    <font>
      <sz val="14"/>
      <name val="Calibri"/>
      <family val="2"/>
    </font>
    <font>
      <sz val="14"/>
      <color rgb="FFC00000"/>
      <name val="Calibri"/>
      <family val="2"/>
    </font>
    <font>
      <b/>
      <sz val="16"/>
      <color rgb="FFFFFFFF"/>
      <name val="Calibri"/>
      <family val="2"/>
    </font>
    <font>
      <b/>
      <i/>
      <sz val="14"/>
      <color rgb="FF262626"/>
      <name val="Calibri"/>
      <family val="2"/>
    </font>
    <font>
      <i/>
      <sz val="11"/>
      <color theme="1"/>
      <name val="Calibri"/>
      <family val="2"/>
    </font>
    <font>
      <i/>
      <sz val="9"/>
      <name val="Calibri"/>
      <family val="2"/>
      <scheme val="minor"/>
    </font>
    <font>
      <i/>
      <sz val="11"/>
      <color theme="0"/>
      <name val="Calibri"/>
      <family val="2"/>
      <scheme val="minor"/>
    </font>
    <font>
      <b/>
      <i/>
      <sz val="12"/>
      <color theme="0"/>
      <name val="Calibri"/>
      <family val="2"/>
      <scheme val="minor"/>
    </font>
    <font>
      <i/>
      <sz val="10"/>
      <color theme="1"/>
      <name val="Calibri"/>
      <family val="2"/>
      <scheme val="minor"/>
    </font>
    <font>
      <i/>
      <sz val="10"/>
      <color rgb="FFC00000"/>
      <name val="Calibri"/>
      <family val="2"/>
      <scheme val="minor"/>
    </font>
    <font>
      <sz val="10"/>
      <name val="Calibri"/>
      <family val="2"/>
      <scheme val="minor"/>
    </font>
    <font>
      <sz val="14"/>
      <color rgb="FF000000"/>
      <name val="Calibri"/>
      <family val="2"/>
    </font>
    <font>
      <b/>
      <sz val="11"/>
      <color theme="0"/>
      <name val="Calibri"/>
      <family val="2"/>
    </font>
  </fonts>
  <fills count="29">
    <fill>
      <patternFill patternType="none"/>
    </fill>
    <fill>
      <patternFill patternType="gray125"/>
    </fill>
    <fill>
      <patternFill patternType="solid">
        <fgColor rgb="FFFFC7CE"/>
      </patternFill>
    </fill>
    <fill>
      <patternFill patternType="solid">
        <fgColor rgb="FFFFFFFF"/>
        <bgColor rgb="FF000000"/>
      </patternFill>
    </fill>
    <fill>
      <patternFill patternType="solid">
        <fgColor rgb="FFD9D9D9"/>
        <bgColor rgb="FF000000"/>
      </patternFill>
    </fill>
    <fill>
      <patternFill patternType="solid">
        <fgColor rgb="FF808080"/>
        <bgColor rgb="FF000000"/>
      </patternFill>
    </fill>
    <fill>
      <patternFill patternType="solid">
        <fgColor rgb="FFC00000"/>
        <bgColor rgb="FF000000"/>
      </patternFill>
    </fill>
    <fill>
      <patternFill patternType="solid">
        <fgColor rgb="FFFCE4D6"/>
        <bgColor rgb="FF000000"/>
      </patternFill>
    </fill>
    <fill>
      <patternFill patternType="solid">
        <fgColor rgb="FFF2F2F2"/>
        <bgColor rgb="FF000000"/>
      </patternFill>
    </fill>
    <fill>
      <patternFill patternType="solid">
        <fgColor theme="5" tint="0.79998168889431442"/>
        <bgColor indexed="64"/>
      </patternFill>
    </fill>
    <fill>
      <patternFill patternType="solid">
        <fgColor theme="0"/>
        <bgColor rgb="FF000000"/>
      </patternFill>
    </fill>
    <fill>
      <patternFill patternType="solid">
        <fgColor rgb="FFFFFFFF"/>
        <bgColor rgb="FFDDEBF7"/>
      </patternFill>
    </fill>
    <fill>
      <patternFill patternType="solid">
        <fgColor theme="0"/>
        <bgColor rgb="FFDDEBF7"/>
      </patternFill>
    </fill>
    <fill>
      <patternFill patternType="solid">
        <fgColor theme="0"/>
        <bgColor indexed="64"/>
      </patternFill>
    </fill>
    <fill>
      <patternFill patternType="solid">
        <fgColor theme="0" tint="-4.9989318521683403E-2"/>
        <bgColor indexed="64"/>
      </patternFill>
    </fill>
    <fill>
      <patternFill patternType="solid">
        <fgColor theme="1" tint="0.499984740745262"/>
        <bgColor rgb="FF000000"/>
      </patternFill>
    </fill>
    <fill>
      <patternFill patternType="solid">
        <fgColor theme="0" tint="-0.499984740745262"/>
        <bgColor indexed="64"/>
      </patternFill>
    </fill>
    <fill>
      <patternFill patternType="solid">
        <fgColor rgb="FFC0000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indexed="65"/>
        <bgColor theme="0"/>
      </patternFill>
    </fill>
    <fill>
      <patternFill patternType="solid">
        <fgColor rgb="FFC8C8C8"/>
        <bgColor theme="0"/>
      </patternFill>
    </fill>
    <fill>
      <patternFill patternType="solid">
        <fgColor theme="0" tint="-0.14999847407452621"/>
        <bgColor rgb="FF000000"/>
      </patternFill>
    </fill>
    <fill>
      <patternFill patternType="solid">
        <fgColor theme="0"/>
        <bgColor theme="4" tint="0.79998168889431442"/>
      </patternFill>
    </fill>
    <fill>
      <patternFill patternType="solid">
        <fgColor theme="0"/>
        <bgColor theme="0"/>
      </patternFill>
    </fill>
    <fill>
      <patternFill patternType="solid">
        <fgColor theme="5" tint="0.79998168889431442"/>
        <bgColor rgb="FF000000"/>
      </patternFill>
    </fill>
    <fill>
      <patternFill patternType="solid">
        <fgColor theme="0"/>
        <bgColor theme="6" tint="0.79998168889431442"/>
      </patternFill>
    </fill>
    <fill>
      <patternFill patternType="solid">
        <fgColor theme="0" tint="-4.9989318521683403E-2"/>
        <bgColor theme="0"/>
      </patternFill>
    </fill>
  </fills>
  <borders count="112">
    <border>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dashDot">
        <color indexed="64"/>
      </top>
      <bottom/>
      <diagonal/>
    </border>
    <border>
      <left style="medium">
        <color indexed="64"/>
      </left>
      <right/>
      <top style="dashDot">
        <color indexed="64"/>
      </top>
      <bottom/>
      <diagonal/>
    </border>
    <border>
      <left/>
      <right/>
      <top/>
      <bottom style="thin">
        <color theme="1" tint="0.34998626667073579"/>
      </bottom>
      <diagonal/>
    </border>
    <border>
      <left/>
      <right/>
      <top style="thin">
        <color theme="1" tint="0.34998626667073579"/>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
      <left style="thin">
        <color theme="0" tint="-0.34998626667073579"/>
      </left>
      <right style="thin">
        <color theme="0"/>
      </right>
      <top style="thin">
        <color theme="0" tint="-0.34998626667073579"/>
      </top>
      <bottom style="thin">
        <color rgb="FFC00000"/>
      </bottom>
      <diagonal/>
    </border>
    <border>
      <left style="thin">
        <color theme="0"/>
      </left>
      <right style="thin">
        <color theme="0"/>
      </right>
      <top style="thin">
        <color theme="0" tint="-0.34998626667073579"/>
      </top>
      <bottom style="thin">
        <color rgb="FFC00000"/>
      </bottom>
      <diagonal/>
    </border>
    <border>
      <left style="thin">
        <color theme="0"/>
      </left>
      <right style="thin">
        <color theme="0" tint="-0.34998626667073579"/>
      </right>
      <top style="thin">
        <color theme="0" tint="-0.34998626667073579"/>
      </top>
      <bottom style="thin">
        <color rgb="FFC00000"/>
      </bottom>
      <diagonal/>
    </border>
    <border>
      <left style="thin">
        <color theme="0" tint="-0.14993743705557422"/>
      </left>
      <right style="thin">
        <color theme="0" tint="-0.14993743705557422"/>
      </right>
      <top style="thin">
        <color rgb="FFC00000"/>
      </top>
      <bottom style="thin">
        <color rgb="FFC00000"/>
      </bottom>
      <diagonal/>
    </border>
    <border>
      <left style="thin">
        <color theme="6"/>
      </left>
      <right style="thin">
        <color theme="6"/>
      </right>
      <top style="thin">
        <color rgb="FFC00000"/>
      </top>
      <bottom style="thin">
        <color rgb="FFC00000"/>
      </bottom>
      <diagonal/>
    </border>
    <border>
      <left style="thin">
        <color theme="6"/>
      </left>
      <right style="thin">
        <color theme="6"/>
      </right>
      <top style="thin">
        <color theme="6"/>
      </top>
      <bottom style="thin">
        <color theme="6"/>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thin">
        <color rgb="FFC00000"/>
      </left>
      <right style="thin">
        <color rgb="FFC00000"/>
      </right>
      <top style="thin">
        <color rgb="FFC00000"/>
      </top>
      <bottom style="thin">
        <color rgb="FFC00000"/>
      </bottom>
      <diagonal/>
    </border>
    <border>
      <left/>
      <right/>
      <top style="thin">
        <color rgb="FFC00000"/>
      </top>
      <bottom/>
      <diagonal/>
    </border>
    <border>
      <left style="thin">
        <color theme="0" tint="-0.499984740745262"/>
      </left>
      <right/>
      <top style="thin">
        <color rgb="FFC00000"/>
      </top>
      <bottom/>
      <diagonal/>
    </border>
    <border>
      <left style="thin">
        <color theme="0" tint="-0.499984740745262"/>
      </left>
      <right/>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dashDot">
        <color indexed="64"/>
      </top>
      <bottom/>
      <diagonal/>
    </border>
    <border diagonalUp="1" diagonalDown="1">
      <left/>
      <right/>
      <top style="thin">
        <color indexed="64"/>
      </top>
      <bottom style="thin">
        <color indexed="64"/>
      </bottom>
      <diagonal style="thin">
        <color indexed="64"/>
      </diagonal>
    </border>
    <border>
      <left/>
      <right style="thin">
        <color indexed="64"/>
      </right>
      <top style="medium">
        <color indexed="64"/>
      </top>
      <bottom/>
      <diagonal/>
    </border>
    <border>
      <left style="medium">
        <color indexed="64"/>
      </left>
      <right style="thin">
        <color indexed="64"/>
      </right>
      <top style="thin">
        <color indexed="64"/>
      </top>
      <bottom/>
      <diagonal/>
    </border>
    <border>
      <left style="thin">
        <color rgb="FFC00000"/>
      </left>
      <right style="thin">
        <color theme="6"/>
      </right>
      <top style="thin">
        <color rgb="FFC00000"/>
      </top>
      <bottom style="thin">
        <color rgb="FFC00000"/>
      </bottom>
      <diagonal/>
    </border>
    <border>
      <left style="thin">
        <color theme="6"/>
      </left>
      <right style="thin">
        <color rgb="FFC00000"/>
      </right>
      <top style="thin">
        <color rgb="FFC00000"/>
      </top>
      <bottom style="thin">
        <color rgb="FFC00000"/>
      </bottom>
      <diagonal/>
    </border>
    <border>
      <left style="thin">
        <color rgb="FFC00000"/>
      </left>
      <right style="thin">
        <color theme="6"/>
      </right>
      <top style="thin">
        <color theme="6"/>
      </top>
      <bottom style="thin">
        <color theme="6"/>
      </bottom>
      <diagonal/>
    </border>
    <border>
      <left style="thin">
        <color theme="6"/>
      </left>
      <right style="thin">
        <color rgb="FFC00000"/>
      </right>
      <top style="thin">
        <color theme="6"/>
      </top>
      <bottom style="thin">
        <color theme="6"/>
      </bottom>
      <diagonal/>
    </border>
    <border>
      <left style="thin">
        <color rgb="FFC00000"/>
      </left>
      <right style="thin">
        <color theme="6"/>
      </right>
      <top style="thin">
        <color theme="6"/>
      </top>
      <bottom style="thin">
        <color rgb="FFC00000"/>
      </bottom>
      <diagonal/>
    </border>
    <border>
      <left style="thin">
        <color theme="6"/>
      </left>
      <right style="thin">
        <color rgb="FFC00000"/>
      </right>
      <top style="thin">
        <color theme="6"/>
      </top>
      <bottom style="thin">
        <color rgb="FFC00000"/>
      </bottom>
      <diagonal/>
    </border>
    <border>
      <left style="thin">
        <color theme="6"/>
      </left>
      <right style="thin">
        <color theme="6"/>
      </right>
      <top style="thin">
        <color theme="6"/>
      </top>
      <bottom style="thin">
        <color rgb="FFC00000"/>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1" fillId="2" borderId="0" applyNumberFormat="0" applyBorder="0" applyAlignment="0" applyProtection="0"/>
    <xf numFmtId="0" fontId="5" fillId="0" borderId="0" applyNumberFormat="0" applyFill="0" applyBorder="0" applyAlignment="0" applyProtection="0"/>
    <xf numFmtId="0" fontId="7" fillId="0" borderId="0"/>
    <xf numFmtId="0" fontId="20" fillId="0" borderId="0" applyNumberFormat="0" applyFill="0" applyBorder="0" applyAlignment="0" applyProtection="0"/>
    <xf numFmtId="0" fontId="23" fillId="0" borderId="0"/>
  </cellStyleXfs>
  <cellXfs count="675">
    <xf numFmtId="0" fontId="0" fillId="0" borderId="0" xfId="0"/>
    <xf numFmtId="0" fontId="24" fillId="21" borderId="0" xfId="5" applyFont="1" applyFill="1" applyAlignment="1">
      <alignment horizontal="justify" vertical="center"/>
    </xf>
    <xf numFmtId="0" fontId="4" fillId="22" borderId="58" xfId="5" applyFont="1" applyFill="1" applyBorder="1" applyAlignment="1">
      <alignment horizontal="justify" vertical="center" wrapText="1"/>
    </xf>
    <xf numFmtId="0" fontId="4" fillId="22" borderId="54" xfId="5" applyFont="1" applyFill="1" applyBorder="1" applyAlignment="1">
      <alignment horizontal="justify" vertical="center" wrapText="1"/>
    </xf>
    <xf numFmtId="0" fontId="3" fillId="13" borderId="0" xfId="0" applyFont="1" applyFill="1"/>
    <xf numFmtId="0" fontId="3" fillId="25" borderId="0" xfId="5" applyFont="1" applyFill="1"/>
    <xf numFmtId="0" fontId="6" fillId="13" borderId="44" xfId="0" applyFont="1" applyFill="1" applyBorder="1" applyProtection="1"/>
    <xf numFmtId="0" fontId="6" fillId="13" borderId="45" xfId="0" applyFont="1" applyFill="1" applyBorder="1" applyProtection="1"/>
    <xf numFmtId="0" fontId="28" fillId="13" borderId="45" xfId="0" applyFont="1" applyFill="1" applyBorder="1" applyAlignment="1" applyProtection="1">
      <alignment horizontal="left" vertical="center" wrapText="1"/>
    </xf>
    <xf numFmtId="0" fontId="6" fillId="13" borderId="45" xfId="0" applyFont="1" applyFill="1" applyBorder="1" applyAlignment="1" applyProtection="1">
      <alignment horizontal="center" vertical="center" wrapText="1"/>
    </xf>
    <xf numFmtId="0" fontId="6" fillId="13" borderId="45" xfId="0" applyFont="1" applyFill="1" applyBorder="1" applyAlignment="1" applyProtection="1">
      <alignment horizontal="center" vertical="center"/>
    </xf>
    <xf numFmtId="0" fontId="6" fillId="13" borderId="0" xfId="0" applyFont="1" applyFill="1" applyBorder="1" applyProtection="1"/>
    <xf numFmtId="0" fontId="6" fillId="13" borderId="0" xfId="0" applyFont="1" applyFill="1" applyProtection="1"/>
    <xf numFmtId="0" fontId="6" fillId="0" borderId="0" xfId="0" applyFont="1" applyProtection="1"/>
    <xf numFmtId="0" fontId="6" fillId="10" borderId="63" xfId="0" applyFont="1" applyFill="1" applyBorder="1" applyProtection="1"/>
    <xf numFmtId="0" fontId="6" fillId="10" borderId="0" xfId="0" applyFont="1" applyFill="1" applyProtection="1"/>
    <xf numFmtId="0" fontId="6" fillId="13" borderId="18" xfId="0" applyFont="1" applyFill="1" applyBorder="1" applyProtection="1"/>
    <xf numFmtId="0" fontId="6" fillId="13" borderId="0" xfId="0" applyFont="1" applyFill="1" applyAlignment="1" applyProtection="1">
      <alignment wrapText="1"/>
    </xf>
    <xf numFmtId="0" fontId="6" fillId="13" borderId="0" xfId="0" applyFont="1" applyFill="1" applyAlignment="1" applyProtection="1">
      <alignment vertical="center"/>
    </xf>
    <xf numFmtId="0" fontId="6" fillId="13" borderId="0" xfId="0" applyFont="1" applyFill="1" applyAlignment="1" applyProtection="1">
      <alignment horizontal="center" vertical="center"/>
    </xf>
    <xf numFmtId="0" fontId="6" fillId="13" borderId="0" xfId="0" applyFont="1" applyFill="1" applyBorder="1" applyAlignment="1" applyProtection="1">
      <alignment vertical="center"/>
    </xf>
    <xf numFmtId="0" fontId="28" fillId="13" borderId="0" xfId="0" applyFont="1" applyFill="1" applyAlignment="1" applyProtection="1">
      <alignment horizontal="left" vertical="center" wrapText="1"/>
    </xf>
    <xf numFmtId="0" fontId="6" fillId="13" borderId="0" xfId="0" applyFont="1" applyFill="1" applyAlignment="1" applyProtection="1">
      <alignment horizontal="center" vertical="center" wrapText="1"/>
    </xf>
    <xf numFmtId="0" fontId="0" fillId="13" borderId="0" xfId="0" applyFont="1" applyFill="1"/>
    <xf numFmtId="0" fontId="30" fillId="19" borderId="78" xfId="0" applyFont="1" applyFill="1" applyBorder="1" applyAlignment="1">
      <alignment horizontal="center" vertical="center"/>
    </xf>
    <xf numFmtId="0" fontId="8" fillId="0" borderId="0" xfId="2" applyFont="1" applyFill="1" applyBorder="1" applyAlignment="1" applyProtection="1">
      <alignment horizontal="left" vertical="center" wrapText="1" indent="3"/>
    </xf>
    <xf numFmtId="0" fontId="0" fillId="21" borderId="0" xfId="5" applyFont="1" applyFill="1"/>
    <xf numFmtId="0" fontId="0" fillId="25" borderId="0" xfId="5" applyFont="1" applyFill="1"/>
    <xf numFmtId="0" fontId="0" fillId="21" borderId="0" xfId="5" applyFont="1" applyFill="1" applyAlignment="1">
      <alignment horizontal="justify" vertical="center"/>
    </xf>
    <xf numFmtId="0" fontId="0" fillId="21" borderId="0" xfId="5" applyFont="1" applyFill="1" applyAlignment="1">
      <alignment horizontal="center" vertical="center"/>
    </xf>
    <xf numFmtId="0" fontId="8" fillId="13" borderId="0" xfId="0" applyFont="1" applyFill="1" applyAlignment="1">
      <alignment horizontal="left" vertical="center" wrapText="1"/>
    </xf>
    <xf numFmtId="0" fontId="4" fillId="13" borderId="0" xfId="0" applyFont="1" applyFill="1"/>
    <xf numFmtId="0" fontId="28" fillId="13" borderId="45" xfId="0" applyFont="1" applyFill="1" applyBorder="1" applyProtection="1"/>
    <xf numFmtId="0" fontId="6" fillId="13" borderId="46" xfId="0" applyFont="1" applyFill="1" applyBorder="1" applyProtection="1"/>
    <xf numFmtId="0" fontId="32" fillId="13" borderId="0" xfId="0" applyFont="1" applyFill="1" applyBorder="1" applyAlignment="1" applyProtection="1"/>
    <xf numFmtId="0" fontId="33" fillId="13" borderId="0" xfId="0" applyFont="1" applyFill="1" applyBorder="1" applyAlignment="1" applyProtection="1"/>
    <xf numFmtId="0" fontId="36" fillId="13" borderId="0" xfId="0" applyFont="1" applyFill="1" applyBorder="1" applyAlignment="1" applyProtection="1">
      <alignment horizontal="left" vertical="center" wrapText="1"/>
    </xf>
    <xf numFmtId="0" fontId="6" fillId="13" borderId="0" xfId="0" applyFont="1" applyFill="1" applyAlignment="1" applyProtection="1">
      <alignment vertical="center" wrapText="1"/>
    </xf>
    <xf numFmtId="0" fontId="32" fillId="13" borderId="11" xfId="0" applyFont="1" applyFill="1" applyBorder="1" applyAlignment="1" applyProtection="1">
      <alignment horizontal="left" vertical="center" wrapText="1"/>
    </xf>
    <xf numFmtId="0" fontId="27" fillId="13" borderId="11" xfId="0" applyFont="1" applyFill="1" applyBorder="1" applyAlignment="1" applyProtection="1">
      <alignment horizontal="center" vertical="center" wrapText="1"/>
    </xf>
    <xf numFmtId="0" fontId="27" fillId="13" borderId="3" xfId="0" applyFont="1" applyFill="1" applyBorder="1" applyAlignment="1" applyProtection="1">
      <alignment horizontal="center" vertical="center" wrapText="1"/>
    </xf>
    <xf numFmtId="0" fontId="32" fillId="13" borderId="0" xfId="0" applyFont="1" applyFill="1" applyBorder="1" applyAlignment="1" applyProtection="1">
      <alignment horizontal="left" vertical="center" wrapText="1"/>
    </xf>
    <xf numFmtId="0" fontId="27" fillId="13" borderId="0" xfId="0" applyFont="1" applyFill="1" applyBorder="1" applyAlignment="1" applyProtection="1">
      <alignment horizontal="center" vertical="center" wrapText="1"/>
    </xf>
    <xf numFmtId="0" fontId="27" fillId="13" borderId="1" xfId="0" applyFont="1" applyFill="1" applyBorder="1" applyAlignment="1" applyProtection="1">
      <alignment horizontal="center" vertical="center" wrapText="1"/>
    </xf>
    <xf numFmtId="0" fontId="32" fillId="13" borderId="50" xfId="0" applyFont="1" applyFill="1" applyBorder="1" applyAlignment="1" applyProtection="1">
      <alignment horizontal="left" vertical="center" wrapText="1"/>
    </xf>
    <xf numFmtId="0" fontId="27" fillId="13" borderId="50" xfId="0" applyFont="1" applyFill="1" applyBorder="1" applyAlignment="1" applyProtection="1">
      <alignment horizontal="center" vertical="center" wrapText="1"/>
    </xf>
    <xf numFmtId="0" fontId="27" fillId="13" borderId="10" xfId="0" applyFont="1" applyFill="1" applyBorder="1" applyAlignment="1" applyProtection="1">
      <alignment horizontal="center" vertical="center" wrapText="1"/>
    </xf>
    <xf numFmtId="0" fontId="27" fillId="13" borderId="16" xfId="0" applyFont="1" applyFill="1" applyBorder="1" applyProtection="1"/>
    <xf numFmtId="0" fontId="41" fillId="13" borderId="16" xfId="0" applyFont="1" applyFill="1" applyBorder="1" applyAlignment="1" applyProtection="1">
      <alignment vertical="center"/>
    </xf>
    <xf numFmtId="0" fontId="42" fillId="13" borderId="16" xfId="0" applyFont="1" applyFill="1" applyBorder="1" applyAlignment="1" applyProtection="1">
      <alignment vertical="center"/>
    </xf>
    <xf numFmtId="0" fontId="43" fillId="13" borderId="16" xfId="0" applyFont="1" applyFill="1" applyBorder="1" applyAlignment="1" applyProtection="1">
      <alignment vertical="center"/>
    </xf>
    <xf numFmtId="0" fontId="44" fillId="13" borderId="16" xfId="0" applyFont="1" applyFill="1" applyBorder="1" applyAlignment="1" applyProtection="1">
      <alignment vertical="center"/>
    </xf>
    <xf numFmtId="0" fontId="35" fillId="0" borderId="16" xfId="0" applyFont="1" applyBorder="1" applyAlignment="1" applyProtection="1">
      <alignment vertical="center" wrapText="1"/>
    </xf>
    <xf numFmtId="0" fontId="40" fillId="13" borderId="16" xfId="0" applyFont="1" applyFill="1" applyBorder="1" applyAlignment="1" applyProtection="1">
      <alignment wrapText="1"/>
    </xf>
    <xf numFmtId="0" fontId="36" fillId="13" borderId="17" xfId="0" applyFont="1" applyFill="1" applyBorder="1" applyAlignment="1" applyProtection="1">
      <alignment wrapText="1"/>
    </xf>
    <xf numFmtId="0" fontId="36" fillId="13" borderId="16" xfId="0" applyFont="1" applyFill="1" applyBorder="1" applyAlignment="1" applyProtection="1">
      <alignment wrapText="1"/>
    </xf>
    <xf numFmtId="0" fontId="27" fillId="13" borderId="16" xfId="0" applyFont="1" applyFill="1" applyBorder="1" applyAlignment="1" applyProtection="1">
      <alignment vertical="center" wrapText="1"/>
    </xf>
    <xf numFmtId="0" fontId="28" fillId="13" borderId="16" xfId="0" applyFont="1" applyFill="1" applyBorder="1" applyAlignment="1" applyProtection="1">
      <alignment horizontal="left" vertical="center" wrapText="1"/>
    </xf>
    <xf numFmtId="0" fontId="27" fillId="13" borderId="16" xfId="0" applyFont="1" applyFill="1" applyBorder="1" applyAlignment="1" applyProtection="1">
      <alignment horizontal="center" vertical="center" wrapText="1"/>
    </xf>
    <xf numFmtId="0" fontId="27" fillId="13" borderId="0" xfId="0" applyFont="1" applyFill="1" applyBorder="1" applyAlignment="1" applyProtection="1">
      <alignment vertical="center" wrapText="1"/>
    </xf>
    <xf numFmtId="0" fontId="27" fillId="13" borderId="0" xfId="0" applyFont="1" applyFill="1" applyAlignment="1" applyProtection="1">
      <alignment vertical="center" wrapText="1"/>
    </xf>
    <xf numFmtId="0" fontId="46" fillId="13" borderId="0" xfId="0" applyFont="1" applyFill="1" applyAlignment="1" applyProtection="1">
      <alignment horizontal="center" vertical="center"/>
    </xf>
    <xf numFmtId="0" fontId="47" fillId="13" borderId="0" xfId="0" applyFont="1" applyFill="1" applyAlignment="1" applyProtection="1">
      <alignment horizontal="left" vertical="center" wrapText="1"/>
    </xf>
    <xf numFmtId="0" fontId="46" fillId="13" borderId="0" xfId="0" applyFont="1" applyFill="1" applyAlignment="1" applyProtection="1">
      <alignment horizontal="center" vertical="center" wrapText="1"/>
    </xf>
    <xf numFmtId="0" fontId="46" fillId="13" borderId="0" xfId="0" applyFont="1" applyFill="1" applyBorder="1" applyAlignment="1" applyProtection="1">
      <alignment horizontal="center" vertical="center"/>
    </xf>
    <xf numFmtId="0" fontId="49" fillId="13" borderId="0" xfId="3" applyFont="1" applyFill="1" applyAlignment="1" applyProtection="1">
      <alignment horizontal="left" vertical="center" wrapText="1"/>
    </xf>
    <xf numFmtId="0" fontId="49" fillId="13" borderId="0" xfId="3" applyFont="1" applyFill="1" applyAlignment="1" applyProtection="1">
      <alignment horizontal="center" vertical="center" wrapText="1"/>
    </xf>
    <xf numFmtId="0" fontId="49" fillId="13" borderId="0" xfId="3" applyFont="1" applyFill="1" applyBorder="1" applyAlignment="1" applyProtection="1">
      <alignment horizontal="left" vertical="center" wrapText="1"/>
    </xf>
    <xf numFmtId="14" fontId="49" fillId="13" borderId="0" xfId="3" applyNumberFormat="1" applyFont="1" applyFill="1" applyAlignment="1" applyProtection="1">
      <alignment horizontal="center" vertical="center" wrapText="1"/>
    </xf>
    <xf numFmtId="14" fontId="49" fillId="13" borderId="0" xfId="3" applyNumberFormat="1" applyFont="1" applyFill="1" applyAlignment="1" applyProtection="1">
      <alignment horizontal="left" vertical="center" wrapText="1"/>
    </xf>
    <xf numFmtId="14" fontId="49" fillId="13" borderId="0" xfId="3" applyNumberFormat="1" applyFont="1" applyFill="1" applyBorder="1" applyAlignment="1" applyProtection="1">
      <alignment horizontal="center" vertical="center" wrapText="1"/>
    </xf>
    <xf numFmtId="0" fontId="39" fillId="13" borderId="0" xfId="3" applyFont="1" applyFill="1" applyAlignment="1" applyProtection="1">
      <alignment vertical="center" wrapText="1"/>
    </xf>
    <xf numFmtId="0" fontId="39" fillId="13" borderId="0" xfId="3" applyFont="1" applyFill="1" applyAlignment="1" applyProtection="1">
      <alignment horizontal="left" vertical="center" wrapText="1"/>
    </xf>
    <xf numFmtId="0" fontId="39" fillId="13" borderId="0" xfId="3" applyFont="1" applyFill="1" applyAlignment="1" applyProtection="1">
      <alignment horizontal="center" vertical="center" wrapText="1"/>
    </xf>
    <xf numFmtId="0" fontId="39" fillId="13" borderId="0" xfId="3" applyFont="1" applyFill="1" applyBorder="1" applyAlignment="1" applyProtection="1">
      <alignment vertical="center" wrapText="1"/>
    </xf>
    <xf numFmtId="0" fontId="32" fillId="13" borderId="0" xfId="3" applyFont="1" applyFill="1" applyAlignment="1" applyProtection="1">
      <alignment vertical="center" wrapText="1"/>
    </xf>
    <xf numFmtId="0" fontId="28" fillId="13" borderId="0" xfId="0" applyFont="1" applyFill="1" applyProtection="1"/>
    <xf numFmtId="0" fontId="32" fillId="13" borderId="0" xfId="3" applyFont="1" applyFill="1" applyAlignment="1" applyProtection="1">
      <alignment horizontal="center" vertical="center" wrapText="1"/>
    </xf>
    <xf numFmtId="0" fontId="32" fillId="13" borderId="0" xfId="3" applyFont="1" applyFill="1" applyBorder="1" applyAlignment="1" applyProtection="1">
      <alignment vertical="center" wrapText="1"/>
    </xf>
    <xf numFmtId="0" fontId="32" fillId="13" borderId="0" xfId="1" applyFont="1" applyFill="1" applyBorder="1" applyAlignment="1" applyProtection="1">
      <alignment vertical="center" wrapText="1"/>
    </xf>
    <xf numFmtId="0" fontId="32" fillId="13" borderId="0" xfId="1" applyFont="1" applyFill="1" applyBorder="1" applyAlignment="1" applyProtection="1">
      <alignment horizontal="left" vertical="center" wrapText="1"/>
    </xf>
    <xf numFmtId="0" fontId="32" fillId="13" borderId="0" xfId="1" applyFont="1" applyFill="1" applyBorder="1" applyAlignment="1" applyProtection="1">
      <alignment horizontal="center" vertical="center" wrapText="1"/>
    </xf>
    <xf numFmtId="0" fontId="49" fillId="13" borderId="0" xfId="3" applyFont="1" applyFill="1" applyBorder="1" applyAlignment="1" applyProtection="1">
      <alignment horizontal="center" vertical="center" wrapText="1"/>
    </xf>
    <xf numFmtId="0" fontId="32" fillId="13" borderId="0" xfId="3" applyFont="1" applyFill="1" applyAlignment="1" applyProtection="1">
      <alignment horizontal="left" vertical="center" wrapText="1"/>
    </xf>
    <xf numFmtId="0" fontId="32" fillId="13" borderId="0" xfId="3" applyFont="1" applyFill="1" applyBorder="1" applyAlignment="1" applyProtection="1">
      <alignment horizontal="center" vertical="center" wrapText="1"/>
    </xf>
    <xf numFmtId="0" fontId="27" fillId="13" borderId="0" xfId="0" applyFont="1" applyFill="1" applyProtection="1"/>
    <xf numFmtId="0" fontId="27" fillId="13" borderId="0" xfId="0" applyFont="1" applyFill="1" applyAlignment="1" applyProtection="1">
      <alignment horizontal="center" vertical="center" wrapText="1"/>
    </xf>
    <xf numFmtId="0" fontId="27" fillId="13" borderId="0" xfId="0" applyFont="1" applyFill="1" applyAlignment="1" applyProtection="1">
      <alignment horizontal="center" vertical="center"/>
    </xf>
    <xf numFmtId="0" fontId="27" fillId="13" borderId="0" xfId="0" applyFont="1" applyFill="1" applyBorder="1" applyProtection="1"/>
    <xf numFmtId="0" fontId="53" fillId="13" borderId="0" xfId="3" applyFont="1" applyFill="1" applyAlignment="1" applyProtection="1">
      <alignment horizontal="center" vertical="center" wrapText="1"/>
    </xf>
    <xf numFmtId="0" fontId="53" fillId="13" borderId="0" xfId="3" applyFont="1" applyFill="1" applyBorder="1" applyAlignment="1" applyProtection="1">
      <alignment horizontal="center" vertical="center" wrapText="1"/>
    </xf>
    <xf numFmtId="0" fontId="32" fillId="13" borderId="0" xfId="0" applyFont="1" applyFill="1" applyAlignment="1" applyProtection="1">
      <alignment horizontal="left" vertical="center" wrapText="1"/>
    </xf>
    <xf numFmtId="0" fontId="6" fillId="24" borderId="41" xfId="0" applyFont="1" applyFill="1" applyBorder="1" applyProtection="1"/>
    <xf numFmtId="0" fontId="56" fillId="13" borderId="67" xfId="3" applyFont="1" applyFill="1" applyBorder="1" applyAlignment="1" applyProtection="1">
      <alignment horizontal="left" vertical="center" wrapText="1"/>
    </xf>
    <xf numFmtId="0" fontId="57" fillId="14" borderId="24" xfId="0" applyFont="1" applyFill="1" applyBorder="1" applyAlignment="1" applyProtection="1">
      <alignment horizontal="center" vertical="center"/>
    </xf>
    <xf numFmtId="0" fontId="28" fillId="9" borderId="21" xfId="0" applyFont="1" applyFill="1" applyBorder="1" applyAlignment="1" applyProtection="1">
      <alignment horizontal="left" vertical="center" wrapText="1"/>
    </xf>
    <xf numFmtId="0" fontId="58" fillId="16" borderId="21" xfId="0" applyFont="1" applyFill="1" applyBorder="1" applyAlignment="1" applyProtection="1">
      <alignment horizontal="center" vertical="center" wrapText="1"/>
    </xf>
    <xf numFmtId="0" fontId="6" fillId="0" borderId="22" xfId="0" applyFont="1" applyBorder="1" applyAlignment="1" applyProtection="1">
      <alignment horizontal="center" vertical="center"/>
    </xf>
    <xf numFmtId="0" fontId="59" fillId="13" borderId="0" xfId="0" applyFont="1" applyFill="1" applyAlignment="1" applyProtection="1">
      <alignment horizontal="center" vertical="center" wrapText="1"/>
    </xf>
    <xf numFmtId="0" fontId="6" fillId="13" borderId="41" xfId="0" applyFont="1" applyFill="1" applyBorder="1" applyProtection="1"/>
    <xf numFmtId="0" fontId="60" fillId="13" borderId="0" xfId="0" applyFont="1" applyFill="1" applyProtection="1"/>
    <xf numFmtId="0" fontId="61" fillId="3" borderId="23" xfId="3" applyFont="1" applyFill="1" applyBorder="1" applyAlignment="1" applyProtection="1">
      <alignment vertical="center"/>
    </xf>
    <xf numFmtId="0" fontId="61" fillId="3" borderId="23" xfId="0" applyFont="1" applyFill="1" applyBorder="1" applyAlignment="1" applyProtection="1">
      <alignment vertical="center"/>
    </xf>
    <xf numFmtId="0" fontId="61" fillId="3" borderId="25" xfId="0" applyFont="1" applyFill="1" applyBorder="1" applyAlignment="1" applyProtection="1">
      <alignment vertical="center"/>
    </xf>
    <xf numFmtId="0" fontId="62" fillId="13" borderId="0" xfId="3" applyFont="1" applyFill="1" applyAlignment="1" applyProtection="1">
      <alignment horizontal="center" vertical="center" wrapText="1"/>
    </xf>
    <xf numFmtId="0" fontId="60" fillId="13" borderId="0" xfId="0" applyFont="1" applyFill="1" applyAlignment="1" applyProtection="1">
      <alignment vertical="center"/>
    </xf>
    <xf numFmtId="0" fontId="61" fillId="3" borderId="23" xfId="3" applyFont="1" applyFill="1" applyBorder="1" applyAlignment="1" applyProtection="1">
      <alignment vertical="center" wrapText="1"/>
    </xf>
    <xf numFmtId="0" fontId="56" fillId="13" borderId="0" xfId="3" applyFont="1" applyFill="1" applyAlignment="1" applyProtection="1">
      <alignment horizontal="left" vertical="center"/>
    </xf>
    <xf numFmtId="0" fontId="61" fillId="0" borderId="23" xfId="0" applyFont="1" applyBorder="1" applyAlignment="1" applyProtection="1">
      <alignment vertical="center" wrapText="1"/>
    </xf>
    <xf numFmtId="0" fontId="60" fillId="13" borderId="0" xfId="0" applyFont="1" applyFill="1" applyBorder="1" applyAlignment="1" applyProtection="1">
      <alignment vertical="center"/>
    </xf>
    <xf numFmtId="0" fontId="60" fillId="13" borderId="0" xfId="0" applyFont="1" applyFill="1" applyAlignment="1" applyProtection="1">
      <alignment horizontal="left" vertical="center" wrapText="1"/>
    </xf>
    <xf numFmtId="0" fontId="60" fillId="13" borderId="0" xfId="0" applyFont="1" applyFill="1" applyBorder="1" applyAlignment="1" applyProtection="1">
      <alignment horizontal="left" vertical="center" wrapText="1"/>
    </xf>
    <xf numFmtId="0" fontId="63" fillId="13" borderId="0" xfId="0" applyFont="1" applyFill="1" applyAlignment="1" applyProtection="1">
      <alignment horizontal="center" vertical="center" wrapText="1"/>
    </xf>
    <xf numFmtId="0" fontId="63" fillId="13" borderId="0" xfId="0" applyFont="1" applyFill="1" applyBorder="1" applyAlignment="1" applyProtection="1">
      <alignment horizontal="center" vertical="center" wrapText="1"/>
    </xf>
    <xf numFmtId="0" fontId="49" fillId="13" borderId="0" xfId="0" applyFont="1" applyFill="1" applyAlignment="1" applyProtection="1">
      <alignment horizontal="left" vertical="center" wrapText="1"/>
    </xf>
    <xf numFmtId="0" fontId="61" fillId="3" borderId="23" xfId="0" applyFont="1" applyFill="1" applyBorder="1" applyAlignment="1" applyProtection="1">
      <alignment vertical="center" wrapText="1"/>
    </xf>
    <xf numFmtId="0" fontId="61" fillId="3" borderId="43" xfId="0" applyFont="1" applyFill="1" applyBorder="1" applyAlignment="1" applyProtection="1">
      <alignment vertical="center" wrapText="1"/>
    </xf>
    <xf numFmtId="0" fontId="61" fillId="3" borderId="44" xfId="3" applyFont="1" applyFill="1" applyBorder="1" applyAlignment="1" applyProtection="1">
      <alignment vertical="center" wrapText="1"/>
    </xf>
    <xf numFmtId="0" fontId="59" fillId="13" borderId="0" xfId="0" applyFont="1" applyFill="1" applyAlignment="1" applyProtection="1">
      <alignment horizontal="center" vertical="center"/>
    </xf>
    <xf numFmtId="0" fontId="50" fillId="13" borderId="0" xfId="0" applyFont="1" applyFill="1" applyAlignment="1" applyProtection="1">
      <alignment horizontal="left" vertical="center" wrapText="1"/>
    </xf>
    <xf numFmtId="0" fontId="59" fillId="13" borderId="0" xfId="0" applyFont="1" applyFill="1" applyBorder="1" applyAlignment="1" applyProtection="1">
      <alignment horizontal="center" vertical="center"/>
    </xf>
    <xf numFmtId="0" fontId="61" fillId="0" borderId="19" xfId="0" applyFont="1" applyBorder="1" applyAlignment="1" applyProtection="1">
      <alignment vertical="center"/>
    </xf>
    <xf numFmtId="0" fontId="61" fillId="0" borderId="23" xfId="0" applyFont="1" applyBorder="1" applyAlignment="1" applyProtection="1">
      <alignment vertical="center"/>
    </xf>
    <xf numFmtId="0" fontId="48" fillId="13" borderId="0" xfId="3" applyFont="1" applyFill="1" applyAlignment="1" applyProtection="1">
      <alignment horizontal="center" vertical="center" wrapText="1"/>
    </xf>
    <xf numFmtId="0" fontId="54" fillId="13" borderId="0" xfId="3" applyFont="1" applyFill="1" applyAlignment="1" applyProtection="1">
      <alignment horizontal="left" vertical="center" wrapText="1"/>
    </xf>
    <xf numFmtId="0" fontId="48" fillId="13" borderId="0" xfId="3" applyFont="1" applyFill="1" applyBorder="1" applyAlignment="1" applyProtection="1">
      <alignment horizontal="center" vertical="center" wrapText="1"/>
    </xf>
    <xf numFmtId="0" fontId="66" fillId="13" borderId="0" xfId="3" applyFont="1" applyFill="1" applyAlignment="1" applyProtection="1">
      <alignment horizontal="center" vertical="center"/>
    </xf>
    <xf numFmtId="0" fontId="61" fillId="0" borderId="23" xfId="0" applyFont="1" applyBorder="1" applyAlignment="1" applyProtection="1">
      <alignment horizontal="left" vertical="center" wrapText="1"/>
    </xf>
    <xf numFmtId="0" fontId="61" fillId="0" borderId="23" xfId="0" applyFont="1" applyBorder="1" applyAlignment="1" applyProtection="1">
      <alignment horizontal="left" vertical="center"/>
    </xf>
    <xf numFmtId="0" fontId="56" fillId="13" borderId="0" xfId="3" applyFont="1" applyFill="1" applyAlignment="1" applyProtection="1">
      <alignment horizontal="center" vertical="center" wrapText="1"/>
    </xf>
    <xf numFmtId="0" fontId="62" fillId="13" borderId="0" xfId="3" applyFont="1" applyFill="1" applyBorder="1" applyAlignment="1" applyProtection="1">
      <alignment horizontal="center" vertical="center" wrapText="1"/>
    </xf>
    <xf numFmtId="0" fontId="39" fillId="13" borderId="0" xfId="3" applyFont="1" applyFill="1" applyBorder="1" applyAlignment="1" applyProtection="1">
      <alignment horizontal="left" vertical="center" wrapText="1"/>
    </xf>
    <xf numFmtId="0" fontId="59" fillId="13" borderId="0" xfId="0" applyFont="1" applyFill="1" applyBorder="1" applyAlignment="1" applyProtection="1">
      <alignment horizontal="center" vertical="center" wrapText="1"/>
    </xf>
    <xf numFmtId="0" fontId="61" fillId="11" borderId="23" xfId="0" applyFont="1" applyFill="1" applyBorder="1" applyAlignment="1" applyProtection="1">
      <alignment vertical="center"/>
    </xf>
    <xf numFmtId="0" fontId="60" fillId="13" borderId="0" xfId="0" applyFont="1" applyFill="1" applyAlignment="1" applyProtection="1">
      <alignment horizontal="left" vertical="center"/>
    </xf>
    <xf numFmtId="0" fontId="61" fillId="13" borderId="0" xfId="0" applyFont="1" applyFill="1" applyAlignment="1" applyProtection="1">
      <alignment horizontal="left" vertical="center" wrapText="1"/>
    </xf>
    <xf numFmtId="0" fontId="60" fillId="13" borderId="0" xfId="0" applyFont="1" applyFill="1" applyAlignment="1" applyProtection="1">
      <alignment horizontal="center" vertical="center" wrapText="1"/>
    </xf>
    <xf numFmtId="0" fontId="60" fillId="13" borderId="0" xfId="0" applyFont="1" applyFill="1" applyAlignment="1" applyProtection="1">
      <alignment horizontal="center" vertical="center"/>
    </xf>
    <xf numFmtId="0" fontId="60" fillId="13" borderId="0" xfId="0" applyFont="1" applyFill="1" applyBorder="1" applyAlignment="1" applyProtection="1">
      <alignment horizontal="left" vertical="center"/>
    </xf>
    <xf numFmtId="0" fontId="54" fillId="8" borderId="58" xfId="0" applyFont="1" applyFill="1" applyBorder="1" applyAlignment="1" applyProtection="1">
      <alignment horizontal="center" vertical="center"/>
    </xf>
    <xf numFmtId="0" fontId="39" fillId="13" borderId="0" xfId="3" applyFont="1" applyFill="1" applyBorder="1" applyAlignment="1" applyProtection="1">
      <alignment horizontal="center" vertical="center" wrapText="1"/>
    </xf>
    <xf numFmtId="0" fontId="60" fillId="13" borderId="0" xfId="0" applyFont="1" applyFill="1" applyAlignment="1" applyProtection="1">
      <alignment wrapText="1"/>
    </xf>
    <xf numFmtId="0" fontId="61" fillId="11" borderId="25" xfId="0" applyFont="1" applyFill="1" applyBorder="1" applyAlignment="1" applyProtection="1">
      <alignment vertical="center" wrapText="1"/>
    </xf>
    <xf numFmtId="0" fontId="56" fillId="13" borderId="68" xfId="3" applyFont="1" applyFill="1" applyBorder="1" applyAlignment="1" applyProtection="1">
      <alignment horizontal="left" vertical="center" wrapText="1"/>
    </xf>
    <xf numFmtId="0" fontId="61" fillId="11" borderId="23" xfId="0" applyFont="1" applyFill="1" applyBorder="1" applyAlignment="1" applyProtection="1">
      <alignment horizontal="left" vertical="center" wrapText="1"/>
    </xf>
    <xf numFmtId="0" fontId="61" fillId="0" borderId="25" xfId="0" applyFont="1" applyBorder="1" applyAlignment="1" applyProtection="1">
      <alignment vertical="center" wrapText="1"/>
    </xf>
    <xf numFmtId="0" fontId="60" fillId="13" borderId="0" xfId="0" applyFont="1" applyFill="1" applyAlignment="1" applyProtection="1">
      <alignment vertical="center" wrapText="1"/>
    </xf>
    <xf numFmtId="0" fontId="60" fillId="13" borderId="0" xfId="0" applyFont="1" applyFill="1" applyBorder="1" applyAlignment="1" applyProtection="1">
      <alignment vertical="center" wrapText="1"/>
    </xf>
    <xf numFmtId="0" fontId="68" fillId="13" borderId="0" xfId="0" applyFont="1" applyFill="1" applyAlignment="1" applyProtection="1">
      <alignment vertical="center"/>
    </xf>
    <xf numFmtId="0" fontId="61" fillId="0" borderId="48" xfId="0" applyFont="1" applyBorder="1" applyAlignment="1" applyProtection="1">
      <alignment horizontal="left" vertical="center" wrapText="1"/>
    </xf>
    <xf numFmtId="0" fontId="61" fillId="11" borderId="48" xfId="0" applyFont="1" applyFill="1" applyBorder="1" applyAlignment="1" applyProtection="1">
      <alignment horizontal="left" vertical="center" wrapText="1"/>
    </xf>
    <xf numFmtId="0" fontId="61" fillId="3" borderId="48" xfId="0" applyFont="1" applyFill="1" applyBorder="1" applyAlignment="1" applyProtection="1">
      <alignment horizontal="left" vertical="center" wrapText="1"/>
    </xf>
    <xf numFmtId="0" fontId="54" fillId="8" borderId="12" xfId="0" applyFont="1" applyFill="1" applyBorder="1" applyAlignment="1" applyProtection="1">
      <alignment horizontal="center" vertical="center" wrapText="1"/>
    </xf>
    <xf numFmtId="0" fontId="58" fillId="16" borderId="101" xfId="0" applyFont="1" applyFill="1" applyBorder="1" applyAlignment="1" applyProtection="1">
      <alignment horizontal="center" vertical="center" wrapText="1"/>
    </xf>
    <xf numFmtId="0" fontId="27" fillId="13" borderId="0" xfId="0" applyFont="1" applyFill="1" applyBorder="1" applyAlignment="1" applyProtection="1">
      <alignment horizontal="center" vertical="center"/>
    </xf>
    <xf numFmtId="0" fontId="61" fillId="11" borderId="23" xfId="0" applyFont="1" applyFill="1" applyBorder="1" applyProtection="1"/>
    <xf numFmtId="0" fontId="61" fillId="3" borderId="23" xfId="0" applyFont="1" applyFill="1" applyBorder="1" applyProtection="1"/>
    <xf numFmtId="0" fontId="69" fillId="13" borderId="0" xfId="3" applyFont="1" applyFill="1" applyAlignment="1" applyProtection="1">
      <alignment horizontal="center" vertical="center"/>
    </xf>
    <xf numFmtId="0" fontId="61" fillId="11" borderId="23" xfId="0" applyFont="1" applyFill="1" applyBorder="1" applyAlignment="1" applyProtection="1">
      <alignment vertical="center" wrapText="1"/>
    </xf>
    <xf numFmtId="0" fontId="61" fillId="11" borderId="43" xfId="0" applyFont="1" applyFill="1" applyBorder="1" applyAlignment="1" applyProtection="1">
      <alignment vertical="center" wrapText="1"/>
    </xf>
    <xf numFmtId="0" fontId="62" fillId="13" borderId="0" xfId="3" applyFont="1" applyFill="1" applyAlignment="1" applyProtection="1">
      <alignment horizontal="left" vertical="center" wrapText="1"/>
    </xf>
    <xf numFmtId="0" fontId="61" fillId="13" borderId="48" xfId="0" applyFont="1" applyFill="1" applyBorder="1" applyAlignment="1" applyProtection="1">
      <alignment vertical="center" wrapText="1"/>
    </xf>
    <xf numFmtId="0" fontId="61" fillId="11" borderId="29" xfId="0" applyFont="1" applyFill="1" applyBorder="1" applyAlignment="1" applyProtection="1">
      <alignment vertical="center"/>
    </xf>
    <xf numFmtId="0" fontId="54" fillId="10" borderId="0" xfId="0" applyFont="1" applyFill="1" applyBorder="1" applyAlignment="1" applyProtection="1">
      <alignment horizontal="center" vertical="center"/>
    </xf>
    <xf numFmtId="0" fontId="49" fillId="10" borderId="0" xfId="0" applyFont="1" applyFill="1" applyBorder="1" applyAlignment="1" applyProtection="1">
      <alignment horizontal="center" vertical="center" wrapText="1"/>
    </xf>
    <xf numFmtId="0" fontId="70" fillId="13" borderId="0" xfId="0" applyFont="1" applyFill="1" applyBorder="1" applyAlignment="1" applyProtection="1">
      <alignment vertical="center" wrapText="1"/>
    </xf>
    <xf numFmtId="0" fontId="60" fillId="12" borderId="0" xfId="0" applyFont="1" applyFill="1" applyBorder="1" applyAlignment="1" applyProtection="1">
      <alignment vertical="center"/>
    </xf>
    <xf numFmtId="0" fontId="49" fillId="13" borderId="0" xfId="0" applyFont="1" applyFill="1" applyBorder="1" applyAlignment="1" applyProtection="1">
      <alignment horizontal="center" vertical="center" wrapText="1"/>
    </xf>
    <xf numFmtId="0" fontId="71" fillId="10" borderId="0" xfId="0" applyFont="1" applyFill="1" applyBorder="1" applyAlignment="1" applyProtection="1">
      <alignment vertical="center" wrapText="1"/>
    </xf>
    <xf numFmtId="0" fontId="38" fillId="10" borderId="0" xfId="0" applyFont="1" applyFill="1" applyBorder="1" applyAlignment="1" applyProtection="1">
      <alignment horizontal="center" vertical="center" wrapText="1"/>
    </xf>
    <xf numFmtId="0" fontId="62" fillId="13" borderId="0" xfId="3" applyFont="1" applyFill="1" applyBorder="1" applyAlignment="1" applyProtection="1">
      <alignment horizontal="left" vertical="center" wrapText="1"/>
    </xf>
    <xf numFmtId="0" fontId="72" fillId="0" borderId="22" xfId="0" applyFont="1" applyBorder="1" applyAlignment="1" applyProtection="1">
      <alignment horizontal="left" vertical="center"/>
    </xf>
    <xf numFmtId="0" fontId="61" fillId="13" borderId="24" xfId="0" applyFont="1" applyFill="1" applyBorder="1" applyAlignment="1" applyProtection="1">
      <alignment horizontal="left" vertical="center" wrapText="1"/>
    </xf>
    <xf numFmtId="0" fontId="61" fillId="13" borderId="24" xfId="0" applyFont="1" applyFill="1" applyBorder="1" applyAlignment="1" applyProtection="1">
      <alignment vertical="center" wrapText="1"/>
    </xf>
    <xf numFmtId="0" fontId="61" fillId="3" borderId="48" xfId="0" applyFont="1" applyFill="1" applyBorder="1" applyAlignment="1" applyProtection="1">
      <alignment vertical="center" wrapText="1"/>
    </xf>
    <xf numFmtId="0" fontId="61" fillId="13" borderId="29" xfId="0" applyFont="1" applyFill="1" applyBorder="1" applyAlignment="1" applyProtection="1">
      <alignment vertical="center" wrapText="1"/>
    </xf>
    <xf numFmtId="0" fontId="54" fillId="8" borderId="58" xfId="0" applyFont="1" applyFill="1" applyBorder="1" applyAlignment="1" applyProtection="1">
      <alignment horizontal="center" vertical="center" wrapText="1"/>
    </xf>
    <xf numFmtId="0" fontId="28" fillId="3" borderId="0" xfId="3" applyFont="1" applyFill="1" applyAlignment="1" applyProtection="1">
      <alignment horizontal="left" vertical="center" wrapText="1"/>
    </xf>
    <xf numFmtId="0" fontId="61" fillId="3" borderId="50" xfId="3" applyFont="1" applyFill="1" applyBorder="1" applyAlignment="1" applyProtection="1">
      <alignment vertical="center" wrapText="1"/>
    </xf>
    <xf numFmtId="0" fontId="28" fillId="3" borderId="50" xfId="3" applyFont="1" applyFill="1" applyBorder="1" applyAlignment="1" applyProtection="1">
      <alignment vertical="center" wrapText="1"/>
    </xf>
    <xf numFmtId="0" fontId="56" fillId="13" borderId="100" xfId="3" applyFont="1" applyFill="1" applyBorder="1" applyAlignment="1" applyProtection="1">
      <alignment horizontal="left" vertical="center" wrapText="1"/>
    </xf>
    <xf numFmtId="0" fontId="61" fillId="11" borderId="25" xfId="0" applyFont="1" applyFill="1" applyBorder="1" applyAlignment="1" applyProtection="1">
      <alignment horizontal="left" vertical="center" wrapText="1"/>
    </xf>
    <xf numFmtId="0" fontId="61" fillId="12" borderId="23" xfId="0" applyFont="1" applyFill="1" applyBorder="1" applyAlignment="1" applyProtection="1">
      <alignment horizontal="left" vertical="center" wrapText="1"/>
    </xf>
    <xf numFmtId="0" fontId="61" fillId="10" borderId="23" xfId="0" applyFont="1" applyFill="1" applyBorder="1" applyAlignment="1" applyProtection="1">
      <alignment horizontal="left" vertical="center" wrapText="1"/>
    </xf>
    <xf numFmtId="0" fontId="61" fillId="3" borderId="43" xfId="0" applyFont="1" applyFill="1" applyBorder="1" applyAlignment="1" applyProtection="1">
      <alignment horizontal="left" vertical="center" wrapText="1"/>
    </xf>
    <xf numFmtId="0" fontId="61" fillId="11" borderId="5" xfId="0" applyFont="1" applyFill="1" applyBorder="1" applyAlignment="1" applyProtection="1">
      <alignment horizontal="left" vertical="center" wrapText="1"/>
    </xf>
    <xf numFmtId="0" fontId="61" fillId="12" borderId="48" xfId="0" applyFont="1" applyFill="1" applyBorder="1" applyAlignment="1" applyProtection="1">
      <alignment horizontal="left" vertical="center" wrapText="1"/>
    </xf>
    <xf numFmtId="0" fontId="61" fillId="13" borderId="29" xfId="0" applyFont="1" applyFill="1" applyBorder="1" applyAlignment="1" applyProtection="1">
      <alignment vertical="center"/>
    </xf>
    <xf numFmtId="0" fontId="61" fillId="13" borderId="23" xfId="0" applyFont="1" applyFill="1" applyBorder="1" applyAlignment="1" applyProtection="1">
      <alignment horizontal="left" vertical="center" wrapText="1"/>
    </xf>
    <xf numFmtId="0" fontId="61" fillId="13" borderId="44" xfId="0" applyFont="1" applyFill="1" applyBorder="1" applyAlignment="1" applyProtection="1">
      <alignment vertical="center"/>
    </xf>
    <xf numFmtId="0" fontId="61" fillId="13" borderId="45" xfId="0" applyFont="1" applyFill="1" applyBorder="1" applyAlignment="1" applyProtection="1">
      <alignment vertical="center"/>
    </xf>
    <xf numFmtId="0" fontId="61" fillId="13" borderId="8" xfId="0" applyFont="1" applyFill="1" applyBorder="1" applyAlignment="1" applyProtection="1">
      <alignment vertical="center"/>
    </xf>
    <xf numFmtId="0" fontId="61" fillId="0" borderId="48" xfId="0" applyFont="1" applyBorder="1" applyAlignment="1" applyProtection="1">
      <alignment horizontal="left" vertical="center"/>
    </xf>
    <xf numFmtId="0" fontId="61" fillId="0" borderId="48" xfId="0" applyFont="1" applyBorder="1" applyAlignment="1" applyProtection="1">
      <alignment vertical="center" wrapText="1"/>
    </xf>
    <xf numFmtId="0" fontId="74" fillId="8" borderId="58" xfId="0" applyFont="1" applyFill="1" applyBorder="1" applyAlignment="1" applyProtection="1">
      <alignment horizontal="center" vertical="center"/>
    </xf>
    <xf numFmtId="49" fontId="0" fillId="14" borderId="82" xfId="0" applyNumberFormat="1"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Protection="1">
      <protection locked="0"/>
    </xf>
    <xf numFmtId="0" fontId="16" fillId="0" borderId="16" xfId="0" applyFont="1" applyBorder="1" applyAlignment="1" applyProtection="1">
      <alignment horizontal="left" vertical="center"/>
      <protection locked="0"/>
    </xf>
    <xf numFmtId="0" fontId="16" fillId="0" borderId="16" xfId="0" applyFont="1" applyBorder="1" applyAlignment="1" applyProtection="1">
      <alignment horizontal="center" vertical="center"/>
      <protection locked="0"/>
    </xf>
    <xf numFmtId="0" fontId="17" fillId="0" borderId="0" xfId="0"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9" fillId="20" borderId="74" xfId="0" applyFont="1" applyFill="1" applyBorder="1" applyAlignment="1" applyProtection="1">
      <alignment horizontal="center" vertical="center" wrapText="1"/>
      <protection locked="0"/>
    </xf>
    <xf numFmtId="49" fontId="19" fillId="20" borderId="75" xfId="0" applyNumberFormat="1" applyFont="1" applyFill="1" applyBorder="1" applyAlignment="1" applyProtection="1">
      <alignment horizontal="center" vertical="center" wrapText="1"/>
      <protection locked="0"/>
    </xf>
    <xf numFmtId="49" fontId="19" fillId="17" borderId="76" xfId="0" applyNumberFormat="1" applyFont="1" applyFill="1" applyBorder="1" applyAlignment="1" applyProtection="1">
      <alignment horizontal="center" vertical="center" wrapText="1"/>
      <protection locked="0"/>
    </xf>
    <xf numFmtId="1" fontId="21" fillId="0" borderId="0" xfId="4" applyNumberFormat="1" applyFont="1" applyAlignment="1" applyProtection="1">
      <alignment horizontal="center" vertical="center" wrapText="1"/>
      <protection locked="0"/>
    </xf>
    <xf numFmtId="0" fontId="9" fillId="0" borderId="0" xfId="0" applyFont="1" applyAlignment="1" applyProtection="1">
      <alignment vertical="center" wrapText="1"/>
      <protection locked="0"/>
    </xf>
    <xf numFmtId="164" fontId="9" fillId="0" borderId="0" xfId="4" applyNumberFormat="1" applyFont="1" applyAlignment="1" applyProtection="1">
      <alignment horizontal="center" vertical="center" wrapText="1"/>
      <protection locked="0"/>
    </xf>
    <xf numFmtId="0" fontId="9" fillId="0" borderId="77" xfId="4" applyNumberFormat="1" applyFont="1" applyBorder="1" applyAlignment="1" applyProtection="1">
      <alignment horizontal="center" vertical="center" wrapText="1"/>
      <protection locked="0"/>
    </xf>
    <xf numFmtId="0" fontId="14" fillId="0" borderId="0" xfId="0" applyFont="1" applyProtection="1">
      <protection locked="0"/>
    </xf>
    <xf numFmtId="0" fontId="13" fillId="0" borderId="0" xfId="0" applyFont="1" applyProtection="1">
      <protection locked="0"/>
    </xf>
    <xf numFmtId="0" fontId="13" fillId="0" borderId="0" xfId="0" applyFont="1" applyAlignment="1" applyProtection="1">
      <alignment horizontal="left" vertical="center"/>
      <protection locked="0"/>
    </xf>
    <xf numFmtId="0" fontId="13" fillId="0" borderId="69" xfId="0" applyFont="1" applyBorder="1" applyAlignment="1" applyProtection="1">
      <alignment horizontal="left" vertical="center"/>
      <protection locked="0"/>
    </xf>
    <xf numFmtId="0" fontId="14" fillId="0" borderId="0" xfId="0" applyFont="1" applyAlignment="1" applyProtection="1">
      <alignment horizontal="justify" vertical="center" wrapText="1"/>
      <protection locked="0"/>
    </xf>
    <xf numFmtId="0" fontId="14" fillId="0" borderId="0" xfId="0" applyFont="1" applyAlignment="1" applyProtection="1">
      <alignment horizontal="left" vertical="top" wrapText="1"/>
      <protection locked="0"/>
    </xf>
    <xf numFmtId="0" fontId="15" fillId="0" borderId="0" xfId="0" applyFont="1" applyAlignment="1" applyProtection="1">
      <protection locked="0"/>
    </xf>
    <xf numFmtId="0" fontId="0" fillId="0" borderId="0" xfId="0" applyAlignment="1" applyProtection="1">
      <protection locked="0"/>
    </xf>
    <xf numFmtId="0" fontId="15" fillId="0" borderId="0" xfId="0" applyFont="1" applyAlignment="1" applyProtection="1">
      <alignment vertical="top"/>
      <protection locked="0"/>
    </xf>
    <xf numFmtId="0" fontId="2" fillId="19" borderId="71" xfId="0" applyFont="1" applyFill="1" applyBorder="1" applyAlignment="1" applyProtection="1">
      <alignment horizontal="center" vertical="center"/>
      <protection locked="0"/>
    </xf>
    <xf numFmtId="0" fontId="4" fillId="14" borderId="72" xfId="0" applyFont="1" applyFill="1" applyBorder="1" applyAlignment="1" applyProtection="1">
      <alignment horizontal="left" vertical="center" wrapText="1"/>
      <protection locked="0"/>
    </xf>
    <xf numFmtId="0" fontId="0" fillId="14" borderId="72" xfId="0" applyFill="1" applyBorder="1" applyAlignment="1" applyProtection="1">
      <alignment horizontal="left" vertical="center" wrapText="1"/>
      <protection locked="0"/>
    </xf>
    <xf numFmtId="0" fontId="0" fillId="14" borderId="72" xfId="0" applyFill="1" applyBorder="1" applyAlignment="1" applyProtection="1">
      <alignment horizontal="center" vertical="center"/>
      <protection locked="0"/>
    </xf>
    <xf numFmtId="0" fontId="0" fillId="14" borderId="73" xfId="0" applyFill="1" applyBorder="1" applyAlignment="1" applyProtection="1">
      <alignment horizontal="left" vertical="center" wrapText="1"/>
      <protection locked="0"/>
    </xf>
    <xf numFmtId="0" fontId="15" fillId="0" borderId="0" xfId="0" applyFont="1" applyProtection="1">
      <protection locked="0"/>
    </xf>
    <xf numFmtId="0" fontId="4" fillId="0" borderId="72" xfId="0" applyFont="1" applyBorder="1" applyAlignment="1" applyProtection="1">
      <alignment horizontal="left" vertical="center" wrapText="1"/>
      <protection locked="0"/>
    </xf>
    <xf numFmtId="0" fontId="0" fillId="0" borderId="72" xfId="0" applyBorder="1" applyAlignment="1" applyProtection="1">
      <alignment horizontal="left" vertical="center" wrapText="1"/>
      <protection locked="0"/>
    </xf>
    <xf numFmtId="0" fontId="0" fillId="0" borderId="72" xfId="0" applyBorder="1" applyAlignment="1" applyProtection="1">
      <alignment horizontal="center" vertical="center"/>
      <protection locked="0"/>
    </xf>
    <xf numFmtId="0" fontId="9" fillId="0" borderId="0" xfId="0" applyFont="1" applyAlignment="1" applyProtection="1">
      <alignment horizontal="center" vertical="center" wrapText="1"/>
      <protection locked="0"/>
    </xf>
    <xf numFmtId="0" fontId="9" fillId="0" borderId="0" xfId="0" applyFont="1" applyAlignment="1" applyProtection="1">
      <alignment wrapText="1"/>
      <protection locked="0"/>
    </xf>
    <xf numFmtId="0" fontId="13" fillId="0" borderId="0" xfId="0" applyFont="1" applyAlignment="1" applyProtection="1">
      <alignment vertical="center"/>
      <protection locked="0"/>
    </xf>
    <xf numFmtId="0" fontId="19" fillId="20" borderId="0" xfId="4" applyNumberFormat="1" applyFont="1" applyFill="1" applyBorder="1" applyAlignment="1" applyProtection="1">
      <alignment horizontal="center" vertical="center" wrapText="1"/>
      <protection locked="0"/>
    </xf>
    <xf numFmtId="49" fontId="22" fillId="0" borderId="0" xfId="0" applyNumberFormat="1" applyFont="1" applyAlignment="1" applyProtection="1">
      <alignment horizontal="center" vertical="center" wrapText="1"/>
      <protection locked="0"/>
    </xf>
    <xf numFmtId="165" fontId="9" fillId="0" borderId="0" xfId="4" applyNumberFormat="1" applyFont="1" applyAlignment="1" applyProtection="1">
      <alignment horizontal="left" vertical="center" wrapText="1"/>
      <protection locked="0"/>
    </xf>
    <xf numFmtId="0" fontId="9" fillId="0" borderId="0" xfId="0" applyFont="1" applyAlignment="1" applyProtection="1">
      <alignment horizontal="left" vertical="center" wrapText="1"/>
      <protection locked="0"/>
    </xf>
    <xf numFmtId="0" fontId="0" fillId="14" borderId="82" xfId="0" applyNumberFormat="1" applyFont="1" applyFill="1" applyBorder="1" applyAlignment="1" applyProtection="1">
      <alignment horizontal="center" vertical="center"/>
      <protection locked="0"/>
    </xf>
    <xf numFmtId="0" fontId="0" fillId="14" borderId="84" xfId="0" applyNumberFormat="1" applyFont="1" applyFill="1" applyBorder="1" applyAlignment="1" applyProtection="1">
      <alignment horizontal="center" vertical="center"/>
      <protection locked="0"/>
    </xf>
    <xf numFmtId="0" fontId="29" fillId="13" borderId="0" xfId="0" applyFont="1" applyFill="1" applyAlignment="1" applyProtection="1">
      <alignment wrapText="1"/>
    </xf>
    <xf numFmtId="0" fontId="0" fillId="13" borderId="0" xfId="0" applyFont="1" applyFill="1" applyProtection="1"/>
    <xf numFmtId="0" fontId="29" fillId="13" borderId="0" xfId="0" applyFont="1" applyFill="1" applyAlignment="1" applyProtection="1">
      <alignment horizontal="left"/>
    </xf>
    <xf numFmtId="0" fontId="31" fillId="13" borderId="0" xfId="0" applyFont="1" applyFill="1" applyAlignment="1" applyProtection="1">
      <alignment vertical="center"/>
    </xf>
    <xf numFmtId="0" fontId="29" fillId="13" borderId="0" xfId="0" applyFont="1" applyFill="1" applyAlignment="1" applyProtection="1">
      <alignment vertical="center"/>
    </xf>
    <xf numFmtId="0" fontId="82" fillId="19" borderId="90" xfId="0" applyFont="1" applyFill="1" applyBorder="1" applyAlignment="1" applyProtection="1">
      <alignment horizontal="center" vertical="center"/>
    </xf>
    <xf numFmtId="0" fontId="82" fillId="19" borderId="72" xfId="0" applyFont="1" applyFill="1" applyBorder="1" applyAlignment="1" applyProtection="1">
      <alignment horizontal="center" vertical="center"/>
    </xf>
    <xf numFmtId="0" fontId="82" fillId="19" borderId="72" xfId="0" applyFont="1" applyFill="1" applyBorder="1" applyAlignment="1" applyProtection="1">
      <alignment horizontal="center" vertical="center" wrapText="1"/>
    </xf>
    <xf numFmtId="0" fontId="83" fillId="19" borderId="104" xfId="0" applyFont="1" applyFill="1" applyBorder="1" applyAlignment="1">
      <alignment horizontal="center" vertical="center"/>
    </xf>
    <xf numFmtId="0" fontId="83" fillId="19" borderId="105" xfId="0" applyFont="1" applyFill="1" applyBorder="1" applyAlignment="1">
      <alignment horizontal="center" vertical="center" wrapText="1"/>
    </xf>
    <xf numFmtId="0" fontId="30" fillId="19" borderId="104" xfId="0" applyFont="1" applyFill="1" applyBorder="1" applyAlignment="1">
      <alignment horizontal="center" vertical="center"/>
    </xf>
    <xf numFmtId="0" fontId="30" fillId="19" borderId="105" xfId="0" applyFont="1" applyFill="1" applyBorder="1" applyAlignment="1">
      <alignment horizontal="center" vertical="center"/>
    </xf>
    <xf numFmtId="0" fontId="4" fillId="0" borderId="0" xfId="5" applyFont="1" applyBorder="1" applyAlignment="1">
      <alignment horizontal="left" vertical="center" wrapText="1"/>
    </xf>
    <xf numFmtId="0" fontId="8" fillId="27" borderId="108" xfId="2" applyFont="1" applyFill="1" applyBorder="1" applyAlignment="1" applyProtection="1">
      <alignment horizontal="center" vertical="center"/>
    </xf>
    <xf numFmtId="0" fontId="8" fillId="27" borderId="110" xfId="2" applyFont="1" applyFill="1" applyBorder="1" applyAlignment="1" applyProtection="1">
      <alignment horizontal="left" vertical="center"/>
    </xf>
    <xf numFmtId="0" fontId="8" fillId="27" borderId="110" xfId="2" applyFont="1" applyFill="1" applyBorder="1" applyAlignment="1" applyProtection="1">
      <alignment horizontal="left" vertical="center" wrapText="1"/>
    </xf>
    <xf numFmtId="14" fontId="8" fillId="27" borderId="110" xfId="2" applyNumberFormat="1" applyFont="1" applyFill="1" applyBorder="1" applyAlignment="1" applyProtection="1">
      <alignment horizontal="center" vertical="center"/>
    </xf>
    <xf numFmtId="14" fontId="8" fillId="27" borderId="109" xfId="2" applyNumberFormat="1" applyFont="1" applyFill="1" applyBorder="1" applyAlignment="1" applyProtection="1">
      <alignment horizontal="center" vertical="center"/>
    </xf>
    <xf numFmtId="0" fontId="8" fillId="27" borderId="79" xfId="2" applyFont="1" applyFill="1" applyBorder="1" applyAlignment="1" applyProtection="1">
      <alignment horizontal="left" vertical="center"/>
    </xf>
    <xf numFmtId="0" fontId="8" fillId="27" borderId="107" xfId="2" applyFont="1" applyFill="1" applyBorder="1" applyAlignment="1" applyProtection="1">
      <alignment horizontal="center" vertical="center"/>
    </xf>
    <xf numFmtId="0" fontId="8" fillId="13" borderId="79" xfId="0" applyFont="1" applyFill="1" applyBorder="1" applyAlignment="1">
      <alignment horizontal="left" vertical="center" wrapText="1"/>
    </xf>
    <xf numFmtId="14" fontId="8" fillId="27" borderId="107" xfId="2" applyNumberFormat="1" applyFont="1" applyFill="1" applyBorder="1" applyAlignment="1" applyProtection="1">
      <alignment horizontal="center" vertical="center"/>
    </xf>
    <xf numFmtId="0" fontId="8" fillId="27" borderId="79" xfId="2" applyFont="1" applyFill="1" applyBorder="1" applyAlignment="1" applyProtection="1">
      <alignment horizontal="left" vertical="center" wrapText="1"/>
    </xf>
    <xf numFmtId="0" fontId="12" fillId="13" borderId="106" xfId="0" applyFont="1" applyFill="1" applyBorder="1" applyAlignment="1">
      <alignment horizontal="left" vertical="center" wrapText="1"/>
    </xf>
    <xf numFmtId="0" fontId="10" fillId="13" borderId="107" xfId="0" applyFont="1" applyFill="1" applyBorder="1" applyAlignment="1">
      <alignment horizontal="left" vertical="center" wrapText="1"/>
    </xf>
    <xf numFmtId="0" fontId="12" fillId="27" borderId="106" xfId="0" applyFont="1" applyFill="1" applyBorder="1" applyAlignment="1">
      <alignment horizontal="left" vertical="center" wrapText="1"/>
    </xf>
    <xf numFmtId="0" fontId="10" fillId="27" borderId="107" xfId="0" applyFont="1" applyFill="1" applyBorder="1" applyAlignment="1">
      <alignment horizontal="left" vertical="center" wrapText="1"/>
    </xf>
    <xf numFmtId="0" fontId="86" fillId="13" borderId="107" xfId="0" applyFont="1" applyFill="1" applyBorder="1" applyAlignment="1">
      <alignment horizontal="left" vertical="center" wrapText="1"/>
    </xf>
    <xf numFmtId="0" fontId="86" fillId="27" borderId="107" xfId="0" applyFont="1" applyFill="1" applyBorder="1" applyAlignment="1">
      <alignment horizontal="left" vertical="center" wrapText="1"/>
    </xf>
    <xf numFmtId="0" fontId="86" fillId="27" borderId="109" xfId="0" applyFont="1" applyFill="1" applyBorder="1" applyAlignment="1">
      <alignment horizontal="left" vertical="center" wrapText="1"/>
    </xf>
    <xf numFmtId="0" fontId="84" fillId="13" borderId="106" xfId="2" applyFont="1" applyFill="1" applyBorder="1" applyAlignment="1" applyProtection="1">
      <alignment horizontal="left" vertical="center" wrapText="1" indent="2"/>
    </xf>
    <xf numFmtId="0" fontId="84" fillId="27" borderId="106" xfId="2" applyFont="1" applyFill="1" applyBorder="1" applyAlignment="1" applyProtection="1">
      <alignment horizontal="left" vertical="center" wrapText="1" indent="2"/>
    </xf>
    <xf numFmtId="0" fontId="84" fillId="27" borderId="108" xfId="2" applyFont="1" applyFill="1" applyBorder="1" applyAlignment="1" applyProtection="1">
      <alignment horizontal="left" vertical="center" wrapText="1" indent="2"/>
    </xf>
    <xf numFmtId="0" fontId="10" fillId="28" borderId="14" xfId="5" applyFont="1" applyFill="1" applyBorder="1" applyAlignment="1" applyProtection="1">
      <alignment horizontal="justify" vertical="center" wrapText="1"/>
      <protection locked="0"/>
    </xf>
    <xf numFmtId="0" fontId="25" fillId="28" borderId="14" xfId="5" applyFont="1" applyFill="1" applyBorder="1" applyAlignment="1" applyProtection="1">
      <alignment horizontal="justify" vertical="center" wrapText="1"/>
      <protection locked="0"/>
    </xf>
    <xf numFmtId="0" fontId="8" fillId="27" borderId="106" xfId="2" applyFont="1" applyFill="1" applyBorder="1" applyAlignment="1" applyProtection="1">
      <alignment horizontal="center" vertical="center"/>
    </xf>
    <xf numFmtId="0" fontId="8" fillId="13" borderId="106" xfId="0" applyFont="1" applyFill="1" applyBorder="1" applyAlignment="1">
      <alignment horizontal="center" vertical="center" wrapText="1"/>
    </xf>
    <xf numFmtId="0" fontId="8" fillId="27" borderId="110" xfId="2" applyFont="1" applyFill="1" applyBorder="1" applyAlignment="1" applyProtection="1">
      <alignment horizontal="center" vertical="center" wrapText="1"/>
    </xf>
    <xf numFmtId="0" fontId="61" fillId="0" borderId="43" xfId="0" applyFont="1" applyBorder="1" applyAlignment="1" applyProtection="1">
      <alignment vertical="center"/>
    </xf>
    <xf numFmtId="0" fontId="49" fillId="4" borderId="23" xfId="0" applyFont="1" applyFill="1" applyBorder="1" applyAlignment="1" applyProtection="1">
      <alignment horizontal="center" vertical="center" wrapText="1"/>
      <protection locked="0"/>
    </xf>
    <xf numFmtId="0" fontId="0" fillId="13" borderId="0" xfId="0" applyFont="1" applyFill="1" applyAlignment="1" applyProtection="1">
      <alignment horizontal="center" vertical="center"/>
    </xf>
    <xf numFmtId="0" fontId="0" fillId="0" borderId="0" xfId="0" applyFill="1" applyAlignment="1" applyProtection="1">
      <alignment horizontal="center"/>
      <protection locked="0"/>
    </xf>
    <xf numFmtId="49" fontId="61" fillId="18" borderId="23" xfId="0" applyNumberFormat="1" applyFont="1" applyFill="1" applyBorder="1" applyAlignment="1" applyProtection="1">
      <alignment vertical="center" wrapText="1"/>
      <protection locked="0"/>
    </xf>
    <xf numFmtId="49" fontId="61" fillId="18" borderId="35" xfId="0" applyNumberFormat="1" applyFont="1" applyFill="1" applyBorder="1" applyAlignment="1" applyProtection="1">
      <alignment vertical="center" wrapText="1"/>
      <protection locked="0"/>
    </xf>
    <xf numFmtId="49" fontId="50" fillId="23" borderId="39" xfId="3" applyNumberFormat="1" applyFont="1" applyFill="1" applyBorder="1" applyAlignment="1" applyProtection="1">
      <alignment horizontal="center" vertical="center" wrapText="1"/>
      <protection locked="0"/>
    </xf>
    <xf numFmtId="49" fontId="50" fillId="23" borderId="48" xfId="3" applyNumberFormat="1" applyFont="1" applyFill="1" applyBorder="1" applyAlignment="1" applyProtection="1">
      <alignment horizontal="center" vertical="center" wrapText="1"/>
      <protection locked="0"/>
    </xf>
    <xf numFmtId="49" fontId="49" fillId="4" borderId="17" xfId="0" applyNumberFormat="1" applyFont="1" applyFill="1" applyBorder="1" applyAlignment="1" applyProtection="1">
      <alignment horizontal="center" vertical="center" wrapText="1"/>
      <protection locked="0"/>
    </xf>
    <xf numFmtId="49" fontId="49" fillId="4" borderId="22" xfId="0" applyNumberFormat="1" applyFont="1" applyFill="1" applyBorder="1" applyAlignment="1" applyProtection="1">
      <alignment horizontal="center" vertical="center" wrapText="1"/>
      <protection locked="0"/>
    </xf>
    <xf numFmtId="49" fontId="49" fillId="4" borderId="46" xfId="0" applyNumberFormat="1" applyFont="1" applyFill="1" applyBorder="1" applyAlignment="1" applyProtection="1">
      <alignment horizontal="center" vertical="center" wrapText="1"/>
      <protection locked="0"/>
    </xf>
    <xf numFmtId="49" fontId="49" fillId="4" borderId="21" xfId="0" applyNumberFormat="1" applyFont="1" applyFill="1" applyBorder="1" applyAlignment="1" applyProtection="1">
      <alignment horizontal="center" vertical="center" wrapText="1"/>
      <protection locked="0"/>
    </xf>
    <xf numFmtId="49" fontId="49" fillId="4" borderId="56" xfId="0" applyNumberFormat="1" applyFont="1" applyFill="1" applyBorder="1" applyAlignment="1" applyProtection="1">
      <alignment horizontal="center" vertical="center" wrapText="1"/>
      <protection locked="0"/>
    </xf>
    <xf numFmtId="49" fontId="49" fillId="4" borderId="48" xfId="0" applyNumberFormat="1" applyFont="1" applyFill="1" applyBorder="1" applyAlignment="1" applyProtection="1">
      <alignment horizontal="center" vertical="center" wrapText="1"/>
      <protection locked="0"/>
    </xf>
    <xf numFmtId="49" fontId="49" fillId="4" borderId="57" xfId="0" applyNumberFormat="1" applyFont="1" applyFill="1" applyBorder="1" applyAlignment="1" applyProtection="1">
      <alignment horizontal="center" vertical="center" wrapText="1"/>
      <protection locked="0"/>
    </xf>
    <xf numFmtId="49" fontId="61" fillId="18" borderId="49" xfId="0" applyNumberFormat="1" applyFont="1" applyFill="1" applyBorder="1" applyAlignment="1" applyProtection="1">
      <alignment vertical="center" wrapText="1"/>
      <protection locked="0"/>
    </xf>
    <xf numFmtId="0" fontId="54" fillId="8" borderId="2" xfId="0" applyFont="1" applyFill="1" applyBorder="1" applyAlignment="1" applyProtection="1">
      <alignment horizontal="center" vertical="center" wrapText="1"/>
    </xf>
    <xf numFmtId="49" fontId="61" fillId="18" borderId="48" xfId="0" applyNumberFormat="1" applyFont="1" applyFill="1" applyBorder="1" applyAlignment="1" applyProtection="1">
      <alignment horizontal="left" vertical="center" wrapText="1"/>
      <protection locked="0"/>
    </xf>
    <xf numFmtId="49" fontId="61" fillId="18" borderId="49" xfId="0" applyNumberFormat="1" applyFont="1" applyFill="1" applyBorder="1" applyAlignment="1" applyProtection="1">
      <alignment horizontal="left" vertical="center" wrapText="1"/>
      <protection locked="0"/>
    </xf>
    <xf numFmtId="49" fontId="49" fillId="4" borderId="23" xfId="0" applyNumberFormat="1" applyFont="1" applyFill="1" applyBorder="1" applyAlignment="1" applyProtection="1">
      <alignment horizontal="center" vertical="center" wrapText="1"/>
      <protection locked="0"/>
    </xf>
    <xf numFmtId="0" fontId="61" fillId="3" borderId="23" xfId="0" applyFont="1" applyFill="1" applyBorder="1" applyAlignment="1" applyProtection="1">
      <alignment horizontal="left" vertical="center" wrapText="1"/>
    </xf>
    <xf numFmtId="0" fontId="61" fillId="3" borderId="25" xfId="0" applyFont="1" applyFill="1" applyBorder="1" applyAlignment="1" applyProtection="1">
      <alignment horizontal="left" vertical="center" wrapText="1"/>
    </xf>
    <xf numFmtId="49" fontId="49" fillId="4" borderId="43" xfId="0" applyNumberFormat="1" applyFont="1" applyFill="1" applyBorder="1" applyAlignment="1" applyProtection="1">
      <alignment horizontal="center" vertical="center" wrapText="1"/>
      <protection locked="0"/>
    </xf>
    <xf numFmtId="49" fontId="49" fillId="4" borderId="19" xfId="0" applyNumberFormat="1" applyFont="1" applyFill="1" applyBorder="1" applyAlignment="1" applyProtection="1">
      <alignment horizontal="center" vertical="center" wrapText="1"/>
      <protection locked="0"/>
    </xf>
    <xf numFmtId="49" fontId="61" fillId="18" borderId="23" xfId="0" applyNumberFormat="1" applyFont="1" applyFill="1" applyBorder="1" applyAlignment="1" applyProtection="1">
      <alignment horizontal="left" vertical="center" wrapText="1"/>
      <protection locked="0"/>
    </xf>
    <xf numFmtId="49" fontId="61" fillId="18" borderId="25" xfId="0" applyNumberFormat="1" applyFont="1" applyFill="1" applyBorder="1" applyAlignment="1" applyProtection="1">
      <alignment horizontal="left" vertical="center" wrapText="1"/>
      <protection locked="0"/>
    </xf>
    <xf numFmtId="0" fontId="61" fillId="3" borderId="23" xfId="0" applyFont="1" applyFill="1" applyBorder="1" applyAlignment="1" applyProtection="1">
      <alignment horizontal="left" vertical="center"/>
    </xf>
    <xf numFmtId="0" fontId="61" fillId="11" borderId="48" xfId="0" applyFont="1" applyFill="1" applyBorder="1" applyAlignment="1" applyProtection="1">
      <alignment horizontal="left" vertical="center"/>
    </xf>
    <xf numFmtId="0" fontId="0" fillId="0" borderId="91" xfId="0" applyFont="1" applyBorder="1" applyAlignment="1" applyProtection="1">
      <alignment horizontal="center" vertical="center"/>
      <protection hidden="1"/>
    </xf>
    <xf numFmtId="0" fontId="0" fillId="13" borderId="0" xfId="0" applyFont="1" applyFill="1" applyAlignment="1" applyProtection="1">
      <alignment horizontal="center" vertical="center"/>
      <protection hidden="1"/>
    </xf>
    <xf numFmtId="0" fontId="0" fillId="0" borderId="0" xfId="0" applyFont="1" applyBorder="1" applyAlignment="1" applyProtection="1">
      <alignment horizontal="center" vertical="center"/>
      <protection hidden="1"/>
    </xf>
    <xf numFmtId="0" fontId="0" fillId="0" borderId="92" xfId="0" applyNumberFormat="1" applyFont="1" applyFill="1" applyBorder="1" applyAlignment="1" applyProtection="1">
      <alignment horizontal="center" vertical="center"/>
      <protection hidden="1"/>
    </xf>
    <xf numFmtId="0" fontId="0" fillId="0" borderId="91" xfId="0" applyFont="1" applyBorder="1" applyAlignment="1" applyProtection="1">
      <alignment horizontal="left" vertical="center"/>
      <protection hidden="1"/>
    </xf>
    <xf numFmtId="49" fontId="0" fillId="0" borderId="93" xfId="0" applyNumberFormat="1" applyFont="1" applyFill="1" applyBorder="1" applyAlignment="1" applyProtection="1">
      <alignment horizontal="center" vertical="center"/>
      <protection hidden="1"/>
    </xf>
    <xf numFmtId="0" fontId="0" fillId="0" borderId="0" xfId="0" applyFont="1" applyBorder="1" applyAlignment="1" applyProtection="1">
      <alignment horizontal="left" vertical="center"/>
      <protection hidden="1"/>
    </xf>
    <xf numFmtId="49" fontId="49" fillId="4" borderId="23" xfId="0" applyNumberFormat="1" applyFont="1" applyFill="1" applyBorder="1" applyAlignment="1" applyProtection="1">
      <alignment horizontal="center" vertical="center" wrapText="1"/>
      <protection locked="0"/>
    </xf>
    <xf numFmtId="0" fontId="54" fillId="8" borderId="2" xfId="0" applyFont="1" applyFill="1" applyBorder="1" applyAlignment="1" applyProtection="1">
      <alignment horizontal="center" vertical="center" wrapText="1"/>
    </xf>
    <xf numFmtId="49" fontId="61" fillId="18" borderId="48" xfId="0" applyNumberFormat="1" applyFont="1" applyFill="1" applyBorder="1" applyAlignment="1" applyProtection="1">
      <alignment horizontal="left" vertical="center" wrapText="1"/>
      <protection locked="0"/>
    </xf>
    <xf numFmtId="49" fontId="61" fillId="18" borderId="49" xfId="0" applyNumberFormat="1" applyFont="1" applyFill="1" applyBorder="1" applyAlignment="1" applyProtection="1">
      <alignment horizontal="left" vertical="center" wrapText="1"/>
      <protection locked="0"/>
    </xf>
    <xf numFmtId="49" fontId="49" fillId="4" borderId="23" xfId="0" applyNumberFormat="1" applyFont="1" applyFill="1" applyBorder="1" applyAlignment="1" applyProtection="1">
      <alignment horizontal="center" vertical="center" wrapText="1"/>
      <protection locked="0"/>
    </xf>
    <xf numFmtId="0" fontId="61" fillId="3" borderId="23" xfId="0" applyFont="1" applyFill="1" applyBorder="1" applyAlignment="1" applyProtection="1">
      <alignment horizontal="left" vertical="center" wrapText="1"/>
    </xf>
    <xf numFmtId="0" fontId="61" fillId="3" borderId="25" xfId="0" applyFont="1" applyFill="1" applyBorder="1" applyAlignment="1" applyProtection="1">
      <alignment horizontal="left" vertical="center" wrapText="1"/>
    </xf>
    <xf numFmtId="0" fontId="61" fillId="3" borderId="23" xfId="0" applyFont="1" applyFill="1" applyBorder="1" applyAlignment="1" applyProtection="1">
      <alignment horizontal="left" vertical="center"/>
    </xf>
    <xf numFmtId="0" fontId="61" fillId="11" borderId="48" xfId="0" applyFont="1" applyFill="1" applyBorder="1" applyAlignment="1" applyProtection="1">
      <alignment horizontal="left" vertical="center"/>
    </xf>
    <xf numFmtId="1" fontId="28" fillId="23" borderId="62" xfId="3" applyNumberFormat="1" applyFont="1" applyFill="1" applyBorder="1" applyAlignment="1" applyProtection="1">
      <alignment horizontal="center" vertical="center" wrapText="1"/>
      <protection locked="0"/>
    </xf>
    <xf numFmtId="0" fontId="60" fillId="4" borderId="23" xfId="0" applyFont="1" applyFill="1" applyBorder="1" applyProtection="1">
      <protection locked="0"/>
    </xf>
    <xf numFmtId="49" fontId="61" fillId="18" borderId="23" xfId="0" applyNumberFormat="1" applyFont="1" applyFill="1" applyBorder="1" applyAlignment="1" applyProtection="1">
      <alignment horizontal="left" vertical="center" wrapText="1"/>
      <protection locked="0"/>
    </xf>
    <xf numFmtId="49" fontId="61" fillId="18" borderId="25" xfId="0" applyNumberFormat="1" applyFont="1" applyFill="1" applyBorder="1" applyAlignment="1" applyProtection="1">
      <alignment horizontal="left" vertical="center" wrapText="1"/>
      <protection locked="0"/>
    </xf>
    <xf numFmtId="49" fontId="49" fillId="4" borderId="43" xfId="0" applyNumberFormat="1" applyFont="1" applyFill="1" applyBorder="1" applyAlignment="1" applyProtection="1">
      <alignment horizontal="center" vertical="center" wrapText="1"/>
      <protection locked="0"/>
    </xf>
    <xf numFmtId="49" fontId="49" fillId="4" borderId="19" xfId="0" applyNumberFormat="1" applyFont="1" applyFill="1" applyBorder="1" applyAlignment="1" applyProtection="1">
      <alignment horizontal="center" vertical="center" wrapText="1"/>
      <protection locked="0"/>
    </xf>
    <xf numFmtId="49" fontId="49" fillId="4" borderId="30" xfId="0" applyNumberFormat="1" applyFont="1" applyFill="1" applyBorder="1" applyAlignment="1" applyProtection="1">
      <alignment horizontal="center" vertical="center" wrapText="1"/>
      <protection locked="0"/>
    </xf>
    <xf numFmtId="1" fontId="28" fillId="4" borderId="33" xfId="0" applyNumberFormat="1" applyFont="1" applyFill="1" applyBorder="1" applyAlignment="1" applyProtection="1">
      <alignment horizontal="center" vertical="center" wrapText="1"/>
      <protection locked="0"/>
    </xf>
    <xf numFmtId="1" fontId="28" fillId="4" borderId="52" xfId="0" applyNumberFormat="1" applyFont="1" applyFill="1" applyBorder="1" applyAlignment="1" applyProtection="1">
      <alignment horizontal="center" vertical="center" wrapText="1"/>
      <protection locked="0"/>
    </xf>
    <xf numFmtId="49" fontId="50" fillId="4" borderId="39" xfId="0" applyNumberFormat="1" applyFont="1" applyFill="1" applyBorder="1" applyAlignment="1" applyProtection="1">
      <alignment horizontal="center" vertical="center"/>
      <protection locked="0"/>
    </xf>
    <xf numFmtId="49" fontId="49" fillId="4" borderId="23" xfId="0" applyNumberFormat="1" applyFont="1" applyFill="1" applyBorder="1" applyAlignment="1" applyProtection="1">
      <alignment horizontal="center" vertical="center" wrapText="1"/>
      <protection locked="0"/>
    </xf>
    <xf numFmtId="0" fontId="6" fillId="13" borderId="0" xfId="0" applyFont="1" applyFill="1" applyProtection="1">
      <protection locked="0"/>
    </xf>
    <xf numFmtId="0" fontId="14" fillId="0" borderId="0" xfId="0" applyFont="1" applyAlignment="1" applyProtection="1">
      <alignment horizontal="justify" vertical="center" wrapText="1"/>
      <protection locked="0"/>
    </xf>
    <xf numFmtId="0" fontId="14" fillId="0" borderId="70" xfId="0" applyFont="1" applyBorder="1" applyAlignment="1" applyProtection="1">
      <alignment horizontal="justify" vertical="center" wrapText="1"/>
      <protection locked="0"/>
    </xf>
    <xf numFmtId="0" fontId="14" fillId="13" borderId="0" xfId="0" applyFont="1" applyFill="1" applyAlignment="1" applyProtection="1">
      <alignment horizontal="left" vertical="center" wrapText="1"/>
      <protection locked="0"/>
    </xf>
    <xf numFmtId="0" fontId="14" fillId="0" borderId="0" xfId="0" applyFont="1" applyAlignment="1" applyProtection="1">
      <alignment horizontal="left" vertical="center" wrapText="1"/>
      <protection locked="0"/>
    </xf>
    <xf numFmtId="0" fontId="13" fillId="0" borderId="0" xfId="0" applyFont="1" applyAlignment="1" applyProtection="1">
      <alignment horizontal="left" vertical="center"/>
      <protection locked="0"/>
    </xf>
    <xf numFmtId="0" fontId="13" fillId="0" borderId="69" xfId="0" applyFont="1" applyBorder="1" applyAlignment="1" applyProtection="1">
      <alignment horizontal="left" vertical="center"/>
      <protection locked="0"/>
    </xf>
    <xf numFmtId="0" fontId="31" fillId="13" borderId="72" xfId="0" applyFont="1" applyFill="1" applyBorder="1" applyAlignment="1">
      <alignment horizontal="left"/>
    </xf>
    <xf numFmtId="0" fontId="11" fillId="13" borderId="80" xfId="0" applyFont="1" applyFill="1" applyBorder="1" applyAlignment="1">
      <alignment horizontal="left" vertical="center" wrapText="1"/>
    </xf>
    <xf numFmtId="0" fontId="11" fillId="13" borderId="81" xfId="0" applyFont="1" applyFill="1" applyBorder="1" applyAlignment="1">
      <alignment horizontal="left" vertical="center" wrapText="1"/>
    </xf>
    <xf numFmtId="0" fontId="11" fillId="13" borderId="82" xfId="0" applyFont="1" applyFill="1" applyBorder="1" applyAlignment="1">
      <alignment horizontal="left" vertical="center" wrapText="1"/>
    </xf>
    <xf numFmtId="0" fontId="11" fillId="13" borderId="83" xfId="0" applyFont="1" applyFill="1" applyBorder="1" applyAlignment="1">
      <alignment horizontal="left" vertical="center" wrapText="1"/>
    </xf>
    <xf numFmtId="0" fontId="11" fillId="13" borderId="84" xfId="0" applyFont="1" applyFill="1" applyBorder="1" applyAlignment="1">
      <alignment horizontal="left" vertical="center" wrapText="1"/>
    </xf>
    <xf numFmtId="0" fontId="11" fillId="13" borderId="85" xfId="0" applyFont="1" applyFill="1" applyBorder="1" applyAlignment="1">
      <alignment horizontal="left" vertical="center" wrapText="1"/>
    </xf>
    <xf numFmtId="0" fontId="10" fillId="13" borderId="80" xfId="0" applyFont="1" applyFill="1" applyBorder="1" applyAlignment="1" applyProtection="1">
      <alignment horizontal="left" vertical="center" wrapText="1" indent="1"/>
    </xf>
    <xf numFmtId="0" fontId="10" fillId="13" borderId="91" xfId="0" applyFont="1" applyFill="1" applyBorder="1" applyAlignment="1" applyProtection="1">
      <alignment horizontal="left" vertical="center" wrapText="1" indent="1"/>
    </xf>
    <xf numFmtId="0" fontId="10" fillId="13" borderId="81" xfId="0" applyFont="1" applyFill="1" applyBorder="1" applyAlignment="1" applyProtection="1">
      <alignment horizontal="left" vertical="center" wrapText="1" indent="1"/>
    </xf>
    <xf numFmtId="0" fontId="10" fillId="13" borderId="82" xfId="0" applyFont="1" applyFill="1" applyBorder="1" applyAlignment="1" applyProtection="1">
      <alignment horizontal="left" vertical="center" wrapText="1" indent="1"/>
    </xf>
    <xf numFmtId="0" fontId="10" fillId="13" borderId="0" xfId="0" applyFont="1" applyFill="1" applyBorder="1" applyAlignment="1" applyProtection="1">
      <alignment horizontal="left" vertical="center" wrapText="1" indent="1"/>
    </xf>
    <xf numFmtId="0" fontId="10" fillId="13" borderId="83" xfId="0" applyFont="1" applyFill="1" applyBorder="1" applyAlignment="1" applyProtection="1">
      <alignment horizontal="left" vertical="center" wrapText="1" indent="1"/>
    </xf>
    <xf numFmtId="0" fontId="10" fillId="13" borderId="84" xfId="0" applyFont="1" applyFill="1" applyBorder="1" applyAlignment="1" applyProtection="1">
      <alignment horizontal="left" vertical="center" wrapText="1" indent="1"/>
    </xf>
    <xf numFmtId="0" fontId="10" fillId="13" borderId="72" xfId="0" applyFont="1" applyFill="1" applyBorder="1" applyAlignment="1" applyProtection="1">
      <alignment horizontal="left" vertical="center" wrapText="1" indent="1"/>
    </xf>
    <xf numFmtId="0" fontId="10" fillId="13" borderId="85" xfId="0" applyFont="1" applyFill="1" applyBorder="1" applyAlignment="1" applyProtection="1">
      <alignment horizontal="left" vertical="center" wrapText="1" indent="1"/>
    </xf>
    <xf numFmtId="0" fontId="38" fillId="3" borderId="0" xfId="0" applyFont="1" applyFill="1" applyAlignment="1" applyProtection="1">
      <alignment horizontal="left" vertical="center" wrapText="1"/>
    </xf>
    <xf numFmtId="0" fontId="80" fillId="10" borderId="43" xfId="0" applyFont="1" applyFill="1" applyBorder="1" applyAlignment="1" applyProtection="1">
      <alignment horizontal="left" vertical="center" wrapText="1"/>
    </xf>
    <xf numFmtId="0" fontId="80" fillId="10" borderId="35" xfId="0" applyFont="1" applyFill="1" applyBorder="1" applyAlignment="1" applyProtection="1">
      <alignment horizontal="left" vertical="center" wrapText="1"/>
    </xf>
    <xf numFmtId="0" fontId="80" fillId="10" borderId="19" xfId="0" applyFont="1" applyFill="1" applyBorder="1" applyAlignment="1" applyProtection="1">
      <alignment horizontal="left" vertical="center" wrapText="1"/>
    </xf>
    <xf numFmtId="0" fontId="28" fillId="7" borderId="12" xfId="0" applyFont="1" applyFill="1" applyBorder="1" applyAlignment="1" applyProtection="1">
      <alignment horizontal="left" vertical="center"/>
    </xf>
    <xf numFmtId="0" fontId="28" fillId="7" borderId="13" xfId="0" applyFont="1" applyFill="1" applyBorder="1" applyAlignment="1" applyProtection="1">
      <alignment horizontal="left" vertical="center"/>
    </xf>
    <xf numFmtId="0" fontId="75" fillId="15" borderId="33" xfId="0" applyFont="1" applyFill="1" applyBorder="1" applyAlignment="1" applyProtection="1">
      <alignment horizontal="center" vertical="center"/>
      <protection hidden="1"/>
    </xf>
    <xf numFmtId="0" fontId="75" fillId="15" borderId="34" xfId="0" applyFont="1" applyFill="1" applyBorder="1" applyAlignment="1" applyProtection="1">
      <alignment horizontal="center" vertical="center"/>
      <protection hidden="1"/>
    </xf>
    <xf numFmtId="0" fontId="28" fillId="26" borderId="12" xfId="0" applyFont="1" applyFill="1" applyBorder="1" applyAlignment="1" applyProtection="1">
      <alignment horizontal="left" vertical="center" wrapText="1"/>
    </xf>
    <xf numFmtId="0" fontId="28" fillId="26" borderId="13" xfId="0" applyFont="1" applyFill="1" applyBorder="1" applyAlignment="1" applyProtection="1">
      <alignment horizontal="left" vertical="center" wrapText="1"/>
    </xf>
    <xf numFmtId="0" fontId="50" fillId="7" borderId="89" xfId="3" applyFont="1" applyFill="1" applyBorder="1" applyAlignment="1" applyProtection="1">
      <alignment horizontal="left" vertical="center" wrapText="1"/>
    </xf>
    <xf numFmtId="0" fontId="50" fillId="7" borderId="21" xfId="3" applyFont="1" applyFill="1" applyBorder="1" applyAlignment="1" applyProtection="1">
      <alignment horizontal="left" vertical="center" wrapText="1"/>
    </xf>
    <xf numFmtId="0" fontId="50" fillId="7" borderId="22" xfId="3" applyFont="1" applyFill="1" applyBorder="1" applyAlignment="1" applyProtection="1">
      <alignment horizontal="left" vertical="center" wrapText="1"/>
    </xf>
    <xf numFmtId="49" fontId="28" fillId="4" borderId="24" xfId="1" applyNumberFormat="1" applyFont="1" applyFill="1" applyBorder="1" applyAlignment="1" applyProtection="1">
      <alignment horizontal="left" vertical="center" wrapText="1"/>
      <protection locked="0"/>
    </xf>
    <xf numFmtId="49" fontId="28" fillId="4" borderId="21" xfId="1" applyNumberFormat="1" applyFont="1" applyFill="1" applyBorder="1" applyAlignment="1" applyProtection="1">
      <alignment horizontal="left" vertical="center" wrapText="1"/>
      <protection locked="0"/>
    </xf>
    <xf numFmtId="49" fontId="28" fillId="4" borderId="26" xfId="1" applyNumberFormat="1" applyFont="1" applyFill="1" applyBorder="1" applyAlignment="1" applyProtection="1">
      <alignment horizontal="left" vertical="center" wrapText="1"/>
      <protection locked="0"/>
    </xf>
    <xf numFmtId="0" fontId="28" fillId="7" borderId="66" xfId="3" applyFont="1" applyFill="1" applyBorder="1" applyAlignment="1" applyProtection="1">
      <alignment horizontal="left" vertical="center" wrapText="1"/>
    </xf>
    <xf numFmtId="0" fontId="28" fillId="7" borderId="39" xfId="3" applyFont="1" applyFill="1" applyBorder="1" applyAlignment="1" applyProtection="1">
      <alignment horizontal="left" vertical="center" wrapText="1"/>
    </xf>
    <xf numFmtId="0" fontId="28" fillId="26" borderId="39" xfId="3" applyFont="1" applyFill="1" applyBorder="1" applyAlignment="1" applyProtection="1">
      <alignment horizontal="right" vertical="center" wrapText="1" indent="1"/>
    </xf>
    <xf numFmtId="49" fontId="61" fillId="18" borderId="39" xfId="0" applyNumberFormat="1" applyFont="1" applyFill="1" applyBorder="1" applyAlignment="1" applyProtection="1">
      <alignment horizontal="left" vertical="center" wrapText="1"/>
      <protection locked="0"/>
    </xf>
    <xf numFmtId="49" fontId="61" fillId="18" borderId="40" xfId="0" applyNumberFormat="1" applyFont="1" applyFill="1" applyBorder="1" applyAlignment="1" applyProtection="1">
      <alignment horizontal="left" vertical="center" wrapText="1"/>
      <protection locked="0"/>
    </xf>
    <xf numFmtId="0" fontId="28" fillId="26" borderId="48" xfId="3" applyFont="1" applyFill="1" applyBorder="1" applyAlignment="1" applyProtection="1">
      <alignment horizontal="right" vertical="center" wrapText="1" indent="1"/>
    </xf>
    <xf numFmtId="0" fontId="28" fillId="7" borderId="44" xfId="3" applyFont="1" applyFill="1" applyBorder="1" applyAlignment="1" applyProtection="1">
      <alignment horizontal="right" vertical="center" wrapText="1"/>
    </xf>
    <xf numFmtId="0" fontId="28" fillId="7" borderId="45" xfId="3" applyFont="1" applyFill="1" applyBorder="1" applyAlignment="1" applyProtection="1">
      <alignment horizontal="right" vertical="center" wrapText="1"/>
    </xf>
    <xf numFmtId="0" fontId="28" fillId="7" borderId="64" xfId="3" applyFont="1" applyFill="1" applyBorder="1" applyAlignment="1" applyProtection="1">
      <alignment horizontal="right" vertical="center" wrapText="1"/>
    </xf>
    <xf numFmtId="0" fontId="28" fillId="7" borderId="50" xfId="3" applyFont="1" applyFill="1" applyBorder="1" applyAlignment="1" applyProtection="1">
      <alignment horizontal="right" vertical="center" wrapText="1"/>
    </xf>
    <xf numFmtId="49" fontId="61" fillId="18" borderId="44" xfId="0" applyNumberFormat="1" applyFont="1" applyFill="1" applyBorder="1" applyAlignment="1" applyProtection="1">
      <alignment horizontal="left" vertical="center" wrapText="1"/>
      <protection locked="0"/>
    </xf>
    <xf numFmtId="49" fontId="61" fillId="18" borderId="8" xfId="0" applyNumberFormat="1" applyFont="1" applyFill="1" applyBorder="1" applyAlignment="1" applyProtection="1">
      <alignment horizontal="left" vertical="center" wrapText="1"/>
      <protection locked="0"/>
    </xf>
    <xf numFmtId="49" fontId="61" fillId="18" borderId="64" xfId="0" applyNumberFormat="1" applyFont="1" applyFill="1" applyBorder="1" applyAlignment="1" applyProtection="1">
      <alignment horizontal="left" vertical="center" wrapText="1"/>
      <protection locked="0"/>
    </xf>
    <xf numFmtId="49" fontId="61" fillId="18" borderId="10" xfId="0" applyNumberFormat="1" applyFont="1" applyFill="1" applyBorder="1" applyAlignment="1" applyProtection="1">
      <alignment horizontal="left" vertical="center" wrapText="1"/>
      <protection locked="0"/>
    </xf>
    <xf numFmtId="0" fontId="28" fillId="7" borderId="32" xfId="0" applyFont="1" applyFill="1" applyBorder="1" applyAlignment="1" applyProtection="1">
      <alignment horizontal="left" vertical="center" wrapText="1"/>
    </xf>
    <xf numFmtId="0" fontId="28" fillId="7" borderId="33" xfId="0" applyFont="1" applyFill="1" applyBorder="1" applyAlignment="1" applyProtection="1">
      <alignment horizontal="left" vertical="center" wrapText="1"/>
    </xf>
    <xf numFmtId="0" fontId="28" fillId="7" borderId="33" xfId="0" applyFont="1" applyFill="1" applyBorder="1" applyAlignment="1" applyProtection="1">
      <alignment horizontal="right" vertical="center" wrapText="1"/>
    </xf>
    <xf numFmtId="49" fontId="28" fillId="18" borderId="65" xfId="0" applyNumberFormat="1" applyFont="1" applyFill="1" applyBorder="1" applyAlignment="1" applyProtection="1">
      <alignment horizontal="left" vertical="center" wrapText="1"/>
      <protection locked="0"/>
    </xf>
    <xf numFmtId="49" fontId="28" fillId="18" borderId="13" xfId="0" applyNumberFormat="1" applyFont="1" applyFill="1" applyBorder="1" applyAlignment="1" applyProtection="1">
      <alignment horizontal="left" vertical="center" wrapText="1"/>
      <protection locked="0"/>
    </xf>
    <xf numFmtId="49" fontId="28" fillId="18" borderId="14" xfId="0" applyNumberFormat="1" applyFont="1" applyFill="1" applyBorder="1" applyAlignment="1" applyProtection="1">
      <alignment horizontal="left" vertical="center" wrapText="1"/>
      <protection locked="0"/>
    </xf>
    <xf numFmtId="0" fontId="28" fillId="26" borderId="55" xfId="0" applyFont="1" applyFill="1" applyBorder="1" applyAlignment="1" applyProtection="1">
      <alignment horizontal="left" vertical="center" wrapText="1"/>
    </xf>
    <xf numFmtId="0" fontId="28" fillId="7" borderId="65" xfId="0" applyFont="1" applyFill="1" applyBorder="1" applyAlignment="1" applyProtection="1">
      <alignment horizontal="right" vertical="center" wrapText="1"/>
    </xf>
    <xf numFmtId="0" fontId="28" fillId="7" borderId="55" xfId="0" applyFont="1" applyFill="1" applyBorder="1" applyAlignment="1" applyProtection="1">
      <alignment horizontal="right" vertical="center" wrapText="1"/>
    </xf>
    <xf numFmtId="0" fontId="28" fillId="7" borderId="11" xfId="3" applyFont="1" applyFill="1" applyBorder="1" applyAlignment="1" applyProtection="1">
      <alignment horizontal="left" vertical="center" wrapText="1"/>
    </xf>
    <xf numFmtId="0" fontId="28" fillId="7" borderId="102" xfId="3" applyFont="1" applyFill="1" applyBorder="1" applyAlignment="1" applyProtection="1">
      <alignment horizontal="left" vertical="center" wrapText="1"/>
    </xf>
    <xf numFmtId="49" fontId="50" fillId="4" borderId="98" xfId="3" applyNumberFormat="1" applyFont="1" applyFill="1" applyBorder="1" applyAlignment="1" applyProtection="1">
      <alignment horizontal="center" vertical="center" wrapText="1"/>
      <protection locked="0"/>
    </xf>
    <xf numFmtId="49" fontId="50" fillId="4" borderId="99" xfId="3" applyNumberFormat="1" applyFont="1" applyFill="1" applyBorder="1" applyAlignment="1" applyProtection="1">
      <alignment horizontal="center" vertical="center" wrapText="1"/>
      <protection locked="0"/>
    </xf>
    <xf numFmtId="0" fontId="78" fillId="6" borderId="12" xfId="3" applyFont="1" applyFill="1" applyBorder="1" applyAlignment="1" applyProtection="1">
      <alignment horizontal="left" vertical="center" wrapText="1"/>
    </xf>
    <xf numFmtId="0" fontId="78" fillId="6" borderId="13" xfId="3" applyFont="1" applyFill="1" applyBorder="1" applyAlignment="1" applyProtection="1">
      <alignment horizontal="left" vertical="center" wrapText="1"/>
    </xf>
    <xf numFmtId="0" fontId="78" fillId="6" borderId="14" xfId="3" applyFont="1" applyFill="1" applyBorder="1" applyAlignment="1" applyProtection="1">
      <alignment horizontal="left" vertical="center" wrapText="1"/>
    </xf>
    <xf numFmtId="0" fontId="61" fillId="10" borderId="23" xfId="0" applyFont="1" applyFill="1" applyBorder="1" applyAlignment="1" applyProtection="1">
      <alignment horizontal="left" vertical="center"/>
    </xf>
    <xf numFmtId="0" fontId="61" fillId="10" borderId="25" xfId="0" applyFont="1" applyFill="1" applyBorder="1" applyAlignment="1" applyProtection="1">
      <alignment horizontal="left" vertical="center"/>
    </xf>
    <xf numFmtId="0" fontId="54" fillId="8" borderId="4" xfId="0" applyFont="1" applyFill="1" applyBorder="1" applyAlignment="1" applyProtection="1">
      <alignment horizontal="center" vertical="center" wrapText="1"/>
    </xf>
    <xf numFmtId="0" fontId="54" fillId="8" borderId="9" xfId="0" applyFont="1" applyFill="1" applyBorder="1" applyAlignment="1" applyProtection="1">
      <alignment horizontal="center" vertical="center" wrapText="1"/>
    </xf>
    <xf numFmtId="0" fontId="28" fillId="7" borderId="15" xfId="0" applyFont="1" applyFill="1" applyBorder="1" applyAlignment="1" applyProtection="1">
      <alignment horizontal="left" vertical="center" wrapText="1"/>
    </xf>
    <xf numFmtId="0" fontId="28" fillId="7" borderId="16" xfId="0" applyFont="1" applyFill="1" applyBorder="1" applyAlignment="1" applyProtection="1">
      <alignment horizontal="left" vertical="center" wrapText="1"/>
    </xf>
    <xf numFmtId="0" fontId="28" fillId="7" borderId="17" xfId="0" applyFont="1" applyFill="1" applyBorder="1" applyAlignment="1" applyProtection="1">
      <alignment horizontal="left" vertical="center" wrapText="1"/>
    </xf>
    <xf numFmtId="0" fontId="58" fillId="16" borderId="45" xfId="0" applyFont="1" applyFill="1" applyBorder="1" applyAlignment="1" applyProtection="1">
      <alignment horizontal="center" vertical="center" wrapText="1"/>
    </xf>
    <xf numFmtId="0" fontId="58" fillId="16" borderId="16" xfId="0" applyFont="1" applyFill="1" applyBorder="1" applyAlignment="1" applyProtection="1">
      <alignment horizontal="center" vertical="center" wrapText="1"/>
    </xf>
    <xf numFmtId="0" fontId="39" fillId="13" borderId="86" xfId="0" applyFont="1" applyFill="1" applyBorder="1" applyAlignment="1" applyProtection="1">
      <alignment horizontal="center" vertical="center" wrapText="1"/>
    </xf>
    <xf numFmtId="0" fontId="39" fillId="13" borderId="87" xfId="0" applyFont="1" applyFill="1" applyBorder="1" applyAlignment="1" applyProtection="1">
      <alignment horizontal="center" vertical="center" wrapText="1"/>
    </xf>
    <xf numFmtId="0" fontId="39" fillId="13" borderId="88" xfId="0" applyFont="1" applyFill="1" applyBorder="1" applyAlignment="1" applyProtection="1">
      <alignment horizontal="center" vertical="center" wrapText="1"/>
    </xf>
    <xf numFmtId="0" fontId="55" fillId="13" borderId="0" xfId="3" applyFont="1" applyFill="1" applyAlignment="1" applyProtection="1">
      <alignment horizontal="left" wrapText="1"/>
    </xf>
    <xf numFmtId="0" fontId="57" fillId="14" borderId="44" xfId="0" applyFont="1" applyFill="1" applyBorder="1" applyAlignment="1" applyProtection="1">
      <alignment horizontal="center" vertical="center"/>
    </xf>
    <xf numFmtId="0" fontId="57" fillId="14" borderId="18" xfId="0" applyFont="1" applyFill="1" applyBorder="1" applyAlignment="1" applyProtection="1">
      <alignment horizontal="center" vertical="center"/>
    </xf>
    <xf numFmtId="0" fontId="28" fillId="9" borderId="45" xfId="0" applyFont="1" applyFill="1" applyBorder="1" applyAlignment="1" applyProtection="1">
      <alignment horizontal="left" vertical="center" wrapText="1"/>
    </xf>
    <xf numFmtId="0" fontId="28" fillId="9" borderId="16" xfId="0" applyFont="1" applyFill="1" applyBorder="1" applyAlignment="1" applyProtection="1">
      <alignment horizontal="left" vertical="center" wrapText="1"/>
    </xf>
    <xf numFmtId="0" fontId="55" fillId="13" borderId="16" xfId="3" applyFont="1" applyFill="1" applyBorder="1" applyAlignment="1" applyProtection="1">
      <alignment horizontal="left" wrapText="1"/>
    </xf>
    <xf numFmtId="0" fontId="61" fillId="12" borderId="23" xfId="0" applyFont="1" applyFill="1" applyBorder="1" applyAlignment="1" applyProtection="1">
      <alignment horizontal="left" vertical="center"/>
    </xf>
    <xf numFmtId="0" fontId="61" fillId="12" borderId="25" xfId="0" applyFont="1" applyFill="1" applyBorder="1" applyAlignment="1" applyProtection="1">
      <alignment horizontal="left" vertical="center"/>
    </xf>
    <xf numFmtId="0" fontId="28" fillId="7" borderId="38" xfId="0" applyFont="1" applyFill="1" applyBorder="1" applyAlignment="1" applyProtection="1">
      <alignment horizontal="left" vertical="center" wrapText="1"/>
    </xf>
    <xf numFmtId="0" fontId="28" fillId="7" borderId="39" xfId="0" applyFont="1" applyFill="1" applyBorder="1" applyAlignment="1" applyProtection="1">
      <alignment horizontal="left" vertical="center" wrapText="1"/>
    </xf>
    <xf numFmtId="0" fontId="28" fillId="7" borderId="40" xfId="0" applyFont="1" applyFill="1" applyBorder="1" applyAlignment="1" applyProtection="1">
      <alignment horizontal="left" vertical="center" wrapText="1"/>
    </xf>
    <xf numFmtId="0" fontId="49" fillId="0" borderId="23" xfId="0" applyFont="1" applyBorder="1" applyAlignment="1" applyProtection="1">
      <alignment horizontal="center" vertical="center" wrapText="1"/>
    </xf>
    <xf numFmtId="0" fontId="49" fillId="0" borderId="43" xfId="0" applyFont="1" applyBorder="1" applyAlignment="1" applyProtection="1">
      <alignment horizontal="center" vertical="center" wrapText="1"/>
    </xf>
    <xf numFmtId="0" fontId="49" fillId="3" borderId="23" xfId="0" applyFont="1" applyFill="1" applyBorder="1" applyAlignment="1" applyProtection="1">
      <alignment horizontal="center" vertical="center" wrapText="1"/>
    </xf>
    <xf numFmtId="0" fontId="49" fillId="3" borderId="43" xfId="0" applyFont="1" applyFill="1" applyBorder="1" applyAlignment="1" applyProtection="1">
      <alignment horizontal="center" vertical="center" wrapText="1"/>
    </xf>
    <xf numFmtId="0" fontId="61" fillId="0" borderId="23" xfId="0" applyFont="1" applyBorder="1" applyAlignment="1" applyProtection="1">
      <alignment horizontal="center" vertical="center"/>
    </xf>
    <xf numFmtId="0" fontId="61" fillId="0" borderId="43" xfId="0" applyFont="1" applyBorder="1" applyAlignment="1" applyProtection="1">
      <alignment horizontal="center" vertical="center"/>
    </xf>
    <xf numFmtId="0" fontId="28" fillId="7" borderId="12" xfId="3" applyFont="1" applyFill="1" applyBorder="1" applyAlignment="1" applyProtection="1">
      <alignment horizontal="left" vertical="center" wrapText="1"/>
    </xf>
    <xf numFmtId="0" fontId="28" fillId="7" borderId="13" xfId="3" applyFont="1" applyFill="1" applyBorder="1" applyAlignment="1" applyProtection="1">
      <alignment horizontal="left" vertical="center" wrapText="1"/>
    </xf>
    <xf numFmtId="0" fontId="28" fillId="7" borderId="55" xfId="3" applyFont="1" applyFill="1" applyBorder="1" applyAlignment="1" applyProtection="1">
      <alignment horizontal="left" vertical="center" wrapText="1"/>
    </xf>
    <xf numFmtId="49" fontId="50" fillId="4" borderId="33" xfId="3" applyNumberFormat="1" applyFont="1" applyFill="1" applyBorder="1" applyAlignment="1" applyProtection="1">
      <alignment horizontal="center" vertical="center" wrapText="1"/>
      <protection locked="0"/>
    </xf>
    <xf numFmtId="49" fontId="50" fillId="4" borderId="34" xfId="3" applyNumberFormat="1" applyFont="1" applyFill="1" applyBorder="1" applyAlignment="1" applyProtection="1">
      <alignment horizontal="center" vertical="center" wrapText="1"/>
      <protection locked="0"/>
    </xf>
    <xf numFmtId="0" fontId="61" fillId="0" borderId="0" xfId="0" applyFont="1" applyAlignment="1" applyProtection="1">
      <alignment horizontal="center"/>
    </xf>
    <xf numFmtId="0" fontId="61" fillId="0" borderId="47" xfId="0" applyFont="1" applyBorder="1" applyAlignment="1" applyProtection="1">
      <alignment horizontal="center"/>
    </xf>
    <xf numFmtId="0" fontId="61" fillId="0" borderId="16" xfId="0" applyFont="1" applyBorder="1" applyAlignment="1" applyProtection="1">
      <alignment horizontal="center"/>
    </xf>
    <xf numFmtId="0" fontId="61" fillId="0" borderId="17" xfId="0" applyFont="1" applyBorder="1" applyAlignment="1" applyProtection="1">
      <alignment horizontal="center"/>
    </xf>
    <xf numFmtId="0" fontId="50" fillId="7" borderId="22" xfId="0" applyFont="1" applyFill="1" applyBorder="1" applyAlignment="1" applyProtection="1">
      <alignment horizontal="center" vertical="center" wrapText="1"/>
    </xf>
    <xf numFmtId="0" fontId="50" fillId="7" borderId="23" xfId="0" applyFont="1" applyFill="1" applyBorder="1" applyAlignment="1" applyProtection="1">
      <alignment horizontal="center" vertical="center" wrapText="1"/>
    </xf>
    <xf numFmtId="0" fontId="50" fillId="7" borderId="21" xfId="0" applyFont="1" applyFill="1" applyBorder="1" applyAlignment="1" applyProtection="1">
      <alignment horizontal="center" vertical="center" wrapText="1"/>
    </xf>
    <xf numFmtId="0" fontId="50" fillId="7" borderId="24" xfId="0" applyFont="1" applyFill="1" applyBorder="1" applyAlignment="1" applyProtection="1">
      <alignment horizontal="center" vertical="center" wrapText="1"/>
    </xf>
    <xf numFmtId="0" fontId="28" fillId="7" borderId="60" xfId="3" applyFont="1" applyFill="1" applyBorder="1" applyAlignment="1" applyProtection="1">
      <alignment horizontal="left" vertical="center" wrapText="1"/>
    </xf>
    <xf numFmtId="0" fontId="28" fillId="7" borderId="61" xfId="3" applyFont="1" applyFill="1" applyBorder="1" applyAlignment="1" applyProtection="1">
      <alignment horizontal="left" vertical="center" wrapText="1"/>
    </xf>
    <xf numFmtId="0" fontId="28" fillId="7" borderId="62" xfId="3" applyFont="1" applyFill="1" applyBorder="1" applyAlignment="1" applyProtection="1">
      <alignment horizontal="left" vertical="center" wrapText="1"/>
    </xf>
    <xf numFmtId="0" fontId="61" fillId="3" borderId="23" xfId="0" applyFont="1" applyFill="1" applyBorder="1" applyAlignment="1" applyProtection="1">
      <alignment horizontal="left" vertical="center"/>
    </xf>
    <xf numFmtId="0" fontId="61" fillId="3" borderId="23" xfId="0" applyFont="1" applyFill="1" applyBorder="1" applyAlignment="1" applyProtection="1">
      <alignment horizontal="center" vertical="center" wrapText="1"/>
    </xf>
    <xf numFmtId="0" fontId="61" fillId="3" borderId="48" xfId="0" applyFont="1" applyFill="1" applyBorder="1" applyAlignment="1" applyProtection="1">
      <alignment horizontal="center" vertical="center" wrapText="1"/>
    </xf>
    <xf numFmtId="0" fontId="49" fillId="0" borderId="57" xfId="0" applyFont="1" applyBorder="1" applyAlignment="1" applyProtection="1">
      <alignment horizontal="center" vertical="center" wrapText="1"/>
    </xf>
    <xf numFmtId="0" fontId="49" fillId="0" borderId="48" xfId="0" applyFont="1" applyBorder="1" applyAlignment="1" applyProtection="1">
      <alignment horizontal="center" vertical="center" wrapText="1"/>
    </xf>
    <xf numFmtId="0" fontId="61" fillId="11" borderId="48" xfId="0" applyFont="1" applyFill="1" applyBorder="1" applyAlignment="1" applyProtection="1">
      <alignment horizontal="left" vertical="center"/>
    </xf>
    <xf numFmtId="0" fontId="61" fillId="11" borderId="49" xfId="0" applyFont="1" applyFill="1" applyBorder="1" applyAlignment="1" applyProtection="1">
      <alignment horizontal="left" vertical="center"/>
    </xf>
    <xf numFmtId="49" fontId="61" fillId="18" borderId="44" xfId="0" applyNumberFormat="1" applyFont="1" applyFill="1" applyBorder="1" applyAlignment="1" applyProtection="1">
      <alignment horizontal="left" vertical="top" wrapText="1"/>
      <protection locked="0"/>
    </xf>
    <xf numFmtId="49" fontId="61" fillId="18" borderId="8" xfId="0" applyNumberFormat="1" applyFont="1" applyFill="1" applyBorder="1" applyAlignment="1" applyProtection="1">
      <alignment horizontal="left" vertical="top" wrapText="1"/>
      <protection locked="0"/>
    </xf>
    <xf numFmtId="49" fontId="61" fillId="18" borderId="63" xfId="0" applyNumberFormat="1" applyFont="1" applyFill="1" applyBorder="1" applyAlignment="1" applyProtection="1">
      <alignment horizontal="left" vertical="top" wrapText="1"/>
      <protection locked="0"/>
    </xf>
    <xf numFmtId="49" fontId="61" fillId="18" borderId="1" xfId="0" applyNumberFormat="1" applyFont="1" applyFill="1" applyBorder="1" applyAlignment="1" applyProtection="1">
      <alignment horizontal="left" vertical="top" wrapText="1"/>
      <protection locked="0"/>
    </xf>
    <xf numFmtId="49" fontId="61" fillId="18" borderId="64" xfId="0" applyNumberFormat="1" applyFont="1" applyFill="1" applyBorder="1" applyAlignment="1" applyProtection="1">
      <alignment horizontal="left" vertical="top" wrapText="1"/>
      <protection locked="0"/>
    </xf>
    <xf numFmtId="49" fontId="61" fillId="18" borderId="10" xfId="0" applyNumberFormat="1" applyFont="1" applyFill="1" applyBorder="1" applyAlignment="1" applyProtection="1">
      <alignment horizontal="left" vertical="top" wrapText="1"/>
      <protection locked="0"/>
    </xf>
    <xf numFmtId="0" fontId="61" fillId="11" borderId="29" xfId="0" applyFont="1" applyFill="1" applyBorder="1" applyAlignment="1" applyProtection="1">
      <alignment horizontal="center" vertical="center"/>
    </xf>
    <xf numFmtId="0" fontId="61" fillId="11" borderId="30" xfId="0" applyFont="1" applyFill="1" applyBorder="1" applyAlignment="1" applyProtection="1">
      <alignment horizontal="center" vertical="center"/>
    </xf>
    <xf numFmtId="0" fontId="60" fillId="4" borderId="24" xfId="0" applyFont="1" applyFill="1" applyBorder="1" applyAlignment="1" applyProtection="1">
      <alignment horizontal="left" vertical="center"/>
      <protection locked="0"/>
    </xf>
    <xf numFmtId="0" fontId="60" fillId="4" borderId="21" xfId="0" applyFont="1" applyFill="1" applyBorder="1" applyAlignment="1" applyProtection="1">
      <alignment horizontal="left" vertical="center"/>
      <protection locked="0"/>
    </xf>
    <xf numFmtId="0" fontId="60" fillId="4" borderId="26" xfId="0" applyFont="1" applyFill="1" applyBorder="1" applyAlignment="1" applyProtection="1">
      <alignment horizontal="left" vertical="center"/>
      <protection locked="0"/>
    </xf>
    <xf numFmtId="0" fontId="6" fillId="0" borderId="46" xfId="0" applyFont="1" applyBorder="1" applyAlignment="1" applyProtection="1">
      <alignment horizontal="center" vertical="center"/>
    </xf>
    <xf numFmtId="0" fontId="6" fillId="0" borderId="17" xfId="0" applyFont="1" applyBorder="1" applyAlignment="1" applyProtection="1">
      <alignment horizontal="center" vertical="center"/>
    </xf>
    <xf numFmtId="0" fontId="28" fillId="7" borderId="94" xfId="3" applyFont="1" applyFill="1" applyBorder="1" applyAlignment="1" applyProtection="1">
      <alignment horizontal="left" vertical="center" wrapText="1"/>
    </xf>
    <xf numFmtId="0" fontId="28" fillId="7" borderId="38" xfId="3" applyFont="1" applyFill="1" applyBorder="1" applyAlignment="1" applyProtection="1">
      <alignment horizontal="left" vertical="center" wrapText="1"/>
    </xf>
    <xf numFmtId="0" fontId="59" fillId="7" borderId="23" xfId="0" applyFont="1" applyFill="1" applyBorder="1" applyAlignment="1" applyProtection="1">
      <alignment horizontal="center" vertical="center"/>
    </xf>
    <xf numFmtId="0" fontId="59" fillId="7" borderId="25" xfId="0" applyFont="1" applyFill="1" applyBorder="1" applyAlignment="1" applyProtection="1">
      <alignment horizontal="center" vertical="center"/>
    </xf>
    <xf numFmtId="49" fontId="49" fillId="4" borderId="43" xfId="0" applyNumberFormat="1" applyFont="1" applyFill="1" applyBorder="1" applyAlignment="1" applyProtection="1">
      <alignment horizontal="center" vertical="center" wrapText="1"/>
      <protection locked="0"/>
    </xf>
    <xf numFmtId="49" fontId="49" fillId="4" borderId="19" xfId="0" applyNumberFormat="1" applyFont="1" applyFill="1" applyBorder="1" applyAlignment="1" applyProtection="1">
      <alignment horizontal="center" vertical="center" wrapText="1"/>
      <protection locked="0"/>
    </xf>
    <xf numFmtId="0" fontId="61" fillId="11" borderId="44" xfId="0" applyFont="1" applyFill="1" applyBorder="1" applyAlignment="1" applyProtection="1">
      <alignment horizontal="left" vertical="center" wrapText="1"/>
    </xf>
    <xf numFmtId="0" fontId="61" fillId="11" borderId="18" xfId="0" applyFont="1" applyFill="1" applyBorder="1" applyAlignment="1" applyProtection="1">
      <alignment horizontal="left" vertical="center" wrapText="1"/>
    </xf>
    <xf numFmtId="49" fontId="61" fillId="18" borderId="23" xfId="0" applyNumberFormat="1" applyFont="1" applyFill="1" applyBorder="1" applyAlignment="1" applyProtection="1">
      <alignment horizontal="left" vertical="center" wrapText="1"/>
      <protection locked="0"/>
    </xf>
    <xf numFmtId="49" fontId="61" fillId="18" borderId="25" xfId="0" applyNumberFormat="1" applyFont="1" applyFill="1" applyBorder="1" applyAlignment="1" applyProtection="1">
      <alignment horizontal="left" vertical="center" wrapText="1"/>
      <protection locked="0"/>
    </xf>
    <xf numFmtId="0" fontId="61" fillId="0" borderId="44" xfId="0" applyFont="1" applyBorder="1" applyAlignment="1" applyProtection="1">
      <alignment horizontal="center" vertical="center" wrapText="1"/>
    </xf>
    <xf numFmtId="0" fontId="61" fillId="0" borderId="45" xfId="0" applyFont="1" applyBorder="1" applyAlignment="1" applyProtection="1">
      <alignment horizontal="center" vertical="center" wrapText="1"/>
    </xf>
    <xf numFmtId="0" fontId="61" fillId="0" borderId="64" xfId="0" applyFont="1" applyBorder="1" applyAlignment="1" applyProtection="1">
      <alignment horizontal="center" vertical="center" wrapText="1"/>
    </xf>
    <xf numFmtId="0" fontId="61" fillId="0" borderId="50" xfId="0" applyFont="1" applyBorder="1" applyAlignment="1" applyProtection="1">
      <alignment horizontal="center" vertical="center" wrapText="1"/>
    </xf>
    <xf numFmtId="49" fontId="61" fillId="18" borderId="52" xfId="0" applyNumberFormat="1" applyFont="1" applyFill="1" applyBorder="1" applyAlignment="1" applyProtection="1">
      <alignment horizontal="left" vertical="center" wrapText="1"/>
      <protection locked="0"/>
    </xf>
    <xf numFmtId="49" fontId="61" fillId="18" borderId="53" xfId="0" applyNumberFormat="1" applyFont="1" applyFill="1" applyBorder="1" applyAlignment="1" applyProtection="1">
      <alignment horizontal="left" vertical="center" wrapText="1"/>
      <protection locked="0"/>
    </xf>
    <xf numFmtId="0" fontId="76" fillId="13" borderId="0" xfId="2" applyFont="1" applyFill="1" applyBorder="1" applyAlignment="1" applyProtection="1">
      <alignment horizontal="left" vertical="center"/>
    </xf>
    <xf numFmtId="0" fontId="37" fillId="13" borderId="0" xfId="3" applyFont="1" applyFill="1" applyBorder="1" applyAlignment="1" applyProtection="1">
      <alignment horizontal="left" wrapText="1"/>
    </xf>
    <xf numFmtId="0" fontId="50" fillId="7" borderId="26" xfId="0" applyFont="1" applyFill="1" applyBorder="1" applyAlignment="1" applyProtection="1">
      <alignment horizontal="center" vertical="center" wrapText="1"/>
    </xf>
    <xf numFmtId="49" fontId="28" fillId="4" borderId="89" xfId="0" applyNumberFormat="1" applyFont="1" applyFill="1" applyBorder="1" applyAlignment="1" applyProtection="1">
      <alignment horizontal="left" vertical="center"/>
      <protection locked="0"/>
    </xf>
    <xf numFmtId="49" fontId="28" fillId="4" borderId="21" xfId="0" applyNumberFormat="1" applyFont="1" applyFill="1" applyBorder="1" applyAlignment="1" applyProtection="1">
      <alignment horizontal="left" vertical="center"/>
      <protection locked="0"/>
    </xf>
    <xf numFmtId="49" fontId="28" fillId="4" borderId="24" xfId="0" applyNumberFormat="1" applyFont="1" applyFill="1" applyBorder="1" applyAlignment="1" applyProtection="1">
      <alignment horizontal="left" vertical="center"/>
      <protection locked="0"/>
    </xf>
    <xf numFmtId="49" fontId="28" fillId="4" borderId="22" xfId="0" applyNumberFormat="1" applyFont="1" applyFill="1" applyBorder="1" applyAlignment="1" applyProtection="1">
      <alignment horizontal="left" vertical="center"/>
      <protection locked="0"/>
    </xf>
    <xf numFmtId="49" fontId="28" fillId="4" borderId="24" xfId="3" applyNumberFormat="1" applyFont="1" applyFill="1" applyBorder="1" applyAlignment="1" applyProtection="1">
      <alignment horizontal="left" vertical="center" wrapText="1"/>
      <protection locked="0"/>
    </xf>
    <xf numFmtId="49" fontId="28" fillId="4" borderId="22" xfId="3" applyNumberFormat="1" applyFont="1" applyFill="1" applyBorder="1" applyAlignment="1" applyProtection="1">
      <alignment horizontal="left" vertical="center" wrapText="1"/>
      <protection locked="0"/>
    </xf>
    <xf numFmtId="49" fontId="28" fillId="4" borderId="21" xfId="3" applyNumberFormat="1" applyFont="1" applyFill="1" applyBorder="1" applyAlignment="1" applyProtection="1">
      <alignment horizontal="left" vertical="center" wrapText="1"/>
      <protection locked="0"/>
    </xf>
    <xf numFmtId="49" fontId="28" fillId="4" borderId="26" xfId="3" applyNumberFormat="1" applyFont="1" applyFill="1" applyBorder="1" applyAlignment="1" applyProtection="1">
      <alignment horizontal="left" vertical="center" wrapText="1"/>
      <protection locked="0"/>
    </xf>
    <xf numFmtId="0" fontId="78" fillId="6" borderId="12" xfId="0" applyFont="1" applyFill="1" applyBorder="1" applyAlignment="1" applyProtection="1">
      <alignment horizontal="left" vertical="center"/>
    </xf>
    <xf numFmtId="0" fontId="78" fillId="6" borderId="13" xfId="0" applyFont="1" applyFill="1" applyBorder="1" applyAlignment="1" applyProtection="1">
      <alignment horizontal="left" vertical="center"/>
    </xf>
    <xf numFmtId="0" fontId="78" fillId="6" borderId="14" xfId="0" applyFont="1" applyFill="1" applyBorder="1" applyAlignment="1" applyProtection="1">
      <alignment horizontal="left" vertical="center"/>
    </xf>
    <xf numFmtId="49" fontId="74" fillId="23" borderId="33" xfId="0" applyNumberFormat="1" applyFont="1" applyFill="1" applyBorder="1" applyAlignment="1" applyProtection="1">
      <alignment horizontal="center" vertical="center"/>
      <protection locked="0"/>
    </xf>
    <xf numFmtId="49" fontId="74" fillId="23" borderId="34" xfId="0" applyNumberFormat="1" applyFont="1" applyFill="1" applyBorder="1" applyAlignment="1" applyProtection="1">
      <alignment horizontal="center" vertical="center"/>
      <protection locked="0"/>
    </xf>
    <xf numFmtId="0" fontId="28" fillId="7" borderId="14" xfId="3" applyFont="1" applyFill="1" applyBorder="1" applyAlignment="1" applyProtection="1">
      <alignment horizontal="left" vertical="center" wrapText="1"/>
    </xf>
    <xf numFmtId="49" fontId="57" fillId="4" borderId="55" xfId="3" applyNumberFormat="1" applyFont="1" applyFill="1" applyBorder="1" applyAlignment="1" applyProtection="1">
      <alignment horizontal="center" vertical="center" wrapText="1"/>
      <protection locked="0"/>
    </xf>
    <xf numFmtId="49" fontId="57" fillId="4" borderId="34" xfId="3" applyNumberFormat="1" applyFont="1" applyFill="1" applyBorder="1" applyAlignment="1" applyProtection="1">
      <alignment horizontal="center" vertical="center" wrapText="1"/>
      <protection locked="0"/>
    </xf>
    <xf numFmtId="0" fontId="54" fillId="8" borderId="37" xfId="0" applyFont="1" applyFill="1" applyBorder="1" applyAlignment="1" applyProtection="1">
      <alignment horizontal="center" vertical="center" wrapText="1"/>
    </xf>
    <xf numFmtId="0" fontId="54" fillId="8" borderId="42" xfId="0" applyFont="1" applyFill="1" applyBorder="1" applyAlignment="1" applyProtection="1">
      <alignment horizontal="center" vertical="center"/>
    </xf>
    <xf numFmtId="0" fontId="54" fillId="8" borderId="54" xfId="0" applyFont="1" applyFill="1" applyBorder="1" applyAlignment="1" applyProtection="1">
      <alignment horizontal="center" vertical="center"/>
    </xf>
    <xf numFmtId="0" fontId="61" fillId="3" borderId="23" xfId="0" applyFont="1" applyFill="1" applyBorder="1" applyAlignment="1" applyProtection="1">
      <alignment horizontal="left"/>
    </xf>
    <xf numFmtId="0" fontId="61" fillId="3" borderId="25" xfId="0" applyFont="1" applyFill="1" applyBorder="1" applyAlignment="1" applyProtection="1">
      <alignment horizontal="left"/>
    </xf>
    <xf numFmtId="0" fontId="61" fillId="11" borderId="43" xfId="0" applyFont="1" applyFill="1" applyBorder="1" applyAlignment="1" applyProtection="1">
      <alignment horizontal="left"/>
    </xf>
    <xf numFmtId="0" fontId="61" fillId="11" borderId="5" xfId="0" applyFont="1" applyFill="1" applyBorder="1" applyAlignment="1" applyProtection="1">
      <alignment horizontal="left"/>
    </xf>
    <xf numFmtId="0" fontId="64" fillId="10" borderId="23" xfId="0" applyFont="1" applyFill="1" applyBorder="1" applyAlignment="1" applyProtection="1">
      <alignment horizontal="left" vertical="center" wrapText="1"/>
    </xf>
    <xf numFmtId="0" fontId="61" fillId="0" borderId="9" xfId="0" applyFont="1" applyBorder="1" applyAlignment="1" applyProtection="1">
      <alignment horizontal="center"/>
    </xf>
    <xf numFmtId="0" fontId="61" fillId="0" borderId="50" xfId="0" applyFont="1" applyBorder="1" applyAlignment="1" applyProtection="1">
      <alignment horizontal="center"/>
    </xf>
    <xf numFmtId="0" fontId="61" fillId="0" borderId="51" xfId="0" applyFont="1" applyBorder="1" applyAlignment="1" applyProtection="1">
      <alignment horizontal="center"/>
    </xf>
    <xf numFmtId="0" fontId="50" fillId="7" borderId="47" xfId="3" applyFont="1" applyFill="1" applyBorder="1" applyAlignment="1" applyProtection="1">
      <alignment horizontal="left" vertical="center" wrapText="1"/>
    </xf>
    <xf numFmtId="0" fontId="50" fillId="7" borderId="35" xfId="3" applyFont="1" applyFill="1" applyBorder="1" applyAlignment="1" applyProtection="1">
      <alignment horizontal="left" vertical="center" wrapText="1"/>
    </xf>
    <xf numFmtId="49" fontId="28" fillId="4" borderId="59" xfId="3" applyNumberFormat="1" applyFont="1" applyFill="1" applyBorder="1" applyAlignment="1" applyProtection="1">
      <alignment horizontal="left" vertical="center" wrapText="1"/>
      <protection locked="0"/>
    </xf>
    <xf numFmtId="49" fontId="28" fillId="4" borderId="11" xfId="3" applyNumberFormat="1" applyFont="1" applyFill="1" applyBorder="1" applyAlignment="1" applyProtection="1">
      <alignment horizontal="left" vertical="center" wrapText="1"/>
      <protection locked="0"/>
    </xf>
    <xf numFmtId="49" fontId="28" fillId="4" borderId="3" xfId="3" applyNumberFormat="1" applyFont="1" applyFill="1" applyBorder="1" applyAlignment="1" applyProtection="1">
      <alignment horizontal="left" vertical="center" wrapText="1"/>
      <protection locked="0"/>
    </xf>
    <xf numFmtId="0" fontId="54" fillId="8" borderId="2" xfId="0" applyFont="1" applyFill="1" applyBorder="1" applyAlignment="1" applyProtection="1">
      <alignment horizontal="center" vertical="center" wrapText="1"/>
    </xf>
    <xf numFmtId="0" fontId="54" fillId="8" borderId="4" xfId="0" applyFont="1" applyFill="1" applyBorder="1" applyAlignment="1" applyProtection="1">
      <alignment horizontal="center" vertical="center"/>
    </xf>
    <xf numFmtId="0" fontId="52" fillId="8" borderId="95" xfId="0" applyFont="1" applyFill="1" applyBorder="1" applyAlignment="1" applyProtection="1">
      <alignment horizontal="center" vertical="center"/>
    </xf>
    <xf numFmtId="0" fontId="52" fillId="8" borderId="96" xfId="0" applyFont="1" applyFill="1" applyBorder="1" applyAlignment="1" applyProtection="1">
      <alignment horizontal="center" vertical="center"/>
    </xf>
    <xf numFmtId="0" fontId="54" fillId="8" borderId="95" xfId="0" applyFont="1" applyFill="1" applyBorder="1" applyAlignment="1" applyProtection="1">
      <alignment horizontal="center" vertical="center" wrapText="1"/>
    </xf>
    <xf numFmtId="0" fontId="54" fillId="8" borderId="96" xfId="0" applyFont="1" applyFill="1" applyBorder="1" applyAlignment="1" applyProtection="1">
      <alignment horizontal="center" vertical="center"/>
    </xf>
    <xf numFmtId="0" fontId="54" fillId="8" borderId="97" xfId="0" applyFont="1" applyFill="1" applyBorder="1" applyAlignment="1" applyProtection="1">
      <alignment horizontal="center" vertical="center"/>
    </xf>
    <xf numFmtId="0" fontId="64" fillId="10" borderId="48" xfId="0" applyFont="1" applyFill="1" applyBorder="1" applyAlignment="1" applyProtection="1">
      <alignment horizontal="left" vertical="center" wrapText="1"/>
    </xf>
    <xf numFmtId="0" fontId="28" fillId="7" borderId="40" xfId="3" applyFont="1" applyFill="1" applyBorder="1" applyAlignment="1" applyProtection="1">
      <alignment horizontal="left" vertical="center" wrapText="1"/>
    </xf>
    <xf numFmtId="0" fontId="61" fillId="13" borderId="23" xfId="0" applyFont="1" applyFill="1" applyBorder="1" applyAlignment="1" applyProtection="1">
      <alignment horizontal="center" vertical="center"/>
    </xf>
    <xf numFmtId="0" fontId="61" fillId="13" borderId="25" xfId="0" applyFont="1" applyFill="1" applyBorder="1" applyAlignment="1" applyProtection="1">
      <alignment horizontal="center" vertical="center"/>
    </xf>
    <xf numFmtId="0" fontId="28" fillId="7" borderId="9" xfId="3" applyFont="1" applyFill="1" applyBorder="1" applyAlignment="1" applyProtection="1">
      <alignment horizontal="left" vertical="center" wrapText="1"/>
    </xf>
    <xf numFmtId="0" fontId="28" fillId="7" borderId="50" xfId="3" applyFont="1" applyFill="1" applyBorder="1" applyAlignment="1" applyProtection="1">
      <alignment horizontal="left" vertical="center" wrapText="1"/>
    </xf>
    <xf numFmtId="0" fontId="28" fillId="7" borderId="10" xfId="3" applyFont="1" applyFill="1" applyBorder="1" applyAlignment="1" applyProtection="1">
      <alignment horizontal="left" vertical="center" wrapText="1"/>
    </xf>
    <xf numFmtId="49" fontId="57" fillId="4" borderId="51" xfId="3" applyNumberFormat="1" applyFont="1" applyFill="1" applyBorder="1" applyAlignment="1" applyProtection="1">
      <alignment horizontal="center" vertical="center" wrapText="1"/>
      <protection locked="0"/>
    </xf>
    <xf numFmtId="49" fontId="57" fillId="4" borderId="53" xfId="3" applyNumberFormat="1" applyFont="1" applyFill="1" applyBorder="1" applyAlignment="1" applyProtection="1">
      <alignment horizontal="center" vertical="center" wrapText="1"/>
      <protection locked="0"/>
    </xf>
    <xf numFmtId="49" fontId="57" fillId="4" borderId="11" xfId="3" applyNumberFormat="1" applyFont="1" applyFill="1" applyBorder="1" applyAlignment="1" applyProtection="1">
      <alignment horizontal="center" vertical="center" wrapText="1"/>
      <protection locked="0"/>
    </xf>
    <xf numFmtId="49" fontId="57" fillId="4" borderId="3" xfId="3" applyNumberFormat="1" applyFont="1" applyFill="1" applyBorder="1" applyAlignment="1" applyProtection="1">
      <alignment horizontal="center" vertical="center" wrapText="1"/>
      <protection locked="0"/>
    </xf>
    <xf numFmtId="0" fontId="65" fillId="5" borderId="23" xfId="3" applyFont="1" applyFill="1" applyBorder="1" applyAlignment="1" applyProtection="1">
      <alignment horizontal="center" vertical="center" wrapText="1"/>
      <protection hidden="1"/>
    </xf>
    <xf numFmtId="0" fontId="65" fillId="5" borderId="25" xfId="3" applyFont="1" applyFill="1" applyBorder="1" applyAlignment="1" applyProtection="1">
      <alignment horizontal="center" vertical="center" wrapText="1"/>
      <protection hidden="1"/>
    </xf>
    <xf numFmtId="0" fontId="65" fillId="5" borderId="43" xfId="3" applyFont="1" applyFill="1" applyBorder="1" applyAlignment="1" applyProtection="1">
      <alignment horizontal="center" vertical="center" wrapText="1"/>
      <protection hidden="1"/>
    </xf>
    <xf numFmtId="0" fontId="65" fillId="5" borderId="5" xfId="3" applyFont="1" applyFill="1" applyBorder="1" applyAlignment="1" applyProtection="1">
      <alignment horizontal="center" vertical="center" wrapText="1"/>
      <protection hidden="1"/>
    </xf>
    <xf numFmtId="0" fontId="50" fillId="7" borderId="89" xfId="0" applyFont="1" applyFill="1" applyBorder="1" applyAlignment="1" applyProtection="1">
      <alignment horizontal="center" vertical="center" wrapText="1"/>
    </xf>
    <xf numFmtId="0" fontId="88" fillId="5" borderId="18" xfId="3" applyFont="1" applyFill="1" applyBorder="1" applyAlignment="1" applyProtection="1">
      <alignment horizontal="center" vertical="center" wrapText="1"/>
      <protection hidden="1"/>
    </xf>
    <xf numFmtId="0" fontId="88" fillId="5" borderId="20" xfId="3" applyFont="1" applyFill="1" applyBorder="1" applyAlignment="1" applyProtection="1">
      <alignment horizontal="center" vertical="center" wrapText="1"/>
      <protection hidden="1"/>
    </xf>
    <xf numFmtId="0" fontId="50" fillId="7" borderId="56" xfId="0" applyFont="1" applyFill="1" applyBorder="1" applyAlignment="1" applyProtection="1">
      <alignment horizontal="center" vertical="center" wrapText="1"/>
    </xf>
    <xf numFmtId="0" fontId="61" fillId="3" borderId="25" xfId="0" applyFont="1" applyFill="1" applyBorder="1" applyAlignment="1" applyProtection="1">
      <alignment horizontal="left" vertical="center" wrapText="1"/>
    </xf>
    <xf numFmtId="49" fontId="49" fillId="4" borderId="23" xfId="0" applyNumberFormat="1" applyFont="1" applyFill="1" applyBorder="1" applyAlignment="1" applyProtection="1">
      <alignment horizontal="center" vertical="center" wrapText="1"/>
      <protection locked="0"/>
    </xf>
    <xf numFmtId="0" fontId="61" fillId="3" borderId="23" xfId="0" applyFont="1" applyFill="1" applyBorder="1" applyAlignment="1" applyProtection="1">
      <alignment horizontal="left" vertical="center" wrapText="1"/>
    </xf>
    <xf numFmtId="0" fontId="49" fillId="3" borderId="25" xfId="0" applyFont="1" applyFill="1" applyBorder="1" applyAlignment="1" applyProtection="1">
      <alignment horizontal="center" vertical="center" wrapText="1"/>
    </xf>
    <xf numFmtId="0" fontId="50" fillId="7" borderId="25" xfId="0" applyFont="1" applyFill="1" applyBorder="1" applyAlignment="1" applyProtection="1">
      <alignment horizontal="center" vertical="center" wrapText="1"/>
    </xf>
    <xf numFmtId="0" fontId="49" fillId="3" borderId="45" xfId="0" applyFont="1" applyFill="1" applyBorder="1" applyAlignment="1" applyProtection="1">
      <alignment horizontal="center" vertical="center" wrapText="1"/>
    </xf>
    <xf numFmtId="0" fontId="49" fillId="3" borderId="46" xfId="0" applyFont="1" applyFill="1" applyBorder="1" applyAlignment="1" applyProtection="1">
      <alignment horizontal="center" vertical="center" wrapText="1"/>
    </xf>
    <xf numFmtId="0" fontId="49" fillId="3" borderId="0" xfId="0" applyFont="1" applyFill="1" applyAlignment="1" applyProtection="1">
      <alignment horizontal="center" vertical="center" wrapText="1"/>
    </xf>
    <xf numFmtId="0" fontId="49" fillId="3" borderId="47" xfId="0" applyFont="1" applyFill="1" applyBorder="1" applyAlignment="1" applyProtection="1">
      <alignment horizontal="center" vertical="center" wrapText="1"/>
    </xf>
    <xf numFmtId="0" fontId="49" fillId="3" borderId="16" xfId="0" applyFont="1" applyFill="1" applyBorder="1" applyAlignment="1" applyProtection="1">
      <alignment horizontal="center" vertical="center" wrapText="1"/>
    </xf>
    <xf numFmtId="0" fontId="49" fillId="3" borderId="17" xfId="0" applyFont="1" applyFill="1" applyBorder="1" applyAlignment="1" applyProtection="1">
      <alignment horizontal="center" vertical="center" wrapText="1"/>
    </xf>
    <xf numFmtId="0" fontId="61" fillId="11" borderId="23" xfId="0" applyFont="1" applyFill="1" applyBorder="1" applyAlignment="1" applyProtection="1">
      <alignment horizontal="left" vertical="center"/>
    </xf>
    <xf numFmtId="0" fontId="61" fillId="11" borderId="25" xfId="0" applyFont="1" applyFill="1" applyBorder="1" applyAlignment="1" applyProtection="1">
      <alignment horizontal="left" vertical="center"/>
    </xf>
    <xf numFmtId="0" fontId="50" fillId="7" borderId="15" xfId="3" applyFont="1" applyFill="1" applyBorder="1" applyAlignment="1" applyProtection="1">
      <alignment horizontal="left" vertical="center" wrapText="1"/>
    </xf>
    <xf numFmtId="0" fontId="50" fillId="7" borderId="16" xfId="3" applyFont="1" applyFill="1" applyBorder="1" applyAlignment="1" applyProtection="1">
      <alignment horizontal="left" vertical="center" wrapText="1"/>
    </xf>
    <xf numFmtId="0" fontId="50" fillId="7" borderId="17" xfId="3" applyFont="1" applyFill="1" applyBorder="1" applyAlignment="1" applyProtection="1">
      <alignment horizontal="left" vertical="center" wrapText="1"/>
    </xf>
    <xf numFmtId="0" fontId="50" fillId="7" borderId="19" xfId="3" applyFont="1" applyFill="1" applyBorder="1" applyAlignment="1" applyProtection="1">
      <alignment horizontal="left" vertical="center" wrapText="1"/>
    </xf>
    <xf numFmtId="14" fontId="28" fillId="4" borderId="18" xfId="3" applyNumberFormat="1" applyFont="1" applyFill="1" applyBorder="1" applyAlignment="1" applyProtection="1">
      <alignment horizontal="left" vertical="center" wrapText="1"/>
      <protection locked="0"/>
    </xf>
    <xf numFmtId="14" fontId="28" fillId="4" borderId="16" xfId="3" applyNumberFormat="1" applyFont="1" applyFill="1" applyBorder="1" applyAlignment="1" applyProtection="1">
      <alignment horizontal="left" vertical="center" wrapText="1"/>
      <protection locked="0"/>
    </xf>
    <xf numFmtId="14" fontId="28" fillId="4" borderId="20" xfId="3" applyNumberFormat="1" applyFont="1" applyFill="1" applyBorder="1" applyAlignment="1" applyProtection="1">
      <alignment horizontal="left" vertical="center" wrapText="1"/>
      <protection locked="0"/>
    </xf>
    <xf numFmtId="0" fontId="28" fillId="26" borderId="57" xfId="3" applyFont="1" applyFill="1" applyBorder="1" applyAlignment="1" applyProtection="1">
      <alignment horizontal="left" vertical="center" wrapText="1"/>
    </xf>
    <xf numFmtId="0" fontId="28" fillId="26" borderId="48" xfId="3" applyFont="1" applyFill="1" applyBorder="1" applyAlignment="1" applyProtection="1">
      <alignment horizontal="left" vertical="center" wrapText="1"/>
    </xf>
    <xf numFmtId="49" fontId="61" fillId="18" borderId="48" xfId="0" applyNumberFormat="1" applyFont="1" applyFill="1" applyBorder="1" applyAlignment="1" applyProtection="1">
      <alignment horizontal="left" vertical="center" wrapText="1"/>
      <protection locked="0"/>
    </xf>
    <xf numFmtId="49" fontId="61" fillId="18" borderId="49" xfId="0" applyNumberFormat="1" applyFont="1" applyFill="1" applyBorder="1" applyAlignment="1" applyProtection="1">
      <alignment horizontal="left" vertical="center" wrapText="1"/>
      <protection locked="0"/>
    </xf>
    <xf numFmtId="49" fontId="28" fillId="4" borderId="27" xfId="0" applyNumberFormat="1" applyFont="1" applyFill="1" applyBorder="1" applyAlignment="1" applyProtection="1">
      <alignment horizontal="left" vertical="center"/>
      <protection locked="0"/>
    </xf>
    <xf numFmtId="49" fontId="28" fillId="4" borderId="28" xfId="0" applyNumberFormat="1" applyFont="1" applyFill="1" applyBorder="1" applyAlignment="1" applyProtection="1">
      <alignment horizontal="left" vertical="center"/>
      <protection locked="0"/>
    </xf>
    <xf numFmtId="49" fontId="28" fillId="4" borderId="29" xfId="0" applyNumberFormat="1" applyFont="1" applyFill="1" applyBorder="1" applyAlignment="1" applyProtection="1">
      <alignment horizontal="left" vertical="center"/>
      <protection locked="0"/>
    </xf>
    <xf numFmtId="49" fontId="28" fillId="4" borderId="30" xfId="0" applyNumberFormat="1" applyFont="1" applyFill="1" applyBorder="1" applyAlignment="1" applyProtection="1">
      <alignment horizontal="left" vertical="center"/>
      <protection locked="0"/>
    </xf>
    <xf numFmtId="49" fontId="28" fillId="4" borderId="29" xfId="3" applyNumberFormat="1" applyFont="1" applyFill="1" applyBorder="1" applyAlignment="1" applyProtection="1">
      <alignment horizontal="left" vertical="center" wrapText="1"/>
      <protection locked="0"/>
    </xf>
    <xf numFmtId="49" fontId="28" fillId="4" borderId="30" xfId="3" applyNumberFormat="1" applyFont="1" applyFill="1" applyBorder="1" applyAlignment="1" applyProtection="1">
      <alignment horizontal="left" vertical="center" wrapText="1"/>
      <protection locked="0"/>
    </xf>
    <xf numFmtId="49" fontId="28" fillId="4" borderId="28" xfId="3" applyNumberFormat="1" applyFont="1" applyFill="1" applyBorder="1" applyAlignment="1" applyProtection="1">
      <alignment horizontal="left" vertical="center" wrapText="1"/>
      <protection locked="0"/>
    </xf>
    <xf numFmtId="49" fontId="28" fillId="4" borderId="31" xfId="3" applyNumberFormat="1" applyFont="1" applyFill="1" applyBorder="1" applyAlignment="1" applyProtection="1">
      <alignment horizontal="left" vertical="center" wrapText="1"/>
      <protection locked="0"/>
    </xf>
    <xf numFmtId="0" fontId="78" fillId="6" borderId="11" xfId="3" applyFont="1" applyFill="1" applyBorder="1" applyAlignment="1" applyProtection="1">
      <alignment horizontal="left" vertical="center" wrapText="1"/>
    </xf>
    <xf numFmtId="0" fontId="78" fillId="6" borderId="3" xfId="3" applyFont="1" applyFill="1" applyBorder="1" applyAlignment="1" applyProtection="1">
      <alignment horizontal="left" vertical="center" wrapText="1"/>
    </xf>
    <xf numFmtId="0" fontId="52" fillId="8" borderId="2" xfId="0" applyFont="1" applyFill="1" applyBorder="1" applyAlignment="1" applyProtection="1">
      <alignment horizontal="center" vertical="center"/>
    </xf>
    <xf numFmtId="0" fontId="52" fillId="8" borderId="9" xfId="0" applyFont="1" applyFill="1" applyBorder="1" applyAlignment="1" applyProtection="1">
      <alignment horizontal="center" vertical="center"/>
    </xf>
    <xf numFmtId="0" fontId="50" fillId="7" borderId="32" xfId="3" applyFont="1" applyFill="1" applyBorder="1" applyAlignment="1" applyProtection="1">
      <alignment horizontal="left" vertical="center" wrapText="1"/>
    </xf>
    <xf numFmtId="0" fontId="50" fillId="7" borderId="33" xfId="3" applyFont="1" applyFill="1" applyBorder="1" applyAlignment="1" applyProtection="1">
      <alignment horizontal="left" vertical="center" wrapText="1"/>
    </xf>
    <xf numFmtId="49" fontId="28" fillId="4" borderId="33" xfId="3" applyNumberFormat="1" applyFont="1" applyFill="1" applyBorder="1" applyAlignment="1" applyProtection="1">
      <alignment horizontal="left" vertical="center" wrapText="1"/>
      <protection locked="0"/>
    </xf>
    <xf numFmtId="0" fontId="28" fillId="7" borderId="33" xfId="3" applyFont="1" applyFill="1" applyBorder="1" applyAlignment="1" applyProtection="1">
      <alignment horizontal="left" vertical="center" wrapText="1"/>
    </xf>
    <xf numFmtId="49" fontId="28" fillId="4" borderId="34" xfId="3" applyNumberFormat="1" applyFont="1" applyFill="1" applyBorder="1" applyAlignment="1" applyProtection="1">
      <alignment horizontal="left" vertical="center" wrapText="1"/>
      <protection locked="0"/>
    </xf>
    <xf numFmtId="49" fontId="28" fillId="4" borderId="35" xfId="3" applyNumberFormat="1" applyFont="1" applyFill="1" applyBorder="1" applyAlignment="1" applyProtection="1">
      <alignment horizontal="left" vertical="center" wrapText="1"/>
      <protection locked="0"/>
    </xf>
    <xf numFmtId="49" fontId="28" fillId="4" borderId="36" xfId="3" applyNumberFormat="1" applyFont="1" applyFill="1" applyBorder="1" applyAlignment="1" applyProtection="1">
      <alignment horizontal="left" vertical="center" wrapText="1"/>
      <protection locked="0"/>
    </xf>
    <xf numFmtId="0" fontId="54" fillId="8" borderId="42" xfId="0" applyFont="1" applyFill="1" applyBorder="1" applyAlignment="1" applyProtection="1">
      <alignment horizontal="center" vertical="center" wrapText="1"/>
    </xf>
    <xf numFmtId="0" fontId="54" fillId="8" borderId="54" xfId="0" applyFont="1" applyFill="1" applyBorder="1" applyAlignment="1" applyProtection="1">
      <alignment horizontal="center" vertical="center" wrapText="1"/>
    </xf>
    <xf numFmtId="0" fontId="49" fillId="9" borderId="23" xfId="0" applyFont="1" applyFill="1" applyBorder="1" applyAlignment="1" applyProtection="1">
      <alignment horizontal="center" vertical="center" wrapText="1"/>
    </xf>
    <xf numFmtId="0" fontId="40" fillId="13" borderId="1" xfId="0" applyFont="1" applyFill="1" applyBorder="1" applyAlignment="1" applyProtection="1">
      <alignment horizontal="center" wrapText="1"/>
    </xf>
    <xf numFmtId="0" fontId="45" fillId="0" borderId="4" xfId="0" applyFont="1" applyBorder="1" applyAlignment="1" applyProtection="1">
      <alignment horizontal="center" vertical="center"/>
    </xf>
    <xf numFmtId="0" fontId="45" fillId="0" borderId="0" xfId="0" applyFont="1" applyBorder="1" applyAlignment="1" applyProtection="1">
      <alignment horizontal="center" vertical="center"/>
    </xf>
    <xf numFmtId="0" fontId="45" fillId="0" borderId="1" xfId="0" applyFont="1" applyBorder="1" applyAlignment="1" applyProtection="1">
      <alignment horizontal="center" vertical="center"/>
    </xf>
    <xf numFmtId="49" fontId="28" fillId="4" borderId="23" xfId="3" applyNumberFormat="1" applyFont="1" applyFill="1" applyBorder="1" applyAlignment="1" applyProtection="1">
      <alignment horizontal="left" vertical="center" wrapText="1"/>
      <protection locked="0"/>
    </xf>
    <xf numFmtId="49" fontId="28" fillId="4" borderId="25" xfId="3" applyNumberFormat="1" applyFont="1" applyFill="1" applyBorder="1" applyAlignment="1" applyProtection="1">
      <alignment horizontal="left" vertical="center" wrapText="1"/>
      <protection locked="0"/>
    </xf>
    <xf numFmtId="49" fontId="28" fillId="4" borderId="23" xfId="1" applyNumberFormat="1" applyFont="1" applyFill="1" applyBorder="1" applyAlignment="1" applyProtection="1">
      <alignment horizontal="left" vertical="center" wrapText="1"/>
      <protection locked="0"/>
    </xf>
    <xf numFmtId="49" fontId="28" fillId="4" borderId="25" xfId="1" applyNumberFormat="1" applyFont="1" applyFill="1" applyBorder="1" applyAlignment="1" applyProtection="1">
      <alignment horizontal="left" vertical="center" wrapText="1"/>
      <protection locked="0"/>
    </xf>
    <xf numFmtId="49" fontId="88" fillId="5" borderId="24" xfId="0" applyNumberFormat="1" applyFont="1" applyFill="1" applyBorder="1" applyAlignment="1" applyProtection="1">
      <alignment horizontal="left" vertical="center"/>
      <protection locked="0"/>
    </xf>
    <xf numFmtId="49" fontId="88" fillId="5" borderId="21" xfId="0" applyNumberFormat="1" applyFont="1" applyFill="1" applyBorder="1" applyAlignment="1" applyProtection="1">
      <alignment horizontal="left" vertical="center"/>
      <protection locked="0"/>
    </xf>
    <xf numFmtId="49" fontId="88" fillId="5" borderId="26" xfId="0" applyNumberFormat="1" applyFont="1" applyFill="1" applyBorder="1" applyAlignment="1" applyProtection="1">
      <alignment horizontal="left" vertical="center"/>
      <protection locked="0"/>
    </xf>
    <xf numFmtId="0" fontId="50" fillId="7" borderId="89" xfId="3" applyFont="1" applyFill="1" applyBorder="1" applyAlignment="1" applyProtection="1">
      <alignment horizontal="center" vertical="center" wrapText="1"/>
    </xf>
    <xf numFmtId="0" fontId="50" fillId="7" borderId="21" xfId="3" applyFont="1" applyFill="1" applyBorder="1" applyAlignment="1" applyProtection="1">
      <alignment horizontal="center" vertical="center" wrapText="1"/>
    </xf>
    <xf numFmtId="0" fontId="50" fillId="7" borderId="22" xfId="3" applyFont="1" applyFill="1" applyBorder="1" applyAlignment="1" applyProtection="1">
      <alignment horizontal="center" vertical="center" wrapText="1"/>
    </xf>
    <xf numFmtId="0" fontId="50" fillId="7" borderId="24" xfId="3" applyFont="1" applyFill="1" applyBorder="1" applyAlignment="1" applyProtection="1">
      <alignment horizontal="center" vertical="center" wrapText="1"/>
    </xf>
    <xf numFmtId="0" fontId="50" fillId="7" borderId="26" xfId="3" applyFont="1" applyFill="1" applyBorder="1" applyAlignment="1" applyProtection="1">
      <alignment horizontal="center" vertical="center" wrapText="1"/>
    </xf>
    <xf numFmtId="0" fontId="54" fillId="8" borderId="95" xfId="0" applyFont="1" applyFill="1" applyBorder="1" applyAlignment="1" applyProtection="1">
      <alignment horizontal="center" vertical="center"/>
    </xf>
    <xf numFmtId="0" fontId="54" fillId="8" borderId="111" xfId="0" applyFont="1" applyFill="1" applyBorder="1" applyAlignment="1" applyProtection="1">
      <alignment horizontal="center" vertical="center"/>
    </xf>
    <xf numFmtId="49" fontId="61" fillId="18" borderId="65" xfId="0" applyNumberFormat="1" applyFont="1" applyFill="1" applyBorder="1" applyAlignment="1" applyProtection="1">
      <alignment horizontal="left" vertical="center" wrapText="1"/>
      <protection locked="0"/>
    </xf>
    <xf numFmtId="49" fontId="61" fillId="18" borderId="13" xfId="0" applyNumberFormat="1" applyFont="1" applyFill="1" applyBorder="1" applyAlignment="1" applyProtection="1">
      <alignment horizontal="left" vertical="center" wrapText="1"/>
      <protection locked="0"/>
    </xf>
    <xf numFmtId="49" fontId="61" fillId="18" borderId="14" xfId="0" applyNumberFormat="1" applyFont="1" applyFill="1" applyBorder="1" applyAlignment="1" applyProtection="1">
      <alignment horizontal="left" vertical="center" wrapText="1"/>
      <protection locked="0"/>
    </xf>
    <xf numFmtId="0" fontId="54" fillId="8" borderId="2" xfId="0" applyFont="1" applyFill="1" applyBorder="1" applyAlignment="1" applyProtection="1">
      <alignment horizontal="center" vertical="center"/>
    </xf>
    <xf numFmtId="0" fontId="54" fillId="8" borderId="9" xfId="0" applyFont="1" applyFill="1" applyBorder="1" applyAlignment="1" applyProtection="1">
      <alignment horizontal="center" vertical="center"/>
    </xf>
    <xf numFmtId="0" fontId="28" fillId="7" borderId="20" xfId="0" applyFont="1" applyFill="1" applyBorder="1" applyAlignment="1" applyProtection="1">
      <alignment horizontal="left" vertical="center" wrapText="1"/>
    </xf>
    <xf numFmtId="49" fontId="61" fillId="18" borderId="29" xfId="0" applyNumberFormat="1" applyFont="1" applyFill="1" applyBorder="1" applyAlignment="1" applyProtection="1">
      <alignment horizontal="left" vertical="center" wrapText="1"/>
      <protection locked="0"/>
    </xf>
    <xf numFmtId="49" fontId="61" fillId="18" borderId="28" xfId="0" applyNumberFormat="1" applyFont="1" applyFill="1" applyBorder="1" applyAlignment="1" applyProtection="1">
      <alignment horizontal="left" vertical="center" wrapText="1"/>
      <protection locked="0"/>
    </xf>
    <xf numFmtId="49" fontId="61" fillId="18" borderId="31" xfId="0" applyNumberFormat="1" applyFont="1" applyFill="1" applyBorder="1" applyAlignment="1" applyProtection="1">
      <alignment horizontal="left" vertical="center" wrapText="1"/>
      <protection locked="0"/>
    </xf>
    <xf numFmtId="0" fontId="28" fillId="7" borderId="66" xfId="0" applyFont="1" applyFill="1" applyBorder="1" applyAlignment="1" applyProtection="1">
      <alignment horizontal="left" vertical="center" wrapText="1"/>
    </xf>
    <xf numFmtId="0" fontId="28" fillId="7" borderId="98" xfId="0" applyFont="1" applyFill="1" applyBorder="1" applyAlignment="1" applyProtection="1">
      <alignment horizontal="left" vertical="center" wrapText="1"/>
    </xf>
    <xf numFmtId="0" fontId="28" fillId="7" borderId="99" xfId="0" applyFont="1" applyFill="1" applyBorder="1" applyAlignment="1" applyProtection="1">
      <alignment horizontal="left" vertical="center" wrapText="1"/>
    </xf>
    <xf numFmtId="0" fontId="61" fillId="13" borderId="43" xfId="0" applyFont="1" applyFill="1" applyBorder="1" applyAlignment="1" applyProtection="1">
      <alignment horizontal="left" vertical="center"/>
    </xf>
    <xf numFmtId="0" fontId="61" fillId="13" borderId="44" xfId="0" applyFont="1" applyFill="1" applyBorder="1" applyAlignment="1" applyProtection="1">
      <alignment horizontal="left" vertical="center"/>
    </xf>
    <xf numFmtId="0" fontId="61" fillId="13" borderId="48" xfId="0" applyFont="1" applyFill="1" applyBorder="1" applyAlignment="1" applyProtection="1">
      <alignment horizontal="left" vertical="center"/>
    </xf>
    <xf numFmtId="0" fontId="61" fillId="13" borderId="29" xfId="0" applyFont="1" applyFill="1" applyBorder="1" applyAlignment="1" applyProtection="1">
      <alignment horizontal="left" vertical="center"/>
    </xf>
    <xf numFmtId="0" fontId="54" fillId="8" borderId="2" xfId="3" applyFont="1" applyFill="1" applyBorder="1" applyAlignment="1" applyProtection="1">
      <alignment horizontal="center" vertical="center" wrapText="1"/>
    </xf>
    <xf numFmtId="0" fontId="54" fillId="8" borderId="4" xfId="3" applyFont="1" applyFill="1" applyBorder="1" applyAlignment="1" applyProtection="1">
      <alignment horizontal="center" vertical="center" wrapText="1"/>
    </xf>
    <xf numFmtId="0" fontId="54" fillId="8" borderId="9" xfId="3" applyFont="1" applyFill="1" applyBorder="1" applyAlignment="1" applyProtection="1">
      <alignment horizontal="center" vertical="center" wrapText="1"/>
    </xf>
    <xf numFmtId="0" fontId="28" fillId="7" borderId="56" xfId="0" applyFont="1" applyFill="1" applyBorder="1" applyAlignment="1" applyProtection="1">
      <alignment horizontal="left" vertical="center" wrapText="1"/>
    </xf>
    <xf numFmtId="0" fontId="28" fillId="7" borderId="23" xfId="0" applyFont="1" applyFill="1" applyBorder="1" applyAlignment="1" applyProtection="1">
      <alignment horizontal="left" vertical="center" wrapText="1"/>
    </xf>
    <xf numFmtId="0" fontId="28" fillId="7" borderId="43" xfId="0" applyFont="1" applyFill="1" applyBorder="1" applyAlignment="1" applyProtection="1">
      <alignment horizontal="left" vertical="center" wrapText="1"/>
    </xf>
    <xf numFmtId="0" fontId="28" fillId="7" borderId="35" xfId="0" applyFont="1" applyFill="1" applyBorder="1" applyAlignment="1" applyProtection="1">
      <alignment horizontal="left" vertical="center" wrapText="1"/>
    </xf>
    <xf numFmtId="0" fontId="28" fillId="7" borderId="36" xfId="0" applyFont="1" applyFill="1" applyBorder="1" applyAlignment="1" applyProtection="1">
      <alignment horizontal="left" vertical="center" wrapText="1"/>
    </xf>
    <xf numFmtId="0" fontId="28" fillId="7" borderId="56" xfId="0" applyFont="1" applyFill="1" applyBorder="1" applyAlignment="1" applyProtection="1">
      <alignment horizontal="center" vertical="center" wrapText="1"/>
    </xf>
    <xf numFmtId="0" fontId="28" fillId="7" borderId="23" xfId="0" applyFont="1" applyFill="1" applyBorder="1" applyAlignment="1" applyProtection="1">
      <alignment horizontal="center" vertical="center" wrapText="1"/>
    </xf>
    <xf numFmtId="0" fontId="28" fillId="7" borderId="24" xfId="0" applyFont="1" applyFill="1" applyBorder="1" applyAlignment="1" applyProtection="1">
      <alignment horizontal="center" vertical="center" wrapText="1"/>
    </xf>
    <xf numFmtId="0" fontId="28" fillId="7" borderId="44" xfId="0" applyFont="1" applyFill="1" applyBorder="1" applyAlignment="1" applyProtection="1">
      <alignment horizontal="center" vertical="center" wrapText="1"/>
    </xf>
    <xf numFmtId="0" fontId="28" fillId="7" borderId="45" xfId="0" applyFont="1" applyFill="1" applyBorder="1" applyAlignment="1" applyProtection="1">
      <alignment horizontal="center" vertical="center" wrapText="1"/>
    </xf>
    <xf numFmtId="0" fontId="28" fillId="7" borderId="8" xfId="0" applyFont="1" applyFill="1" applyBorder="1" applyAlignment="1" applyProtection="1">
      <alignment horizontal="center" vertical="center" wrapText="1"/>
    </xf>
    <xf numFmtId="0" fontId="73" fillId="7" borderId="18" xfId="2" applyFont="1" applyFill="1" applyBorder="1" applyAlignment="1" applyProtection="1">
      <alignment horizontal="center" vertical="center" wrapText="1"/>
    </xf>
    <xf numFmtId="0" fontId="73" fillId="7" borderId="16" xfId="2" applyFont="1" applyFill="1" applyBorder="1" applyAlignment="1" applyProtection="1">
      <alignment horizontal="center" vertical="center" wrapText="1"/>
    </xf>
    <xf numFmtId="0" fontId="73" fillId="7" borderId="20" xfId="2" applyFont="1" applyFill="1" applyBorder="1" applyAlignment="1" applyProtection="1">
      <alignment horizontal="center" vertical="center" wrapText="1"/>
    </xf>
    <xf numFmtId="49" fontId="28" fillId="18" borderId="56" xfId="0" applyNumberFormat="1" applyFont="1" applyFill="1" applyBorder="1" applyAlignment="1" applyProtection="1">
      <alignment horizontal="center" vertical="center" wrapText="1"/>
      <protection locked="0"/>
    </xf>
    <xf numFmtId="49" fontId="28" fillId="18" borderId="23" xfId="0" applyNumberFormat="1" applyFont="1" applyFill="1" applyBorder="1" applyAlignment="1" applyProtection="1">
      <alignment horizontal="center" vertical="center" wrapText="1"/>
      <protection locked="0"/>
    </xf>
    <xf numFmtId="49" fontId="57" fillId="4" borderId="24" xfId="3" applyNumberFormat="1" applyFont="1" applyFill="1" applyBorder="1" applyAlignment="1" applyProtection="1">
      <alignment horizontal="center" vertical="center" wrapText="1"/>
      <protection locked="0"/>
    </xf>
    <xf numFmtId="49" fontId="57" fillId="4" borderId="21" xfId="3" applyNumberFormat="1" applyFont="1" applyFill="1" applyBorder="1" applyAlignment="1" applyProtection="1">
      <alignment horizontal="center" vertical="center" wrapText="1"/>
      <protection locked="0"/>
    </xf>
    <xf numFmtId="49" fontId="57" fillId="4" borderId="22" xfId="3" applyNumberFormat="1" applyFont="1" applyFill="1" applyBorder="1" applyAlignment="1" applyProtection="1">
      <alignment horizontal="center" vertical="center" wrapText="1"/>
      <protection locked="0"/>
    </xf>
    <xf numFmtId="49" fontId="57" fillId="4" borderId="26" xfId="3" applyNumberFormat="1" applyFont="1" applyFill="1" applyBorder="1" applyAlignment="1" applyProtection="1">
      <alignment horizontal="center" vertical="center" wrapText="1"/>
      <protection locked="0"/>
    </xf>
    <xf numFmtId="49" fontId="28" fillId="18" borderId="57" xfId="0" applyNumberFormat="1" applyFont="1" applyFill="1" applyBorder="1" applyAlignment="1" applyProtection="1">
      <alignment horizontal="center" vertical="center" wrapText="1"/>
      <protection locked="0"/>
    </xf>
    <xf numFmtId="49" fontId="28" fillId="18" borderId="48" xfId="0" applyNumberFormat="1" applyFont="1" applyFill="1" applyBorder="1" applyAlignment="1" applyProtection="1">
      <alignment horizontal="center" vertical="center" wrapText="1"/>
      <protection locked="0"/>
    </xf>
    <xf numFmtId="49" fontId="57" fillId="4" borderId="29" xfId="3" applyNumberFormat="1" applyFont="1" applyFill="1" applyBorder="1" applyAlignment="1" applyProtection="1">
      <alignment horizontal="center" vertical="center" wrapText="1"/>
      <protection locked="0"/>
    </xf>
    <xf numFmtId="49" fontId="57" fillId="4" borderId="28" xfId="3" applyNumberFormat="1" applyFont="1" applyFill="1" applyBorder="1" applyAlignment="1" applyProtection="1">
      <alignment horizontal="center" vertical="center" wrapText="1"/>
      <protection locked="0"/>
    </xf>
    <xf numFmtId="49" fontId="57" fillId="4" borderId="30" xfId="3" applyNumberFormat="1" applyFont="1" applyFill="1" applyBorder="1" applyAlignment="1" applyProtection="1">
      <alignment horizontal="center" vertical="center" wrapText="1"/>
      <protection locked="0"/>
    </xf>
    <xf numFmtId="49" fontId="57" fillId="4" borderId="31" xfId="3" applyNumberFormat="1" applyFont="1" applyFill="1" applyBorder="1" applyAlignment="1" applyProtection="1">
      <alignment horizontal="center" vertical="center" wrapText="1"/>
      <protection locked="0"/>
    </xf>
    <xf numFmtId="0" fontId="28" fillId="7" borderId="60" xfId="0" applyFont="1" applyFill="1" applyBorder="1" applyAlignment="1" applyProtection="1">
      <alignment horizontal="left" vertical="center" wrapText="1"/>
    </xf>
    <xf numFmtId="0" fontId="28" fillId="7" borderId="61" xfId="0" applyFont="1" applyFill="1" applyBorder="1" applyAlignment="1" applyProtection="1">
      <alignment horizontal="left" vertical="center" wrapText="1"/>
    </xf>
    <xf numFmtId="0" fontId="60" fillId="4" borderId="22" xfId="0" applyFont="1" applyFill="1" applyBorder="1" applyAlignment="1" applyProtection="1">
      <alignment horizontal="left" vertical="center"/>
      <protection locked="0"/>
    </xf>
    <xf numFmtId="0" fontId="34" fillId="4" borderId="86" xfId="0" applyFont="1" applyFill="1" applyBorder="1" applyAlignment="1" applyProtection="1">
      <alignment horizontal="center" vertical="center"/>
    </xf>
    <xf numFmtId="0" fontId="34" fillId="4" borderId="6" xfId="0" applyFont="1" applyFill="1" applyBorder="1" applyAlignment="1" applyProtection="1">
      <alignment horizontal="center" vertical="center"/>
    </xf>
    <xf numFmtId="0" fontId="34" fillId="5" borderId="103" xfId="0" applyFont="1" applyFill="1" applyBorder="1" applyAlignment="1" applyProtection="1">
      <alignment horizontal="center" vertical="center"/>
    </xf>
    <xf numFmtId="0" fontId="34" fillId="5" borderId="88" xfId="0" applyFont="1" applyFill="1" applyBorder="1" applyAlignment="1" applyProtection="1">
      <alignment horizontal="center" vertical="center"/>
    </xf>
    <xf numFmtId="0" fontId="79" fillId="0" borderId="99" xfId="0" applyFont="1" applyBorder="1" applyAlignment="1" applyProtection="1">
      <alignment horizontal="left" vertical="center" wrapText="1"/>
    </xf>
    <xf numFmtId="0" fontId="79" fillId="0" borderId="7" xfId="0" applyFont="1" applyBorder="1" applyAlignment="1" applyProtection="1">
      <alignment horizontal="left" vertical="center" wrapText="1"/>
    </xf>
    <xf numFmtId="0" fontId="79" fillId="0" borderId="5" xfId="0" applyFont="1" applyBorder="1" applyAlignment="1" applyProtection="1">
      <alignment horizontal="left" vertical="center" wrapText="1"/>
    </xf>
    <xf numFmtId="0" fontId="79" fillId="0" borderId="53" xfId="0" applyFont="1" applyBorder="1" applyAlignment="1" applyProtection="1">
      <alignment horizontal="left" vertical="center" wrapText="1"/>
    </xf>
    <xf numFmtId="0" fontId="28" fillId="7" borderId="94" xfId="0" applyFont="1" applyFill="1" applyBorder="1" applyAlignment="1" applyProtection="1">
      <alignment horizontal="right" vertical="center" wrapText="1"/>
    </xf>
    <xf numFmtId="0" fontId="28" fillId="7" borderId="61" xfId="0" applyFont="1" applyFill="1" applyBorder="1" applyAlignment="1" applyProtection="1">
      <alignment horizontal="right" vertical="center" wrapText="1"/>
    </xf>
    <xf numFmtId="0" fontId="28" fillId="7" borderId="38" xfId="0" applyFont="1" applyFill="1" applyBorder="1" applyAlignment="1" applyProtection="1">
      <alignment horizontal="right" vertical="center" wrapText="1"/>
    </xf>
    <xf numFmtId="49" fontId="61" fillId="18" borderId="94" xfId="0" applyNumberFormat="1" applyFont="1" applyFill="1" applyBorder="1" applyAlignment="1" applyProtection="1">
      <alignment horizontal="left" vertical="center" wrapText="1"/>
      <protection locked="0"/>
    </xf>
    <xf numFmtId="49" fontId="61" fillId="18" borderId="61" xfId="0" applyNumberFormat="1" applyFont="1" applyFill="1" applyBorder="1" applyAlignment="1" applyProtection="1">
      <alignment horizontal="left" vertical="center" wrapText="1"/>
      <protection locked="0"/>
    </xf>
    <xf numFmtId="49" fontId="61" fillId="18" borderId="62" xfId="0" applyNumberFormat="1" applyFont="1" applyFill="1" applyBorder="1" applyAlignment="1" applyProtection="1">
      <alignment horizontal="left" vertical="center" wrapText="1"/>
      <protection locked="0"/>
    </xf>
    <xf numFmtId="49" fontId="61" fillId="18" borderId="23" xfId="0" applyNumberFormat="1" applyFont="1" applyFill="1" applyBorder="1" applyAlignment="1" applyProtection="1">
      <alignment horizontal="center" vertical="center" wrapText="1"/>
      <protection locked="0"/>
    </xf>
    <xf numFmtId="49" fontId="61" fillId="18" borderId="25" xfId="0" applyNumberFormat="1" applyFont="1" applyFill="1" applyBorder="1" applyAlignment="1" applyProtection="1">
      <alignment horizontal="center" vertical="center" wrapText="1"/>
      <protection locked="0"/>
    </xf>
    <xf numFmtId="0" fontId="28" fillId="7" borderId="50" xfId="0" applyFont="1" applyFill="1" applyBorder="1" applyAlignment="1" applyProtection="1">
      <alignment horizontal="left" vertical="center" wrapText="1"/>
    </xf>
    <xf numFmtId="0" fontId="28" fillId="7" borderId="51" xfId="0" applyFont="1" applyFill="1" applyBorder="1" applyAlignment="1" applyProtection="1">
      <alignment horizontal="left" vertical="center" wrapText="1"/>
    </xf>
    <xf numFmtId="49" fontId="50" fillId="4" borderId="64" xfId="0" applyNumberFormat="1" applyFont="1" applyFill="1" applyBorder="1" applyAlignment="1" applyProtection="1">
      <alignment horizontal="center" vertical="center"/>
      <protection locked="0"/>
    </xf>
    <xf numFmtId="49" fontId="50" fillId="4" borderId="10" xfId="0" applyNumberFormat="1" applyFont="1" applyFill="1" applyBorder="1" applyAlignment="1" applyProtection="1">
      <alignment horizontal="center" vertical="center"/>
      <protection locked="0"/>
    </xf>
  </cellXfs>
  <cellStyles count="6">
    <cellStyle name="Hipervínculo" xfId="2" builtinId="8"/>
    <cellStyle name="Incorrecto" xfId="1" builtinId="27"/>
    <cellStyle name="Normal" xfId="0" builtinId="0"/>
    <cellStyle name="Normal 2" xfId="3" xr:uid="{CE3358D9-1799-44D6-A926-14A5CFD11002}"/>
    <cellStyle name="Normal 2 3" xfId="5" xr:uid="{6335DDEB-52DD-4C98-88E8-56BB5773E5D9}"/>
    <cellStyle name="Títol 5" xfId="4" xr:uid="{18345A69-8E11-4321-A84C-C79CB9D9B873}"/>
  </cellStyles>
  <dxfs count="49">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top/>
        <bottom/>
      </border>
      <protection locked="1" hidden="1"/>
    </dxf>
    <dxf>
      <font>
        <strike val="0"/>
        <outline val="0"/>
        <shadow val="0"/>
        <u val="none"/>
        <vertAlign val="baseline"/>
        <sz val="11"/>
        <color theme="1"/>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C00000"/>
        </left>
        <right style="thin">
          <color rgb="FFC00000"/>
        </right>
      </border>
      <protection locked="0" hidden="0"/>
    </dxf>
    <dxf>
      <border diagonalUp="0" diagonalDown="0">
        <left style="thin">
          <color rgb="FFC00000"/>
        </left>
        <right style="thin">
          <color rgb="FFC00000"/>
        </right>
        <top style="thin">
          <color rgb="FFC00000"/>
        </top>
        <bottom style="thin">
          <color rgb="FFC00000"/>
        </bottom>
      </border>
    </dxf>
    <dxf>
      <font>
        <strike val="0"/>
        <outline val="0"/>
        <shadow val="0"/>
        <u val="none"/>
        <vertAlign val="baseline"/>
        <sz val="11"/>
        <color theme="1"/>
        <name val="Calibri"/>
        <family val="2"/>
        <scheme val="minor"/>
      </font>
      <alignment vertical="center" textRotation="0" wrapText="0" indent="0" justifyLastLine="0" shrinkToFit="0" readingOrder="0"/>
      <protection locked="1" hidden="0"/>
    </dxf>
    <dxf>
      <border>
        <bottom style="thin">
          <color rgb="FFC00000"/>
        </bottom>
      </border>
    </dxf>
    <dxf>
      <font>
        <b val="0"/>
        <i/>
        <strike val="0"/>
        <condense val="0"/>
        <extend val="0"/>
        <outline val="0"/>
        <shadow val="0"/>
        <u val="none"/>
        <vertAlign val="baseline"/>
        <sz val="11"/>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protection locked="1" hidden="0"/>
    </dxf>
    <dxf>
      <fill>
        <patternFill>
          <bgColor rgb="FFC6E0B4"/>
        </patternFill>
      </fill>
    </dxf>
    <dxf>
      <fill>
        <patternFill>
          <bgColor rgb="FFFFE699"/>
        </patternFill>
      </fill>
    </dxf>
    <dxf>
      <fill>
        <patternFill>
          <bgColor rgb="FFF4B084"/>
        </patternFill>
      </fill>
    </dxf>
    <dxf>
      <font>
        <b val="0"/>
        <i val="0"/>
        <color rgb="FF00B050"/>
      </font>
    </dxf>
    <dxf>
      <font>
        <color rgb="FFFFC000"/>
      </font>
    </dxf>
    <dxf>
      <font>
        <color rgb="FFC00000"/>
      </font>
    </dxf>
    <dxf>
      <font>
        <b val="0"/>
        <strike val="0"/>
        <outline val="0"/>
        <shadow val="0"/>
        <u val="none"/>
        <vertAlign val="baseline"/>
        <sz val="9"/>
        <color theme="1"/>
        <name val="Calibri"/>
        <scheme val="minor"/>
      </font>
      <numFmt numFmtId="0" formatCode="Genera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0" tint="-0.34998626667073579"/>
        <name val="Calibri"/>
        <scheme val="minor"/>
      </font>
      <numFmt numFmtId="1" formatCode="0"/>
      <alignment horizontal="center" vertical="center" textRotation="0" wrapText="1" indent="0" justifyLastLine="0" shrinkToFit="0" readingOrder="0"/>
      <protection locked="0" hidden="0"/>
    </dxf>
    <dxf>
      <font>
        <strike val="0"/>
        <outline val="0"/>
        <shadow val="0"/>
        <u val="none"/>
        <vertAlign val="baseline"/>
        <sz val="9"/>
        <color theme="1"/>
        <name val="Calibri"/>
        <scheme val="minor"/>
      </font>
      <numFmt numFmtId="165" formatCode="#.0#############E+###"/>
      <alignment horizontal="general" vertical="center" textRotation="0" wrapText="1" indent="0" justifyLastLine="0" shrinkToFit="0" readingOrder="0"/>
      <protection locked="0" hidden="0"/>
    </dxf>
    <dxf>
      <font>
        <b/>
        <i val="0"/>
        <strike val="0"/>
        <condense val="0"/>
        <extend val="0"/>
        <outline val="0"/>
        <shadow val="0"/>
        <u val="none"/>
        <vertAlign val="baseline"/>
        <sz val="9"/>
        <color theme="1"/>
        <name val="Calibri"/>
        <scheme val="minor"/>
      </font>
      <numFmt numFmtId="165" formatCode="#.0#############E+###"/>
      <alignment horizontal="center" vertical="center" textRotation="0" wrapText="1" indent="0" justifyLastLine="0" shrinkToFit="0" readingOrder="0"/>
      <protection locked="0" hidden="0"/>
    </dxf>
    <dxf>
      <font>
        <color rgb="FF9C0006"/>
      </font>
      <fill>
        <patternFill>
          <bgColor rgb="FFFFC7CE"/>
        </patternFill>
      </fill>
    </dxf>
    <dxf>
      <font>
        <b val="0"/>
        <i val="0"/>
        <strike val="0"/>
        <condense val="0"/>
        <extend val="0"/>
        <outline val="0"/>
        <shadow val="0"/>
        <u val="none"/>
        <vertAlign val="baseline"/>
        <sz val="9"/>
        <color theme="1"/>
        <name val="Calibri"/>
        <scheme val="minor"/>
      </font>
      <numFmt numFmtId="0" formatCode="General"/>
      <alignment horizontal="center" vertical="center" textRotation="0" wrapText="1" indent="0" justifyLastLine="0" shrinkToFit="0" readingOrder="0"/>
      <border diagonalUp="0" diagonalDown="0" outline="0">
        <left/>
        <right style="thin">
          <color theme="0" tint="-0.14993743705557422"/>
        </right>
        <top style="thin">
          <color rgb="FFC00000"/>
        </top>
        <bottom style="thin">
          <color rgb="FFC00000"/>
        </bottom>
      </border>
      <protection locked="0" hidden="0"/>
    </dxf>
    <dxf>
      <font>
        <b val="0"/>
        <i val="0"/>
        <strike val="0"/>
        <condense val="0"/>
        <extend val="0"/>
        <outline val="0"/>
        <shadow val="0"/>
        <u val="none"/>
        <vertAlign val="baseline"/>
        <sz val="9"/>
        <color theme="1"/>
        <name val="Calibri"/>
        <scheme val="minor"/>
      </font>
      <numFmt numFmtId="165" formatCode="#.0#############E+###"/>
      <fill>
        <patternFill patternType="none">
          <fgColor indexed="64"/>
          <bgColor auto="1"/>
        </patternFill>
      </fill>
      <alignment horizontal="left" vertical="center" textRotation="0" wrapText="1" indent="0" justifyLastLine="0" shrinkToFit="0" readingOrder="0"/>
      <border diagonalUp="0" diagonalDown="0" outline="0">
        <left/>
        <right style="thin">
          <color theme="0" tint="-0.14993743705557422"/>
        </right>
        <top style="thin">
          <color rgb="FFC00000"/>
        </top>
        <bottom style="thin">
          <color rgb="FFC00000"/>
        </bottom>
      </border>
      <protection locked="0" hidden="0"/>
    </dxf>
    <dxf>
      <font>
        <b val="0"/>
        <i val="0"/>
        <strike val="0"/>
        <condense val="0"/>
        <extend val="0"/>
        <outline val="0"/>
        <shadow val="0"/>
        <u val="none"/>
        <vertAlign val="baseline"/>
        <sz val="9"/>
        <color theme="1"/>
        <name val="Calibri"/>
        <scheme val="minor"/>
      </font>
      <numFmt numFmtId="164" formatCode="##############"/>
      <fill>
        <patternFill patternType="none">
          <fgColor indexed="64"/>
          <bgColor auto="1"/>
        </patternFill>
      </fill>
      <alignment horizontal="center" vertical="center" textRotation="0" wrapText="1" indent="0" justifyLastLine="0" shrinkToFit="0" readingOrder="0"/>
      <border diagonalUp="0" diagonalDown="0" outline="0">
        <left/>
        <right/>
        <top style="thin">
          <color rgb="FFC00000"/>
        </top>
        <bottom style="thin">
          <color rgb="FFC00000"/>
        </bottom>
      </border>
      <protection locked="0" hidden="0"/>
    </dxf>
    <dxf>
      <font>
        <b val="0"/>
        <i val="0"/>
        <strike val="0"/>
        <condense val="0"/>
        <extend val="0"/>
        <outline val="0"/>
        <shadow val="0"/>
        <u val="none"/>
        <vertAlign val="baseline"/>
        <sz val="9"/>
        <color auto="1"/>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right/>
        <top style="thin">
          <color rgb="FFC00000"/>
        </top>
        <bottom style="thin">
          <color rgb="FFC00000"/>
        </bottom>
      </border>
      <protection locked="0" hidden="0"/>
    </dxf>
    <dxf>
      <font>
        <b val="0"/>
        <i val="0"/>
        <strike val="0"/>
        <condense val="0"/>
        <extend val="0"/>
        <outline val="0"/>
        <shadow val="0"/>
        <u val="none"/>
        <vertAlign val="baseline"/>
        <sz val="9"/>
        <color theme="0" tint="-0.34998626667073579"/>
        <name val="Calibri"/>
        <scheme val="minor"/>
      </font>
      <numFmt numFmtId="1" formatCode="0"/>
      <alignment horizontal="center" vertical="center" textRotation="0" wrapText="1" indent="0" justifyLastLine="0" shrinkToFit="0" readingOrder="0"/>
      <border diagonalUp="0" diagonalDown="0" outline="0">
        <left style="thin">
          <color theme="0" tint="-0.14993743705557422"/>
        </left>
        <right/>
        <top style="thin">
          <color rgb="FFC00000"/>
        </top>
        <bottom style="thin">
          <color rgb="FFC00000"/>
        </bottom>
      </border>
      <protection locked="0" hidden="0"/>
    </dxf>
    <dxf>
      <border outline="0">
        <top style="thin">
          <color rgb="FFC00000"/>
        </top>
      </border>
    </dxf>
    <dxf>
      <border outline="0">
        <top style="thin">
          <color theme="0" tint="-0.14990691854609822"/>
        </top>
        <bottom style="thin">
          <color theme="0" tint="-0.14990691854609822"/>
        </bottom>
      </border>
    </dxf>
    <dxf>
      <font>
        <b val="0"/>
        <i val="0"/>
        <strike val="0"/>
        <condense val="0"/>
        <extend val="0"/>
        <outline val="0"/>
        <shadow val="0"/>
        <u val="none"/>
        <vertAlign val="baseline"/>
        <sz val="9"/>
        <color theme="1"/>
        <name val="Calibri"/>
        <scheme val="minor"/>
      </font>
      <numFmt numFmtId="30" formatCode="@"/>
      <alignment horizontal="center" vertical="center" textRotation="0" wrapText="1" indent="0" justifyLastLine="0" shrinkToFit="0" readingOrder="0"/>
      <protection locked="0" hidden="0"/>
    </dxf>
    <dxf>
      <border>
        <bottom style="thin">
          <color rgb="FFC00000"/>
        </bottom>
      </border>
    </dxf>
    <dxf>
      <font>
        <b/>
        <i val="0"/>
        <strike val="0"/>
        <condense val="0"/>
        <extend val="0"/>
        <outline val="0"/>
        <shadow val="0"/>
        <u val="none"/>
        <vertAlign val="baseline"/>
        <sz val="9"/>
        <color auto="1"/>
        <name val="Calibri"/>
        <scheme val="minor"/>
      </font>
      <numFmt numFmtId="30" formatCode="@"/>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0"/>
        </left>
        <right style="thin">
          <color theme="0"/>
        </right>
        <top/>
        <bottom/>
      </border>
      <protection locked="0" hidden="0"/>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bgColor rgb="FFC00000"/>
        </patternFill>
      </fill>
      <border>
        <vertical style="thin">
          <color theme="0"/>
        </vertical>
      </border>
    </dxf>
    <dxf>
      <border>
        <left style="thin">
          <color theme="0" tint="-0.14990691854609822"/>
        </left>
        <right style="thin">
          <color theme="0" tint="-0.14990691854609822"/>
        </right>
        <top style="thin">
          <color theme="0" tint="-0.14990691854609822"/>
        </top>
        <bottom style="thin">
          <color theme="0" tint="-0.14990691854609822"/>
        </bottom>
        <vertical style="thin">
          <color theme="0" tint="-0.14993743705557422"/>
        </vertical>
        <horizontal style="thin">
          <color rgb="FFC00000"/>
        </horizontal>
      </border>
    </dxf>
  </dxfs>
  <tableStyles count="1" defaultTableStyle="TableStyleMedium2" defaultPivotStyle="PivotStyleLight16">
    <tableStyle name="Cesicat" pivot="0" count="2" xr9:uid="{CA30D39E-3E73-46BA-9456-3E976E612EC7}">
      <tableStyleElement type="wholeTable" dxfId="48"/>
      <tableStyleElement type="headerRow" dxfId="47"/>
    </tableStyle>
  </tableStyles>
  <colors>
    <mruColors>
      <color rgb="FFF4B084"/>
      <color rgb="FFFFE699"/>
      <color rgb="FFC6E0B4"/>
      <color rgb="FFD9D9D9"/>
      <color rgb="FFC8C8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06/relationships/vbaProject" Target="vbaProject.bin"/><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jpeg"/></Relationships>
</file>

<file path=xl/drawings/_rels/drawing8.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23.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24.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2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26.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28.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drawing2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_rels/drawing3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85725</xdr:rowOff>
    </xdr:from>
    <xdr:to>
      <xdr:col>2</xdr:col>
      <xdr:colOff>1301750</xdr:colOff>
      <xdr:row>2</xdr:row>
      <xdr:rowOff>96979</xdr:rowOff>
    </xdr:to>
    <xdr:pic>
      <xdr:nvPicPr>
        <xdr:cNvPr id="5" name="Imat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85725"/>
          <a:ext cx="3505200" cy="4875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149225</xdr:colOff>
      <xdr:row>0</xdr:row>
      <xdr:rowOff>123825</xdr:rowOff>
    </xdr:from>
    <xdr:to>
      <xdr:col>3</xdr:col>
      <xdr:colOff>66675</xdr:colOff>
      <xdr:row>2</xdr:row>
      <xdr:rowOff>96979</xdr:rowOff>
    </xdr:to>
    <xdr:pic>
      <xdr:nvPicPr>
        <xdr:cNvPr id="3" name="Imat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9225" y="123825"/>
          <a:ext cx="3508375" cy="4875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104377</xdr:colOff>
      <xdr:row>0</xdr:row>
      <xdr:rowOff>73768</xdr:rowOff>
    </xdr:from>
    <xdr:to>
      <xdr:col>2</xdr:col>
      <xdr:colOff>1368920</xdr:colOff>
      <xdr:row>2</xdr:row>
      <xdr:rowOff>150724</xdr:rowOff>
    </xdr:to>
    <xdr:pic>
      <xdr:nvPicPr>
        <xdr:cNvPr id="2" name="Imat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4377" y="73768"/>
          <a:ext cx="1504739" cy="4828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133350</xdr:colOff>
      <xdr:row>0</xdr:row>
      <xdr:rowOff>95251</xdr:rowOff>
    </xdr:from>
    <xdr:to>
      <xdr:col>2</xdr:col>
      <xdr:colOff>285750</xdr:colOff>
      <xdr:row>1</xdr:row>
      <xdr:rowOff>179530</xdr:rowOff>
    </xdr:to>
    <xdr:pic>
      <xdr:nvPicPr>
        <xdr:cNvPr id="4" name="Imatg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95251"/>
          <a:ext cx="3505200" cy="4875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228600</xdr:colOff>
          <xdr:row>33</xdr:row>
          <xdr:rowOff>95250</xdr:rowOff>
        </xdr:from>
        <xdr:to>
          <xdr:col>6</xdr:col>
          <xdr:colOff>1390650</xdr:colOff>
          <xdr:row>36</xdr:row>
          <xdr:rowOff>247650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ca-ES" sz="1400" b="0" i="0" u="none" strike="noStrike" baseline="0">
                  <a:solidFill>
                    <a:srgbClr val="000000"/>
                  </a:solidFill>
                  <a:latin typeface="Calibri"/>
                  <a:cs typeface="Calibri"/>
                </a:rPr>
                <a:t>Generar</a:t>
              </a:r>
            </a:p>
            <a:p>
              <a:pPr algn="ctr" rtl="0">
                <a:defRPr sz="1000"/>
              </a:pPr>
              <a:r>
                <a:rPr lang="ca-ES" sz="1400" b="0" i="0" u="none" strike="noStrike" baseline="0">
                  <a:solidFill>
                    <a:srgbClr val="000000"/>
                  </a:solidFill>
                  <a:latin typeface="Calibri"/>
                  <a:cs typeface="Calibri"/>
                </a:rPr>
                <a:t>RAT</a:t>
              </a:r>
            </a:p>
          </xdr:txBody>
        </xdr:sp>
        <xdr:clientData fPrintsWithSheet="0"/>
      </xdr:twoCellAnchor>
    </mc:Choice>
    <mc:Fallback/>
  </mc:AlternateContent>
  <xdr:twoCellAnchor editAs="oneCell">
    <xdr:from>
      <xdr:col>0</xdr:col>
      <xdr:colOff>101600</xdr:colOff>
      <xdr:row>0</xdr:row>
      <xdr:rowOff>76200</xdr:rowOff>
    </xdr:from>
    <xdr:to>
      <xdr:col>3</xdr:col>
      <xdr:colOff>1025525</xdr:colOff>
      <xdr:row>1</xdr:row>
      <xdr:rowOff>246204</xdr:rowOff>
    </xdr:to>
    <xdr:pic>
      <xdr:nvPicPr>
        <xdr:cNvPr id="5" name="Imatg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 y="76200"/>
          <a:ext cx="3505200" cy="4843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1546411</xdr:colOff>
      <xdr:row>82</xdr:row>
      <xdr:rowOff>78441</xdr:rowOff>
    </xdr:from>
    <xdr:to>
      <xdr:col>24</xdr:col>
      <xdr:colOff>0</xdr:colOff>
      <xdr:row>83</xdr:row>
      <xdr:rowOff>0</xdr:rowOff>
    </xdr:to>
    <xdr:grpSp>
      <xdr:nvGrpSpPr>
        <xdr:cNvPr id="2" name="Grupo 1">
          <a:extLst>
            <a:ext uri="{FF2B5EF4-FFF2-40B4-BE49-F238E27FC236}">
              <a16:creationId xmlns:a16="http://schemas.microsoft.com/office/drawing/2014/main" id="{00000000-0008-0000-0500-000002000000}"/>
            </a:ext>
          </a:extLst>
        </xdr:cNvPr>
        <xdr:cNvGrpSpPr/>
      </xdr:nvGrpSpPr>
      <xdr:grpSpPr>
        <a:xfrm>
          <a:off x="13721439" y="29567841"/>
          <a:ext cx="5529452" cy="787468"/>
          <a:chOff x="11119755" y="10170671"/>
          <a:chExt cx="3626305" cy="961355"/>
        </a:xfrm>
      </xdr:grpSpPr>
      <xdr:grpSp>
        <xdr:nvGrpSpPr>
          <xdr:cNvPr id="3" name="Grupo 2">
            <a:extLst>
              <a:ext uri="{FF2B5EF4-FFF2-40B4-BE49-F238E27FC236}">
                <a16:creationId xmlns:a16="http://schemas.microsoft.com/office/drawing/2014/main" id="{00000000-0008-0000-05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5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5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5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5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5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1546411</xdr:colOff>
      <xdr:row>82</xdr:row>
      <xdr:rowOff>78441</xdr:rowOff>
    </xdr:from>
    <xdr:to>
      <xdr:col>24</xdr:col>
      <xdr:colOff>0</xdr:colOff>
      <xdr:row>83</xdr:row>
      <xdr:rowOff>0</xdr:rowOff>
    </xdr:to>
    <xdr:grpSp>
      <xdr:nvGrpSpPr>
        <xdr:cNvPr id="10" name="Grupo 10">
          <a:extLst>
            <a:ext uri="{FF2B5EF4-FFF2-40B4-BE49-F238E27FC236}">
              <a16:creationId xmlns:a16="http://schemas.microsoft.com/office/drawing/2014/main" id="{00000000-0008-0000-0500-00000A000000}"/>
            </a:ext>
          </a:extLst>
        </xdr:cNvPr>
        <xdr:cNvGrpSpPr/>
      </xdr:nvGrpSpPr>
      <xdr:grpSpPr>
        <a:xfrm>
          <a:off x="13721439" y="29567841"/>
          <a:ext cx="5529452" cy="787468"/>
          <a:chOff x="11119755" y="10170671"/>
          <a:chExt cx="3626305" cy="961355"/>
        </a:xfrm>
      </xdr:grpSpPr>
      <xdr:grpSp>
        <xdr:nvGrpSpPr>
          <xdr:cNvPr id="11" name="Grupo 11">
            <a:extLst>
              <a:ext uri="{FF2B5EF4-FFF2-40B4-BE49-F238E27FC236}">
                <a16:creationId xmlns:a16="http://schemas.microsoft.com/office/drawing/2014/main" id="{00000000-0008-0000-0500-00000B000000}"/>
              </a:ext>
            </a:extLst>
          </xdr:cNvPr>
          <xdr:cNvGrpSpPr/>
        </xdr:nvGrpSpPr>
        <xdr:grpSpPr>
          <a:xfrm>
            <a:off x="11119755" y="10263229"/>
            <a:ext cx="1385208" cy="826579"/>
            <a:chOff x="7622719" y="14671954"/>
            <a:chExt cx="1385208" cy="1266838"/>
          </a:xfrm>
        </xdr:grpSpPr>
        <xdr:sp macro="" textlink="">
          <xdr:nvSpPr>
            <xdr:cNvPr id="15"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500-00000F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6"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500-000010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2" name="Grupo 12">
            <a:extLst>
              <a:ext uri="{FF2B5EF4-FFF2-40B4-BE49-F238E27FC236}">
                <a16:creationId xmlns:a16="http://schemas.microsoft.com/office/drawing/2014/main" id="{00000000-0008-0000-0500-00000C000000}"/>
              </a:ext>
            </a:extLst>
          </xdr:cNvPr>
          <xdr:cNvGrpSpPr/>
        </xdr:nvGrpSpPr>
        <xdr:grpSpPr>
          <a:xfrm>
            <a:off x="13364935" y="10170671"/>
            <a:ext cx="1381125" cy="961355"/>
            <a:chOff x="10221685" y="14647959"/>
            <a:chExt cx="1381125" cy="1007085"/>
          </a:xfrm>
        </xdr:grpSpPr>
        <xdr:sp macro="" textlink="">
          <xdr:nvSpPr>
            <xdr:cNvPr id="13"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500-00000D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4"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500-00000E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4356</xdr:colOff>
      <xdr:row>2</xdr:row>
      <xdr:rowOff>161752</xdr:rowOff>
    </xdr:to>
    <xdr:pic>
      <xdr:nvPicPr>
        <xdr:cNvPr id="17" name="Imatge 16">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8755" y="141079"/>
          <a:ext cx="1389555" cy="367558"/>
        </a:xfrm>
        <a:prstGeom prst="rect">
          <a:avLst/>
        </a:prstGeom>
      </xdr:spPr>
    </xdr:pic>
    <xdr:clientData/>
  </xdr:twoCellAnchor>
  <xdr:twoCellAnchor editAs="oneCell">
    <xdr:from>
      <xdr:col>0</xdr:col>
      <xdr:colOff>29451</xdr:colOff>
      <xdr:row>2</xdr:row>
      <xdr:rowOff>229915</xdr:rowOff>
    </xdr:from>
    <xdr:to>
      <xdr:col>0</xdr:col>
      <xdr:colOff>1328617</xdr:colOff>
      <xdr:row>4</xdr:row>
      <xdr:rowOff>151964</xdr:rowOff>
    </xdr:to>
    <xdr:pic>
      <xdr:nvPicPr>
        <xdr:cNvPr id="20" name="Imatge 19">
          <a:extLst>
            <a:ext uri="{FF2B5EF4-FFF2-40B4-BE49-F238E27FC236}">
              <a16:creationId xmlns:a16="http://schemas.microsoft.com/office/drawing/2014/main" id="{00000000-0008-0000-0500-00001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9451" y="578070"/>
          <a:ext cx="1294086" cy="3950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600-000002000000}"/>
            </a:ext>
          </a:extLst>
        </xdr:cNvPr>
        <xdr:cNvGrpSpPr/>
      </xdr:nvGrpSpPr>
      <xdr:grpSpPr>
        <a:xfrm>
          <a:off x="13716738" y="29423724"/>
          <a:ext cx="5515479" cy="791233"/>
          <a:chOff x="11119755" y="10170671"/>
          <a:chExt cx="3626305" cy="961355"/>
        </a:xfrm>
      </xdr:grpSpPr>
      <xdr:grpSp>
        <xdr:nvGrpSpPr>
          <xdr:cNvPr id="3" name="Grupo 2">
            <a:extLst>
              <a:ext uri="{FF2B5EF4-FFF2-40B4-BE49-F238E27FC236}">
                <a16:creationId xmlns:a16="http://schemas.microsoft.com/office/drawing/2014/main" id="{00000000-0008-0000-06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6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6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6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6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6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600-000009000000}"/>
            </a:ext>
          </a:extLst>
        </xdr:cNvPr>
        <xdr:cNvGrpSpPr/>
      </xdr:nvGrpSpPr>
      <xdr:grpSpPr>
        <a:xfrm>
          <a:off x="13716738" y="29423724"/>
          <a:ext cx="5515479" cy="791233"/>
          <a:chOff x="11119755" y="10170671"/>
          <a:chExt cx="3626305" cy="961355"/>
        </a:xfrm>
      </xdr:grpSpPr>
      <xdr:grpSp>
        <xdr:nvGrpSpPr>
          <xdr:cNvPr id="10" name="Grupo 11">
            <a:extLst>
              <a:ext uri="{FF2B5EF4-FFF2-40B4-BE49-F238E27FC236}">
                <a16:creationId xmlns:a16="http://schemas.microsoft.com/office/drawing/2014/main" id="{00000000-0008-0000-06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6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6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6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6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6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6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6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13732605" y="29633155"/>
          <a:ext cx="5535109" cy="792416"/>
          <a:chOff x="11119755" y="10170671"/>
          <a:chExt cx="3626305" cy="961355"/>
        </a:xfrm>
      </xdr:grpSpPr>
      <xdr:grpSp>
        <xdr:nvGrpSpPr>
          <xdr:cNvPr id="3" name="Grupo 2">
            <a:extLst>
              <a:ext uri="{FF2B5EF4-FFF2-40B4-BE49-F238E27FC236}">
                <a16:creationId xmlns:a16="http://schemas.microsoft.com/office/drawing/2014/main" id="{00000000-0008-0000-07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7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7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7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7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7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700-000009000000}"/>
            </a:ext>
          </a:extLst>
        </xdr:cNvPr>
        <xdr:cNvGrpSpPr/>
      </xdr:nvGrpSpPr>
      <xdr:grpSpPr>
        <a:xfrm>
          <a:off x="13732605" y="29633155"/>
          <a:ext cx="5535109" cy="792416"/>
          <a:chOff x="11119755" y="10170671"/>
          <a:chExt cx="3626305" cy="961355"/>
        </a:xfrm>
      </xdr:grpSpPr>
      <xdr:grpSp>
        <xdr:nvGrpSpPr>
          <xdr:cNvPr id="10" name="Grupo 11">
            <a:extLst>
              <a:ext uri="{FF2B5EF4-FFF2-40B4-BE49-F238E27FC236}">
                <a16:creationId xmlns:a16="http://schemas.microsoft.com/office/drawing/2014/main" id="{00000000-0008-0000-07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7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7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7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7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7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7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7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8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08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8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8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8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8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8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8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08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8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8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8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8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8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8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8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09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9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9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9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9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9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9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09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9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9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9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9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9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9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9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A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0A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A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A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A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A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A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A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0A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A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A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A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A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A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A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A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0B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B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B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B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B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B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B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0B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B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B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B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B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B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B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B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C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0C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C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C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C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C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C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C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0C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C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C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C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C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C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C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C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D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0D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D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D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D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D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D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D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0D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D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D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D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D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D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D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D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0E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E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E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E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E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E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E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0E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E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E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E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E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E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E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E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F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0F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F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F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F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F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F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F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0F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F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F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F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F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F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F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F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0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0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0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0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0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0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0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0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0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0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0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0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0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0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0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1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1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1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1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1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1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1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1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1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1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1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1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1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1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1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1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2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2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2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2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2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2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2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2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2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2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2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2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2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2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2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2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3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3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3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3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3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3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3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3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3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3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3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3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3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3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3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3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4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4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4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4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4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4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4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4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4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4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4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4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4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4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4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4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5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5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5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5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5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5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5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5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5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5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5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5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5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5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5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5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6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6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6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6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6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6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6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6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6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6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6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6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6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6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6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6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7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7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7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7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7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7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7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7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7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7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7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7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7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7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7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7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8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8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8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8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8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8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8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8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8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8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8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8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8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8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8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8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9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9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9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9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9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9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9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9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9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9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9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9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9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9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9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9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A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A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A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A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A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A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A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A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A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A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A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A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A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A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A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A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B00-000002000000}"/>
            </a:ext>
          </a:extLst>
        </xdr:cNvPr>
        <xdr:cNvGrpSpPr/>
      </xdr:nvGrpSpPr>
      <xdr:grpSpPr>
        <a:xfrm>
          <a:off x="13687157" y="29497084"/>
          <a:ext cx="5512522" cy="792416"/>
          <a:chOff x="11119755" y="10170671"/>
          <a:chExt cx="3626305" cy="961355"/>
        </a:xfrm>
      </xdr:grpSpPr>
      <xdr:grpSp>
        <xdr:nvGrpSpPr>
          <xdr:cNvPr id="3" name="Grupo 2">
            <a:extLst>
              <a:ext uri="{FF2B5EF4-FFF2-40B4-BE49-F238E27FC236}">
                <a16:creationId xmlns:a16="http://schemas.microsoft.com/office/drawing/2014/main" id="{00000000-0008-0000-1B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B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B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B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B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B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B00-000009000000}"/>
            </a:ext>
          </a:extLst>
        </xdr:cNvPr>
        <xdr:cNvGrpSpPr/>
      </xdr:nvGrpSpPr>
      <xdr:grpSpPr>
        <a:xfrm>
          <a:off x="13687157" y="29497084"/>
          <a:ext cx="5512522" cy="792416"/>
          <a:chOff x="11119755" y="10170671"/>
          <a:chExt cx="3626305" cy="961355"/>
        </a:xfrm>
      </xdr:grpSpPr>
      <xdr:grpSp>
        <xdr:nvGrpSpPr>
          <xdr:cNvPr id="10" name="Grupo 11">
            <a:extLst>
              <a:ext uri="{FF2B5EF4-FFF2-40B4-BE49-F238E27FC236}">
                <a16:creationId xmlns:a16="http://schemas.microsoft.com/office/drawing/2014/main" id="{00000000-0008-0000-1B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B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B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B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B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B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B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B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C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C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C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C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C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C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C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C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C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C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C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C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C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C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C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C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D00-000002000000}"/>
            </a:ext>
          </a:extLst>
        </xdr:cNvPr>
        <xdr:cNvGrpSpPr/>
      </xdr:nvGrpSpPr>
      <xdr:grpSpPr>
        <a:xfrm>
          <a:off x="13690332" y="29497084"/>
          <a:ext cx="5509347" cy="792416"/>
          <a:chOff x="11119755" y="10170671"/>
          <a:chExt cx="3626305" cy="961355"/>
        </a:xfrm>
      </xdr:grpSpPr>
      <xdr:grpSp>
        <xdr:nvGrpSpPr>
          <xdr:cNvPr id="3" name="Grupo 2">
            <a:extLst>
              <a:ext uri="{FF2B5EF4-FFF2-40B4-BE49-F238E27FC236}">
                <a16:creationId xmlns:a16="http://schemas.microsoft.com/office/drawing/2014/main" id="{00000000-0008-0000-1D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D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D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D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D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D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D00-000009000000}"/>
            </a:ext>
          </a:extLst>
        </xdr:cNvPr>
        <xdr:cNvGrpSpPr/>
      </xdr:nvGrpSpPr>
      <xdr:grpSpPr>
        <a:xfrm>
          <a:off x="13690332" y="29497084"/>
          <a:ext cx="5509347" cy="792416"/>
          <a:chOff x="11119755" y="10170671"/>
          <a:chExt cx="3626305" cy="961355"/>
        </a:xfrm>
      </xdr:grpSpPr>
      <xdr:grpSp>
        <xdr:nvGrpSpPr>
          <xdr:cNvPr id="10" name="Grupo 11">
            <a:extLst>
              <a:ext uri="{FF2B5EF4-FFF2-40B4-BE49-F238E27FC236}">
                <a16:creationId xmlns:a16="http://schemas.microsoft.com/office/drawing/2014/main" id="{00000000-0008-0000-1D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D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D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D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D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D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D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D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van Caballero" id="{6362C7E2-20F8-4CD9-BD5F-B1C0D51E25B1}" userId="S::icaballero@aoc.cat::663c651f-72a7-452f-a2d4-2cf3d6141ec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932FCA-A0E8-47C3-947B-C3C4560608F7}" name="Taula_GestioInterna" displayName="Taula_GestioInterna" ref="B7:F25" totalsRowShown="0" headerRowDxfId="43" dataDxfId="41" headerRowBorderDxfId="42" tableBorderDxfId="40" totalsRowBorderDxfId="39">
  <autoFilter ref="B7:F25" xr:uid="{00000000-0009-0000-0100-000003000000}"/>
  <tableColumns count="5">
    <tableColumn id="5" xr3:uid="{3B3EC51D-E000-4C44-8A58-5920326F3361}" name="ID" dataDxfId="38"/>
    <tableColumn id="1" xr3:uid="{9C2FF5F1-4997-4545-91EA-E9EC1C00391D}" name="Fitxa" dataDxfId="37"/>
    <tableColumn id="2" xr3:uid="{43C34597-C085-4D57-8777-AB45ACDFBAAF}" name="Pestanya" dataDxfId="36"/>
    <tableColumn id="8" xr3:uid="{1FD1CB45-E90F-4CE8-83D5-1AF1B207BE2C}" name="Activitat" dataDxfId="35"/>
    <tableColumn id="6" xr3:uid="{889295AB-7EF7-4FE3-9BAB-4655A18350A1}" name="Nivell de mesures de seguretat final" dataDxfId="34"/>
  </tableColumns>
  <tableStyleInfo name="Cesic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5226C-4D1C-495C-9577-5F75B206D998}" name="Taula_RAT" displayName="Taula_RAT" ref="B7:P25" totalsRowShown="0" headerRowDxfId="32" dataDxfId="31">
  <autoFilter ref="B7:P25" xr:uid="{00000000-0009-0000-0100-000002000000}"/>
  <tableColumns count="15">
    <tableColumn id="3" xr3:uid="{4FE0084B-6F63-486D-AF34-94BCB1C6F508}" name="ID" dataDxfId="30"/>
    <tableColumn id="1" xr3:uid="{B7A04004-5A4B-4226-87F1-9ACD5F24D051}" name="Responsable del Tractament" dataDxfId="29"/>
    <tableColumn id="2" xr3:uid="{BC50FC16-EC42-4546-9446-1C70007D3D91}" name="Activitat" dataDxfId="28"/>
    <tableColumn id="16" xr3:uid="{8A650A3A-1725-496D-97A2-8524A785826C}" name="Delegat de Protecció de Dades" dataDxfId="27"/>
    <tableColumn id="5" xr3:uid="{413FF745-8EDB-4E5E-89C3-A8FCA381AB9F}" name="Òrgan administratiu responsable" dataDxfId="26"/>
    <tableColumn id="6" xr3:uid="{8B47FCE4-6216-4BBA-AA8F-280DDC2E9DF0}" name="Categories de Dades Tractades" dataDxfId="25"/>
    <tableColumn id="7" xr3:uid="{84606B69-D808-46D1-AA5C-70A6B9D1067A}" name="Finalitat de l'activitat de tractament" dataDxfId="24"/>
    <tableColumn id="8" xr3:uid="{38CCFCF5-5F46-43D9-94D1-18E53BB8E522}" name="Categories d'interessats" dataDxfId="23"/>
    <tableColumn id="9" xr3:uid="{52F36095-3D0D-4D8F-AA72-7FC6CF9C177E}" name="Col·lectius vulnerables" dataDxfId="22"/>
    <tableColumn id="10" xr3:uid="{F790487B-84F1-4E56-A73B-FC01EE8CA2AA}" name="Període de conservació" dataDxfId="21"/>
    <tableColumn id="11" xr3:uid="{586B936A-C336-4A25-A47A-BFA9A922E239}" name="Categories cessionaris" dataDxfId="20"/>
    <tableColumn id="12" xr3:uid="{6B19CBD8-18A8-4FA0-B149-33985F05747A}" name="Categories encarregats de tractament" dataDxfId="19"/>
    <tableColumn id="14" xr3:uid="{3A9DBBC0-BA9C-4573-8225-F1F057E7F513}" name="Llistats països transferències fora d’EEE" dataDxfId="18"/>
    <tableColumn id="4" xr3:uid="{7062AC27-D49F-4FBD-826B-B635BD94E64F}" name="Mesures de Seguretat aplicables" dataDxfId="17"/>
    <tableColumn id="15" xr3:uid="{8B45E3DA-D481-4BC3-9BBF-3BC480CA3617}" name="Base legal" dataDxfId="16"/>
  </tableColumns>
  <tableStyleInfo name="Cesic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28FAE3-363F-42F1-BA8F-5DA4F80FFDC0}" name="Taula_ResumActivitats" displayName="Taula_ResumActivitats" ref="B4:G29" totalsRowShown="0" headerRowDxfId="9" dataDxfId="7" headerRowBorderDxfId="8" tableBorderDxfId="6">
  <autoFilter ref="B4:G29" xr:uid="{0AADA577-3910-4DE2-B11A-5AF096E8F991}"/>
  <tableColumns count="6">
    <tableColumn id="1" xr3:uid="{1488F50D-E413-4CB8-855F-BA043FD956F5}" name="Pestanya" dataDxfId="5"/>
    <tableColumn id="2" xr3:uid="{B468FE2B-3E2D-49EB-A78C-CFC5A963E28F}" name="ID únic" dataDxfId="4">
      <calculatedColumnFormula array="1">IFERROR(INDIRECT(Taula_ResumActivitats[[#This Row],[Pestanya]]&amp;"!K10"),"-")</calculatedColumnFormula>
    </tableColumn>
    <tableColumn id="4" xr3:uid="{571A29E7-A2DC-4C4F-9583-0A589DB5865A}" name="Òrgan administratiu responsable" dataDxfId="3">
      <calculatedColumnFormula array="1">IFERROR(INDIRECT(Taula_ResumActivitats[[#This Row],[Pestanya]]&amp;"!F11"),"-")</calculatedColumnFormula>
    </tableColumn>
    <tableColumn id="5" xr3:uid="{0ECAFB41-F70A-42E4-A550-0148AA38EB39}" name="Nom de l'activitat de tractament" dataDxfId="2">
      <calculatedColumnFormula array="1">IFERROR(INDIRECT(Taula_ResumActivitats[[#This Row],[Pestanya]]&amp;"!F22"),"-")</calculatedColumnFormula>
    </tableColumn>
    <tableColumn id="6" xr3:uid="{C95B73E3-3380-4692-8B7F-4DC7338C86A6}" name="Nivell de seguretat" dataDxfId="1">
      <calculatedColumnFormula array="1">IFERROR(INDIRECT(Taula_ResumActivitats[[#This Row],[Pestanya]]&amp;"!G233"),"-")</calculatedColumnFormula>
    </tableColumn>
    <tableColumn id="3" xr3:uid="{DF91838B-4BD5-451D-9ACE-E9DC20B1BAE7}" name="Nivell de seguretat final" dataDxfId="0">
      <calculatedColumnFormula array="1">IFERROR(IF(INDIRECT(Taula_ResumActivitats[[#This Row],[Pestanya]]&amp;"!M233")="",INDIRECT(Taula_ResumActivitats[[#This Row],[Pestanya]]&amp;"!G233"),INDIRECT(Taula_ResumActivitats[[#This Row],[Pestanya]]&amp;"!M233")),"-")</calculatedColumnFormula>
    </tableColumn>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219" dT="2022-04-21T08:33:24.77" personId="{6362C7E2-20F8-4CD9-BD5F-B1C0D51E25B1}" id="{A39D78F1-E629-440B-B889-349FCF8CD977}">
    <text>CPD, Explotació sistemes, CAU i nosaltres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s://www.aepd.es/es/derechos-y-deberes/cumple-tus-deberes/medidas-de-cumplimiento/transferencias-internacionales"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www.aepd.es/es/derechos-y-deberes/cumple-tus-deberes/medidas-de-cumplimiento/transferencias-internacionales"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aepd.es/es/derechos-y-deberes/cumple-tus-deberes/medidas-de-cumplimiento/transferencias-internacionales"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s://www.aepd.es/es/derechos-y-deberes/cumple-tus-deberes/medidas-de-cumplimiento/transferencias-internacionales"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https://www.aepd.es/es/derechos-y-deberes/cumple-tus-deberes/medidas-de-cumplimiento/transferencias-internacionales"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https://www.aepd.es/es/derechos-y-deberes/cumple-tus-deberes/medidas-de-cumplimiento/transferencias-internacionales"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https://www.aepd.es/es/derechos-y-deberes/cumple-tus-deberes/medidas-de-cumplimiento/transferencias-internacionales"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hyperlink" Target="https://www.aepd.es/es/derechos-y-deberes/cumple-tus-deberes/medidas-de-cumplimiento/transferencias-internacional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aepd.es/es/derechos-y-deberes/cumple-tus-deberes/medidas-de-cumplimiento/transferencias-internacionales"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https://www.aepd.es/es/derechos-y-deberes/cumple-tus-deberes/medidas-de-cumplimiento/transferencias-internacional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aepd.es/es/derechos-y-deberes/cumple-tus-deberes/medidas-de-cumplimiento/transferencias-internacionales"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aepd.es/es/derechos-y-deberes/cumple-tus-deberes/medidas-de-cumplimiento/transferencias-internacionales"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hyperlink" Target="https://www.aepd.es/es/derechos-y-deberes/cumple-tus-deberes/medidas-de-cumplimiento/transferencias-internacionales"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hyperlink" Target="https://www.aepd.es/es/derechos-y-deberes/cumple-tus-deberes/medidas-de-cumplimiento/transferencias-internacionales" TargetMode="Externa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s://www.aepd.es/es/derechos-y-deberes/cumple-tus-deberes/medidas-de-cumplimiento/transferencias-internacionales"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https://www.aepd.es/es/derechos-y-deberes/cumple-tus-deberes/medidas-de-cumplimiento/transferencias-internacionales" TargetMode="Externa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hyperlink" Target="https://www.aepd.es/es/derechos-y-deberes/cumple-tus-deberes/medidas-de-cumplimiento/transferencias-internacionales"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hyperlink" Target="https://www.aepd.es/es/derechos-y-deberes/cumple-tus-deberes/medidas-de-cumplimiento/transferencias-internacionales" TargetMode="Externa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openxmlformats.org/officeDocument/2006/relationships/hyperlink" Target="https://www.aepd.es/es/derechos-y-deberes/cumple-tus-deberes/medidas-de-cumplimiento/transferencias-internacionales"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hyperlink" Target="https://www.aepd.es/es/derechos-y-deberes/cumple-tus-deberes/medidas-de-cumplimiento/transferencias-internacionales" TargetMode="Externa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6.bin"/><Relationship Id="rId1" Type="http://schemas.openxmlformats.org/officeDocument/2006/relationships/hyperlink" Target="https://www.aepd.es/es/derechos-y-deberes/cumple-tus-deberes/medidas-de-cumplimiento/transferencias-internacionales"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7.bin"/><Relationship Id="rId1" Type="http://schemas.openxmlformats.org/officeDocument/2006/relationships/hyperlink" Target="https://www.aepd.es/es/derechos-y-deberes/cumple-tus-deberes/medidas-de-cumplimiento/transferencias-internacionales"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8.bin"/><Relationship Id="rId1" Type="http://schemas.openxmlformats.org/officeDocument/2006/relationships/hyperlink" Target="https://www.aepd.es/es/derechos-y-deberes/cumple-tus-deberes/medidas-de-cumplimiento/transferencias-internacionales" TargetMode="Externa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29.bin"/><Relationship Id="rId1" Type="http://schemas.openxmlformats.org/officeDocument/2006/relationships/hyperlink" Target="https://www.aepd.es/es/derechos-y-deberes/cumple-tus-deberes/medidas-de-cumplimiento/transferencias-internacionales" TargetMode="Externa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0.bin"/><Relationship Id="rId1" Type="http://schemas.openxmlformats.org/officeDocument/2006/relationships/hyperlink" Target="https://www.aepd.es/es/derechos-y-deberes/cumple-tus-deberes/medidas-de-cumplimiento/transferencias-internacional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41FFC-D6F4-4C60-B55F-51CA4A23E209}">
  <sheetPr codeName="Full6">
    <tabColor theme="1" tint="0.34998626667073579"/>
    <pageSetUpPr fitToPage="1"/>
  </sheetPr>
  <dimension ref="B1:E38"/>
  <sheetViews>
    <sheetView showGridLines="0" zoomScaleNormal="100" workbookViewId="0">
      <selection activeCell="E19" sqref="E19"/>
    </sheetView>
  </sheetViews>
  <sheetFormatPr baseColWidth="10" defaultColWidth="11.42578125" defaultRowHeight="15" x14ac:dyDescent="0.25"/>
  <cols>
    <col min="1" max="1" width="7.85546875" style="198" customWidth="1"/>
    <col min="2" max="2" width="25.28515625" style="212" customWidth="1"/>
    <col min="3" max="3" width="59.7109375" style="198" customWidth="1"/>
    <col min="4" max="4" width="30.7109375" style="198" customWidth="1"/>
    <col min="5" max="5" width="33.7109375" style="198" customWidth="1"/>
    <col min="6" max="16384" width="11.42578125" style="198"/>
  </cols>
  <sheetData>
    <row r="1" spans="2:5" ht="19.149999999999999" customHeight="1" x14ac:dyDescent="0.25"/>
    <row r="2" spans="2:5" ht="19.149999999999999" customHeight="1" x14ac:dyDescent="0.3">
      <c r="B2" s="213"/>
    </row>
    <row r="3" spans="2:5" ht="19.149999999999999" customHeight="1" x14ac:dyDescent="0.3">
      <c r="B3" s="213"/>
    </row>
    <row r="4" spans="2:5" ht="20.25" customHeight="1" x14ac:dyDescent="0.25">
      <c r="B4" s="214" t="s">
        <v>236</v>
      </c>
      <c r="C4" s="214"/>
      <c r="D4" s="214"/>
      <c r="E4" s="214"/>
    </row>
    <row r="5" spans="2:5" ht="6.6" customHeight="1" x14ac:dyDescent="0.25">
      <c r="B5" s="215"/>
      <c r="C5" s="215"/>
      <c r="D5" s="215"/>
      <c r="E5" s="214"/>
    </row>
    <row r="6" spans="2:5" ht="49.15" customHeight="1" x14ac:dyDescent="0.25">
      <c r="B6" s="334" t="s">
        <v>467</v>
      </c>
      <c r="C6" s="334"/>
      <c r="D6" s="334"/>
      <c r="E6" s="216"/>
    </row>
    <row r="7" spans="2:5" ht="27.75" customHeight="1" x14ac:dyDescent="0.25">
      <c r="B7" s="333" t="s">
        <v>237</v>
      </c>
      <c r="C7" s="333"/>
      <c r="D7" s="333"/>
      <c r="E7" s="216"/>
    </row>
    <row r="8" spans="2:5" ht="39.6" customHeight="1" x14ac:dyDescent="0.25">
      <c r="B8" s="333" t="s">
        <v>238</v>
      </c>
      <c r="C8" s="333"/>
      <c r="D8" s="333"/>
      <c r="E8" s="216"/>
    </row>
    <row r="9" spans="2:5" ht="37.15" customHeight="1" x14ac:dyDescent="0.25">
      <c r="B9" s="335" t="s">
        <v>470</v>
      </c>
      <c r="C9" s="335"/>
      <c r="D9" s="335"/>
      <c r="E9" s="217"/>
    </row>
    <row r="10" spans="2:5" ht="49.15" customHeight="1" x14ac:dyDescent="0.25">
      <c r="B10" s="336" t="s">
        <v>239</v>
      </c>
      <c r="C10" s="336"/>
      <c r="D10" s="336"/>
      <c r="E10" s="217"/>
    </row>
    <row r="11" spans="2:5" ht="28.15" customHeight="1" x14ac:dyDescent="0.25">
      <c r="B11" s="333" t="s">
        <v>240</v>
      </c>
      <c r="C11" s="333"/>
      <c r="D11" s="333"/>
      <c r="E11" s="216"/>
    </row>
    <row r="12" spans="2:5" s="219" customFormat="1" ht="25.5" customHeight="1" x14ac:dyDescent="0.25">
      <c r="B12" s="218" t="s">
        <v>241</v>
      </c>
    </row>
    <row r="13" spans="2:5" ht="9" customHeight="1" x14ac:dyDescent="0.25">
      <c r="B13" s="220"/>
    </row>
    <row r="14" spans="2:5" ht="15.75" thickBot="1" x14ac:dyDescent="0.3">
      <c r="B14" s="221" t="s">
        <v>242</v>
      </c>
      <c r="C14" s="221" t="s">
        <v>243</v>
      </c>
      <c r="D14" s="221" t="s">
        <v>244</v>
      </c>
    </row>
    <row r="15" spans="2:5" ht="37.5" customHeight="1" x14ac:dyDescent="0.25">
      <c r="B15" s="222" t="s">
        <v>468</v>
      </c>
      <c r="C15" s="223" t="s">
        <v>469</v>
      </c>
      <c r="D15" s="224" t="s">
        <v>247</v>
      </c>
    </row>
    <row r="16" spans="2:5" ht="33.4" customHeight="1" x14ac:dyDescent="0.25">
      <c r="B16" s="222" t="s">
        <v>245</v>
      </c>
      <c r="C16" s="223" t="s">
        <v>246</v>
      </c>
      <c r="D16" s="224" t="s">
        <v>247</v>
      </c>
    </row>
    <row r="17" spans="2:4" ht="33.4" customHeight="1" x14ac:dyDescent="0.25">
      <c r="B17" s="222" t="s">
        <v>248</v>
      </c>
      <c r="C17" s="223" t="s">
        <v>249</v>
      </c>
      <c r="D17" s="224" t="s">
        <v>247</v>
      </c>
    </row>
    <row r="18" spans="2:4" ht="33.4" customHeight="1" x14ac:dyDescent="0.25">
      <c r="B18" s="222" t="s">
        <v>250</v>
      </c>
      <c r="C18" s="223" t="s">
        <v>251</v>
      </c>
      <c r="D18" s="224" t="s">
        <v>247</v>
      </c>
    </row>
    <row r="19" spans="2:4" ht="82.15" customHeight="1" x14ac:dyDescent="0.25">
      <c r="B19" s="222" t="s">
        <v>471</v>
      </c>
      <c r="C19" s="225" t="s">
        <v>512</v>
      </c>
      <c r="D19" s="224" t="s">
        <v>247</v>
      </c>
    </row>
    <row r="20" spans="2:4" ht="24.4" customHeight="1" x14ac:dyDescent="0.25">
      <c r="B20" s="198"/>
    </row>
    <row r="21" spans="2:4" x14ac:dyDescent="0.25">
      <c r="B21" s="226" t="s">
        <v>252</v>
      </c>
    </row>
    <row r="22" spans="2:4" ht="9" customHeight="1" x14ac:dyDescent="0.25">
      <c r="B22" s="198"/>
    </row>
    <row r="23" spans="2:4" ht="15.75" thickBot="1" x14ac:dyDescent="0.3">
      <c r="B23" s="221" t="s">
        <v>242</v>
      </c>
      <c r="C23" s="221" t="s">
        <v>243</v>
      </c>
      <c r="D23" s="221" t="s">
        <v>244</v>
      </c>
    </row>
    <row r="24" spans="2:4" ht="30" x14ac:dyDescent="0.25">
      <c r="B24" s="227" t="s">
        <v>468</v>
      </c>
      <c r="C24" s="228" t="s">
        <v>513</v>
      </c>
      <c r="D24" s="229" t="s">
        <v>247</v>
      </c>
    </row>
    <row r="25" spans="2:4" ht="32.65" customHeight="1" x14ac:dyDescent="0.25">
      <c r="B25" s="227" t="s">
        <v>253</v>
      </c>
      <c r="C25" s="228" t="s">
        <v>254</v>
      </c>
      <c r="D25" s="229" t="s">
        <v>255</v>
      </c>
    </row>
    <row r="26" spans="2:4" ht="32.65" customHeight="1" x14ac:dyDescent="0.25">
      <c r="B26" s="227" t="s">
        <v>250</v>
      </c>
      <c r="C26" s="228" t="s">
        <v>256</v>
      </c>
      <c r="D26" s="229" t="s">
        <v>255</v>
      </c>
    </row>
    <row r="27" spans="2:4" ht="32.65" customHeight="1" x14ac:dyDescent="0.25">
      <c r="B27" s="227" t="s">
        <v>257</v>
      </c>
      <c r="C27" s="228" t="s">
        <v>258</v>
      </c>
      <c r="D27" s="229" t="s">
        <v>255</v>
      </c>
    </row>
    <row r="28" spans="2:4" ht="32.65" customHeight="1" x14ac:dyDescent="0.25">
      <c r="B28" s="227" t="s">
        <v>259</v>
      </c>
      <c r="C28" s="228" t="s">
        <v>260</v>
      </c>
      <c r="D28" s="229" t="s">
        <v>255</v>
      </c>
    </row>
    <row r="29" spans="2:4" ht="32.65" customHeight="1" x14ac:dyDescent="0.25">
      <c r="B29" s="227" t="s">
        <v>261</v>
      </c>
      <c r="C29" s="228" t="s">
        <v>262</v>
      </c>
      <c r="D29" s="229" t="s">
        <v>255</v>
      </c>
    </row>
    <row r="30" spans="2:4" ht="32.65" customHeight="1" x14ac:dyDescent="0.25">
      <c r="B30" s="227" t="s">
        <v>263</v>
      </c>
      <c r="C30" s="228" t="s">
        <v>264</v>
      </c>
      <c r="D30" s="229" t="s">
        <v>255</v>
      </c>
    </row>
    <row r="31" spans="2:4" ht="32.65" customHeight="1" x14ac:dyDescent="0.25">
      <c r="B31" s="227" t="s">
        <v>265</v>
      </c>
      <c r="C31" s="228" t="s">
        <v>266</v>
      </c>
      <c r="D31" s="229" t="s">
        <v>255</v>
      </c>
    </row>
    <row r="32" spans="2:4" ht="32.65" customHeight="1" x14ac:dyDescent="0.25">
      <c r="B32" s="227" t="s">
        <v>267</v>
      </c>
      <c r="C32" s="228" t="s">
        <v>268</v>
      </c>
      <c r="D32" s="229" t="s">
        <v>255</v>
      </c>
    </row>
    <row r="33" spans="2:4" ht="32.65" customHeight="1" x14ac:dyDescent="0.25">
      <c r="B33" s="227" t="s">
        <v>269</v>
      </c>
      <c r="C33" s="228" t="s">
        <v>270</v>
      </c>
      <c r="D33" s="229" t="s">
        <v>255</v>
      </c>
    </row>
    <row r="34" spans="2:4" ht="32.65" customHeight="1" x14ac:dyDescent="0.25">
      <c r="B34" s="227" t="s">
        <v>271</v>
      </c>
      <c r="C34" s="228" t="s">
        <v>272</v>
      </c>
      <c r="D34" s="229" t="s">
        <v>255</v>
      </c>
    </row>
    <row r="35" spans="2:4" ht="49.15" customHeight="1" x14ac:dyDescent="0.25">
      <c r="B35" s="227" t="s">
        <v>273</v>
      </c>
      <c r="C35" s="228" t="s">
        <v>274</v>
      </c>
      <c r="D35" s="229" t="s">
        <v>255</v>
      </c>
    </row>
    <row r="36" spans="2:4" ht="36.6" customHeight="1" x14ac:dyDescent="0.25">
      <c r="B36" s="227" t="s">
        <v>275</v>
      </c>
      <c r="C36" s="228" t="s">
        <v>276</v>
      </c>
      <c r="D36" s="229" t="s">
        <v>255</v>
      </c>
    </row>
    <row r="37" spans="2:4" ht="61.5" customHeight="1" x14ac:dyDescent="0.25">
      <c r="B37" s="227" t="s">
        <v>277</v>
      </c>
      <c r="C37" s="228" t="s">
        <v>278</v>
      </c>
      <c r="D37" s="229" t="s">
        <v>255</v>
      </c>
    </row>
    <row r="38" spans="2:4" ht="22.9" customHeight="1" x14ac:dyDescent="0.25">
      <c r="B38" s="227" t="s">
        <v>279</v>
      </c>
      <c r="C38" s="228" t="s">
        <v>280</v>
      </c>
      <c r="D38" s="229" t="s">
        <v>255</v>
      </c>
    </row>
  </sheetData>
  <mergeCells count="6">
    <mergeCell ref="B11:D11"/>
    <mergeCell ref="B6:D6"/>
    <mergeCell ref="B7:D7"/>
    <mergeCell ref="B8:D8"/>
    <mergeCell ref="B9:D9"/>
    <mergeCell ref="B10:D10"/>
  </mergeCells>
  <pageMargins left="0.7" right="0.7" top="0.75" bottom="0.75" header="0.3" footer="0.3"/>
  <pageSetup paperSize="9"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2CA68-97F0-4AC2-98D8-B10EAA762992}">
  <sheetPr codeName="Full7">
    <tabColor theme="0" tint="-0.14999847407452621"/>
  </sheetPr>
  <dimension ref="B1:F25"/>
  <sheetViews>
    <sheetView showGridLines="0" zoomScaleNormal="100" workbookViewId="0">
      <selection activeCell="H8" sqref="H8"/>
    </sheetView>
  </sheetViews>
  <sheetFormatPr baseColWidth="10" defaultColWidth="11.42578125" defaultRowHeight="15" x14ac:dyDescent="0.25"/>
  <cols>
    <col min="1" max="1" width="7.28515625" style="198" customWidth="1"/>
    <col min="2" max="2" width="13.28515625" style="196" customWidth="1"/>
    <col min="3" max="3" width="31" style="197" customWidth="1"/>
    <col min="4" max="4" width="10.42578125" style="196" customWidth="1"/>
    <col min="5" max="5" width="70" style="197" customWidth="1"/>
    <col min="6" max="6" width="18.5703125" style="196" customWidth="1"/>
    <col min="7" max="16384" width="11.42578125" style="198"/>
  </cols>
  <sheetData>
    <row r="1" spans="2:6" ht="19.899999999999999" customHeight="1" x14ac:dyDescent="0.25"/>
    <row r="2" spans="2:6" ht="19.899999999999999" customHeight="1" x14ac:dyDescent="0.25"/>
    <row r="3" spans="2:6" ht="19.899999999999999" customHeight="1" x14ac:dyDescent="0.25">
      <c r="F3" s="280"/>
    </row>
    <row r="4" spans="2:6" ht="26.25" x14ac:dyDescent="0.25">
      <c r="B4" s="199" t="s">
        <v>281</v>
      </c>
      <c r="C4" s="199"/>
      <c r="D4" s="200"/>
      <c r="E4" s="199"/>
      <c r="F4" s="200"/>
    </row>
    <row r="5" spans="2:6" x14ac:dyDescent="0.25">
      <c r="B5" s="201" t="s">
        <v>282</v>
      </c>
      <c r="C5" s="201"/>
      <c r="D5" s="202"/>
      <c r="E5" s="203"/>
    </row>
    <row r="6" spans="2:6" ht="7.5" customHeight="1" x14ac:dyDescent="0.25">
      <c r="B6" s="204"/>
      <c r="C6" s="201"/>
      <c r="D6" s="202"/>
      <c r="E6" s="203"/>
    </row>
    <row r="7" spans="2:6" ht="27.75" customHeight="1" x14ac:dyDescent="0.25">
      <c r="B7" s="205" t="s">
        <v>283</v>
      </c>
      <c r="C7" s="206" t="s">
        <v>284</v>
      </c>
      <c r="D7" s="206" t="s">
        <v>285</v>
      </c>
      <c r="E7" s="206" t="s">
        <v>286</v>
      </c>
      <c r="F7" s="207" t="s">
        <v>423</v>
      </c>
    </row>
    <row r="8" spans="2:6" x14ac:dyDescent="0.25">
      <c r="B8" s="208"/>
      <c r="C8" s="236"/>
      <c r="D8" s="210"/>
      <c r="E8" s="235"/>
      <c r="F8" s="211"/>
    </row>
    <row r="9" spans="2:6" x14ac:dyDescent="0.25">
      <c r="B9" s="208"/>
      <c r="C9" s="236"/>
      <c r="D9" s="210"/>
      <c r="E9" s="235"/>
      <c r="F9" s="211"/>
    </row>
    <row r="10" spans="2:6" x14ac:dyDescent="0.25">
      <c r="B10" s="208"/>
      <c r="C10" s="236"/>
      <c r="D10" s="210"/>
      <c r="E10" s="235"/>
      <c r="F10" s="211"/>
    </row>
    <row r="11" spans="2:6" x14ac:dyDescent="0.25">
      <c r="B11" s="208"/>
      <c r="C11" s="236"/>
      <c r="D11" s="210"/>
      <c r="E11" s="235"/>
      <c r="F11" s="211"/>
    </row>
    <row r="12" spans="2:6" x14ac:dyDescent="0.25">
      <c r="B12" s="208"/>
      <c r="C12" s="236"/>
      <c r="D12" s="210"/>
      <c r="E12" s="235"/>
      <c r="F12" s="211"/>
    </row>
    <row r="13" spans="2:6" x14ac:dyDescent="0.25">
      <c r="B13" s="208"/>
      <c r="C13" s="236"/>
      <c r="D13" s="210"/>
      <c r="E13" s="235"/>
      <c r="F13" s="211"/>
    </row>
    <row r="14" spans="2:6" x14ac:dyDescent="0.25">
      <c r="B14" s="208"/>
      <c r="C14" s="236"/>
      <c r="D14" s="210"/>
      <c r="E14" s="235"/>
      <c r="F14" s="211"/>
    </row>
    <row r="15" spans="2:6" x14ac:dyDescent="0.25">
      <c r="B15" s="208"/>
      <c r="C15" s="236"/>
      <c r="D15" s="210"/>
      <c r="E15" s="235"/>
      <c r="F15" s="211"/>
    </row>
    <row r="16" spans="2:6" x14ac:dyDescent="0.25">
      <c r="B16" s="208"/>
      <c r="C16" s="236"/>
      <c r="D16" s="210"/>
      <c r="E16" s="235"/>
      <c r="F16" s="211"/>
    </row>
    <row r="17" spans="2:6" x14ac:dyDescent="0.25">
      <c r="B17" s="208"/>
      <c r="C17" s="236"/>
      <c r="D17" s="210"/>
      <c r="E17" s="235"/>
      <c r="F17" s="211"/>
    </row>
    <row r="18" spans="2:6" x14ac:dyDescent="0.25">
      <c r="B18" s="208"/>
      <c r="C18" s="236"/>
      <c r="D18" s="210"/>
      <c r="E18" s="235"/>
      <c r="F18" s="211"/>
    </row>
    <row r="19" spans="2:6" x14ac:dyDescent="0.25">
      <c r="B19" s="208"/>
      <c r="C19" s="236"/>
      <c r="D19" s="210"/>
      <c r="E19" s="235"/>
      <c r="F19" s="211"/>
    </row>
    <row r="20" spans="2:6" x14ac:dyDescent="0.25">
      <c r="B20" s="208"/>
      <c r="C20" s="236"/>
      <c r="D20" s="210"/>
      <c r="E20" s="235"/>
      <c r="F20" s="211"/>
    </row>
    <row r="21" spans="2:6" x14ac:dyDescent="0.25">
      <c r="B21" s="208"/>
      <c r="C21" s="236"/>
      <c r="D21" s="210"/>
      <c r="E21" s="235"/>
      <c r="F21" s="211"/>
    </row>
    <row r="22" spans="2:6" x14ac:dyDescent="0.25">
      <c r="B22" s="208"/>
      <c r="C22" s="236"/>
      <c r="D22" s="210"/>
      <c r="E22" s="235"/>
      <c r="F22" s="211"/>
    </row>
    <row r="23" spans="2:6" x14ac:dyDescent="0.25">
      <c r="B23" s="208"/>
      <c r="C23" s="236"/>
      <c r="D23" s="210"/>
      <c r="E23" s="235"/>
      <c r="F23" s="211"/>
    </row>
    <row r="24" spans="2:6" x14ac:dyDescent="0.25">
      <c r="B24" s="208"/>
      <c r="C24" s="236"/>
      <c r="D24" s="210"/>
      <c r="E24" s="235"/>
      <c r="F24" s="211"/>
    </row>
    <row r="25" spans="2:6" x14ac:dyDescent="0.25">
      <c r="B25" s="208"/>
      <c r="C25" s="236"/>
      <c r="D25" s="210"/>
      <c r="E25" s="235"/>
      <c r="F25" s="211"/>
    </row>
  </sheetData>
  <conditionalFormatting sqref="F1:F1048576">
    <cfRule type="cellIs" dxfId="46" priority="1" operator="equal">
      <formula>"Alt"</formula>
    </cfRule>
    <cfRule type="cellIs" dxfId="45" priority="2" operator="equal">
      <formula>"Mitjà"</formula>
    </cfRule>
    <cfRule type="cellIs" dxfId="44" priority="3" operator="equal">
      <formula>"Bàsic"</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A163E-B7C8-411C-A153-B86A354CECFD}">
  <sheetPr codeName="Full8">
    <tabColor rgb="FFC00000"/>
    <pageSetUpPr fitToPage="1"/>
  </sheetPr>
  <dimension ref="B1:P25"/>
  <sheetViews>
    <sheetView showGridLines="0" zoomScale="115" zoomScaleNormal="115" workbookViewId="0">
      <selection activeCell="D32" sqref="D32"/>
    </sheetView>
  </sheetViews>
  <sheetFormatPr baseColWidth="10" defaultColWidth="9.28515625" defaultRowHeight="15" x14ac:dyDescent="0.25"/>
  <cols>
    <col min="1" max="1" width="3.42578125" style="231" customWidth="1"/>
    <col min="2" max="2" width="11.42578125" style="230" hidden="1" customWidth="1"/>
    <col min="3" max="3" width="31" style="209" customWidth="1"/>
    <col min="4" max="4" width="29.5703125" style="231" customWidth="1"/>
    <col min="5" max="5" width="36.42578125" style="231" customWidth="1"/>
    <col min="6" max="6" width="28.7109375" style="231" customWidth="1"/>
    <col min="7" max="7" width="30.7109375" style="231" customWidth="1"/>
    <col min="8" max="8" width="57.5703125" style="231" customWidth="1"/>
    <col min="9" max="9" width="31.42578125" style="231" customWidth="1"/>
    <col min="10" max="10" width="21.28515625" style="230" customWidth="1"/>
    <col min="11" max="11" width="28.28515625" style="230" customWidth="1"/>
    <col min="12" max="12" width="30.5703125" style="230" customWidth="1"/>
    <col min="13" max="13" width="22.42578125" style="230" customWidth="1"/>
    <col min="14" max="14" width="31.7109375" style="198" customWidth="1"/>
    <col min="15" max="16" width="46.7109375" style="209" customWidth="1"/>
    <col min="17" max="16384" width="9.28515625" style="231"/>
  </cols>
  <sheetData>
    <row r="1" spans="2:16" ht="12" x14ac:dyDescent="0.2">
      <c r="N1" s="231"/>
    </row>
    <row r="2" spans="2:16" ht="20.25" x14ac:dyDescent="0.3">
      <c r="C2" s="232"/>
      <c r="E2" s="213"/>
      <c r="N2" s="231"/>
    </row>
    <row r="3" spans="2:16" ht="20.25" x14ac:dyDescent="0.3">
      <c r="C3" s="232"/>
      <c r="E3" s="213"/>
      <c r="N3" s="231"/>
    </row>
    <row r="4" spans="2:16" ht="12" x14ac:dyDescent="0.2">
      <c r="C4" s="337" t="s">
        <v>287</v>
      </c>
      <c r="D4" s="337"/>
      <c r="E4" s="337"/>
      <c r="F4" s="337"/>
      <c r="N4" s="231"/>
    </row>
    <row r="5" spans="2:16" ht="12" x14ac:dyDescent="0.2">
      <c r="C5" s="338"/>
      <c r="D5" s="338"/>
      <c r="E5" s="338"/>
      <c r="F5" s="338"/>
      <c r="N5" s="231"/>
    </row>
    <row r="6" spans="2:16" ht="20.25" x14ac:dyDescent="0.2">
      <c r="C6" s="214"/>
      <c r="D6" s="214"/>
      <c r="E6" s="214"/>
      <c r="F6" s="214"/>
      <c r="N6" s="231"/>
    </row>
    <row r="7" spans="2:16" ht="24" x14ac:dyDescent="0.2">
      <c r="B7" s="233" t="s">
        <v>283</v>
      </c>
      <c r="C7" s="234" t="s">
        <v>288</v>
      </c>
      <c r="D7" s="234" t="s">
        <v>286</v>
      </c>
      <c r="E7" s="234" t="s">
        <v>289</v>
      </c>
      <c r="F7" s="234" t="s">
        <v>4</v>
      </c>
      <c r="G7" s="234" t="s">
        <v>290</v>
      </c>
      <c r="H7" s="234" t="s">
        <v>291</v>
      </c>
      <c r="I7" s="234" t="s">
        <v>292</v>
      </c>
      <c r="J7" s="234" t="s">
        <v>293</v>
      </c>
      <c r="K7" s="234" t="s">
        <v>294</v>
      </c>
      <c r="L7" s="234" t="s">
        <v>295</v>
      </c>
      <c r="M7" s="234" t="s">
        <v>296</v>
      </c>
      <c r="N7" s="234" t="s">
        <v>297</v>
      </c>
      <c r="O7" s="234" t="s">
        <v>298</v>
      </c>
      <c r="P7" s="234" t="s">
        <v>299</v>
      </c>
    </row>
    <row r="8" spans="2:16" ht="12" x14ac:dyDescent="0.2">
      <c r="B8" s="208"/>
      <c r="C8" s="235"/>
      <c r="D8" s="235"/>
      <c r="E8" s="236"/>
      <c r="F8" s="236"/>
      <c r="G8" s="236"/>
      <c r="H8" s="236"/>
      <c r="I8" s="236"/>
      <c r="J8" s="236"/>
      <c r="K8" s="236"/>
      <c r="L8" s="236"/>
      <c r="M8" s="236"/>
      <c r="N8" s="236"/>
      <c r="O8" s="236"/>
      <c r="P8" s="236"/>
    </row>
    <row r="9" spans="2:16" ht="12" x14ac:dyDescent="0.2">
      <c r="B9" s="208"/>
      <c r="C9" s="235"/>
      <c r="D9" s="235"/>
      <c r="E9" s="236"/>
      <c r="F9" s="236"/>
      <c r="G9" s="236"/>
      <c r="H9" s="236"/>
      <c r="I9" s="236"/>
      <c r="J9" s="236"/>
      <c r="K9" s="236"/>
      <c r="L9" s="236"/>
      <c r="M9" s="236"/>
      <c r="N9" s="236"/>
      <c r="O9" s="236"/>
      <c r="P9" s="236"/>
    </row>
    <row r="10" spans="2:16" ht="12" x14ac:dyDescent="0.2">
      <c r="B10" s="208"/>
      <c r="C10" s="235"/>
      <c r="D10" s="235"/>
      <c r="E10" s="236"/>
      <c r="F10" s="236"/>
      <c r="G10" s="236"/>
      <c r="H10" s="236"/>
      <c r="I10" s="236"/>
      <c r="J10" s="236"/>
      <c r="K10" s="236"/>
      <c r="L10" s="236"/>
      <c r="M10" s="236"/>
      <c r="N10" s="236"/>
      <c r="O10" s="236"/>
      <c r="P10" s="236"/>
    </row>
    <row r="11" spans="2:16" ht="12" x14ac:dyDescent="0.2">
      <c r="B11" s="208"/>
      <c r="C11" s="235"/>
      <c r="D11" s="235"/>
      <c r="E11" s="236"/>
      <c r="F11" s="236"/>
      <c r="G11" s="236"/>
      <c r="H11" s="236"/>
      <c r="I11" s="236"/>
      <c r="J11" s="236"/>
      <c r="K11" s="236"/>
      <c r="L11" s="236"/>
      <c r="M11" s="236"/>
      <c r="N11" s="236"/>
      <c r="O11" s="236"/>
      <c r="P11" s="236"/>
    </row>
    <row r="12" spans="2:16" ht="12" x14ac:dyDescent="0.2">
      <c r="B12" s="208"/>
      <c r="C12" s="235"/>
      <c r="D12" s="235"/>
      <c r="E12" s="236"/>
      <c r="F12" s="236"/>
      <c r="G12" s="236"/>
      <c r="H12" s="236"/>
      <c r="I12" s="236"/>
      <c r="J12" s="236"/>
      <c r="K12" s="236"/>
      <c r="L12" s="236"/>
      <c r="M12" s="236"/>
      <c r="N12" s="236"/>
      <c r="O12" s="236"/>
      <c r="P12" s="236"/>
    </row>
    <row r="13" spans="2:16" ht="12" x14ac:dyDescent="0.2">
      <c r="B13" s="208"/>
      <c r="C13" s="235"/>
      <c r="D13" s="235"/>
      <c r="E13" s="236"/>
      <c r="F13" s="236"/>
      <c r="G13" s="236"/>
      <c r="H13" s="236"/>
      <c r="I13" s="236"/>
      <c r="J13" s="236"/>
      <c r="K13" s="236"/>
      <c r="L13" s="236"/>
      <c r="M13" s="236"/>
      <c r="N13" s="236"/>
      <c r="O13" s="236"/>
      <c r="P13" s="236"/>
    </row>
    <row r="14" spans="2:16" ht="12" x14ac:dyDescent="0.2">
      <c r="B14" s="208"/>
      <c r="C14" s="235"/>
      <c r="D14" s="235"/>
      <c r="E14" s="236"/>
      <c r="F14" s="236"/>
      <c r="G14" s="236"/>
      <c r="H14" s="236"/>
      <c r="I14" s="236"/>
      <c r="J14" s="236"/>
      <c r="K14" s="236"/>
      <c r="L14" s="236"/>
      <c r="M14" s="236"/>
      <c r="N14" s="236"/>
      <c r="O14" s="236"/>
      <c r="P14" s="236"/>
    </row>
    <row r="15" spans="2:16" ht="12" x14ac:dyDescent="0.2">
      <c r="B15" s="208"/>
      <c r="C15" s="235"/>
      <c r="D15" s="235"/>
      <c r="E15" s="236"/>
      <c r="F15" s="236"/>
      <c r="G15" s="236"/>
      <c r="H15" s="236"/>
      <c r="I15" s="236"/>
      <c r="J15" s="236"/>
      <c r="K15" s="236"/>
      <c r="L15" s="236"/>
      <c r="M15" s="236"/>
      <c r="N15" s="236"/>
      <c r="O15" s="236"/>
      <c r="P15" s="236"/>
    </row>
    <row r="16" spans="2:16" ht="12" x14ac:dyDescent="0.2">
      <c r="B16" s="208"/>
      <c r="C16" s="235"/>
      <c r="D16" s="235"/>
      <c r="E16" s="236"/>
      <c r="F16" s="236"/>
      <c r="G16" s="236"/>
      <c r="H16" s="236"/>
      <c r="I16" s="236"/>
      <c r="J16" s="236"/>
      <c r="K16" s="236"/>
      <c r="L16" s="236"/>
      <c r="M16" s="236"/>
      <c r="N16" s="236"/>
      <c r="O16" s="236"/>
      <c r="P16" s="236"/>
    </row>
    <row r="17" spans="2:16" ht="12" x14ac:dyDescent="0.2">
      <c r="B17" s="208"/>
      <c r="C17" s="235"/>
      <c r="D17" s="235"/>
      <c r="E17" s="236"/>
      <c r="F17" s="236"/>
      <c r="G17" s="236"/>
      <c r="H17" s="236"/>
      <c r="I17" s="236"/>
      <c r="J17" s="236"/>
      <c r="K17" s="236"/>
      <c r="L17" s="236"/>
      <c r="M17" s="236"/>
      <c r="N17" s="236"/>
      <c r="O17" s="236"/>
      <c r="P17" s="236"/>
    </row>
    <row r="18" spans="2:16" ht="12" x14ac:dyDescent="0.2">
      <c r="B18" s="208"/>
      <c r="C18" s="235"/>
      <c r="D18" s="235"/>
      <c r="E18" s="236"/>
      <c r="F18" s="236"/>
      <c r="G18" s="236"/>
      <c r="H18" s="236"/>
      <c r="I18" s="236"/>
      <c r="J18" s="236"/>
      <c r="K18" s="236"/>
      <c r="L18" s="236"/>
      <c r="M18" s="236"/>
      <c r="N18" s="236"/>
      <c r="O18" s="236"/>
      <c r="P18" s="236"/>
    </row>
    <row r="19" spans="2:16" ht="12" x14ac:dyDescent="0.2">
      <c r="B19" s="208"/>
      <c r="C19" s="235"/>
      <c r="D19" s="235"/>
      <c r="E19" s="236"/>
      <c r="F19" s="236"/>
      <c r="G19" s="236"/>
      <c r="H19" s="236"/>
      <c r="I19" s="236"/>
      <c r="J19" s="236"/>
      <c r="K19" s="236"/>
      <c r="L19" s="236"/>
      <c r="M19" s="236"/>
      <c r="N19" s="236"/>
      <c r="O19" s="236"/>
      <c r="P19" s="236"/>
    </row>
    <row r="20" spans="2:16" ht="12" x14ac:dyDescent="0.2">
      <c r="B20" s="208"/>
      <c r="C20" s="235"/>
      <c r="D20" s="235"/>
      <c r="E20" s="236"/>
      <c r="F20" s="236"/>
      <c r="G20" s="236"/>
      <c r="H20" s="236"/>
      <c r="I20" s="236"/>
      <c r="J20" s="236"/>
      <c r="K20" s="236"/>
      <c r="L20" s="236"/>
      <c r="M20" s="236"/>
      <c r="N20" s="236"/>
      <c r="O20" s="236"/>
      <c r="P20" s="236"/>
    </row>
    <row r="21" spans="2:16" ht="12" x14ac:dyDescent="0.2">
      <c r="B21" s="208"/>
      <c r="C21" s="235"/>
      <c r="D21" s="235"/>
      <c r="E21" s="236"/>
      <c r="F21" s="236"/>
      <c r="G21" s="236"/>
      <c r="H21" s="236"/>
      <c r="I21" s="236"/>
      <c r="J21" s="236"/>
      <c r="K21" s="236"/>
      <c r="L21" s="236"/>
      <c r="M21" s="236"/>
      <c r="N21" s="236"/>
      <c r="O21" s="236"/>
      <c r="P21" s="236"/>
    </row>
    <row r="22" spans="2:16" ht="12" x14ac:dyDescent="0.2">
      <c r="B22" s="208"/>
      <c r="C22" s="235"/>
      <c r="D22" s="235"/>
      <c r="E22" s="236"/>
      <c r="F22" s="236"/>
      <c r="G22" s="236"/>
      <c r="H22" s="236"/>
      <c r="I22" s="236"/>
      <c r="J22" s="236"/>
      <c r="K22" s="236"/>
      <c r="L22" s="236"/>
      <c r="M22" s="236"/>
      <c r="N22" s="236"/>
      <c r="O22" s="236"/>
      <c r="P22" s="236"/>
    </row>
    <row r="23" spans="2:16" ht="12" x14ac:dyDescent="0.2">
      <c r="B23" s="208"/>
      <c r="C23" s="235"/>
      <c r="D23" s="235"/>
      <c r="E23" s="236"/>
      <c r="F23" s="236"/>
      <c r="G23" s="236"/>
      <c r="H23" s="236"/>
      <c r="I23" s="236"/>
      <c r="J23" s="236"/>
      <c r="K23" s="236"/>
      <c r="L23" s="236"/>
      <c r="M23" s="236"/>
      <c r="N23" s="236"/>
      <c r="O23" s="236"/>
      <c r="P23" s="236"/>
    </row>
    <row r="24" spans="2:16" ht="12" x14ac:dyDescent="0.2">
      <c r="B24" s="208"/>
      <c r="C24" s="235"/>
      <c r="D24" s="235"/>
      <c r="E24" s="236"/>
      <c r="F24" s="236"/>
      <c r="G24" s="236"/>
      <c r="H24" s="236"/>
      <c r="I24" s="236"/>
      <c r="J24" s="236"/>
      <c r="K24" s="236"/>
      <c r="L24" s="236"/>
      <c r="M24" s="236"/>
      <c r="N24" s="236"/>
      <c r="O24" s="236"/>
      <c r="P24" s="236"/>
    </row>
    <row r="25" spans="2:16" ht="12" x14ac:dyDescent="0.2">
      <c r="B25" s="208"/>
      <c r="C25" s="235"/>
      <c r="D25" s="235"/>
      <c r="E25" s="236"/>
      <c r="F25" s="236"/>
      <c r="G25" s="236"/>
      <c r="H25" s="236"/>
      <c r="I25" s="236"/>
      <c r="J25" s="236"/>
      <c r="K25" s="236"/>
      <c r="L25" s="236"/>
      <c r="M25" s="236"/>
      <c r="N25" s="236"/>
      <c r="O25" s="236"/>
      <c r="P25" s="236"/>
    </row>
  </sheetData>
  <mergeCells count="1">
    <mergeCell ref="C4:F5"/>
  </mergeCells>
  <conditionalFormatting sqref="B8:B25">
    <cfRule type="duplicateValues" dxfId="33" priority="1"/>
  </conditionalFormatting>
  <pageMargins left="0.25" right="0.25" top="0.75" bottom="0.75" header="0.3" footer="0.3"/>
  <pageSetup paperSize="8" scale="48" fitToHeight="0"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D9966-ABF1-41E7-9EC8-C9F7AD19F059}">
  <sheetPr codeName="Full3">
    <tabColor theme="0" tint="-0.249977111117893"/>
  </sheetPr>
  <dimension ref="B1:F36"/>
  <sheetViews>
    <sheetView zoomScaleNormal="100" workbookViewId="0">
      <selection activeCell="D31" sqref="D31"/>
    </sheetView>
  </sheetViews>
  <sheetFormatPr baseColWidth="10" defaultColWidth="11.42578125" defaultRowHeight="15" x14ac:dyDescent="0.25"/>
  <cols>
    <col min="1" max="1" width="11.5703125" style="23" customWidth="1"/>
    <col min="2" max="2" width="36.42578125" style="23" customWidth="1"/>
    <col min="3" max="3" width="93" style="23" customWidth="1"/>
    <col min="4" max="4" width="28.5703125" style="23" bestFit="1" customWidth="1"/>
    <col min="5" max="5" width="17.28515625" style="23" bestFit="1" customWidth="1"/>
    <col min="6" max="6" width="17.7109375" style="23" bestFit="1" customWidth="1"/>
    <col min="7" max="16384" width="11.42578125" style="23"/>
  </cols>
  <sheetData>
    <row r="1" spans="2:6" ht="31.5" customHeight="1" x14ac:dyDescent="0.25"/>
    <row r="2" spans="2:6" ht="24.4" customHeight="1" x14ac:dyDescent="0.25"/>
    <row r="3" spans="2:6" ht="19.5" customHeight="1" x14ac:dyDescent="0.35">
      <c r="B3" s="339" t="s">
        <v>300</v>
      </c>
      <c r="C3" s="339"/>
    </row>
    <row r="4" spans="2:6" ht="17.649999999999999" customHeight="1" x14ac:dyDescent="0.25">
      <c r="B4" s="247" t="s">
        <v>301</v>
      </c>
      <c r="C4" s="248" t="s">
        <v>302</v>
      </c>
    </row>
    <row r="5" spans="2:6" ht="60" x14ac:dyDescent="0.25">
      <c r="B5" s="262" t="s">
        <v>303</v>
      </c>
      <c r="C5" s="263" t="s">
        <v>511</v>
      </c>
    </row>
    <row r="6" spans="2:6" ht="22.15" customHeight="1" x14ac:dyDescent="0.25">
      <c r="B6" s="264" t="s">
        <v>2</v>
      </c>
      <c r="C6" s="265" t="s">
        <v>304</v>
      </c>
    </row>
    <row r="7" spans="2:6" ht="25.5" x14ac:dyDescent="0.25">
      <c r="B7" s="269" t="s">
        <v>480</v>
      </c>
      <c r="C7" s="266" t="s">
        <v>305</v>
      </c>
    </row>
    <row r="8" spans="2:6" ht="25.5" x14ac:dyDescent="0.25">
      <c r="B8" s="270" t="s">
        <v>481</v>
      </c>
      <c r="C8" s="267" t="s">
        <v>306</v>
      </c>
    </row>
    <row r="9" spans="2:6" ht="25.5" x14ac:dyDescent="0.25">
      <c r="B9" s="269" t="s">
        <v>482</v>
      </c>
      <c r="C9" s="266" t="s">
        <v>307</v>
      </c>
    </row>
    <row r="10" spans="2:6" ht="25.5" x14ac:dyDescent="0.25">
      <c r="B10" s="270" t="s">
        <v>483</v>
      </c>
      <c r="C10" s="267" t="s">
        <v>308</v>
      </c>
    </row>
    <row r="11" spans="2:6" x14ac:dyDescent="0.25">
      <c r="B11" s="269" t="s">
        <v>484</v>
      </c>
      <c r="C11" s="266" t="s">
        <v>309</v>
      </c>
    </row>
    <row r="12" spans="2:6" ht="25.5" x14ac:dyDescent="0.25">
      <c r="B12" s="270" t="s">
        <v>485</v>
      </c>
      <c r="C12" s="267" t="s">
        <v>310</v>
      </c>
    </row>
    <row r="13" spans="2:6" ht="25.5" x14ac:dyDescent="0.25">
      <c r="B13" s="269" t="s">
        <v>486</v>
      </c>
      <c r="C13" s="266" t="s">
        <v>311</v>
      </c>
    </row>
    <row r="14" spans="2:6" ht="38.25" x14ac:dyDescent="0.25">
      <c r="B14" s="271" t="s">
        <v>487</v>
      </c>
      <c r="C14" s="268" t="s">
        <v>312</v>
      </c>
    </row>
    <row r="15" spans="2:6" x14ac:dyDescent="0.25">
      <c r="B15" s="25"/>
    </row>
    <row r="16" spans="2:6" ht="21.75" thickBot="1" x14ac:dyDescent="0.3">
      <c r="B16" s="1" t="s">
        <v>313</v>
      </c>
      <c r="C16" s="26"/>
      <c r="D16" s="27"/>
      <c r="E16" s="27"/>
      <c r="F16" s="27"/>
    </row>
    <row r="17" spans="2:6" ht="19.5" customHeight="1" thickBot="1" x14ac:dyDescent="0.3">
      <c r="B17" s="2" t="s">
        <v>314</v>
      </c>
      <c r="C17" s="272" t="s">
        <v>508</v>
      </c>
      <c r="D17" s="27"/>
      <c r="E17" s="27"/>
      <c r="F17" s="27"/>
    </row>
    <row r="18" spans="2:6" ht="19.5" customHeight="1" thickBot="1" x14ac:dyDescent="0.3">
      <c r="B18" s="3" t="s">
        <v>315</v>
      </c>
      <c r="C18" s="273" t="s">
        <v>508</v>
      </c>
      <c r="D18" s="27"/>
      <c r="E18" s="27"/>
      <c r="F18" s="27"/>
    </row>
    <row r="19" spans="2:6" ht="15" customHeight="1" x14ac:dyDescent="0.25">
      <c r="B19" s="28"/>
      <c r="C19" s="26"/>
      <c r="D19" s="27"/>
      <c r="E19" s="27"/>
      <c r="F19" s="27"/>
    </row>
    <row r="20" spans="2:6" x14ac:dyDescent="0.25">
      <c r="B20" s="249" t="s">
        <v>316</v>
      </c>
      <c r="C20" s="24" t="s">
        <v>317</v>
      </c>
      <c r="D20" s="24" t="s">
        <v>318</v>
      </c>
      <c r="E20" s="24" t="s">
        <v>319</v>
      </c>
      <c r="F20" s="250" t="s">
        <v>320</v>
      </c>
    </row>
    <row r="21" spans="2:6" x14ac:dyDescent="0.25">
      <c r="B21" s="252" t="s">
        <v>321</v>
      </c>
      <c r="C21" s="253" t="s">
        <v>322</v>
      </c>
      <c r="D21" s="276" t="s">
        <v>323</v>
      </c>
      <c r="E21" s="255" t="s">
        <v>324</v>
      </c>
      <c r="F21" s="256">
        <v>43102</v>
      </c>
    </row>
    <row r="22" spans="2:6" x14ac:dyDescent="0.25">
      <c r="B22" s="29"/>
      <c r="C22" s="26"/>
      <c r="D22" s="26"/>
      <c r="E22" s="27"/>
    </row>
    <row r="23" spans="2:6" x14ac:dyDescent="0.25">
      <c r="B23" s="251" t="s">
        <v>325</v>
      </c>
      <c r="C23" s="26"/>
      <c r="D23" s="26"/>
      <c r="E23" s="27"/>
    </row>
    <row r="24" spans="2:6" x14ac:dyDescent="0.25">
      <c r="B24" s="249" t="s">
        <v>326</v>
      </c>
      <c r="C24" s="24" t="s">
        <v>327</v>
      </c>
      <c r="D24" s="250" t="s">
        <v>328</v>
      </c>
      <c r="E24" s="27"/>
    </row>
    <row r="25" spans="2:6" ht="16.899999999999999" customHeight="1" x14ac:dyDescent="0.25">
      <c r="B25" s="274" t="s">
        <v>329</v>
      </c>
      <c r="C25" s="257" t="s">
        <v>330</v>
      </c>
      <c r="D25" s="258" t="s">
        <v>324</v>
      </c>
      <c r="E25" s="27"/>
      <c r="F25" s="27"/>
    </row>
    <row r="26" spans="2:6" ht="16.899999999999999" customHeight="1" x14ac:dyDescent="0.25">
      <c r="B26" s="275" t="s">
        <v>331</v>
      </c>
      <c r="C26" s="259" t="s">
        <v>332</v>
      </c>
      <c r="D26" s="260">
        <v>43588</v>
      </c>
      <c r="E26" s="27"/>
      <c r="F26" s="27"/>
    </row>
    <row r="27" spans="2:6" s="4" customFormat="1" ht="26.65" customHeight="1" x14ac:dyDescent="0.25">
      <c r="B27" s="274" t="s">
        <v>333</v>
      </c>
      <c r="C27" s="261" t="s">
        <v>422</v>
      </c>
      <c r="D27" s="260">
        <v>44251</v>
      </c>
      <c r="E27" s="5"/>
      <c r="F27" s="5"/>
    </row>
    <row r="28" spans="2:6" s="4" customFormat="1" ht="40.9" customHeight="1" x14ac:dyDescent="0.25">
      <c r="B28" s="252" t="s">
        <v>507</v>
      </c>
      <c r="C28" s="254" t="s">
        <v>536</v>
      </c>
      <c r="D28" s="256">
        <v>44484</v>
      </c>
      <c r="E28" s="5"/>
      <c r="F28" s="5"/>
    </row>
    <row r="29" spans="2:6" x14ac:dyDescent="0.25">
      <c r="B29" s="30"/>
      <c r="C29" s="30"/>
      <c r="D29" s="30"/>
    </row>
    <row r="30" spans="2:6" x14ac:dyDescent="0.25">
      <c r="B30" s="30"/>
      <c r="C30" s="30"/>
      <c r="D30" s="30"/>
    </row>
    <row r="32" spans="2:6" x14ac:dyDescent="0.25">
      <c r="B32" s="31" t="s">
        <v>334</v>
      </c>
    </row>
    <row r="33" spans="2:3" ht="33.4" customHeight="1" x14ac:dyDescent="0.25">
      <c r="B33" s="340" t="s">
        <v>519</v>
      </c>
      <c r="C33" s="341"/>
    </row>
    <row r="34" spans="2:3" ht="33.4" customHeight="1" x14ac:dyDescent="0.25">
      <c r="B34" s="342"/>
      <c r="C34" s="343"/>
    </row>
    <row r="35" spans="2:3" ht="33.4" customHeight="1" x14ac:dyDescent="0.25">
      <c r="B35" s="342"/>
      <c r="C35" s="343"/>
    </row>
    <row r="36" spans="2:3" ht="33.4" customHeight="1" x14ac:dyDescent="0.25">
      <c r="B36" s="344"/>
      <c r="C36" s="345"/>
    </row>
  </sheetData>
  <sheetProtection algorithmName="SHA-512" hashValue="xAHazgIR0gpgp0SxTzZWNciTxxomxRNieWfSrPBr+Z/lYgr79OIfoDVrW7fLZDKs3ZtSnaVZ5ex7FHErah8xqw==" saltValue="2k7Ra4xYazuHMSHrhXsbWQ==" spinCount="100000" sheet="1" objects="1" scenarios="1"/>
  <mergeCells count="2">
    <mergeCell ref="B3:C3"/>
    <mergeCell ref="B33:C36"/>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8EDEA-3400-45E7-A6C2-8DE0BD8C9994}">
  <sheetPr codeName="Full4">
    <tabColor theme="0" tint="-0.499984740745262"/>
  </sheetPr>
  <dimension ref="B1:G40"/>
  <sheetViews>
    <sheetView zoomScaleNormal="100" workbookViewId="0">
      <selection activeCell="K15" sqref="K15"/>
    </sheetView>
  </sheetViews>
  <sheetFormatPr baseColWidth="10" defaultColWidth="11.42578125" defaultRowHeight="15" x14ac:dyDescent="0.25"/>
  <cols>
    <col min="1" max="1" width="11" style="240" customWidth="1"/>
    <col min="2" max="2" width="10.5703125" style="240" customWidth="1"/>
    <col min="3" max="3" width="15.42578125" style="240" customWidth="1"/>
    <col min="4" max="4" width="33.7109375" style="240" customWidth="1"/>
    <col min="5" max="5" width="64.28515625" style="240" customWidth="1"/>
    <col min="6" max="6" width="19.7109375" style="240" customWidth="1"/>
    <col min="7" max="7" width="21.42578125" style="279" customWidth="1"/>
    <col min="8" max="16384" width="11.42578125" style="240"/>
  </cols>
  <sheetData>
    <row r="1" spans="2:7" ht="25.15" customHeight="1" x14ac:dyDescent="0.35">
      <c r="B1" s="239"/>
      <c r="C1" s="239"/>
      <c r="D1" s="239"/>
    </row>
    <row r="2" spans="2:7" ht="25.15" customHeight="1" x14ac:dyDescent="0.35">
      <c r="B2" s="241"/>
      <c r="C2" s="241"/>
      <c r="D2" s="241"/>
    </row>
    <row r="3" spans="2:7" ht="26.65" customHeight="1" x14ac:dyDescent="0.25">
      <c r="B3" s="242" t="s">
        <v>335</v>
      </c>
      <c r="C3" s="243"/>
      <c r="D3" s="243"/>
    </row>
    <row r="4" spans="2:7" ht="18.399999999999999" customHeight="1" x14ac:dyDescent="0.25">
      <c r="B4" s="244" t="s">
        <v>285</v>
      </c>
      <c r="C4" s="245" t="s">
        <v>478</v>
      </c>
      <c r="D4" s="246" t="s">
        <v>4</v>
      </c>
      <c r="E4" s="246" t="s">
        <v>466</v>
      </c>
      <c r="F4" s="246" t="s">
        <v>421</v>
      </c>
      <c r="G4" s="246" t="s">
        <v>510</v>
      </c>
    </row>
    <row r="5" spans="2:7" x14ac:dyDescent="0.25">
      <c r="B5" s="237">
        <v>1</v>
      </c>
      <c r="C5" s="308" cm="1">
        <f t="array" aca="1" ref="C5" ca="1">IFERROR(INDIRECT(Taula_ResumActivitats[[#This Row],[Pestanya]]&amp;"!K10"),"-")</f>
        <v>0</v>
      </c>
      <c r="D5" s="309" cm="1">
        <f t="array" aca="1" ref="D5" ca="1">IFERROR(INDIRECT(Taula_ResumActivitats[[#This Row],[Pestanya]]&amp;"!F11"),"-")</f>
        <v>0</v>
      </c>
      <c r="E5" s="309" t="str" cm="1">
        <f t="array" aca="1" ref="E5" ca="1">IFERROR(INDIRECT(Taula_ResumActivitats[[#This Row],[Pestanya]]&amp;"!F22"),"-")</f>
        <v>Via Oberta dades pròpies dels usuaris de Via Oberta</v>
      </c>
      <c r="F5" s="305" t="str" cm="1">
        <f t="array" aca="1" ref="F5" ca="1">IFERROR(INDIRECT(Taula_ResumActivitats[[#This Row],[Pestanya]]&amp;"!G233"),"-")</f>
        <v>MITJÀ</v>
      </c>
      <c r="G5" s="306" t="str" cm="1">
        <f t="array" aca="1" ref="G5" ca="1">IFERROR(IF(INDIRECT(Taula_ResumActivitats[[#This Row],[Pestanya]]&amp;"!M233")="",INDIRECT(Taula_ResumActivitats[[#This Row],[Pestanya]]&amp;"!G233"),INDIRECT(Taula_ResumActivitats[[#This Row],[Pestanya]]&amp;"!M233")),"-")</f>
        <v>MITJÀ</v>
      </c>
    </row>
    <row r="6" spans="2:7" x14ac:dyDescent="0.25">
      <c r="B6" s="237">
        <v>2</v>
      </c>
      <c r="C6" s="310" cm="1">
        <f t="array" aca="1" ref="C6" ca="1">IFERROR(INDIRECT(Taula_ResumActivitats[[#This Row],[Pestanya]]&amp;"!K10"),"-")</f>
        <v>0</v>
      </c>
      <c r="D6" s="311" cm="1">
        <f t="array" aca="1" ref="D6" ca="1">IFERROR(INDIRECT(Taula_ResumActivitats[[#This Row],[Pestanya]]&amp;"!F11"),"-")</f>
        <v>0</v>
      </c>
      <c r="E6" s="311" t="str" cm="1">
        <f t="array" aca="1" ref="E6" ca="1">IFERROR(INDIRECT(Taula_ResumActivitats[[#This Row],[Pestanya]]&amp;"!F22"),"-")</f>
        <v>Traces de de consultes</v>
      </c>
      <c r="F6" s="307" t="str" cm="1">
        <f t="array" aca="1" ref="F6" ca="1">IFERROR(INDIRECT(Taula_ResumActivitats[[#This Row],[Pestanya]]&amp;"!G233"),"-")</f>
        <v>MITJÀ</v>
      </c>
      <c r="G6" s="306" t="str" cm="1">
        <f t="array" aca="1" ref="G6" ca="1">IFERROR(IF(INDIRECT(Taula_ResumActivitats[[#This Row],[Pestanya]]&amp;"!M233")="",INDIRECT(Taula_ResumActivitats[[#This Row],[Pestanya]]&amp;"!G233"),INDIRECT(Taula_ResumActivitats[[#This Row],[Pestanya]]&amp;"!M233")),"-")</f>
        <v>MITJÀ</v>
      </c>
    </row>
    <row r="7" spans="2:7" x14ac:dyDescent="0.25">
      <c r="B7" s="237">
        <v>3</v>
      </c>
      <c r="C7" s="310" cm="1">
        <f t="array" aca="1" ref="C7" ca="1">IFERROR(INDIRECT(Taula_ResumActivitats[[#This Row],[Pestanya]]&amp;"!K10"),"-")</f>
        <v>0</v>
      </c>
      <c r="D7" s="311" cm="1">
        <f t="array" aca="1" ref="D7" ca="1">IFERROR(INDIRECT(Taula_ResumActivitats[[#This Row],[Pestanya]]&amp;"!F11"),"-")</f>
        <v>0</v>
      </c>
      <c r="E7" s="311" t="str" cm="1">
        <f t="array" aca="1" ref="E7" ca="1">IFERROR(INDIRECT(Taula_ResumActivitats[[#This Row],[Pestanya]]&amp;"!F22"),"-")</f>
        <v>SEPBLAC</v>
      </c>
      <c r="F7" s="307" t="str" cm="1">
        <f t="array" aca="1" ref="F7" ca="1">IFERROR(INDIRECT(Taula_ResumActivitats[[#This Row],[Pestanya]]&amp;"!G233"),"-")</f>
        <v>BÀSIC</v>
      </c>
      <c r="G7" s="306" t="str" cm="1">
        <f t="array" aca="1" ref="G7" ca="1">IFERROR(IF(INDIRECT(Taula_ResumActivitats[[#This Row],[Pestanya]]&amp;"!M233")="",INDIRECT(Taula_ResumActivitats[[#This Row],[Pestanya]]&amp;"!G233"),INDIRECT(Taula_ResumActivitats[[#This Row],[Pestanya]]&amp;"!M233")),"-")</f>
        <v>BÀSIC</v>
      </c>
    </row>
    <row r="8" spans="2:7" x14ac:dyDescent="0.25">
      <c r="B8" s="237">
        <v>4</v>
      </c>
      <c r="C8" s="310" cm="1">
        <f t="array" aca="1" ref="C8" ca="1">IFERROR(INDIRECT(Taula_ResumActivitats[[#This Row],[Pestanya]]&amp;"!K10"),"-")</f>
        <v>0</v>
      </c>
      <c r="D8" s="311" cm="1">
        <f t="array" aca="1" ref="D8" ca="1">IFERROR(INDIRECT(Taula_ResumActivitats[[#This Row],[Pestanya]]&amp;"!F11"),"-")</f>
        <v>0</v>
      </c>
      <c r="E8" s="311" cm="1">
        <f t="array" aca="1" ref="E8" ca="1">IFERROR(INDIRECT(Taula_ResumActivitats[[#This Row],[Pestanya]]&amp;"!F22"),"-")</f>
        <v>0</v>
      </c>
      <c r="F8" s="307" t="str" cm="1">
        <f t="array" aca="1" ref="F8" ca="1">IFERROR(INDIRECT(Taula_ResumActivitats[[#This Row],[Pestanya]]&amp;"!G233"),"-")</f>
        <v>BÀSIC</v>
      </c>
      <c r="G8" s="306" t="str" cm="1">
        <f t="array" aca="1" ref="G8" ca="1">IFERROR(IF(INDIRECT(Taula_ResumActivitats[[#This Row],[Pestanya]]&amp;"!M233")="",INDIRECT(Taula_ResumActivitats[[#This Row],[Pestanya]]&amp;"!G233"),INDIRECT(Taula_ResumActivitats[[#This Row],[Pestanya]]&amp;"!M233")),"-")</f>
        <v>BÀSIC</v>
      </c>
    </row>
    <row r="9" spans="2:7" x14ac:dyDescent="0.25">
      <c r="B9" s="237">
        <v>5</v>
      </c>
      <c r="C9" s="310" cm="1">
        <f t="array" aca="1" ref="C9" ca="1">IFERROR(INDIRECT(Taula_ResumActivitats[[#This Row],[Pestanya]]&amp;"!K10"),"-")</f>
        <v>0</v>
      </c>
      <c r="D9" s="311" cm="1">
        <f t="array" aca="1" ref="D9" ca="1">IFERROR(INDIRECT(Taula_ResumActivitats[[#This Row],[Pestanya]]&amp;"!F11"),"-")</f>
        <v>0</v>
      </c>
      <c r="E9" s="311" cm="1">
        <f t="array" aca="1" ref="E9" ca="1">IFERROR(INDIRECT(Taula_ResumActivitats[[#This Row],[Pestanya]]&amp;"!F22"),"-")</f>
        <v>0</v>
      </c>
      <c r="F9" s="307" t="str" cm="1">
        <f t="array" aca="1" ref="F9" ca="1">IFERROR(INDIRECT(Taula_ResumActivitats[[#This Row],[Pestanya]]&amp;"!G233"),"-")</f>
        <v>BÀSIC</v>
      </c>
      <c r="G9" s="306" t="str" cm="1">
        <f t="array" aca="1" ref="G9" ca="1">IFERROR(IF(INDIRECT(Taula_ResumActivitats[[#This Row],[Pestanya]]&amp;"!M233")="",INDIRECT(Taula_ResumActivitats[[#This Row],[Pestanya]]&amp;"!G233"),INDIRECT(Taula_ResumActivitats[[#This Row],[Pestanya]]&amp;"!M233")),"-")</f>
        <v>BÀSIC</v>
      </c>
    </row>
    <row r="10" spans="2:7" x14ac:dyDescent="0.25">
      <c r="B10" s="237">
        <v>6</v>
      </c>
      <c r="C10" s="310" cm="1">
        <f t="array" aca="1" ref="C10" ca="1">IFERROR(INDIRECT(Taula_ResumActivitats[[#This Row],[Pestanya]]&amp;"!K10"),"-")</f>
        <v>0</v>
      </c>
      <c r="D10" s="311" cm="1">
        <f t="array" aca="1" ref="D10" ca="1">IFERROR(INDIRECT(Taula_ResumActivitats[[#This Row],[Pestanya]]&amp;"!F11"),"-")</f>
        <v>0</v>
      </c>
      <c r="E10" s="311" cm="1">
        <f t="array" aca="1" ref="E10" ca="1">IFERROR(INDIRECT(Taula_ResumActivitats[[#This Row],[Pestanya]]&amp;"!F22"),"-")</f>
        <v>0</v>
      </c>
      <c r="F10" s="307" t="str" cm="1">
        <f t="array" aca="1" ref="F10" ca="1">IFERROR(INDIRECT(Taula_ResumActivitats[[#This Row],[Pestanya]]&amp;"!G233"),"-")</f>
        <v>BÀSIC</v>
      </c>
      <c r="G10" s="306" t="str" cm="1">
        <f t="array" aca="1" ref="G10" ca="1">IFERROR(IF(INDIRECT(Taula_ResumActivitats[[#This Row],[Pestanya]]&amp;"!M233")="",INDIRECT(Taula_ResumActivitats[[#This Row],[Pestanya]]&amp;"!G233"),INDIRECT(Taula_ResumActivitats[[#This Row],[Pestanya]]&amp;"!M233")),"-")</f>
        <v>BÀSIC</v>
      </c>
    </row>
    <row r="11" spans="2:7" x14ac:dyDescent="0.25">
      <c r="B11" s="237">
        <v>7</v>
      </c>
      <c r="C11" s="310" cm="1">
        <f t="array" aca="1" ref="C11" ca="1">IFERROR(INDIRECT(Taula_ResumActivitats[[#This Row],[Pestanya]]&amp;"!K10"),"-")</f>
        <v>0</v>
      </c>
      <c r="D11" s="311" cm="1">
        <f t="array" aca="1" ref="D11" ca="1">IFERROR(INDIRECT(Taula_ResumActivitats[[#This Row],[Pestanya]]&amp;"!F11"),"-")</f>
        <v>0</v>
      </c>
      <c r="E11" s="311" cm="1">
        <f t="array" aca="1" ref="E11" ca="1">IFERROR(INDIRECT(Taula_ResumActivitats[[#This Row],[Pestanya]]&amp;"!F22"),"-")</f>
        <v>0</v>
      </c>
      <c r="F11" s="307" t="str" cm="1">
        <f t="array" aca="1" ref="F11" ca="1">IFERROR(INDIRECT(Taula_ResumActivitats[[#This Row],[Pestanya]]&amp;"!G233"),"-")</f>
        <v>BÀSIC</v>
      </c>
      <c r="G11" s="306" t="str" cm="1">
        <f t="array" aca="1" ref="G11" ca="1">IFERROR(IF(INDIRECT(Taula_ResumActivitats[[#This Row],[Pestanya]]&amp;"!M233")="",INDIRECT(Taula_ResumActivitats[[#This Row],[Pestanya]]&amp;"!G233"),INDIRECT(Taula_ResumActivitats[[#This Row],[Pestanya]]&amp;"!M233")),"-")</f>
        <v>BÀSIC</v>
      </c>
    </row>
    <row r="12" spans="2:7" x14ac:dyDescent="0.25">
      <c r="B12" s="237">
        <v>8</v>
      </c>
      <c r="C12" s="310" cm="1">
        <f t="array" aca="1" ref="C12" ca="1">IFERROR(INDIRECT(Taula_ResumActivitats[[#This Row],[Pestanya]]&amp;"!K10"),"-")</f>
        <v>0</v>
      </c>
      <c r="D12" s="311" cm="1">
        <f t="array" aca="1" ref="D12" ca="1">IFERROR(INDIRECT(Taula_ResumActivitats[[#This Row],[Pestanya]]&amp;"!F11"),"-")</f>
        <v>0</v>
      </c>
      <c r="E12" s="311" cm="1">
        <f t="array" aca="1" ref="E12" ca="1">IFERROR(INDIRECT(Taula_ResumActivitats[[#This Row],[Pestanya]]&amp;"!F22"),"-")</f>
        <v>0</v>
      </c>
      <c r="F12" s="307" t="str" cm="1">
        <f t="array" aca="1" ref="F12" ca="1">IFERROR(INDIRECT(Taula_ResumActivitats[[#This Row],[Pestanya]]&amp;"!G233"),"-")</f>
        <v>BÀSIC</v>
      </c>
      <c r="G12" s="306" t="str" cm="1">
        <f t="array" aca="1" ref="G12" ca="1">IFERROR(IF(INDIRECT(Taula_ResumActivitats[[#This Row],[Pestanya]]&amp;"!M233")="",INDIRECT(Taula_ResumActivitats[[#This Row],[Pestanya]]&amp;"!G233"),INDIRECT(Taula_ResumActivitats[[#This Row],[Pestanya]]&amp;"!M233")),"-")</f>
        <v>BÀSIC</v>
      </c>
    </row>
    <row r="13" spans="2:7" x14ac:dyDescent="0.25">
      <c r="B13" s="237">
        <v>9</v>
      </c>
      <c r="C13" s="310" cm="1">
        <f t="array" aca="1" ref="C13" ca="1">IFERROR(INDIRECT(Taula_ResumActivitats[[#This Row],[Pestanya]]&amp;"!K10"),"-")</f>
        <v>0</v>
      </c>
      <c r="D13" s="311" cm="1">
        <f t="array" aca="1" ref="D13" ca="1">IFERROR(INDIRECT(Taula_ResumActivitats[[#This Row],[Pestanya]]&amp;"!F11"),"-")</f>
        <v>0</v>
      </c>
      <c r="E13" s="311" cm="1">
        <f t="array" aca="1" ref="E13" ca="1">IFERROR(INDIRECT(Taula_ResumActivitats[[#This Row],[Pestanya]]&amp;"!F22"),"-")</f>
        <v>0</v>
      </c>
      <c r="F13" s="307" t="str" cm="1">
        <f t="array" aca="1" ref="F13" ca="1">IFERROR(INDIRECT(Taula_ResumActivitats[[#This Row],[Pestanya]]&amp;"!G233"),"-")</f>
        <v>BÀSIC</v>
      </c>
      <c r="G13" s="306" t="str" cm="1">
        <f t="array" aca="1" ref="G13" ca="1">IFERROR(IF(INDIRECT(Taula_ResumActivitats[[#This Row],[Pestanya]]&amp;"!M233")="",INDIRECT(Taula_ResumActivitats[[#This Row],[Pestanya]]&amp;"!G233"),INDIRECT(Taula_ResumActivitats[[#This Row],[Pestanya]]&amp;"!M233")),"-")</f>
        <v>BÀSIC</v>
      </c>
    </row>
    <row r="14" spans="2:7" x14ac:dyDescent="0.25">
      <c r="B14" s="195">
        <v>10</v>
      </c>
      <c r="C14" s="310" cm="1">
        <f t="array" aca="1" ref="C14" ca="1">IFERROR(INDIRECT(Taula_ResumActivitats[[#This Row],[Pestanya]]&amp;"!K10"),"-")</f>
        <v>0</v>
      </c>
      <c r="D14" s="311" cm="1">
        <f t="array" aca="1" ref="D14" ca="1">IFERROR(INDIRECT(Taula_ResumActivitats[[#This Row],[Pestanya]]&amp;"!F11"),"-")</f>
        <v>0</v>
      </c>
      <c r="E14" s="311" cm="1">
        <f t="array" aca="1" ref="E14" ca="1">IFERROR(INDIRECT(Taula_ResumActivitats[[#This Row],[Pestanya]]&amp;"!F22"),"-")</f>
        <v>0</v>
      </c>
      <c r="F14" s="307" t="str" cm="1">
        <f t="array" aca="1" ref="F14" ca="1">IFERROR(INDIRECT(Taula_ResumActivitats[[#This Row],[Pestanya]]&amp;"!G233"),"-")</f>
        <v>BÀSIC</v>
      </c>
      <c r="G14" s="306" t="str" cm="1">
        <f t="array" aca="1" ref="G14" ca="1">IFERROR(IF(INDIRECT(Taula_ResumActivitats[[#This Row],[Pestanya]]&amp;"!M233")="",INDIRECT(Taula_ResumActivitats[[#This Row],[Pestanya]]&amp;"!G233"),INDIRECT(Taula_ResumActivitats[[#This Row],[Pestanya]]&amp;"!M233")),"-")</f>
        <v>BÀSIC</v>
      </c>
    </row>
    <row r="15" spans="2:7" x14ac:dyDescent="0.25">
      <c r="B15" s="195">
        <v>11</v>
      </c>
      <c r="C15" s="310" cm="1">
        <f t="array" aca="1" ref="C15" ca="1">IFERROR(INDIRECT(Taula_ResumActivitats[[#This Row],[Pestanya]]&amp;"!K10"),"-")</f>
        <v>0</v>
      </c>
      <c r="D15" s="311" cm="1">
        <f t="array" aca="1" ref="D15" ca="1">IFERROR(INDIRECT(Taula_ResumActivitats[[#This Row],[Pestanya]]&amp;"!F11"),"-")</f>
        <v>0</v>
      </c>
      <c r="E15" s="311" cm="1">
        <f t="array" aca="1" ref="E15" ca="1">IFERROR(INDIRECT(Taula_ResumActivitats[[#This Row],[Pestanya]]&amp;"!F22"),"-")</f>
        <v>0</v>
      </c>
      <c r="F15" s="307" t="str" cm="1">
        <f t="array" aca="1" ref="F15" ca="1">IFERROR(INDIRECT(Taula_ResumActivitats[[#This Row],[Pestanya]]&amp;"!G233"),"-")</f>
        <v>BÀSIC</v>
      </c>
      <c r="G15" s="306" t="str" cm="1">
        <f t="array" aca="1" ref="G15" ca="1">IFERROR(IF(INDIRECT(Taula_ResumActivitats[[#This Row],[Pestanya]]&amp;"!M233")="",INDIRECT(Taula_ResumActivitats[[#This Row],[Pestanya]]&amp;"!G233"),INDIRECT(Taula_ResumActivitats[[#This Row],[Pestanya]]&amp;"!M233")),"-")</f>
        <v>BÀSIC</v>
      </c>
    </row>
    <row r="16" spans="2:7" x14ac:dyDescent="0.25">
      <c r="B16" s="237">
        <v>12</v>
      </c>
      <c r="C16" s="310" cm="1">
        <f t="array" aca="1" ref="C16" ca="1">IFERROR(INDIRECT(Taula_ResumActivitats[[#This Row],[Pestanya]]&amp;"!K10"),"-")</f>
        <v>0</v>
      </c>
      <c r="D16" s="311" cm="1">
        <f t="array" aca="1" ref="D16" ca="1">IFERROR(INDIRECT(Taula_ResumActivitats[[#This Row],[Pestanya]]&amp;"!F11"),"-")</f>
        <v>0</v>
      </c>
      <c r="E16" s="311" cm="1">
        <f t="array" aca="1" ref="E16" ca="1">IFERROR(INDIRECT(Taula_ResumActivitats[[#This Row],[Pestanya]]&amp;"!F22"),"-")</f>
        <v>0</v>
      </c>
      <c r="F16" s="307" t="str" cm="1">
        <f t="array" aca="1" ref="F16" ca="1">IFERROR(INDIRECT(Taula_ResumActivitats[[#This Row],[Pestanya]]&amp;"!G233"),"-")</f>
        <v>BÀSIC</v>
      </c>
      <c r="G16" s="306" t="str" cm="1">
        <f t="array" aca="1" ref="G16" ca="1">IFERROR(IF(INDIRECT(Taula_ResumActivitats[[#This Row],[Pestanya]]&amp;"!M233")="",INDIRECT(Taula_ResumActivitats[[#This Row],[Pestanya]]&amp;"!G233"),INDIRECT(Taula_ResumActivitats[[#This Row],[Pestanya]]&amp;"!M233")),"-")</f>
        <v>BÀSIC</v>
      </c>
    </row>
    <row r="17" spans="2:7" x14ac:dyDescent="0.25">
      <c r="B17" s="195">
        <v>13</v>
      </c>
      <c r="C17" s="310" cm="1">
        <f t="array" aca="1" ref="C17" ca="1">IFERROR(INDIRECT(Taula_ResumActivitats[[#This Row],[Pestanya]]&amp;"!K10"),"-")</f>
        <v>0</v>
      </c>
      <c r="D17" s="311" cm="1">
        <f t="array" aca="1" ref="D17" ca="1">IFERROR(INDIRECT(Taula_ResumActivitats[[#This Row],[Pestanya]]&amp;"!F11"),"-")</f>
        <v>0</v>
      </c>
      <c r="E17" s="311" cm="1">
        <f t="array" aca="1" ref="E17" ca="1">IFERROR(INDIRECT(Taula_ResumActivitats[[#This Row],[Pestanya]]&amp;"!F22"),"-")</f>
        <v>0</v>
      </c>
      <c r="F17" s="307" t="str" cm="1">
        <f t="array" aca="1" ref="F17" ca="1">IFERROR(INDIRECT(Taula_ResumActivitats[[#This Row],[Pestanya]]&amp;"!G233"),"-")</f>
        <v>BÀSIC</v>
      </c>
      <c r="G17" s="306" t="str" cm="1">
        <f t="array" aca="1" ref="G17" ca="1">IFERROR(IF(INDIRECT(Taula_ResumActivitats[[#This Row],[Pestanya]]&amp;"!M233")="",INDIRECT(Taula_ResumActivitats[[#This Row],[Pestanya]]&amp;"!G233"),INDIRECT(Taula_ResumActivitats[[#This Row],[Pestanya]]&amp;"!M233")),"-")</f>
        <v>BÀSIC</v>
      </c>
    </row>
    <row r="18" spans="2:7" x14ac:dyDescent="0.25">
      <c r="B18" s="195">
        <v>14</v>
      </c>
      <c r="C18" s="310" cm="1">
        <f t="array" aca="1" ref="C18" ca="1">IFERROR(INDIRECT(Taula_ResumActivitats[[#This Row],[Pestanya]]&amp;"!K10"),"-")</f>
        <v>0</v>
      </c>
      <c r="D18" s="311" cm="1">
        <f t="array" aca="1" ref="D18" ca="1">IFERROR(INDIRECT(Taula_ResumActivitats[[#This Row],[Pestanya]]&amp;"!F11"),"-")</f>
        <v>0</v>
      </c>
      <c r="E18" s="311" cm="1">
        <f t="array" aca="1" ref="E18" ca="1">IFERROR(INDIRECT(Taula_ResumActivitats[[#This Row],[Pestanya]]&amp;"!F22"),"-")</f>
        <v>0</v>
      </c>
      <c r="F18" s="307" t="str" cm="1">
        <f t="array" aca="1" ref="F18" ca="1">IFERROR(INDIRECT(Taula_ResumActivitats[[#This Row],[Pestanya]]&amp;"!G233"),"-")</f>
        <v>BÀSIC</v>
      </c>
      <c r="G18" s="306" t="str" cm="1">
        <f t="array" aca="1" ref="G18" ca="1">IFERROR(IF(INDIRECT(Taula_ResumActivitats[[#This Row],[Pestanya]]&amp;"!M233")="",INDIRECT(Taula_ResumActivitats[[#This Row],[Pestanya]]&amp;"!G233"),INDIRECT(Taula_ResumActivitats[[#This Row],[Pestanya]]&amp;"!M233")),"-")</f>
        <v>BÀSIC</v>
      </c>
    </row>
    <row r="19" spans="2:7" x14ac:dyDescent="0.25">
      <c r="B19" s="195">
        <v>15</v>
      </c>
      <c r="C19" s="310" cm="1">
        <f t="array" aca="1" ref="C19" ca="1">IFERROR(INDIRECT(Taula_ResumActivitats[[#This Row],[Pestanya]]&amp;"!K10"),"-")</f>
        <v>0</v>
      </c>
      <c r="D19" s="311" cm="1">
        <f t="array" aca="1" ref="D19" ca="1">IFERROR(INDIRECT(Taula_ResumActivitats[[#This Row],[Pestanya]]&amp;"!F11"),"-")</f>
        <v>0</v>
      </c>
      <c r="E19" s="311" cm="1">
        <f t="array" aca="1" ref="E19" ca="1">IFERROR(INDIRECT(Taula_ResumActivitats[[#This Row],[Pestanya]]&amp;"!F22"),"-")</f>
        <v>0</v>
      </c>
      <c r="F19" s="307" t="str" cm="1">
        <f t="array" aca="1" ref="F19" ca="1">IFERROR(INDIRECT(Taula_ResumActivitats[[#This Row],[Pestanya]]&amp;"!G233"),"-")</f>
        <v>BÀSIC</v>
      </c>
      <c r="G19" s="306" t="str" cm="1">
        <f t="array" aca="1" ref="G19" ca="1">IFERROR(IF(INDIRECT(Taula_ResumActivitats[[#This Row],[Pestanya]]&amp;"!M233")="",INDIRECT(Taula_ResumActivitats[[#This Row],[Pestanya]]&amp;"!G233"),INDIRECT(Taula_ResumActivitats[[#This Row],[Pestanya]]&amp;"!M233")),"-")</f>
        <v>BÀSIC</v>
      </c>
    </row>
    <row r="20" spans="2:7" x14ac:dyDescent="0.25">
      <c r="B20" s="195">
        <v>16</v>
      </c>
      <c r="C20" s="310" cm="1">
        <f t="array" aca="1" ref="C20" ca="1">IFERROR(INDIRECT(Taula_ResumActivitats[[#This Row],[Pestanya]]&amp;"!K10"),"-")</f>
        <v>0</v>
      </c>
      <c r="D20" s="311" cm="1">
        <f t="array" aca="1" ref="D20" ca="1">IFERROR(INDIRECT(Taula_ResumActivitats[[#This Row],[Pestanya]]&amp;"!F11"),"-")</f>
        <v>0</v>
      </c>
      <c r="E20" s="311" cm="1">
        <f t="array" aca="1" ref="E20" ca="1">IFERROR(INDIRECT(Taula_ResumActivitats[[#This Row],[Pestanya]]&amp;"!F22"),"-")</f>
        <v>0</v>
      </c>
      <c r="F20" s="307" t="str" cm="1">
        <f t="array" aca="1" ref="F20" ca="1">IFERROR(INDIRECT(Taula_ResumActivitats[[#This Row],[Pestanya]]&amp;"!G233"),"-")</f>
        <v>BÀSIC</v>
      </c>
      <c r="G20" s="306" t="str" cm="1">
        <f t="array" aca="1" ref="G20" ca="1">IFERROR(IF(INDIRECT(Taula_ResumActivitats[[#This Row],[Pestanya]]&amp;"!M233")="",INDIRECT(Taula_ResumActivitats[[#This Row],[Pestanya]]&amp;"!G233"),INDIRECT(Taula_ResumActivitats[[#This Row],[Pestanya]]&amp;"!M233")),"-")</f>
        <v>BÀSIC</v>
      </c>
    </row>
    <row r="21" spans="2:7" x14ac:dyDescent="0.25">
      <c r="B21" s="195">
        <v>17</v>
      </c>
      <c r="C21" s="310" cm="1">
        <f t="array" aca="1" ref="C21" ca="1">IFERROR(INDIRECT(Taula_ResumActivitats[[#This Row],[Pestanya]]&amp;"!K10"),"-")</f>
        <v>0</v>
      </c>
      <c r="D21" s="311" cm="1">
        <f t="array" aca="1" ref="D21" ca="1">IFERROR(INDIRECT(Taula_ResumActivitats[[#This Row],[Pestanya]]&amp;"!F11"),"-")</f>
        <v>0</v>
      </c>
      <c r="E21" s="311" cm="1">
        <f t="array" aca="1" ref="E21" ca="1">IFERROR(INDIRECT(Taula_ResumActivitats[[#This Row],[Pestanya]]&amp;"!F22"),"-")</f>
        <v>0</v>
      </c>
      <c r="F21" s="307" t="str" cm="1">
        <f t="array" aca="1" ref="F21" ca="1">IFERROR(INDIRECT(Taula_ResumActivitats[[#This Row],[Pestanya]]&amp;"!G233"),"-")</f>
        <v>BÀSIC</v>
      </c>
      <c r="G21" s="306" t="str" cm="1">
        <f t="array" aca="1" ref="G21" ca="1">IFERROR(IF(INDIRECT(Taula_ResumActivitats[[#This Row],[Pestanya]]&amp;"!M233")="",INDIRECT(Taula_ResumActivitats[[#This Row],[Pestanya]]&amp;"!G233"),INDIRECT(Taula_ResumActivitats[[#This Row],[Pestanya]]&amp;"!M233")),"-")</f>
        <v>BÀSIC</v>
      </c>
    </row>
    <row r="22" spans="2:7" x14ac:dyDescent="0.25">
      <c r="B22" s="195">
        <v>18</v>
      </c>
      <c r="C22" s="310" cm="1">
        <f t="array" aca="1" ref="C22" ca="1">IFERROR(INDIRECT(Taula_ResumActivitats[[#This Row],[Pestanya]]&amp;"!K10"),"-")</f>
        <v>0</v>
      </c>
      <c r="D22" s="311" cm="1">
        <f t="array" aca="1" ref="D22" ca="1">IFERROR(INDIRECT(Taula_ResumActivitats[[#This Row],[Pestanya]]&amp;"!F11"),"-")</f>
        <v>0</v>
      </c>
      <c r="E22" s="311" cm="1">
        <f t="array" aca="1" ref="E22" ca="1">IFERROR(INDIRECT(Taula_ResumActivitats[[#This Row],[Pestanya]]&amp;"!F22"),"-")</f>
        <v>0</v>
      </c>
      <c r="F22" s="307" t="str" cm="1">
        <f t="array" aca="1" ref="F22" ca="1">IFERROR(INDIRECT(Taula_ResumActivitats[[#This Row],[Pestanya]]&amp;"!G233"),"-")</f>
        <v>BÀSIC</v>
      </c>
      <c r="G22" s="306" t="str" cm="1">
        <f t="array" aca="1" ref="G22" ca="1">IFERROR(IF(INDIRECT(Taula_ResumActivitats[[#This Row],[Pestanya]]&amp;"!M233")="",INDIRECT(Taula_ResumActivitats[[#This Row],[Pestanya]]&amp;"!G233"),INDIRECT(Taula_ResumActivitats[[#This Row],[Pestanya]]&amp;"!M233")),"-")</f>
        <v>BÀSIC</v>
      </c>
    </row>
    <row r="23" spans="2:7" x14ac:dyDescent="0.25">
      <c r="B23" s="195">
        <v>19</v>
      </c>
      <c r="C23" s="310" cm="1">
        <f t="array" aca="1" ref="C23" ca="1">IFERROR(INDIRECT(Taula_ResumActivitats[[#This Row],[Pestanya]]&amp;"!K10"),"-")</f>
        <v>0</v>
      </c>
      <c r="D23" s="311" cm="1">
        <f t="array" aca="1" ref="D23" ca="1">IFERROR(INDIRECT(Taula_ResumActivitats[[#This Row],[Pestanya]]&amp;"!F11"),"-")</f>
        <v>0</v>
      </c>
      <c r="E23" s="311" cm="1">
        <f t="array" aca="1" ref="E23" ca="1">IFERROR(INDIRECT(Taula_ResumActivitats[[#This Row],[Pestanya]]&amp;"!F22"),"-")</f>
        <v>0</v>
      </c>
      <c r="F23" s="307" t="str" cm="1">
        <f t="array" aca="1" ref="F23" ca="1">IFERROR(INDIRECT(Taula_ResumActivitats[[#This Row],[Pestanya]]&amp;"!G233"),"-")</f>
        <v>BÀSIC</v>
      </c>
      <c r="G23" s="306" t="str" cm="1">
        <f t="array" aca="1" ref="G23" ca="1">IFERROR(IF(INDIRECT(Taula_ResumActivitats[[#This Row],[Pestanya]]&amp;"!M233")="",INDIRECT(Taula_ResumActivitats[[#This Row],[Pestanya]]&amp;"!G233"),INDIRECT(Taula_ResumActivitats[[#This Row],[Pestanya]]&amp;"!M233")),"-")</f>
        <v>BÀSIC</v>
      </c>
    </row>
    <row r="24" spans="2:7" x14ac:dyDescent="0.25">
      <c r="B24" s="195">
        <v>20</v>
      </c>
      <c r="C24" s="310" cm="1">
        <f t="array" aca="1" ref="C24" ca="1">IFERROR(INDIRECT(Taula_ResumActivitats[[#This Row],[Pestanya]]&amp;"!K10"),"-")</f>
        <v>0</v>
      </c>
      <c r="D24" s="311" cm="1">
        <f t="array" aca="1" ref="D24" ca="1">IFERROR(INDIRECT(Taula_ResumActivitats[[#This Row],[Pestanya]]&amp;"!F11"),"-")</f>
        <v>0</v>
      </c>
      <c r="E24" s="311" cm="1">
        <f t="array" aca="1" ref="E24" ca="1">IFERROR(INDIRECT(Taula_ResumActivitats[[#This Row],[Pestanya]]&amp;"!F22"),"-")</f>
        <v>0</v>
      </c>
      <c r="F24" s="307" t="str" cm="1">
        <f t="array" aca="1" ref="F24" ca="1">IFERROR(INDIRECT(Taula_ResumActivitats[[#This Row],[Pestanya]]&amp;"!G233"),"-")</f>
        <v>BÀSIC</v>
      </c>
      <c r="G24" s="306" t="str" cm="1">
        <f t="array" aca="1" ref="G24" ca="1">IFERROR(IF(INDIRECT(Taula_ResumActivitats[[#This Row],[Pestanya]]&amp;"!M233")="",INDIRECT(Taula_ResumActivitats[[#This Row],[Pestanya]]&amp;"!G233"),INDIRECT(Taula_ResumActivitats[[#This Row],[Pestanya]]&amp;"!M233")),"-")</f>
        <v>BÀSIC</v>
      </c>
    </row>
    <row r="25" spans="2:7" x14ac:dyDescent="0.25">
      <c r="B25" s="195" t="s">
        <v>479</v>
      </c>
      <c r="C25" s="310" cm="1">
        <f t="array" aca="1" ref="C25" ca="1">IFERROR(INDIRECT(Taula_ResumActivitats[[#This Row],[Pestanya]]&amp;"!K10"),"-")</f>
        <v>0</v>
      </c>
      <c r="D25" s="311" cm="1">
        <f t="array" aca="1" ref="D25" ca="1">IFERROR(INDIRECT(Taula_ResumActivitats[[#This Row],[Pestanya]]&amp;"!F11"),"-")</f>
        <v>0</v>
      </c>
      <c r="E25" s="311" cm="1">
        <f t="array" aca="1" ref="E25" ca="1">IFERROR(INDIRECT(Taula_ResumActivitats[[#This Row],[Pestanya]]&amp;"!F22"),"-")</f>
        <v>0</v>
      </c>
      <c r="F25" s="307" t="str" cm="1">
        <f t="array" aca="1" ref="F25" ca="1">IFERROR(INDIRECT(Taula_ResumActivitats[[#This Row],[Pestanya]]&amp;"!G233"),"-")</f>
        <v>BÀSIC</v>
      </c>
      <c r="G25" s="306" t="str" cm="1">
        <f t="array" aca="1" ref="G25" ca="1">IFERROR(IF(INDIRECT(Taula_ResumActivitats[[#This Row],[Pestanya]]&amp;"!M233")="",INDIRECT(Taula_ResumActivitats[[#This Row],[Pestanya]]&amp;"!G233"),INDIRECT(Taula_ResumActivitats[[#This Row],[Pestanya]]&amp;"!M233")),"-")</f>
        <v>BÀSIC</v>
      </c>
    </row>
    <row r="26" spans="2:7" x14ac:dyDescent="0.25">
      <c r="B26" s="195">
        <v>22</v>
      </c>
      <c r="C26" s="310" cm="1">
        <f t="array" aca="1" ref="C26" ca="1">IFERROR(INDIRECT(Taula_ResumActivitats[[#This Row],[Pestanya]]&amp;"!K10"),"-")</f>
        <v>0</v>
      </c>
      <c r="D26" s="311" cm="1">
        <f t="array" aca="1" ref="D26" ca="1">IFERROR(INDIRECT(Taula_ResumActivitats[[#This Row],[Pestanya]]&amp;"!F11"),"-")</f>
        <v>0</v>
      </c>
      <c r="E26" s="311" cm="1">
        <f t="array" aca="1" ref="E26" ca="1">IFERROR(INDIRECT(Taula_ResumActivitats[[#This Row],[Pestanya]]&amp;"!F22"),"-")</f>
        <v>0</v>
      </c>
      <c r="F26" s="307" t="str" cm="1">
        <f t="array" aca="1" ref="F26" ca="1">IFERROR(INDIRECT(Taula_ResumActivitats[[#This Row],[Pestanya]]&amp;"!G233"),"-")</f>
        <v>BÀSIC</v>
      </c>
      <c r="G26" s="306" t="str" cm="1">
        <f t="array" aca="1" ref="G26" ca="1">IFERROR(IF(INDIRECT(Taula_ResumActivitats[[#This Row],[Pestanya]]&amp;"!M233")="",INDIRECT(Taula_ResumActivitats[[#This Row],[Pestanya]]&amp;"!G233"),INDIRECT(Taula_ResumActivitats[[#This Row],[Pestanya]]&amp;"!M233")),"-")</f>
        <v>BÀSIC</v>
      </c>
    </row>
    <row r="27" spans="2:7" x14ac:dyDescent="0.25">
      <c r="B27" s="195">
        <v>23</v>
      </c>
      <c r="C27" s="310" cm="1">
        <f t="array" aca="1" ref="C27" ca="1">IFERROR(INDIRECT(Taula_ResumActivitats[[#This Row],[Pestanya]]&amp;"!K10"),"-")</f>
        <v>0</v>
      </c>
      <c r="D27" s="311" cm="1">
        <f t="array" aca="1" ref="D27" ca="1">IFERROR(INDIRECT(Taula_ResumActivitats[[#This Row],[Pestanya]]&amp;"!F11"),"-")</f>
        <v>0</v>
      </c>
      <c r="E27" s="311" cm="1">
        <f t="array" aca="1" ref="E27" ca="1">IFERROR(INDIRECT(Taula_ResumActivitats[[#This Row],[Pestanya]]&amp;"!F22"),"-")</f>
        <v>0</v>
      </c>
      <c r="F27" s="307" t="str" cm="1">
        <f t="array" aca="1" ref="F27" ca="1">IFERROR(INDIRECT(Taula_ResumActivitats[[#This Row],[Pestanya]]&amp;"!G233"),"-")</f>
        <v>BÀSIC</v>
      </c>
      <c r="G27" s="306" t="str" cm="1">
        <f t="array" aca="1" ref="G27" ca="1">IFERROR(IF(INDIRECT(Taula_ResumActivitats[[#This Row],[Pestanya]]&amp;"!M233")="",INDIRECT(Taula_ResumActivitats[[#This Row],[Pestanya]]&amp;"!G233"),INDIRECT(Taula_ResumActivitats[[#This Row],[Pestanya]]&amp;"!M233")),"-")</f>
        <v>BÀSIC</v>
      </c>
    </row>
    <row r="28" spans="2:7" x14ac:dyDescent="0.25">
      <c r="B28" s="237">
        <v>24</v>
      </c>
      <c r="C28" s="310" cm="1">
        <f t="array" aca="1" ref="C28" ca="1">IFERROR(INDIRECT(Taula_ResumActivitats[[#This Row],[Pestanya]]&amp;"!K10"),"-")</f>
        <v>0</v>
      </c>
      <c r="D28" s="311" cm="1">
        <f t="array" aca="1" ref="D28" ca="1">IFERROR(INDIRECT(Taula_ResumActivitats[[#This Row],[Pestanya]]&amp;"!F11"),"-")</f>
        <v>0</v>
      </c>
      <c r="E28" s="311" cm="1">
        <f t="array" aca="1" ref="E28" ca="1">IFERROR(INDIRECT(Taula_ResumActivitats[[#This Row],[Pestanya]]&amp;"!F22"),"-")</f>
        <v>0</v>
      </c>
      <c r="F28" s="307" t="str" cm="1">
        <f t="array" aca="1" ref="F28" ca="1">IFERROR(INDIRECT(Taula_ResumActivitats[[#This Row],[Pestanya]]&amp;"!G233"),"-")</f>
        <v>BÀSIC</v>
      </c>
      <c r="G28" s="306" t="str" cm="1">
        <f t="array" aca="1" ref="G28" ca="1">IFERROR(IF(INDIRECT(Taula_ResumActivitats[[#This Row],[Pestanya]]&amp;"!M233")="",INDIRECT(Taula_ResumActivitats[[#This Row],[Pestanya]]&amp;"!G233"),INDIRECT(Taula_ResumActivitats[[#This Row],[Pestanya]]&amp;"!M233")),"-")</f>
        <v>BÀSIC</v>
      </c>
    </row>
    <row r="29" spans="2:7" x14ac:dyDescent="0.25">
      <c r="B29" s="238">
        <v>25</v>
      </c>
      <c r="C29" s="310" cm="1">
        <f t="array" aca="1" ref="C29" ca="1">IFERROR(INDIRECT(Taula_ResumActivitats[[#This Row],[Pestanya]]&amp;"!K10"),"-")</f>
        <v>0</v>
      </c>
      <c r="D29" s="311" cm="1">
        <f t="array" aca="1" ref="D29" ca="1">IFERROR(INDIRECT(Taula_ResumActivitats[[#This Row],[Pestanya]]&amp;"!F11"),"-")</f>
        <v>0</v>
      </c>
      <c r="E29" s="311" cm="1">
        <f t="array" aca="1" ref="E29" ca="1">IFERROR(INDIRECT(Taula_ResumActivitats[[#This Row],[Pestanya]]&amp;"!F22"),"-")</f>
        <v>0</v>
      </c>
      <c r="F29" s="307" t="str" cm="1">
        <f t="array" aca="1" ref="F29" ca="1">IFERROR(INDIRECT(Taula_ResumActivitats[[#This Row],[Pestanya]]&amp;"!G233"),"-")</f>
        <v>BÀSIC</v>
      </c>
      <c r="G29" s="306" t="str" cm="1">
        <f t="array" aca="1" ref="G29" ca="1">IFERROR(IF(INDIRECT(Taula_ResumActivitats[[#This Row],[Pestanya]]&amp;"!M233")="",INDIRECT(Taula_ResumActivitats[[#This Row],[Pestanya]]&amp;"!G233"),INDIRECT(Taula_ResumActivitats[[#This Row],[Pestanya]]&amp;"!M233")),"-")</f>
        <v>BÀSIC</v>
      </c>
    </row>
    <row r="30" spans="2:7" ht="24.4" customHeight="1" x14ac:dyDescent="0.25"/>
    <row r="31" spans="2:7" ht="24.4" customHeight="1" x14ac:dyDescent="0.25"/>
    <row r="32" spans="2:7" ht="25.5" customHeight="1" x14ac:dyDescent="0.25">
      <c r="B32" s="346" t="s">
        <v>518</v>
      </c>
      <c r="C32" s="347"/>
      <c r="D32" s="347"/>
      <c r="E32" s="347"/>
      <c r="F32" s="348"/>
    </row>
    <row r="33" spans="2:6" ht="25.5" customHeight="1" x14ac:dyDescent="0.25">
      <c r="B33" s="349"/>
      <c r="C33" s="350"/>
      <c r="D33" s="350"/>
      <c r="E33" s="350"/>
      <c r="F33" s="351"/>
    </row>
    <row r="34" spans="2:6" ht="25.5" customHeight="1" x14ac:dyDescent="0.25">
      <c r="B34" s="349"/>
      <c r="C34" s="350"/>
      <c r="D34" s="350"/>
      <c r="E34" s="350"/>
      <c r="F34" s="351"/>
    </row>
    <row r="35" spans="2:6" ht="25.5" customHeight="1" x14ac:dyDescent="0.25">
      <c r="B35" s="349"/>
      <c r="C35" s="350"/>
      <c r="D35" s="350"/>
      <c r="E35" s="350"/>
      <c r="F35" s="351"/>
    </row>
    <row r="36" spans="2:6" ht="25.5" customHeight="1" x14ac:dyDescent="0.25">
      <c r="B36" s="349"/>
      <c r="C36" s="350"/>
      <c r="D36" s="350"/>
      <c r="E36" s="350"/>
      <c r="F36" s="351"/>
    </row>
    <row r="37" spans="2:6" ht="25.5" customHeight="1" x14ac:dyDescent="0.25">
      <c r="B37" s="349"/>
      <c r="C37" s="350"/>
      <c r="D37" s="350"/>
      <c r="E37" s="350"/>
      <c r="F37" s="351"/>
    </row>
    <row r="38" spans="2:6" ht="25.5" customHeight="1" x14ac:dyDescent="0.25">
      <c r="B38" s="349"/>
      <c r="C38" s="350"/>
      <c r="D38" s="350"/>
      <c r="E38" s="350"/>
      <c r="F38" s="351"/>
    </row>
    <row r="39" spans="2:6" ht="19.5" customHeight="1" x14ac:dyDescent="0.25">
      <c r="B39" s="349"/>
      <c r="C39" s="350"/>
      <c r="D39" s="350"/>
      <c r="E39" s="350"/>
      <c r="F39" s="351"/>
    </row>
    <row r="40" spans="2:6" ht="18" customHeight="1" x14ac:dyDescent="0.25">
      <c r="B40" s="352"/>
      <c r="C40" s="353"/>
      <c r="D40" s="353"/>
      <c r="E40" s="353"/>
      <c r="F40" s="354"/>
    </row>
  </sheetData>
  <sheetProtection algorithmName="SHA-512" hashValue="gA73gxYPgbWvR42870fK6xoBaOGJQj4UDFTIVSfJIRbhoVY2whL19cnTZz6nCZsY9TgkWpFGh5JqlCBcpx2XKA==" saltValue="djy2dC8UcFnjmAM3XZoNNA==" spinCount="100000" sheet="1" objects="1" scenarios="1" formatRows="0" insertRows="0" deleteRows="0" sort="0" autoFilter="0"/>
  <mergeCells count="1">
    <mergeCell ref="B32:F40"/>
  </mergeCells>
  <conditionalFormatting sqref="F1:F31 F41:F1048576">
    <cfRule type="cellIs" dxfId="15" priority="4" operator="equal">
      <formula>"ALT"</formula>
    </cfRule>
    <cfRule type="cellIs" dxfId="14" priority="5" operator="equal">
      <formula>"MITJÀ"</formula>
    </cfRule>
    <cfRule type="cellIs" dxfId="13" priority="6" operator="equal">
      <formula>"BÀSIC"</formula>
    </cfRule>
  </conditionalFormatting>
  <conditionalFormatting sqref="G1:G1048576">
    <cfRule type="cellIs" dxfId="12" priority="1" operator="equal">
      <formula>"ALT"</formula>
    </cfRule>
    <cfRule type="cellIs" dxfId="11" priority="2" operator="equal">
      <formula>"MITJÀ"</formula>
    </cfRule>
    <cfRule type="cellIs" dxfId="10" priority="3" operator="equal">
      <formula>"BÀSIC"</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rRAT">
                <anchor moveWithCells="1" sizeWithCells="1">
                  <from>
                    <xdr:col>6</xdr:col>
                    <xdr:colOff>228600</xdr:colOff>
                    <xdr:row>33</xdr:row>
                    <xdr:rowOff>95250</xdr:rowOff>
                  </from>
                  <to>
                    <xdr:col>6</xdr:col>
                    <xdr:colOff>1390650</xdr:colOff>
                    <xdr:row>36</xdr:row>
                    <xdr:rowOff>247650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C607E-370E-4480-9680-8177C9F83045}">
  <sheetPr codeName="Full1">
    <tabColor rgb="FFC00000"/>
  </sheetPr>
  <dimension ref="A1:AE236"/>
  <sheetViews>
    <sheetView tabSelected="1" topLeftCell="B1" zoomScale="110" zoomScaleNormal="110" workbookViewId="0">
      <pane ySplit="6" topLeftCell="A32" activePane="bottomLeft" state="frozen"/>
      <selection activeCell="M43" sqref="M43:N50"/>
      <selection pane="bottomLeft" activeCell="I33" sqref="I33:J41"/>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t="s">
        <v>541</v>
      </c>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t="s">
        <v>8</v>
      </c>
      <c r="D26" s="101" t="s">
        <v>15</v>
      </c>
      <c r="E26" s="296"/>
      <c r="F26" s="102" t="s">
        <v>16</v>
      </c>
      <c r="G26" s="332"/>
      <c r="H26" s="102" t="s">
        <v>17</v>
      </c>
      <c r="I26" s="296"/>
      <c r="J26" s="102" t="s">
        <v>18</v>
      </c>
      <c r="K26" s="296"/>
      <c r="L26" s="102" t="s">
        <v>19</v>
      </c>
      <c r="M26" s="29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3</v>
      </c>
      <c r="Z26" s="12" t="s">
        <v>9</v>
      </c>
      <c r="AA26" s="100"/>
      <c r="AB26" s="100"/>
      <c r="AC26" s="100"/>
      <c r="AD26" s="100"/>
      <c r="AE26" s="100"/>
    </row>
    <row r="27" spans="1:31" ht="15" customHeight="1" x14ac:dyDescent="0.25">
      <c r="A27" s="100"/>
      <c r="B27" s="586"/>
      <c r="C27" s="286" t="s">
        <v>8</v>
      </c>
      <c r="D27" s="106" t="s">
        <v>21</v>
      </c>
      <c r="E27" s="296"/>
      <c r="F27" s="102" t="s">
        <v>22</v>
      </c>
      <c r="G27" s="332"/>
      <c r="H27" s="102" t="s">
        <v>23</v>
      </c>
      <c r="I27" s="296"/>
      <c r="J27" s="102" t="s">
        <v>24</v>
      </c>
      <c r="K27" s="296"/>
      <c r="L27" s="303" t="s">
        <v>25</v>
      </c>
      <c r="M27" s="29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296"/>
      <c r="F28" s="108" t="s">
        <v>28</v>
      </c>
      <c r="G28" s="332"/>
      <c r="H28" s="102" t="s">
        <v>29</v>
      </c>
      <c r="I28" s="296"/>
      <c r="J28" s="102" t="s">
        <v>30</v>
      </c>
      <c r="K28" s="296"/>
      <c r="L28" s="102" t="s">
        <v>409</v>
      </c>
      <c r="M28" s="296"/>
      <c r="N28" s="103" t="s">
        <v>31</v>
      </c>
      <c r="O28" s="107"/>
      <c r="P28" s="94" t="s">
        <v>203</v>
      </c>
      <c r="Q28" s="95" t="s">
        <v>202</v>
      </c>
      <c r="R28" s="96" t="str">
        <f>IF(E38="X","ALT","BÀSIC")</f>
        <v>BÀSIC</v>
      </c>
      <c r="S28" s="97">
        <f>IF(R28="ALT",3,IF(R28="MITJÀ",2,IF(R28="BÀSIC",1,"")))</f>
        <v>1</v>
      </c>
      <c r="T28" s="105"/>
      <c r="U28" s="109"/>
      <c r="V28" s="105"/>
      <c r="W28" s="105"/>
      <c r="X28" s="105"/>
      <c r="Y28" s="100">
        <f>COUNTIF('2'!G26:G37,"X")</f>
        <v>6</v>
      </c>
      <c r="Z28" s="12" t="s">
        <v>11</v>
      </c>
      <c r="AA28" s="100"/>
      <c r="AB28" s="100"/>
      <c r="AC28" s="100"/>
      <c r="AD28" s="100"/>
      <c r="AE28" s="100"/>
    </row>
    <row r="29" spans="1:31" ht="15" customHeight="1" x14ac:dyDescent="0.25">
      <c r="A29" s="100"/>
      <c r="B29" s="586"/>
      <c r="C29" s="296"/>
      <c r="D29" s="101" t="s">
        <v>32</v>
      </c>
      <c r="E29" s="296"/>
      <c r="F29" s="102" t="s">
        <v>33</v>
      </c>
      <c r="G29" s="332"/>
      <c r="H29" s="102" t="s">
        <v>34</v>
      </c>
      <c r="I29" s="296"/>
      <c r="J29" s="102" t="s">
        <v>35</v>
      </c>
      <c r="K29" s="29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296"/>
      <c r="F30" s="102" t="s">
        <v>39</v>
      </c>
      <c r="G30" s="332"/>
      <c r="H30" s="102" t="s">
        <v>40</v>
      </c>
      <c r="I30" s="29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296"/>
      <c r="F31" s="102" t="s">
        <v>44</v>
      </c>
      <c r="G31" s="332"/>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t="s">
        <v>8</v>
      </c>
      <c r="D32" s="101" t="s">
        <v>47</v>
      </c>
      <c r="E32" s="296"/>
      <c r="F32" s="102" t="s">
        <v>48</v>
      </c>
      <c r="G32" s="332"/>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296"/>
      <c r="F33" s="115" t="s">
        <v>52</v>
      </c>
      <c r="G33" s="332"/>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296"/>
      <c r="F34" s="115" t="s">
        <v>56</v>
      </c>
      <c r="G34" s="332"/>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296"/>
      <c r="F35" s="102" t="s">
        <v>60</v>
      </c>
      <c r="G35" s="332"/>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296"/>
      <c r="F36" s="115" t="s">
        <v>63</v>
      </c>
      <c r="G36" s="332"/>
      <c r="H36" s="545" t="s">
        <v>64</v>
      </c>
      <c r="I36" s="426"/>
      <c r="J36" s="426"/>
      <c r="K36" s="426"/>
      <c r="L36" s="426"/>
      <c r="M36" s="426"/>
      <c r="N36" s="546"/>
      <c r="O36" s="112"/>
      <c r="P36" s="112"/>
      <c r="Q36" s="114"/>
      <c r="R36" s="112"/>
      <c r="S36" s="112"/>
      <c r="T36" s="112"/>
      <c r="U36" s="113"/>
      <c r="V36" s="112"/>
      <c r="W36" s="112"/>
      <c r="X36" s="112"/>
      <c r="Y36" s="100">
        <f>M43</f>
        <v>3</v>
      </c>
      <c r="Z36" s="12" t="s">
        <v>65</v>
      </c>
      <c r="AA36" s="100"/>
      <c r="AB36" s="100"/>
      <c r="AC36" s="100"/>
      <c r="AD36" s="100"/>
      <c r="AE36" s="100"/>
    </row>
    <row r="37" spans="1:31" ht="15" customHeight="1" x14ac:dyDescent="0.25">
      <c r="A37" s="100"/>
      <c r="B37" s="586"/>
      <c r="C37" s="286"/>
      <c r="D37" s="101" t="s">
        <v>66</v>
      </c>
      <c r="E37" s="296"/>
      <c r="F37" s="116" t="s">
        <v>67</v>
      </c>
      <c r="G37" s="332"/>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29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00"/>
      <c r="F43" s="121" t="s">
        <v>72</v>
      </c>
      <c r="G43" s="296"/>
      <c r="H43" s="122" t="s">
        <v>73</v>
      </c>
      <c r="I43" s="296"/>
      <c r="J43" s="122" t="s">
        <v>74</v>
      </c>
      <c r="K43" s="296"/>
      <c r="L43" s="281"/>
      <c r="M43" s="535">
        <f>COUNTIF(E26:E50,"X")+COUNTIF(I26:I50,"X")+COUNTIF(K26:K50,"X")+COUNTIF(G38:G50,"X")+COUNTIF(M26:M41,"X")+COUNTIF(C26:C50,"X")</f>
        <v>3</v>
      </c>
      <c r="N43" s="536"/>
      <c r="O43" s="123"/>
      <c r="P43" s="123"/>
      <c r="Q43" s="124"/>
      <c r="R43" s="123"/>
      <c r="S43" s="123"/>
      <c r="T43" s="123"/>
      <c r="U43" s="125"/>
      <c r="V43" s="123"/>
      <c r="W43" s="123"/>
      <c r="X43" s="123"/>
    </row>
    <row r="44" spans="1:31" ht="17.649999999999999" customHeight="1" x14ac:dyDescent="0.25">
      <c r="B44" s="586"/>
      <c r="C44" s="286"/>
      <c r="D44" s="122" t="s">
        <v>75</v>
      </c>
      <c r="E44" s="296"/>
      <c r="F44" s="122" t="s">
        <v>76</v>
      </c>
      <c r="G44" s="296"/>
      <c r="H44" s="122" t="s">
        <v>77</v>
      </c>
      <c r="I44" s="296"/>
      <c r="J44" s="122" t="s">
        <v>78</v>
      </c>
      <c r="K44" s="29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296"/>
      <c r="F45" s="108" t="s">
        <v>80</v>
      </c>
      <c r="G45" s="296"/>
      <c r="H45" s="108" t="s">
        <v>81</v>
      </c>
      <c r="I45" s="296"/>
      <c r="J45" s="127" t="s">
        <v>82</v>
      </c>
      <c r="K45" s="29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296"/>
      <c r="F46" s="128" t="s">
        <v>84</v>
      </c>
      <c r="G46" s="296"/>
      <c r="H46" s="108" t="s">
        <v>85</v>
      </c>
      <c r="I46" s="296"/>
      <c r="J46" s="108" t="s">
        <v>86</v>
      </c>
      <c r="K46" s="29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296"/>
      <c r="F47" s="128" t="s">
        <v>88</v>
      </c>
      <c r="G47" s="424"/>
      <c r="H47" s="424"/>
      <c r="I47" s="426"/>
      <c r="J47" s="426"/>
      <c r="K47" s="29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29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29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29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t="s">
        <v>537</v>
      </c>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t="s">
        <v>538</v>
      </c>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t="s">
        <v>538</v>
      </c>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Sí</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ALT</v>
      </c>
      <c r="S57" s="97">
        <f>IF(R57="ALT",3,IF(R57="MITJÀ",2,IF(R57="BÀSIC",1,"")))</f>
        <v>3</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296"/>
      <c r="H59" s="102" t="s">
        <v>97</v>
      </c>
      <c r="I59" s="296" t="s">
        <v>8</v>
      </c>
      <c r="J59" s="133" t="s">
        <v>98</v>
      </c>
      <c r="K59" s="296" t="s">
        <v>8</v>
      </c>
      <c r="L59" s="554" t="s">
        <v>99</v>
      </c>
      <c r="M59" s="554"/>
      <c r="N59" s="555"/>
      <c r="O59" s="134"/>
      <c r="P59" s="134"/>
      <c r="Q59" s="135"/>
      <c r="R59" s="136"/>
      <c r="S59" s="137"/>
      <c r="T59" s="134"/>
      <c r="U59" s="138"/>
      <c r="V59" s="134"/>
      <c r="W59" s="134"/>
      <c r="X59" s="134"/>
      <c r="Y59" s="12">
        <f>COUNTIF(C59:C62,"X")</f>
        <v>1</v>
      </c>
      <c r="Z59" s="100" t="s">
        <v>100</v>
      </c>
      <c r="AA59" s="100"/>
      <c r="AB59" s="100"/>
      <c r="AC59" s="100"/>
      <c r="AD59" s="100"/>
      <c r="AE59" s="100"/>
    </row>
    <row r="60" spans="1:31" ht="15" customHeight="1" x14ac:dyDescent="0.25">
      <c r="A60" s="100"/>
      <c r="B60" s="403"/>
      <c r="C60" s="289"/>
      <c r="D60" s="401" t="s">
        <v>411</v>
      </c>
      <c r="E60" s="401"/>
      <c r="F60" s="401"/>
      <c r="G60" s="296"/>
      <c r="H60" s="133" t="s">
        <v>101</v>
      </c>
      <c r="I60" s="296"/>
      <c r="J60" s="102" t="s">
        <v>102</v>
      </c>
      <c r="K60" s="296"/>
      <c r="L60" s="401" t="s">
        <v>412</v>
      </c>
      <c r="M60" s="401"/>
      <c r="N60" s="402"/>
      <c r="O60" s="134"/>
      <c r="P60" s="134"/>
      <c r="Q60" s="135"/>
      <c r="R60" s="136"/>
      <c r="S60" s="137"/>
      <c r="T60" s="134"/>
      <c r="U60" s="138"/>
      <c r="V60" s="134"/>
      <c r="W60" s="134"/>
      <c r="X60" s="134"/>
      <c r="Y60" s="12">
        <f>COUNTIF(G59:G62,"X")</f>
        <v>1</v>
      </c>
      <c r="Z60" s="100" t="s">
        <v>103</v>
      </c>
      <c r="AA60" s="100"/>
      <c r="AB60" s="100"/>
      <c r="AC60" s="100"/>
      <c r="AD60" s="100"/>
      <c r="AE60" s="100"/>
    </row>
    <row r="61" spans="1:31" ht="15" customHeight="1" x14ac:dyDescent="0.25">
      <c r="A61" s="100"/>
      <c r="B61" s="403"/>
      <c r="C61" s="289"/>
      <c r="D61" s="401" t="s">
        <v>104</v>
      </c>
      <c r="E61" s="401"/>
      <c r="F61" s="401"/>
      <c r="G61" s="296"/>
      <c r="H61" s="102" t="s">
        <v>105</v>
      </c>
      <c r="I61" s="296"/>
      <c r="J61" s="102" t="s">
        <v>106</v>
      </c>
      <c r="K61" s="296"/>
      <c r="L61" s="419" t="s">
        <v>413</v>
      </c>
      <c r="M61" s="419"/>
      <c r="N61" s="420"/>
      <c r="O61" s="134"/>
      <c r="P61" s="134"/>
      <c r="Q61" s="135"/>
      <c r="R61" s="136"/>
      <c r="S61" s="137"/>
      <c r="T61" s="134"/>
      <c r="U61" s="138"/>
      <c r="V61" s="134"/>
      <c r="W61" s="134"/>
      <c r="X61" s="134"/>
      <c r="Y61" s="12">
        <f>COUNTIF(I59:I61,"X")</f>
        <v>1</v>
      </c>
      <c r="Z61" s="100" t="s">
        <v>107</v>
      </c>
      <c r="AA61" s="100"/>
      <c r="AB61" s="100"/>
      <c r="AC61" s="100"/>
      <c r="AD61" s="100"/>
      <c r="AE61" s="100"/>
    </row>
    <row r="62" spans="1:31" ht="15" customHeight="1" x14ac:dyDescent="0.25">
      <c r="A62" s="100"/>
      <c r="B62" s="403"/>
      <c r="C62" s="289" t="s">
        <v>8</v>
      </c>
      <c r="D62" s="446" t="s">
        <v>108</v>
      </c>
      <c r="E62" s="446"/>
      <c r="F62" s="446"/>
      <c r="G62" s="296" t="s">
        <v>8</v>
      </c>
      <c r="H62" s="102" t="s">
        <v>109</v>
      </c>
      <c r="I62" s="447"/>
      <c r="J62" s="447"/>
      <c r="K62" s="296"/>
      <c r="L62" s="401" t="s">
        <v>414</v>
      </c>
      <c r="M62" s="401"/>
      <c r="N62" s="402"/>
      <c r="O62" s="134"/>
      <c r="P62" s="134"/>
      <c r="Q62" s="135"/>
      <c r="R62" s="136"/>
      <c r="S62" s="137"/>
      <c r="T62" s="134"/>
      <c r="U62" s="138"/>
      <c r="V62" s="134"/>
      <c r="W62" s="134"/>
      <c r="X62" s="134"/>
      <c r="Y62" s="12">
        <f>COUNTIF(K59:K63,"X")</f>
        <v>1</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1</v>
      </c>
      <c r="Z67" s="12" t="s">
        <v>114</v>
      </c>
    </row>
    <row r="68" spans="1:31" ht="33" customHeight="1" x14ac:dyDescent="0.25">
      <c r="A68" s="141"/>
      <c r="B68" s="518"/>
      <c r="C68" s="289"/>
      <c r="D68" s="108" t="s">
        <v>115</v>
      </c>
      <c r="E68" s="296"/>
      <c r="F68" s="127" t="s">
        <v>170</v>
      </c>
      <c r="G68" s="296"/>
      <c r="H68" s="127" t="s">
        <v>117</v>
      </c>
      <c r="I68" s="296"/>
      <c r="J68" s="127" t="s">
        <v>172</v>
      </c>
      <c r="K68" s="296"/>
      <c r="L68" s="297" t="s">
        <v>168</v>
      </c>
      <c r="M68" s="29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296"/>
      <c r="F69" s="127" t="s">
        <v>116</v>
      </c>
      <c r="G69" s="296"/>
      <c r="H69" s="127" t="s">
        <v>122</v>
      </c>
      <c r="I69" s="296"/>
      <c r="J69" s="127" t="s">
        <v>118</v>
      </c>
      <c r="K69" s="296"/>
      <c r="L69" s="144" t="s">
        <v>173</v>
      </c>
      <c r="M69" s="29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296"/>
      <c r="F70" s="127" t="s">
        <v>121</v>
      </c>
      <c r="G70" s="296"/>
      <c r="H70" s="127" t="s">
        <v>127</v>
      </c>
      <c r="I70" s="296"/>
      <c r="J70" s="127" t="s">
        <v>123</v>
      </c>
      <c r="K70" s="296"/>
      <c r="L70" s="297" t="s">
        <v>119</v>
      </c>
      <c r="M70" s="29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296"/>
      <c r="F71" s="127" t="s">
        <v>126</v>
      </c>
      <c r="G71" s="296"/>
      <c r="H71" s="127" t="s">
        <v>131</v>
      </c>
      <c r="I71" s="296"/>
      <c r="J71" s="127" t="s">
        <v>128</v>
      </c>
      <c r="K71" s="296"/>
      <c r="L71" s="144" t="s">
        <v>124</v>
      </c>
      <c r="M71" s="29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296"/>
      <c r="F72" s="127" t="s">
        <v>130</v>
      </c>
      <c r="G72" s="296"/>
      <c r="H72" s="127" t="s">
        <v>136</v>
      </c>
      <c r="I72" s="296"/>
      <c r="J72" s="127" t="s">
        <v>132</v>
      </c>
      <c r="K72" s="296"/>
      <c r="L72" s="297" t="s">
        <v>475</v>
      </c>
      <c r="M72" s="29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296"/>
      <c r="F73" s="127" t="s">
        <v>135</v>
      </c>
      <c r="G73" s="296"/>
      <c r="H73" s="127" t="s">
        <v>139</v>
      </c>
      <c r="I73" s="296"/>
      <c r="J73" s="127" t="s">
        <v>472</v>
      </c>
      <c r="K73" s="296"/>
      <c r="L73" s="144" t="s">
        <v>133</v>
      </c>
      <c r="M73" s="29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296" t="s">
        <v>8</v>
      </c>
      <c r="F74" s="127" t="s">
        <v>138</v>
      </c>
      <c r="G74" s="296"/>
      <c r="H74" s="127" t="s">
        <v>143</v>
      </c>
      <c r="I74" s="296"/>
      <c r="J74" s="127" t="s">
        <v>140</v>
      </c>
      <c r="K74" s="29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296"/>
      <c r="F75" s="127" t="s">
        <v>146</v>
      </c>
      <c r="G75" s="296"/>
      <c r="H75" s="127" t="s">
        <v>506</v>
      </c>
      <c r="I75" s="296"/>
      <c r="J75" s="127" t="s">
        <v>473</v>
      </c>
      <c r="K75" s="29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296"/>
      <c r="F76" s="127" t="s">
        <v>150</v>
      </c>
      <c r="G76" s="296"/>
      <c r="H76" s="127" t="s">
        <v>415</v>
      </c>
      <c r="I76" s="296"/>
      <c r="J76" s="144" t="s">
        <v>147</v>
      </c>
      <c r="K76" s="296"/>
      <c r="L76" s="29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296"/>
      <c r="F77" s="127" t="s">
        <v>154</v>
      </c>
      <c r="G77" s="296"/>
      <c r="H77" s="127" t="s">
        <v>474</v>
      </c>
      <c r="I77" s="296"/>
      <c r="J77" s="297" t="s">
        <v>151</v>
      </c>
      <c r="K77" s="29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296"/>
      <c r="F78" s="127" t="s">
        <v>158</v>
      </c>
      <c r="G78" s="296"/>
      <c r="H78" s="127" t="s">
        <v>416</v>
      </c>
      <c r="I78" s="296"/>
      <c r="J78" s="144" t="s">
        <v>155</v>
      </c>
      <c r="K78" s="296"/>
      <c r="L78" s="29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296"/>
      <c r="F79" s="127" t="s">
        <v>162</v>
      </c>
      <c r="G79" s="296"/>
      <c r="H79" s="127" t="s">
        <v>163</v>
      </c>
      <c r="I79" s="296"/>
      <c r="J79" s="297" t="s">
        <v>159</v>
      </c>
      <c r="K79" s="29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t="s">
        <v>537</v>
      </c>
      <c r="N81" s="532"/>
      <c r="O81" s="93"/>
      <c r="P81" s="94" t="s">
        <v>209</v>
      </c>
      <c r="Q81" s="95" t="s">
        <v>212</v>
      </c>
      <c r="R81" s="96" t="str">
        <f>IF(M81="Sí","ALT","BÀSIC")</f>
        <v>BÀSIC</v>
      </c>
      <c r="S81" s="97">
        <f>IF(R81="ALT",3,IF(R81="MITJÀ",2,IF(R81="BÀSIC",1,"")))</f>
        <v>1</v>
      </c>
      <c r="X81" s="104"/>
      <c r="AA81" s="18"/>
    </row>
    <row r="82" spans="2:27" ht="62.65" customHeight="1" thickBot="1" x14ac:dyDescent="0.3">
      <c r="B82" s="293" t="s">
        <v>401</v>
      </c>
      <c r="C82" s="430" t="s">
        <v>434</v>
      </c>
      <c r="D82" s="431"/>
      <c r="E82" s="431"/>
      <c r="F82" s="431"/>
      <c r="G82" s="431"/>
      <c r="H82" s="431"/>
      <c r="I82" s="431"/>
      <c r="J82" s="431"/>
      <c r="K82" s="431"/>
      <c r="L82" s="498"/>
      <c r="M82" s="499" t="s">
        <v>537</v>
      </c>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293" t="s">
        <v>402</v>
      </c>
      <c r="C83" s="430" t="s">
        <v>435</v>
      </c>
      <c r="D83" s="431"/>
      <c r="E83" s="431"/>
      <c r="F83" s="431"/>
      <c r="G83" s="431"/>
      <c r="H83" s="431"/>
      <c r="I83" s="431"/>
      <c r="J83" s="431"/>
      <c r="K83" s="431"/>
      <c r="L83" s="498"/>
      <c r="M83" s="533" t="s">
        <v>537</v>
      </c>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t="s">
        <v>537</v>
      </c>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11</v>
      </c>
      <c r="Z87" s="12" t="s">
        <v>176</v>
      </c>
      <c r="AA87" s="18"/>
    </row>
    <row r="88" spans="2:27" ht="15" customHeight="1" x14ac:dyDescent="0.25">
      <c r="B88" s="502"/>
      <c r="C88" s="296" t="s">
        <v>8</v>
      </c>
      <c r="D88" s="155" t="s">
        <v>177</v>
      </c>
      <c r="E88" s="296" t="s">
        <v>8</v>
      </c>
      <c r="F88" s="155" t="s">
        <v>178</v>
      </c>
      <c r="G88" s="296" t="s">
        <v>8</v>
      </c>
      <c r="H88" s="156" t="s">
        <v>179</v>
      </c>
      <c r="I88" s="296" t="s">
        <v>8</v>
      </c>
      <c r="J88" s="156" t="s">
        <v>516</v>
      </c>
      <c r="K88" s="296"/>
      <c r="L88" s="504" t="s">
        <v>180</v>
      </c>
      <c r="M88" s="504"/>
      <c r="N88" s="505"/>
      <c r="O88" s="104"/>
      <c r="P88" s="104"/>
      <c r="Q88" s="72"/>
      <c r="R88" s="104"/>
      <c r="S88" s="104"/>
      <c r="T88" s="104"/>
      <c r="U88" s="130"/>
      <c r="V88" s="104"/>
      <c r="W88" s="104"/>
      <c r="X88" s="104"/>
      <c r="AA88" s="18"/>
    </row>
    <row r="89" spans="2:27" ht="15" customHeight="1" x14ac:dyDescent="0.25">
      <c r="B89" s="502"/>
      <c r="C89" s="296" t="s">
        <v>8</v>
      </c>
      <c r="D89" s="156" t="s">
        <v>181</v>
      </c>
      <c r="E89" s="296" t="s">
        <v>8</v>
      </c>
      <c r="F89" s="156" t="s">
        <v>182</v>
      </c>
      <c r="G89" s="296"/>
      <c r="H89" s="155" t="s">
        <v>183</v>
      </c>
      <c r="I89" s="296" t="s">
        <v>8</v>
      </c>
      <c r="J89" s="155" t="s">
        <v>184</v>
      </c>
      <c r="K89" s="296"/>
      <c r="L89" s="506" t="s">
        <v>185</v>
      </c>
      <c r="M89" s="506"/>
      <c r="N89" s="507"/>
      <c r="O89" s="157"/>
      <c r="P89" s="104"/>
      <c r="Q89" s="72"/>
      <c r="R89" s="104"/>
      <c r="S89" s="104"/>
      <c r="T89" s="104"/>
      <c r="U89" s="130"/>
      <c r="V89" s="104"/>
      <c r="W89" s="104"/>
      <c r="X89" s="104"/>
      <c r="AA89" s="18"/>
    </row>
    <row r="90" spans="2:27" ht="15.75" customHeight="1" x14ac:dyDescent="0.25">
      <c r="B90" s="502"/>
      <c r="C90" s="296" t="s">
        <v>8</v>
      </c>
      <c r="D90" s="156" t="s">
        <v>186</v>
      </c>
      <c r="E90" s="296" t="s">
        <v>8</v>
      </c>
      <c r="F90" s="155" t="s">
        <v>187</v>
      </c>
      <c r="G90" s="296" t="s">
        <v>8</v>
      </c>
      <c r="H90" s="155" t="s">
        <v>188</v>
      </c>
      <c r="I90" s="296" t="s">
        <v>8</v>
      </c>
      <c r="J90" s="156" t="s">
        <v>189</v>
      </c>
      <c r="K90" s="296"/>
      <c r="L90" s="508" t="s">
        <v>438</v>
      </c>
      <c r="M90" s="508"/>
      <c r="N90" s="302"/>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29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296"/>
      <c r="F93" s="133" t="s">
        <v>192</v>
      </c>
      <c r="G93" s="296"/>
      <c r="H93" s="158" t="s">
        <v>505</v>
      </c>
      <c r="I93" s="526" t="s">
        <v>193</v>
      </c>
      <c r="J93" s="526"/>
      <c r="K93" s="526"/>
      <c r="L93" s="526"/>
      <c r="M93" s="526"/>
      <c r="N93" s="527"/>
      <c r="O93" s="180"/>
      <c r="P93" s="94" t="s">
        <v>215</v>
      </c>
      <c r="Q93" s="95" t="s">
        <v>216</v>
      </c>
      <c r="R93" s="96" t="str">
        <f>IF(COUNTIF(C93:M95,"X")&gt;0,"ALT",IF(OR(C90="X",G90="X",I89="X",I90="X",C88="X"),"MITJÀ","BÀSIC"))</f>
        <v>MITJÀ</v>
      </c>
      <c r="S93" s="97">
        <f>IF(R93="ALT",3,IF(R93="MITJÀ",2,IF(R93="BÀSIC",1,"")))</f>
        <v>2</v>
      </c>
      <c r="T93" s="104"/>
      <c r="U93" s="130"/>
      <c r="V93" s="104"/>
      <c r="W93" s="104"/>
      <c r="X93" s="104"/>
      <c r="AA93" s="18"/>
    </row>
    <row r="94" spans="2:27" ht="41.25" customHeight="1" x14ac:dyDescent="0.25">
      <c r="B94" s="502"/>
      <c r="C94" s="289"/>
      <c r="D94" s="108" t="s">
        <v>418</v>
      </c>
      <c r="E94" s="296"/>
      <c r="F94" s="303" t="s">
        <v>194</v>
      </c>
      <c r="G94" s="299"/>
      <c r="H94" s="159" t="s">
        <v>195</v>
      </c>
      <c r="I94" s="296"/>
      <c r="J94" s="301"/>
      <c r="K94" s="296"/>
      <c r="L94" s="281"/>
      <c r="M94" s="296"/>
      <c r="N94" s="302"/>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294"/>
      <c r="K95" s="290"/>
      <c r="L95" s="29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297" t="s">
        <v>354</v>
      </c>
      <c r="E201" s="312"/>
      <c r="F201" s="297" t="s">
        <v>355</v>
      </c>
      <c r="G201" s="312"/>
      <c r="H201" s="158" t="s">
        <v>356</v>
      </c>
      <c r="I201" s="470"/>
      <c r="J201" s="472" t="s">
        <v>357</v>
      </c>
      <c r="K201" s="312"/>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2"/>
      <c r="F202" s="144" t="s">
        <v>360</v>
      </c>
      <c r="G202" s="312"/>
      <c r="H202" s="115" t="s">
        <v>361</v>
      </c>
      <c r="I202" s="471"/>
      <c r="J202" s="473"/>
      <c r="K202" s="312"/>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297" t="s">
        <v>66</v>
      </c>
      <c r="E203" s="312"/>
      <c r="F203" s="297" t="s">
        <v>419</v>
      </c>
      <c r="G203" s="312"/>
      <c r="H203" s="158" t="s">
        <v>362</v>
      </c>
      <c r="I203" s="476"/>
      <c r="J203" s="477"/>
      <c r="K203" s="312"/>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t="s">
        <v>537</v>
      </c>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03" t="s">
        <v>489</v>
      </c>
      <c r="E207" s="312"/>
      <c r="F207" s="303" t="s">
        <v>488</v>
      </c>
      <c r="G207" s="312"/>
      <c r="H207" s="303"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t="s">
        <v>8</v>
      </c>
      <c r="D208" s="304" t="s">
        <v>490</v>
      </c>
      <c r="E208" s="290"/>
      <c r="F208" s="304"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297" t="s">
        <v>501</v>
      </c>
      <c r="E215" s="312"/>
      <c r="F215" s="144" t="s">
        <v>368</v>
      </c>
      <c r="G215" s="312"/>
      <c r="H215" s="297" t="s">
        <v>502</v>
      </c>
      <c r="I215" s="312"/>
      <c r="J215" s="115" t="s">
        <v>369</v>
      </c>
      <c r="K215" s="312"/>
      <c r="L215" s="158" t="s">
        <v>503</v>
      </c>
      <c r="M215" s="312"/>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2"/>
      <c r="F216" s="182" t="s">
        <v>499</v>
      </c>
      <c r="G216" s="312"/>
      <c r="H216" s="144" t="s">
        <v>498</v>
      </c>
      <c r="I216" s="312"/>
      <c r="J216" s="115" t="s">
        <v>497</v>
      </c>
      <c r="K216" s="312"/>
      <c r="L216" s="158" t="s">
        <v>370</v>
      </c>
      <c r="M216" s="312"/>
      <c r="N216" s="298" t="s">
        <v>496</v>
      </c>
      <c r="O216" s="170"/>
      <c r="P216" s="130"/>
      <c r="Q216" s="131"/>
      <c r="R216" s="130"/>
      <c r="S216" s="130"/>
      <c r="T216" s="130"/>
      <c r="U216" s="130"/>
      <c r="V216" s="130"/>
      <c r="W216" s="130"/>
      <c r="X216" s="130"/>
      <c r="AA216" s="20"/>
    </row>
    <row r="217" spans="2:27" s="11" customFormat="1" ht="42.4" customHeight="1" x14ac:dyDescent="0.25">
      <c r="B217" s="518"/>
      <c r="C217" s="289"/>
      <c r="D217" s="297" t="s">
        <v>491</v>
      </c>
      <c r="E217" s="312"/>
      <c r="F217" s="183" t="s">
        <v>492</v>
      </c>
      <c r="G217" s="312"/>
      <c r="H217" s="184" t="s">
        <v>493</v>
      </c>
      <c r="I217" s="299"/>
      <c r="J217" s="184" t="s">
        <v>371</v>
      </c>
      <c r="K217" s="299"/>
      <c r="L217" s="159" t="s">
        <v>494</v>
      </c>
      <c r="M217" s="299"/>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v>4</v>
      </c>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2"/>
      <c r="F221" s="128" t="s">
        <v>376</v>
      </c>
      <c r="G221" s="312"/>
      <c r="H221" s="127" t="s">
        <v>377</v>
      </c>
      <c r="I221" s="312"/>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t="s">
        <v>8</v>
      </c>
      <c r="D222" s="149" t="s">
        <v>379</v>
      </c>
      <c r="E222" s="290"/>
      <c r="F222" s="192" t="s">
        <v>380</v>
      </c>
      <c r="G222" s="290" t="s">
        <v>8</v>
      </c>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t="s">
        <v>537</v>
      </c>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MITJÀ</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4">
    <mergeCell ref="V2:V5"/>
    <mergeCell ref="M2:M3"/>
    <mergeCell ref="M4:M5"/>
    <mergeCell ref="N2:N3"/>
    <mergeCell ref="N4:N5"/>
    <mergeCell ref="P80:S80"/>
    <mergeCell ref="I223:K223"/>
    <mergeCell ref="L223:N223"/>
    <mergeCell ref="I192:N192"/>
    <mergeCell ref="I195:N195"/>
    <mergeCell ref="I196:N196"/>
    <mergeCell ref="I197:N197"/>
    <mergeCell ref="I198:N198"/>
    <mergeCell ref="I199:N199"/>
    <mergeCell ref="P222:S222"/>
    <mergeCell ref="M219:N219"/>
    <mergeCell ref="C205:L205"/>
    <mergeCell ref="M205:N205"/>
    <mergeCell ref="P204:S204"/>
    <mergeCell ref="E197:F197"/>
    <mergeCell ref="G197:H197"/>
    <mergeCell ref="E198:F198"/>
    <mergeCell ref="G198:H198"/>
    <mergeCell ref="G192:H192"/>
    <mergeCell ref="E193:F193"/>
    <mergeCell ref="G193:H193"/>
    <mergeCell ref="E194:F194"/>
    <mergeCell ref="G194:H194"/>
    <mergeCell ref="E185:F185"/>
    <mergeCell ref="G185:H185"/>
    <mergeCell ref="E186:F186"/>
    <mergeCell ref="G186:H186"/>
    <mergeCell ref="E187:F187"/>
    <mergeCell ref="G187:H187"/>
    <mergeCell ref="E188:F188"/>
    <mergeCell ref="G188:H188"/>
    <mergeCell ref="E189:F189"/>
    <mergeCell ref="G189:H189"/>
    <mergeCell ref="E180:F180"/>
    <mergeCell ref="G180:H180"/>
    <mergeCell ref="E181:F181"/>
    <mergeCell ref="G181:H181"/>
    <mergeCell ref="E182:F182"/>
    <mergeCell ref="G182:H182"/>
    <mergeCell ref="E183:F183"/>
    <mergeCell ref="G183:H183"/>
    <mergeCell ref="E184:F184"/>
    <mergeCell ref="E175:F175"/>
    <mergeCell ref="G175:H175"/>
    <mergeCell ref="E176:F176"/>
    <mergeCell ref="G176:H176"/>
    <mergeCell ref="E177:F177"/>
    <mergeCell ref="G177:H177"/>
    <mergeCell ref="E178:F178"/>
    <mergeCell ref="G178:H178"/>
    <mergeCell ref="E179:F179"/>
    <mergeCell ref="G179:H179"/>
    <mergeCell ref="E170:F170"/>
    <mergeCell ref="G170:H170"/>
    <mergeCell ref="E171:F171"/>
    <mergeCell ref="G171:H171"/>
    <mergeCell ref="E172:F172"/>
    <mergeCell ref="G172:H172"/>
    <mergeCell ref="E173:F173"/>
    <mergeCell ref="G173:H173"/>
    <mergeCell ref="E174:F174"/>
    <mergeCell ref="G174:H174"/>
    <mergeCell ref="E165:F165"/>
    <mergeCell ref="G165:H165"/>
    <mergeCell ref="E166:F166"/>
    <mergeCell ref="G166:H166"/>
    <mergeCell ref="E167:F167"/>
    <mergeCell ref="G167:H167"/>
    <mergeCell ref="E168:F168"/>
    <mergeCell ref="G168:H168"/>
    <mergeCell ref="E169:F169"/>
    <mergeCell ref="G169:H169"/>
    <mergeCell ref="E160:F160"/>
    <mergeCell ref="G160:H160"/>
    <mergeCell ref="E161:F161"/>
    <mergeCell ref="G161:H161"/>
    <mergeCell ref="E162:F162"/>
    <mergeCell ref="G162:H162"/>
    <mergeCell ref="E163:F163"/>
    <mergeCell ref="G163:H163"/>
    <mergeCell ref="E164:F164"/>
    <mergeCell ref="G164:H164"/>
    <mergeCell ref="E155:F155"/>
    <mergeCell ref="G155:H155"/>
    <mergeCell ref="E156:F156"/>
    <mergeCell ref="G156:H156"/>
    <mergeCell ref="E157:F157"/>
    <mergeCell ref="G157:H157"/>
    <mergeCell ref="E158:F158"/>
    <mergeCell ref="G158:H158"/>
    <mergeCell ref="E159:F159"/>
    <mergeCell ref="G159:H159"/>
    <mergeCell ref="E150:F150"/>
    <mergeCell ref="G150:H150"/>
    <mergeCell ref="E151:F151"/>
    <mergeCell ref="G151:H151"/>
    <mergeCell ref="E152:F152"/>
    <mergeCell ref="G152:H152"/>
    <mergeCell ref="E153:F153"/>
    <mergeCell ref="G153:H153"/>
    <mergeCell ref="E154:F154"/>
    <mergeCell ref="G154:H154"/>
    <mergeCell ref="E145:F145"/>
    <mergeCell ref="G145:H145"/>
    <mergeCell ref="E146:F146"/>
    <mergeCell ref="G146:H146"/>
    <mergeCell ref="E147:F147"/>
    <mergeCell ref="G147:H147"/>
    <mergeCell ref="E148:F148"/>
    <mergeCell ref="G148:H148"/>
    <mergeCell ref="E149:F149"/>
    <mergeCell ref="G149:H149"/>
    <mergeCell ref="E140:F140"/>
    <mergeCell ref="G140:H140"/>
    <mergeCell ref="E141:F141"/>
    <mergeCell ref="G141:H141"/>
    <mergeCell ref="E142:F142"/>
    <mergeCell ref="G142:H142"/>
    <mergeCell ref="E143:F143"/>
    <mergeCell ref="G143:H143"/>
    <mergeCell ref="E144:F144"/>
    <mergeCell ref="G144:H144"/>
    <mergeCell ref="E135:F135"/>
    <mergeCell ref="G135:H135"/>
    <mergeCell ref="E136:F136"/>
    <mergeCell ref="G136:H136"/>
    <mergeCell ref="E137:F137"/>
    <mergeCell ref="G137:H137"/>
    <mergeCell ref="E138:F138"/>
    <mergeCell ref="G138:H138"/>
    <mergeCell ref="E139:F139"/>
    <mergeCell ref="G139:H139"/>
    <mergeCell ref="E130:F130"/>
    <mergeCell ref="G130:H130"/>
    <mergeCell ref="E131:F131"/>
    <mergeCell ref="G131:H131"/>
    <mergeCell ref="E132:F132"/>
    <mergeCell ref="G132:H132"/>
    <mergeCell ref="E133:F133"/>
    <mergeCell ref="G133:H133"/>
    <mergeCell ref="E134:F134"/>
    <mergeCell ref="G134:H134"/>
    <mergeCell ref="E125:F125"/>
    <mergeCell ref="G125:H125"/>
    <mergeCell ref="E126:F126"/>
    <mergeCell ref="G126:H126"/>
    <mergeCell ref="E127:F127"/>
    <mergeCell ref="G127:H127"/>
    <mergeCell ref="E128:F128"/>
    <mergeCell ref="G128:H128"/>
    <mergeCell ref="E129:F129"/>
    <mergeCell ref="G129:H129"/>
    <mergeCell ref="E120:F120"/>
    <mergeCell ref="G120:H120"/>
    <mergeCell ref="E121:F121"/>
    <mergeCell ref="G121:H121"/>
    <mergeCell ref="E122:F122"/>
    <mergeCell ref="G122:H122"/>
    <mergeCell ref="E123:F123"/>
    <mergeCell ref="G123:H123"/>
    <mergeCell ref="E124:F124"/>
    <mergeCell ref="G124:H124"/>
    <mergeCell ref="E115:F115"/>
    <mergeCell ref="G115:H115"/>
    <mergeCell ref="E116:F116"/>
    <mergeCell ref="G116:H116"/>
    <mergeCell ref="E117:F117"/>
    <mergeCell ref="G117:H117"/>
    <mergeCell ref="E118:F118"/>
    <mergeCell ref="G118:H118"/>
    <mergeCell ref="E119:F119"/>
    <mergeCell ref="G119:H119"/>
    <mergeCell ref="E110:F110"/>
    <mergeCell ref="G110:H110"/>
    <mergeCell ref="E111:F111"/>
    <mergeCell ref="G111:H111"/>
    <mergeCell ref="E112:F112"/>
    <mergeCell ref="G112:H112"/>
    <mergeCell ref="E113:F113"/>
    <mergeCell ref="G113:H113"/>
    <mergeCell ref="E114:F114"/>
    <mergeCell ref="G114:H114"/>
    <mergeCell ref="E105:F105"/>
    <mergeCell ref="G105:H105"/>
    <mergeCell ref="E106:F106"/>
    <mergeCell ref="G106:H106"/>
    <mergeCell ref="E107:F107"/>
    <mergeCell ref="G107:H107"/>
    <mergeCell ref="E108:F108"/>
    <mergeCell ref="G108:H108"/>
    <mergeCell ref="E109:F109"/>
    <mergeCell ref="G109:H109"/>
    <mergeCell ref="E100:F100"/>
    <mergeCell ref="G100:H100"/>
    <mergeCell ref="E101:F101"/>
    <mergeCell ref="G101:H101"/>
    <mergeCell ref="E102:F102"/>
    <mergeCell ref="G102:H102"/>
    <mergeCell ref="E103:F103"/>
    <mergeCell ref="G103:H103"/>
    <mergeCell ref="E104:F104"/>
    <mergeCell ref="G104:H104"/>
    <mergeCell ref="I182:N182"/>
    <mergeCell ref="I183:N183"/>
    <mergeCell ref="I184:N184"/>
    <mergeCell ref="E199:F199"/>
    <mergeCell ref="G199:H199"/>
    <mergeCell ref="E195:F195"/>
    <mergeCell ref="G195:H195"/>
    <mergeCell ref="E196:F196"/>
    <mergeCell ref="G196:H196"/>
    <mergeCell ref="I185:N185"/>
    <mergeCell ref="I186:N186"/>
    <mergeCell ref="I187:N187"/>
    <mergeCell ref="I188:N188"/>
    <mergeCell ref="I189:N189"/>
    <mergeCell ref="I190:N190"/>
    <mergeCell ref="I191:N191"/>
    <mergeCell ref="I193:N193"/>
    <mergeCell ref="I194:N194"/>
    <mergeCell ref="G184:H184"/>
    <mergeCell ref="E190:F190"/>
    <mergeCell ref="G190:H190"/>
    <mergeCell ref="E191:F191"/>
    <mergeCell ref="G191:H191"/>
    <mergeCell ref="E192:F192"/>
    <mergeCell ref="I173:N173"/>
    <mergeCell ref="I174:N174"/>
    <mergeCell ref="I175:N175"/>
    <mergeCell ref="I176:N176"/>
    <mergeCell ref="I177:N177"/>
    <mergeCell ref="I178:N178"/>
    <mergeCell ref="I179:N179"/>
    <mergeCell ref="I180:N180"/>
    <mergeCell ref="I181:N181"/>
    <mergeCell ref="I164:N164"/>
    <mergeCell ref="I165:N165"/>
    <mergeCell ref="I166:N166"/>
    <mergeCell ref="I167:N167"/>
    <mergeCell ref="I168:N168"/>
    <mergeCell ref="I169:N169"/>
    <mergeCell ref="I170:N170"/>
    <mergeCell ref="I171:N171"/>
    <mergeCell ref="I172:N172"/>
    <mergeCell ref="I155:N155"/>
    <mergeCell ref="I156:N156"/>
    <mergeCell ref="I157:N157"/>
    <mergeCell ref="I158:N158"/>
    <mergeCell ref="I159:N159"/>
    <mergeCell ref="I160:N160"/>
    <mergeCell ref="I161:N161"/>
    <mergeCell ref="I162:N162"/>
    <mergeCell ref="I163:N163"/>
    <mergeCell ref="I118:N118"/>
    <mergeCell ref="I119:N119"/>
    <mergeCell ref="I120:N120"/>
    <mergeCell ref="I121:N121"/>
    <mergeCell ref="I122:N122"/>
    <mergeCell ref="I123:N123"/>
    <mergeCell ref="I129:N129"/>
    <mergeCell ref="I147:N147"/>
    <mergeCell ref="I148:N148"/>
    <mergeCell ref="I109:N109"/>
    <mergeCell ref="I110:N110"/>
    <mergeCell ref="I111:N111"/>
    <mergeCell ref="I112:N112"/>
    <mergeCell ref="I113:N113"/>
    <mergeCell ref="I114:N114"/>
    <mergeCell ref="I115:N115"/>
    <mergeCell ref="I116:N116"/>
    <mergeCell ref="I117:N117"/>
    <mergeCell ref="B220:B222"/>
    <mergeCell ref="C220:N220"/>
    <mergeCell ref="J221:K221"/>
    <mergeCell ref="J222:K222"/>
    <mergeCell ref="L222:N222"/>
    <mergeCell ref="B223:B230"/>
    <mergeCell ref="C224:N224"/>
    <mergeCell ref="C225:F226"/>
    <mergeCell ref="G225:J226"/>
    <mergeCell ref="K225:N225"/>
    <mergeCell ref="K226:N226"/>
    <mergeCell ref="C227:F227"/>
    <mergeCell ref="G227:J227"/>
    <mergeCell ref="K227:N227"/>
    <mergeCell ref="C229:F229"/>
    <mergeCell ref="G229:J229"/>
    <mergeCell ref="K229:N229"/>
    <mergeCell ref="C230:F230"/>
    <mergeCell ref="G230:J230"/>
    <mergeCell ref="K230:N230"/>
    <mergeCell ref="C228:F228"/>
    <mergeCell ref="G228:J228"/>
    <mergeCell ref="K228:N228"/>
    <mergeCell ref="C223:G223"/>
    <mergeCell ref="B206:B208"/>
    <mergeCell ref="C206:N206"/>
    <mergeCell ref="C209:F209"/>
    <mergeCell ref="G209:N209"/>
    <mergeCell ref="B211:N211"/>
    <mergeCell ref="P211:S211"/>
    <mergeCell ref="B214:B218"/>
    <mergeCell ref="C214:N214"/>
    <mergeCell ref="I218:N218"/>
    <mergeCell ref="P218:S218"/>
    <mergeCell ref="I17:J17"/>
    <mergeCell ref="K17:N17"/>
    <mergeCell ref="F9:H9"/>
    <mergeCell ref="O4:O5"/>
    <mergeCell ref="B7:N7"/>
    <mergeCell ref="B8:N8"/>
    <mergeCell ref="B11:E11"/>
    <mergeCell ref="F11:N11"/>
    <mergeCell ref="B12:E12"/>
    <mergeCell ref="F12:N12"/>
    <mergeCell ref="I10:J10"/>
    <mergeCell ref="K10:N10"/>
    <mergeCell ref="F10:H10"/>
    <mergeCell ref="B16:E16"/>
    <mergeCell ref="F16:H16"/>
    <mergeCell ref="I16:J16"/>
    <mergeCell ref="K16:N16"/>
    <mergeCell ref="B14:E14"/>
    <mergeCell ref="F14:H14"/>
    <mergeCell ref="I14:J14"/>
    <mergeCell ref="K14:N14"/>
    <mergeCell ref="D59:F59"/>
    <mergeCell ref="L59:N59"/>
    <mergeCell ref="G58:H58"/>
    <mergeCell ref="B9:E9"/>
    <mergeCell ref="I9:J9"/>
    <mergeCell ref="K9:N9"/>
    <mergeCell ref="B10:E10"/>
    <mergeCell ref="C54:G54"/>
    <mergeCell ref="M54:N54"/>
    <mergeCell ref="B19:E19"/>
    <mergeCell ref="F19:H19"/>
    <mergeCell ref="I19:J19"/>
    <mergeCell ref="K19:N19"/>
    <mergeCell ref="B21:N21"/>
    <mergeCell ref="B22:B23"/>
    <mergeCell ref="C22:E22"/>
    <mergeCell ref="F22:I22"/>
    <mergeCell ref="J22:L22"/>
    <mergeCell ref="M22:N22"/>
    <mergeCell ref="C23:E23"/>
    <mergeCell ref="F23:N23"/>
    <mergeCell ref="B24:B54"/>
    <mergeCell ref="H34:H35"/>
    <mergeCell ref="E39:F39"/>
    <mergeCell ref="C25:D25"/>
    <mergeCell ref="E25:F25"/>
    <mergeCell ref="I58:J58"/>
    <mergeCell ref="M57:N57"/>
    <mergeCell ref="C58:F58"/>
    <mergeCell ref="N29:N30"/>
    <mergeCell ref="K30:K31"/>
    <mergeCell ref="L30:L31"/>
    <mergeCell ref="I31:I32"/>
    <mergeCell ref="J31:J32"/>
    <mergeCell ref="M31:N41"/>
    <mergeCell ref="K32:L41"/>
    <mergeCell ref="I33:J41"/>
    <mergeCell ref="H36:H37"/>
    <mergeCell ref="M29:M30"/>
    <mergeCell ref="K58:N58"/>
    <mergeCell ref="G38:H41"/>
    <mergeCell ref="P200:S200"/>
    <mergeCell ref="L91:M91"/>
    <mergeCell ref="C92:N92"/>
    <mergeCell ref="I93:N93"/>
    <mergeCell ref="C81:L81"/>
    <mergeCell ref="M81:N81"/>
    <mergeCell ref="C82:L82"/>
    <mergeCell ref="M82:N82"/>
    <mergeCell ref="C83:L83"/>
    <mergeCell ref="M83:N83"/>
    <mergeCell ref="I130:N130"/>
    <mergeCell ref="I131:N131"/>
    <mergeCell ref="I132:N132"/>
    <mergeCell ref="I133:N133"/>
    <mergeCell ref="I134:N134"/>
    <mergeCell ref="I135:N135"/>
    <mergeCell ref="I136:N136"/>
    <mergeCell ref="I137:N137"/>
    <mergeCell ref="I138:N138"/>
    <mergeCell ref="I139:N139"/>
    <mergeCell ref="I140:N140"/>
    <mergeCell ref="I141:N141"/>
    <mergeCell ref="I103:N103"/>
    <mergeCell ref="I104:N104"/>
    <mergeCell ref="B232:N232"/>
    <mergeCell ref="M233:N233"/>
    <mergeCell ref="B4:F4"/>
    <mergeCell ref="B5:F5"/>
    <mergeCell ref="I100:N100"/>
    <mergeCell ref="I101:N101"/>
    <mergeCell ref="I102:N102"/>
    <mergeCell ref="C84:L84"/>
    <mergeCell ref="M84:N84"/>
    <mergeCell ref="B86:N86"/>
    <mergeCell ref="B87:B95"/>
    <mergeCell ref="C87:N87"/>
    <mergeCell ref="L88:N88"/>
    <mergeCell ref="L89:N89"/>
    <mergeCell ref="L90:M90"/>
    <mergeCell ref="C91:J91"/>
    <mergeCell ref="I99:N99"/>
    <mergeCell ref="B65:N65"/>
    <mergeCell ref="C66:D66"/>
    <mergeCell ref="E66:N66"/>
    <mergeCell ref="B67:B80"/>
    <mergeCell ref="C98:K98"/>
    <mergeCell ref="B98:B199"/>
    <mergeCell ref="B200:B204"/>
    <mergeCell ref="B2:F2"/>
    <mergeCell ref="G2:J2"/>
    <mergeCell ref="G3:J3"/>
    <mergeCell ref="G4:J4"/>
    <mergeCell ref="G5:J5"/>
    <mergeCell ref="P29:P30"/>
    <mergeCell ref="Q29:Q30"/>
    <mergeCell ref="S29:S30"/>
    <mergeCell ref="P2:S2"/>
    <mergeCell ref="B3:F3"/>
    <mergeCell ref="G25:H25"/>
    <mergeCell ref="I25:J25"/>
    <mergeCell ref="K25:L25"/>
    <mergeCell ref="M25:N25"/>
    <mergeCell ref="B18:E18"/>
    <mergeCell ref="F18:H18"/>
    <mergeCell ref="I18:J18"/>
    <mergeCell ref="K18:N18"/>
    <mergeCell ref="B15:E15"/>
    <mergeCell ref="F15:H15"/>
    <mergeCell ref="I15:J15"/>
    <mergeCell ref="K15:N15"/>
    <mergeCell ref="B17:E17"/>
    <mergeCell ref="F17:H17"/>
    <mergeCell ref="C200:N200"/>
    <mergeCell ref="I201:I202"/>
    <mergeCell ref="J201:J202"/>
    <mergeCell ref="M201:N201"/>
    <mergeCell ref="M202:N202"/>
    <mergeCell ref="I203:J204"/>
    <mergeCell ref="M203:N203"/>
    <mergeCell ref="M204:N204"/>
    <mergeCell ref="I124:N124"/>
    <mergeCell ref="I125:N125"/>
    <mergeCell ref="I126:N126"/>
    <mergeCell ref="I127:N127"/>
    <mergeCell ref="I128:N128"/>
    <mergeCell ref="I142:N142"/>
    <mergeCell ref="I143:N143"/>
    <mergeCell ref="I144:N144"/>
    <mergeCell ref="I145:N145"/>
    <mergeCell ref="I146:N146"/>
    <mergeCell ref="I149:N149"/>
    <mergeCell ref="I150:N150"/>
    <mergeCell ref="I151:N151"/>
    <mergeCell ref="I152:N152"/>
    <mergeCell ref="I153:N153"/>
    <mergeCell ref="I154:N154"/>
    <mergeCell ref="I105:N105"/>
    <mergeCell ref="I106:N106"/>
    <mergeCell ref="I107:N107"/>
    <mergeCell ref="I108:N108"/>
    <mergeCell ref="P67:S67"/>
    <mergeCell ref="S68:S69"/>
    <mergeCell ref="P26:P27"/>
    <mergeCell ref="Q26:Q27"/>
    <mergeCell ref="S26:S27"/>
    <mergeCell ref="R26:R27"/>
    <mergeCell ref="L98:M98"/>
    <mergeCell ref="K42:L42"/>
    <mergeCell ref="M42:N42"/>
    <mergeCell ref="M43:N50"/>
    <mergeCell ref="C99:D99"/>
    <mergeCell ref="E99:F99"/>
    <mergeCell ref="G99:H99"/>
    <mergeCell ref="P92:S92"/>
    <mergeCell ref="B97:N97"/>
    <mergeCell ref="C67:N67"/>
    <mergeCell ref="D62:F62"/>
    <mergeCell ref="I62:J63"/>
    <mergeCell ref="L62:N62"/>
    <mergeCell ref="C63:F63"/>
    <mergeCell ref="G63:H63"/>
    <mergeCell ref="L63:N63"/>
    <mergeCell ref="M74:N80"/>
    <mergeCell ref="G95:H95"/>
    <mergeCell ref="D60:F60"/>
    <mergeCell ref="L60:N60"/>
    <mergeCell ref="D61:F61"/>
    <mergeCell ref="B57:B63"/>
    <mergeCell ref="C57:L57"/>
    <mergeCell ref="R29:R30"/>
    <mergeCell ref="P3:P5"/>
    <mergeCell ref="P66:S66"/>
    <mergeCell ref="P68:P69"/>
    <mergeCell ref="Q68:Q69"/>
    <mergeCell ref="R68:R69"/>
    <mergeCell ref="P24:S24"/>
    <mergeCell ref="P56:S56"/>
    <mergeCell ref="L61:N61"/>
    <mergeCell ref="C24:N24"/>
    <mergeCell ref="G47:H50"/>
    <mergeCell ref="I47:J50"/>
    <mergeCell ref="E48:F50"/>
    <mergeCell ref="C51:L51"/>
    <mergeCell ref="M51:N51"/>
    <mergeCell ref="C40:D41"/>
    <mergeCell ref="C42:F42"/>
    <mergeCell ref="G42:H42"/>
    <mergeCell ref="I42:J42"/>
    <mergeCell ref="T2:T5"/>
    <mergeCell ref="U2:U5"/>
    <mergeCell ref="C233:F233"/>
    <mergeCell ref="G233:H233"/>
    <mergeCell ref="I233:L233"/>
    <mergeCell ref="B13:E13"/>
    <mergeCell ref="F13:N13"/>
    <mergeCell ref="C53:G53"/>
    <mergeCell ref="I53:L53"/>
    <mergeCell ref="M53:N53"/>
    <mergeCell ref="I54:L54"/>
    <mergeCell ref="K207:L208"/>
    <mergeCell ref="M207:N208"/>
    <mergeCell ref="C212:G212"/>
    <mergeCell ref="I212:K212"/>
    <mergeCell ref="L212:N212"/>
    <mergeCell ref="C213:G213"/>
    <mergeCell ref="I213:K213"/>
    <mergeCell ref="L213:N213"/>
    <mergeCell ref="C219:I219"/>
    <mergeCell ref="K219:L219"/>
    <mergeCell ref="C52:L52"/>
    <mergeCell ref="M52:N52"/>
    <mergeCell ref="B56:N56"/>
  </mergeCells>
  <dataValidations xWindow="800" yWindow="644" count="14">
    <dataValidation type="list" allowBlank="1" showInputMessage="1" showErrorMessage="1" sqref="G94 C221:C222 E221:E222 G221:G222 G215:G217 M215:M217 K215:K217 I215:I217 E215:E218 C215:C218 C207:C208 I221 C201:C204 G207 E207:E208 I201:I202 G201:G204 E201:E204" xr:uid="{E00E4591-EFF7-4EEC-86B1-D1F31A32D940}">
      <formula1>$Z$24:$Z$25</formula1>
    </dataValidation>
    <dataValidation type="list" showInputMessage="1" showErrorMessage="1" sqref="K26:K30 E93:E95 M26:M29 C93:C95 I88:I90 G93 C88:C90 E88:E90 C43:C50 G88:G90 C26:C39 I26:I31 E43:E47 G43:G46 I43:I46 K88:K89 G59:G62 I59:I61 K59:K63 C59:C62 C68:C80 E68:E80 G68:G80 I68:I80 K68:K80 E26:E38 M68:M72" xr:uid="{A8638765-2F33-48AF-B358-CFED884D5AD0}">
      <formula1>$Z$24:$Z$25</formula1>
    </dataValidation>
    <dataValidation type="list" allowBlank="1" showInputMessage="1" showErrorMessage="1" promptTitle="Marcar la resposta" prompt="Sí o No" sqref="M81:N82 M83 M205:N205 M84:N84 H53:H54 M51:N52 H223" xr:uid="{FF338D7E-7EA7-45AA-BF87-CEFB1EE15A69}">
      <formula1>"Sí,No"</formula1>
    </dataValidation>
    <dataValidation allowBlank="1" showInputMessage="1" showErrorMessage="1" promptTitle="Resposta automàtica" sqref="O88:X91 O87 X87 P93:R93 T92:W92" xr:uid="{948F3171-4926-4EAD-8DCE-5DC6FD6CE049}"/>
    <dataValidation type="list" allowBlank="1" showInputMessage="1" showErrorMessage="1" sqref="M235:N235" xr:uid="{C99CF289-6FE1-496B-A6F6-4F45A66BD9D2}">
      <formula1>$Y$233:$Y$236</formula1>
    </dataValidation>
    <dataValidation type="list" allowBlank="1" showInputMessage="1" showErrorMessage="1" sqref="D100:D199" xr:uid="{AD3BED9A-76A5-41A9-A0B1-A3329CFE2DB1}">
      <formula1>$Y$100:$Y$103</formula1>
    </dataValidation>
    <dataValidation type="list" allowBlank="1" showInputMessage="1" showErrorMessage="1" sqref="E100:F199" xr:uid="{7A039873-2004-4B2E-9470-FB364D623E55}">
      <formula1>$AB$100:$AB$103</formula1>
    </dataValidation>
    <dataValidation allowBlank="1" showInputMessage="1" showErrorMessage="1" prompt="Cel·la de lliure edició" sqref="M53:N54 F40:F41 L43:L50 J94:J95 L94:L95 N94:N95 N90:N91 M201:N204 I218 M74 L222:L223 M207 M219:N219 L212:L213 G209" xr:uid="{3B638E78-BBED-42A0-9972-51E65C30C240}"/>
    <dataValidation type="list" showInputMessage="1" showErrorMessage="1" promptTitle="En cas de marcar amb una &quot;X&quot;:" prompt="Caldrà emplenar la cel·la de lliure edició" sqref="E40:E41 K43:K50 M73 I94:I95 K94:K95 M94:M95 K90:K91 K201:K204 G218 I222" xr:uid="{555B63C6-35C4-4B43-8272-FECEB5CCADF9}">
      <formula1>$Z$24:$Z$25</formula1>
    </dataValidation>
    <dataValidation type="list" allowBlank="1" showInputMessage="1" showErrorMessage="1" prompt="Si fos convenient, marcar un altre nivell final: Bàsic, Mitjà o Alt." sqref="M233:N233" xr:uid="{8AE0EC42-C28B-45BF-856C-CE1B20CE88F0}">
      <formula1>$Y$233:$Y$236</formula1>
    </dataValidation>
    <dataValidation allowBlank="1" showInputMessage="1" showErrorMessage="1" prompt="Introduir un nombre sencer" sqref="H212:H213 J219" xr:uid="{7F56ACC4-456C-426E-A6CF-04E6284A8C94}"/>
    <dataValidation allowBlank="1" showInputMessage="1" showErrorMessage="1" prompt="Introduir un nombre sencer del 0 al 100" sqref="N98" xr:uid="{C2D99789-D65E-43B4-B908-F8DE329732CE}"/>
    <dataValidation allowBlank="1" showInputMessage="1" showErrorMessage="1" promptTitle="Abans de respondre la cel·la:" prompt="s'ha de marcar &quot;Sí&quot; a la pregunta anterior en referència amb les transferències fora de l'EEE." sqref="C227:F230" xr:uid="{B3DD272B-B6F2-4550-BCCC-79898ADD9652}"/>
    <dataValidation type="list" allowBlank="1" showInputMessage="1" showErrorMessage="1" promptTitle="Marcar la resposta" prompt="Sí o No_x000a__x000a_Cal emplenar de forma prèvia la casella de països destinataris de les dades fora de l'EEE." sqref="G227:N230" xr:uid="{06453666-937E-41C7-B9B2-A630D8C447E2}">
      <formula1>"Sí,No"</formula1>
    </dataValidation>
  </dataValidations>
  <hyperlinks>
    <hyperlink ref="K226:M226" r:id="rId1" display="Consulta aquesta informació en l'enllaç." xr:uid="{D4BFE3E2-EC03-45EA-9DC3-67BB1B74340F}"/>
    <hyperlink ref="B2" location="'1'!B8" display="A. INFORMACIÓ GENERAL" xr:uid="{E03A60EE-1EBB-43C4-BACD-F14D5FD85942}"/>
    <hyperlink ref="B3" location="'1'!B21" display="B. ACTIVITAT DE TRACTAMENT" xr:uid="{F0715AC9-AFDC-4AE4-BC18-A68412CE5B86}"/>
    <hyperlink ref="B4:F4" location="'1'!B56" display="C. CARACTERÍSTIQUES DE L'ACTIVITAT DE TRACTAMENT" xr:uid="{CDA36AA4-B9BB-404E-9968-61545200DCC3}"/>
    <hyperlink ref="B5:F5" location="'1'!B65" display="D. DESCRIPCIÓ I FINALITATS DE L'ACTIVITAT DE TRACTAMENT" xr:uid="{9BEE06DD-56C7-4757-9C35-10AE45E28CFE}"/>
    <hyperlink ref="G2:J2" location="'1'!B86" display="E. COL·LECTIUS D'INTERESSATS" xr:uid="{44BA7A43-478A-42C9-902B-266689A2718A}"/>
    <hyperlink ref="G3:J3" location="'1'!B97" display="F. CONTEXT DEL TRACTAMENT" xr:uid="{598C1D5D-FE60-4D18-8FC1-45DA4DDAA977}"/>
    <hyperlink ref="G4:J4" location="'1'!B211" display="G. MODEL DE TRACTAMENT" xr:uid="{1C1CFE3D-98B4-4B8F-AC15-5934F7E259E5}"/>
    <hyperlink ref="G5:J5" location="'1'!B232" display="H. DESCRIPCIÓ MESURES DE SEGURETAT" xr:uid="{50DE587B-7A6E-4222-B4AD-1E778D93B0F9}"/>
  </hyperlinks>
  <pageMargins left="0.7" right="0.7" top="0.75" bottom="0.75" header="0.3" footer="0.3"/>
  <pageSetup paperSize="9" orientation="portrait" r:id="rId2"/>
  <drawing r:id="rId3"/>
  <legacyDrawing r:id="rId4"/>
  <extLst>
    <ext xmlns:x14="http://schemas.microsoft.com/office/spreadsheetml/2009/9/main" uri="{78C0D931-6437-407d-A8EE-F0AAD7539E65}">
      <x14:conditionalFormattings>
        <x14:conditionalFormatting xmlns:xm="http://schemas.microsoft.com/office/excel/2006/main">
          <x14:cfRule type="iconSet" priority="23" id="{2F874D01-53B4-4125-BD3C-97D07A5AAF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21" id="{86BA871E-FB42-432A-A287-2D167BDD4F9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37" id="{2969578D-86AB-4605-97B4-F3C6DC7D54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4" id="{F5E9DCD8-83D6-4AD5-84BF-0E0344DF299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5" id="{8C4F07E5-72E6-40BE-9A3E-7370CCAC03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2" id="{1C9B4B18-35F0-4143-8A9A-F5695280EAC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3" id="{C9BD9A6A-6538-46CB-BA79-BC4EDD133D7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11" id="{347104A9-6A08-4861-A6F6-FC4A7ADB134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10" id="{1E70DD71-B33B-4E08-BBE3-32089469E86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9" id="{D08B63A3-E356-431D-82E8-BE8412145A8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8" id="{276F313A-DC15-45F5-8859-D26EFA96A2C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7" id="{7EB19BF3-090D-4A91-A398-A6960CC986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5" id="{5A8D2395-5112-43C4-9EC1-368C1035430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4" id="{007ED3CC-B2D0-41A0-B031-E071AE849D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DC5E21BD-A14A-4552-8DD8-4AD4FCD34E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0E58640D-5C0F-4170-A6B9-C77C83535F8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4009-7E09-4FF1-BCE5-5392DC941F62}">
  <sheetPr codeName="Full2">
    <tabColor rgb="FFC00000"/>
  </sheetPr>
  <dimension ref="A1:AE236"/>
  <sheetViews>
    <sheetView zoomScale="115" zoomScaleNormal="115" workbookViewId="0">
      <pane ySplit="6" topLeftCell="A16" activePane="bottomLeft" state="frozen"/>
      <selection activeCell="M43" sqref="M43:N50"/>
      <selection pane="bottomLeft" activeCell="F22" sqref="F22:I22"/>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t="s">
        <v>540</v>
      </c>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MITJÀ</v>
      </c>
      <c r="S25" s="97">
        <f>IF(R25="ALT",3,IF(R25="MITJÀ",2,IF(R25="BÀSIC",1,"")))</f>
        <v>2</v>
      </c>
      <c r="X25" s="98"/>
      <c r="Z25" s="99"/>
    </row>
    <row r="26" spans="1:31" ht="15" customHeight="1" x14ac:dyDescent="0.25">
      <c r="A26" s="100"/>
      <c r="B26" s="586"/>
      <c r="C26" s="286" t="s">
        <v>8</v>
      </c>
      <c r="D26" s="101" t="s">
        <v>15</v>
      </c>
      <c r="E26" s="331"/>
      <c r="F26" s="102" t="s">
        <v>16</v>
      </c>
      <c r="G26" s="296" t="s">
        <v>8</v>
      </c>
      <c r="H26" s="102" t="s">
        <v>17</v>
      </c>
      <c r="I26" s="316" t="s">
        <v>8</v>
      </c>
      <c r="J26" s="102" t="s">
        <v>18</v>
      </c>
      <c r="K26" s="316"/>
      <c r="L26" s="102" t="s">
        <v>19</v>
      </c>
      <c r="M26" s="316"/>
      <c r="N26" s="103" t="s">
        <v>20</v>
      </c>
      <c r="O26" s="104"/>
      <c r="P26" s="414" t="s">
        <v>201</v>
      </c>
      <c r="Q26" s="416" t="s">
        <v>10</v>
      </c>
      <c r="R26" s="408" t="str">
        <f>IF(OR(COUNTIF(E26:E41,"X")&gt;=1,(COUNTIF(E43:E50,"X")+COUNTIF(C43:C50,"X"))&gt;=4,E45="X",E47="X"),IF(OR(M51="Sí",M52="Sí"),"MITJÀ","ALT"),"BÀSIC")</f>
        <v>MITJÀ</v>
      </c>
      <c r="S26" s="464">
        <f>IF(R26="ALT",3,IF(R26="MITJÀ",2,IF(R26="BÀSIC",1,"")))</f>
        <v>2</v>
      </c>
      <c r="X26" s="105"/>
      <c r="Y26" s="100">
        <f>COUNTIF(C26:C39,"X")</f>
        <v>8</v>
      </c>
      <c r="Z26" s="12" t="s">
        <v>9</v>
      </c>
      <c r="AA26" s="100"/>
      <c r="AB26" s="100"/>
      <c r="AC26" s="100"/>
      <c r="AD26" s="100"/>
      <c r="AE26" s="100"/>
    </row>
    <row r="27" spans="1:31" ht="15" customHeight="1" x14ac:dyDescent="0.25">
      <c r="A27" s="100"/>
      <c r="B27" s="586"/>
      <c r="C27" s="286" t="s">
        <v>8</v>
      </c>
      <c r="D27" s="106" t="s">
        <v>21</v>
      </c>
      <c r="E27" s="331"/>
      <c r="F27" s="102" t="s">
        <v>22</v>
      </c>
      <c r="G27" s="296"/>
      <c r="H27" s="102" t="s">
        <v>23</v>
      </c>
      <c r="I27" s="316"/>
      <c r="J27" s="102" t="s">
        <v>24</v>
      </c>
      <c r="K27" s="316"/>
      <c r="L27" s="319" t="s">
        <v>25</v>
      </c>
      <c r="M27" s="316"/>
      <c r="N27" s="103" t="s">
        <v>26</v>
      </c>
      <c r="O27" s="107"/>
      <c r="P27" s="415"/>
      <c r="Q27" s="417"/>
      <c r="R27" s="409"/>
      <c r="S27" s="465"/>
      <c r="X27" s="105"/>
      <c r="Y27" s="100">
        <f>COUNTIF(E26:E41,"X")</f>
        <v>5</v>
      </c>
      <c r="Z27" s="12" t="s">
        <v>10</v>
      </c>
      <c r="AA27" s="100"/>
      <c r="AB27" s="100"/>
      <c r="AC27" s="100"/>
      <c r="AD27" s="100"/>
      <c r="AE27" s="100"/>
    </row>
    <row r="28" spans="1:31" ht="30" customHeight="1" x14ac:dyDescent="0.25">
      <c r="A28" s="100"/>
      <c r="B28" s="586"/>
      <c r="C28" s="286" t="s">
        <v>8</v>
      </c>
      <c r="D28" s="101" t="s">
        <v>27</v>
      </c>
      <c r="E28" s="331"/>
      <c r="F28" s="108" t="s">
        <v>28</v>
      </c>
      <c r="G28" s="296" t="s">
        <v>8</v>
      </c>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t="e">
        <f>COUNTIF(#REF!,"X")</f>
        <v>#REF!</v>
      </c>
      <c r="Z28" s="12" t="s">
        <v>11</v>
      </c>
      <c r="AA28" s="100"/>
      <c r="AB28" s="100"/>
      <c r="AC28" s="100"/>
      <c r="AD28" s="100"/>
      <c r="AE28" s="100"/>
    </row>
    <row r="29" spans="1:31" ht="15" customHeight="1" x14ac:dyDescent="0.25">
      <c r="A29" s="100"/>
      <c r="B29" s="586"/>
      <c r="C29" s="316" t="s">
        <v>8</v>
      </c>
      <c r="D29" s="101" t="s">
        <v>32</v>
      </c>
      <c r="E29" s="331" t="s">
        <v>8</v>
      </c>
      <c r="F29" s="102" t="s">
        <v>33</v>
      </c>
      <c r="G29" s="296" t="s">
        <v>8</v>
      </c>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1</v>
      </c>
      <c r="Z29" s="12" t="s">
        <v>12</v>
      </c>
      <c r="AA29" s="100"/>
      <c r="AB29" s="100"/>
      <c r="AC29" s="100"/>
      <c r="AD29" s="100"/>
      <c r="AE29" s="100"/>
    </row>
    <row r="30" spans="1:31" ht="15" customHeight="1" x14ac:dyDescent="0.25">
      <c r="A30" s="100"/>
      <c r="B30" s="586"/>
      <c r="C30" s="286" t="s">
        <v>8</v>
      </c>
      <c r="D30" s="101" t="s">
        <v>38</v>
      </c>
      <c r="E30" s="331"/>
      <c r="F30" s="102" t="s">
        <v>39</v>
      </c>
      <c r="G30" s="296" t="s">
        <v>8</v>
      </c>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31" t="s">
        <v>8</v>
      </c>
      <c r="F31" s="102" t="s">
        <v>44</v>
      </c>
      <c r="G31" s="296" t="s">
        <v>8</v>
      </c>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t="s">
        <v>8</v>
      </c>
      <c r="D32" s="101" t="s">
        <v>47</v>
      </c>
      <c r="E32" s="331"/>
      <c r="F32" s="102" t="s">
        <v>48</v>
      </c>
      <c r="G32" s="296" t="s">
        <v>8</v>
      </c>
      <c r="H32" s="102" t="s">
        <v>49</v>
      </c>
      <c r="I32" s="544"/>
      <c r="J32" s="545"/>
      <c r="K32" s="426"/>
      <c r="L32" s="426"/>
      <c r="M32" s="426"/>
      <c r="N32" s="546"/>
      <c r="O32" s="112"/>
      <c r="P32" s="112"/>
      <c r="Q32" s="114"/>
      <c r="R32" s="112"/>
      <c r="S32" s="112"/>
      <c r="T32" s="112"/>
      <c r="U32" s="113"/>
      <c r="V32" s="112"/>
      <c r="W32" s="112"/>
      <c r="X32" s="112"/>
      <c r="Y32" s="100">
        <f>COUNTIF(E43:E50,"X")+COUNTIF(C43:C50,"X")</f>
        <v>4</v>
      </c>
      <c r="Z32" s="12" t="s">
        <v>50</v>
      </c>
      <c r="AA32" s="100"/>
      <c r="AB32" s="100"/>
      <c r="AC32" s="100"/>
      <c r="AD32" s="100"/>
      <c r="AE32" s="100"/>
    </row>
    <row r="33" spans="1:31" ht="25.5" customHeight="1" x14ac:dyDescent="0.25">
      <c r="A33" s="100"/>
      <c r="B33" s="586"/>
      <c r="C33" s="286"/>
      <c r="D33" s="101" t="s">
        <v>51</v>
      </c>
      <c r="E33" s="331" t="s">
        <v>8</v>
      </c>
      <c r="F33" s="115" t="s">
        <v>52</v>
      </c>
      <c r="G33" s="29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t="s">
        <v>8</v>
      </c>
      <c r="D34" s="101" t="s">
        <v>55</v>
      </c>
      <c r="E34" s="331"/>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t="s">
        <v>8</v>
      </c>
      <c r="D35" s="101" t="s">
        <v>59</v>
      </c>
      <c r="E35" s="331"/>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31" t="s">
        <v>8</v>
      </c>
      <c r="F36" s="115" t="s">
        <v>63</v>
      </c>
      <c r="G36" s="544"/>
      <c r="H36" s="545" t="s">
        <v>64</v>
      </c>
      <c r="I36" s="426"/>
      <c r="J36" s="426"/>
      <c r="K36" s="426"/>
      <c r="L36" s="426"/>
      <c r="M36" s="426"/>
      <c r="N36" s="546"/>
      <c r="O36" s="112"/>
      <c r="P36" s="112"/>
      <c r="Q36" s="114"/>
      <c r="R36" s="112"/>
      <c r="S36" s="112"/>
      <c r="T36" s="112"/>
      <c r="U36" s="113"/>
      <c r="V36" s="112"/>
      <c r="W36" s="112"/>
      <c r="X36" s="112"/>
      <c r="Y36" s="100">
        <f>M43</f>
        <v>24</v>
      </c>
      <c r="Z36" s="12" t="s">
        <v>65</v>
      </c>
      <c r="AA36" s="100"/>
      <c r="AB36" s="100"/>
      <c r="AC36" s="100"/>
      <c r="AD36" s="100"/>
      <c r="AE36" s="100"/>
    </row>
    <row r="37" spans="1:31" ht="15" customHeight="1" x14ac:dyDescent="0.25">
      <c r="A37" s="100"/>
      <c r="B37" s="586"/>
      <c r="C37" s="286"/>
      <c r="D37" s="101" t="s">
        <v>66</v>
      </c>
      <c r="E37" s="331" t="s">
        <v>8</v>
      </c>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31"/>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t="s">
        <v>8</v>
      </c>
      <c r="D43" s="121" t="s">
        <v>71</v>
      </c>
      <c r="E43" s="326"/>
      <c r="F43" s="121" t="s">
        <v>72</v>
      </c>
      <c r="G43" s="316"/>
      <c r="H43" s="122" t="s">
        <v>73</v>
      </c>
      <c r="I43" s="316"/>
      <c r="J43" s="122" t="s">
        <v>74</v>
      </c>
      <c r="K43" s="316"/>
      <c r="L43" s="281"/>
      <c r="M43" s="535">
        <f>COUNTIF(E26:E50,"X")+COUNTIF(I26:I50,"X")+COUNTIF(K26:K50,"X")+COUNTIF(G26:G50,"X")+COUNTIF(M26:M41,"X")+COUNTIF(C26:C50,"X")</f>
        <v>24</v>
      </c>
      <c r="N43" s="536"/>
      <c r="O43" s="123"/>
      <c r="P43" s="123"/>
      <c r="Q43" s="124"/>
      <c r="R43" s="123"/>
      <c r="S43" s="123"/>
      <c r="T43" s="123"/>
      <c r="U43" s="125"/>
      <c r="V43" s="123"/>
      <c r="W43" s="123"/>
      <c r="X43" s="123"/>
    </row>
    <row r="44" spans="1:31" ht="17.649999999999999" customHeight="1" x14ac:dyDescent="0.25">
      <c r="B44" s="586"/>
      <c r="C44" s="286" t="s">
        <v>8</v>
      </c>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t="s">
        <v>8</v>
      </c>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t="s">
        <v>8</v>
      </c>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t="s">
        <v>537</v>
      </c>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t="s">
        <v>538</v>
      </c>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t="s">
        <v>538</v>
      </c>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t="s">
        <v>538</v>
      </c>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t="s">
        <v>8</v>
      </c>
      <c r="D59" s="401" t="s">
        <v>96</v>
      </c>
      <c r="E59" s="401"/>
      <c r="F59" s="401"/>
      <c r="G59" s="316"/>
      <c r="H59" s="102" t="s">
        <v>97</v>
      </c>
      <c r="I59" s="316" t="s">
        <v>8</v>
      </c>
      <c r="J59" s="133" t="s">
        <v>98</v>
      </c>
      <c r="K59" s="316" t="s">
        <v>8</v>
      </c>
      <c r="L59" s="554" t="s">
        <v>99</v>
      </c>
      <c r="M59" s="554"/>
      <c r="N59" s="555"/>
      <c r="O59" s="134"/>
      <c r="P59" s="134"/>
      <c r="Q59" s="135"/>
      <c r="R59" s="136"/>
      <c r="S59" s="137"/>
      <c r="T59" s="134"/>
      <c r="U59" s="138"/>
      <c r="V59" s="134"/>
      <c r="W59" s="134"/>
      <c r="X59" s="134"/>
      <c r="Y59" s="12">
        <f>COUNTIF(C59:C62,"X")</f>
        <v>1</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1</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1</v>
      </c>
      <c r="Z61" s="100" t="s">
        <v>107</v>
      </c>
      <c r="AA61" s="100"/>
      <c r="AB61" s="100"/>
      <c r="AC61" s="100"/>
      <c r="AD61" s="100"/>
      <c r="AE61" s="100"/>
    </row>
    <row r="62" spans="1:31" ht="15" customHeight="1" x14ac:dyDescent="0.25">
      <c r="A62" s="100"/>
      <c r="B62" s="403"/>
      <c r="C62" s="289"/>
      <c r="D62" s="446" t="s">
        <v>108</v>
      </c>
      <c r="E62" s="446"/>
      <c r="F62" s="446"/>
      <c r="G62" s="316" t="s">
        <v>8</v>
      </c>
      <c r="H62" s="102" t="s">
        <v>109</v>
      </c>
      <c r="I62" s="447"/>
      <c r="J62" s="447"/>
      <c r="K62" s="316"/>
      <c r="L62" s="401" t="s">
        <v>414</v>
      </c>
      <c r="M62" s="401"/>
      <c r="N62" s="402"/>
      <c r="O62" s="134"/>
      <c r="P62" s="134"/>
      <c r="Q62" s="135"/>
      <c r="R62" s="136"/>
      <c r="S62" s="137"/>
      <c r="T62" s="134"/>
      <c r="U62" s="138"/>
      <c r="V62" s="134"/>
      <c r="W62" s="134"/>
      <c r="X62" s="134"/>
      <c r="Y62" s="12">
        <f>COUNTIF(K59:K63,"X")</f>
        <v>1</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1</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t="s">
        <v>8</v>
      </c>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t="s">
        <v>537</v>
      </c>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t="s">
        <v>537</v>
      </c>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t="s">
        <v>537</v>
      </c>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t="s">
        <v>537</v>
      </c>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5</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t="s">
        <v>8</v>
      </c>
      <c r="D89" s="156" t="s">
        <v>181</v>
      </c>
      <c r="E89" s="316" t="s">
        <v>8</v>
      </c>
      <c r="F89" s="156" t="s">
        <v>182</v>
      </c>
      <c r="G89" s="316"/>
      <c r="H89" s="155" t="s">
        <v>183</v>
      </c>
      <c r="I89" s="316" t="s">
        <v>8</v>
      </c>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t="s">
        <v>8</v>
      </c>
      <c r="H90" s="155" t="s">
        <v>188</v>
      </c>
      <c r="I90" s="316" t="s">
        <v>8</v>
      </c>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7</v>
      </c>
      <c r="Z92" s="12" t="s">
        <v>190</v>
      </c>
      <c r="AA92" s="18"/>
    </row>
    <row r="93" spans="2:27" ht="41.25" customHeight="1" x14ac:dyDescent="0.25">
      <c r="B93" s="502"/>
      <c r="C93" s="289" t="s">
        <v>8</v>
      </c>
      <c r="D93" s="122" t="s">
        <v>191</v>
      </c>
      <c r="E93" s="316" t="s">
        <v>8</v>
      </c>
      <c r="F93" s="133" t="s">
        <v>192</v>
      </c>
      <c r="G93" s="316" t="s">
        <v>8</v>
      </c>
      <c r="H93" s="158" t="s">
        <v>505</v>
      </c>
      <c r="I93" s="526" t="s">
        <v>193</v>
      </c>
      <c r="J93" s="526"/>
      <c r="K93" s="526"/>
      <c r="L93" s="526"/>
      <c r="M93" s="526"/>
      <c r="N93" s="527"/>
      <c r="O93" s="180"/>
      <c r="P93" s="94" t="s">
        <v>215</v>
      </c>
      <c r="Q93" s="95" t="s">
        <v>216</v>
      </c>
      <c r="R93" s="96" t="str">
        <f>IF(COUNTIF(C93:M95,"X")&gt;0,"ALT",IF(OR(C90="X",G90="X",I89="X",I90="X",C88="X"),"MITJÀ","BÀSIC"))</f>
        <v>ALT</v>
      </c>
      <c r="S93" s="97">
        <f>IF(R93="ALT",3,IF(R93="MITJÀ",2,IF(R93="BÀSIC",1,"")))</f>
        <v>3</v>
      </c>
      <c r="T93" s="104"/>
      <c r="U93" s="130"/>
      <c r="V93" s="104"/>
      <c r="W93" s="104"/>
      <c r="X93" s="104"/>
      <c r="AA93" s="18"/>
    </row>
    <row r="94" spans="2:27" ht="41.25" customHeight="1" x14ac:dyDescent="0.25">
      <c r="B94" s="502"/>
      <c r="C94" s="289" t="s">
        <v>8</v>
      </c>
      <c r="D94" s="108" t="s">
        <v>418</v>
      </c>
      <c r="E94" s="316" t="s">
        <v>8</v>
      </c>
      <c r="F94" s="319" t="s">
        <v>194</v>
      </c>
      <c r="G94" s="325" t="s">
        <v>8</v>
      </c>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t="s">
        <v>8</v>
      </c>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t="s">
        <v>8</v>
      </c>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v>4</v>
      </c>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t="s">
        <v>8</v>
      </c>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MITJÀ</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4DC49843-C465-41E7-B9D8-5A21DFA82139}">
      <formula1>"Sí,No"</formula1>
    </dataValidation>
    <dataValidation allowBlank="1" showInputMessage="1" showErrorMessage="1" promptTitle="Abans de respondre la cel·la:" prompt="s'ha de marcar &quot;Sí&quot; a la pregunta anterior en referència amb les transferències fora de l'EEE." sqref="C227:F230" xr:uid="{FCFC2AFE-F3AA-418F-B320-02CB6C873717}"/>
    <dataValidation allowBlank="1" showInputMessage="1" showErrorMessage="1" prompt="Introduir un nombre sencer del 0 al 100" sqref="N98" xr:uid="{A3550913-C6F0-4F1A-A6E6-045D661D841B}"/>
    <dataValidation allowBlank="1" showInputMessage="1" showErrorMessage="1" prompt="Introduir un nombre sencer" sqref="H212:H213 J219" xr:uid="{142F389C-E15C-45A9-A303-CB8B2EF0D02A}"/>
    <dataValidation type="list" allowBlank="1" showInputMessage="1" showErrorMessage="1" prompt="Si fos convenient, marcar un altre nivell final: Bàsic, Mitjà o Alt." sqref="M233:N233" xr:uid="{8BC39C90-486C-4D3A-91F0-C40E3FFF5A98}">
      <formula1>$Y$233:$Y$236</formula1>
    </dataValidation>
    <dataValidation type="list" showInputMessage="1" showErrorMessage="1" promptTitle="En cas de marcar amb una &quot;X&quot;:" prompt="Caldrà emplenar la cel·la de lliure edició" sqref="E40:E41 K43:K50 M73 I94:I95 K94:K95 M94:M95 K90:K91 K201:K204 G218 I222" xr:uid="{66A48A2F-A43E-4697-943A-0914DCFEFF78}">
      <formula1>$Z$24:$Z$25</formula1>
    </dataValidation>
    <dataValidation allowBlank="1" showInputMessage="1" showErrorMessage="1" prompt="Cel·la de lliure edició" sqref="M53:N54 F40:F41 L43:L50 J94:J95 L94:L95 N94:N95 N90:N91 M201:N204 I218 M74 L222:L223 M207 M219:N219 L212:L213 G209" xr:uid="{FC4793D5-F86C-44C6-A5E7-104953AAF344}"/>
    <dataValidation type="list" allowBlank="1" showInputMessage="1" showErrorMessage="1" sqref="E100:F199" xr:uid="{F4E363B9-9A20-4655-ADC2-A6D37D92B467}">
      <formula1>$AB$100:$AB$103</formula1>
    </dataValidation>
    <dataValidation type="list" allowBlank="1" showInputMessage="1" showErrorMessage="1" sqref="D100:D199" xr:uid="{E3192B86-731D-4FEE-9721-A643933A23C7}">
      <formula1>$Y$100:$Y$103</formula1>
    </dataValidation>
    <dataValidation type="list" allowBlank="1" showInputMessage="1" showErrorMessage="1" sqref="M235:N235" xr:uid="{9C4A5B9F-A7FE-4DC3-9BE6-F524E3AF1F7E}">
      <formula1>$Y$233:$Y$236</formula1>
    </dataValidation>
    <dataValidation allowBlank="1" showInputMessage="1" showErrorMessage="1" promptTitle="Resposta automàtica" sqref="O88:X91 O87 X87 P93:R93 T92:W92" xr:uid="{B63D8034-D7A2-4F4B-96C3-26C667C5B3BF}"/>
    <dataValidation type="list" allowBlank="1" showInputMessage="1" showErrorMessage="1" promptTitle="Marcar la resposta" prompt="Sí o No" sqref="M81:N82 M83 M205:N205 M84:N84 H53:H54 M51:N52 H223" xr:uid="{CCD3AEBC-6509-46AD-8D25-72859646F458}">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DA7F17C5-6D08-453A-9F60-233EC0346863}">
      <formula1>$Z$24:$Z$25</formula1>
    </dataValidation>
    <dataValidation type="list" allowBlank="1" showInputMessage="1" showErrorMessage="1" sqref="G94 C221:C222 E221:E222 G221:G222 G215:G217 M215:M217 K215:K217 I215:I217 E215:E218 C215:C218 C207:C208 I221 C201:C204 G207 E207:E208 I201:I202 G201:G204 E201:E204" xr:uid="{E57EDC4D-5C6D-4E44-BD4F-2123A5A668A4}">
      <formula1>$Z$24:$Z$25</formula1>
    </dataValidation>
  </dataValidations>
  <hyperlinks>
    <hyperlink ref="K226:M226" r:id="rId1" display="Consulta aquesta informació en l'enllaç." xr:uid="{B78169BB-0998-463D-95FD-57354551E47F}"/>
    <hyperlink ref="B2" location="'1'!B8" display="A. INFORMACIÓ GENERAL" xr:uid="{C8614BC3-0ED0-49E9-91C7-62927F3EF4CD}"/>
    <hyperlink ref="B3" location="'1'!B21" display="B. ACTIVITAT DE TRACTAMENT" xr:uid="{B8FC0D68-F72D-4499-A4E6-868FA0B2C0B5}"/>
    <hyperlink ref="B4:F4" location="'1'!B56" display="C. CARACTERÍSTIQUES DE L'ACTIVITAT DE TRACTAMENT" xr:uid="{6DD88F45-CEE6-47E7-85C6-D030E6721B9F}"/>
    <hyperlink ref="B5:F5" location="'1'!B65" display="D. DESCRIPCIÓ I FINALITATS DE L'ACTIVITAT DE TRACTAMENT" xr:uid="{D4315C77-47DB-4546-8EE6-791611E7F95D}"/>
    <hyperlink ref="G2:J2" location="'1'!B86" display="E. COL·LECTIUS D'INTERESSATS" xr:uid="{6E69EDA2-B742-4781-AC8E-0FB54E18FBE7}"/>
    <hyperlink ref="G3:J3" location="'1'!B97" display="F. CONTEXT DEL TRACTAMENT" xr:uid="{BB56C234-92CB-4DEF-9A91-17F04AD7E92A}"/>
    <hyperlink ref="G4:J4" location="'1'!B211" display="G. MODEL DE TRACTAMENT" xr:uid="{D8191F34-04F6-4BB0-B74C-A10D5462F899}"/>
    <hyperlink ref="G5:J5" location="'1'!B232" display="H. DESCRIPCIÓ MESURES DE SEGURETAT" xr:uid="{F0B41DAC-BD7C-4F47-8324-63EB67C7357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1A69EA3B-A9CB-49A6-84DF-8B6120AFF0B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3A167EB4-F763-4923-BE7D-64CD83E189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918D6F14-F143-467F-B6CA-90B3432A2D2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DAD00ED0-FAFA-4504-B53A-454E2BB1D90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DA46CF7-2DE2-43CE-8808-E9C2FBEC2B4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E265988A-3767-48BA-8930-C6918A2B0DE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74BD8A28-A110-4075-9C56-73ADBFA43A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0E44DE6A-CF99-43BD-BC1C-5BE64CCC986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F6A1E48-259F-498A-9F9B-42492057726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AD616D4C-C4DC-46DF-97BA-4E1AD319F4B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7BFFBC6D-B8D8-45B3-9EF5-F4AB9A0A037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F19E1EE-3784-4FC3-B9A5-53512B69B7B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2CD02B04-8424-4053-9BDF-598B456472F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3B90DCE7-809A-4D5C-A3B1-56C0244FCB6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B86F7E70-D00D-492F-B81F-6630AB6C250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59B125A7-67F7-4A3D-B492-869342CF5A7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5B360-4D68-4DAD-BF58-1E254A656729}">
  <sheetPr codeName="Full5">
    <tabColor rgb="FFC00000"/>
  </sheetPr>
  <dimension ref="A1:AE236"/>
  <sheetViews>
    <sheetView zoomScale="70" zoomScaleNormal="70" workbookViewId="0">
      <pane ySplit="6" topLeftCell="A7" activePane="bottomLeft" state="frozen"/>
      <selection activeCell="M43" sqref="M43:N50"/>
      <selection pane="bottomLeft" activeCell="V14" sqref="V14"/>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t="s">
        <v>539</v>
      </c>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9DD217DC-B5F3-49A5-B7DA-5A5C9C800ED1}">
      <formula1>"Sí,No"</formula1>
    </dataValidation>
    <dataValidation allowBlank="1" showInputMessage="1" showErrorMessage="1" promptTitle="Abans de respondre la cel·la:" prompt="s'ha de marcar &quot;Sí&quot; a la pregunta anterior en referència amb les transferències fora de l'EEE." sqref="C227:F230" xr:uid="{A13186C9-B744-400A-AE83-9928EDCCA660}"/>
    <dataValidation allowBlank="1" showInputMessage="1" showErrorMessage="1" prompt="Introduir un nombre sencer del 0 al 100" sqref="N98" xr:uid="{A71837E7-ACF7-4731-ABF7-F50AB30CA223}"/>
    <dataValidation allowBlank="1" showInputMessage="1" showErrorMessage="1" prompt="Introduir un nombre sencer" sqref="H212:H213 J219" xr:uid="{D21B717C-680F-4517-B899-BACA5634C5F0}"/>
    <dataValidation type="list" allowBlank="1" showInputMessage="1" showErrorMessage="1" prompt="Si fos convenient, marcar un altre nivell final: Bàsic, Mitjà o Alt." sqref="M233:N233" xr:uid="{5268E2D4-850E-4857-90D2-D2DF6BD81D10}">
      <formula1>$Y$233:$Y$236</formula1>
    </dataValidation>
    <dataValidation type="list" showInputMessage="1" showErrorMessage="1" promptTitle="En cas de marcar amb una &quot;X&quot;:" prompt="Caldrà emplenar la cel·la de lliure edició" sqref="E40:E41 K43:K50 M73 I94:I95 K94:K95 M94:M95 K90:K91 K201:K204 G218 I222" xr:uid="{544471E2-E40D-4365-A9C8-CA19356151A8}">
      <formula1>$Z$24:$Z$25</formula1>
    </dataValidation>
    <dataValidation allowBlank="1" showInputMessage="1" showErrorMessage="1" prompt="Cel·la de lliure edició" sqref="M53:N54 F40:F41 L43:L50 J94:J95 L94:L95 N94:N95 N90:N91 M201:N204 I218 M74 L222:L223 M207 M219:N219 L212:L213 G209" xr:uid="{2C6DA36D-082F-4CB5-85A5-2D83CF15BA08}"/>
    <dataValidation type="list" allowBlank="1" showInputMessage="1" showErrorMessage="1" sqref="E100:F199" xr:uid="{64E0DD58-C096-4008-BCEB-D1A90D800572}">
      <formula1>$AB$100:$AB$103</formula1>
    </dataValidation>
    <dataValidation type="list" allowBlank="1" showInputMessage="1" showErrorMessage="1" sqref="D100:D199" xr:uid="{0A38F77B-4A22-4E22-93F1-057F4753C727}">
      <formula1>$Y$100:$Y$103</formula1>
    </dataValidation>
    <dataValidation type="list" allowBlank="1" showInputMessage="1" showErrorMessage="1" sqref="M235:N235" xr:uid="{C1FC96A7-A24A-48B2-90F3-CE0EB5EBBD73}">
      <formula1>$Y$233:$Y$236</formula1>
    </dataValidation>
    <dataValidation allowBlank="1" showInputMessage="1" showErrorMessage="1" promptTitle="Resposta automàtica" sqref="O88:X91 O87 X87 P93:R93 T92:W92" xr:uid="{AFED739E-CD87-4552-854E-2D46FCF33FA0}"/>
    <dataValidation type="list" allowBlank="1" showInputMessage="1" showErrorMessage="1" promptTitle="Marcar la resposta" prompt="Sí o No" sqref="M81:N82 M83 M205:N205 M84:N84 H53:H54 M51:N52 H223" xr:uid="{06C8EA2D-21F5-4718-8A52-336D4CDEA4B3}">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0A0271B5-63D9-4856-A3EF-4D6A865AB3BA}">
      <formula1>$Z$24:$Z$25</formula1>
    </dataValidation>
    <dataValidation type="list" allowBlank="1" showInputMessage="1" showErrorMessage="1" sqref="G94 C221:C222 E221:E222 G221:G222 G215:G217 M215:M217 K215:K217 I215:I217 E215:E218 C215:C218 C207:C208 I221 C201:C204 G207 E207:E208 I201:I202 G201:G204 E201:E204" xr:uid="{3B613A13-EA40-4CF5-BE34-2BF56BAECF9C}">
      <formula1>$Z$24:$Z$25</formula1>
    </dataValidation>
  </dataValidations>
  <hyperlinks>
    <hyperlink ref="K226:M226" r:id="rId1" display="Consulta aquesta informació en l'enllaç." xr:uid="{B1561BF7-D8D6-439C-A0E3-3624B0210E95}"/>
    <hyperlink ref="B2" location="'1'!B8" display="A. INFORMACIÓ GENERAL" xr:uid="{E44A0796-0457-4B80-A972-21BF4C272723}"/>
    <hyperlink ref="B3" location="'1'!B21" display="B. ACTIVITAT DE TRACTAMENT" xr:uid="{E0B637C9-4AEC-47C1-90C8-FDC3DD7DC451}"/>
    <hyperlink ref="B4:F4" location="'1'!B56" display="C. CARACTERÍSTIQUES DE L'ACTIVITAT DE TRACTAMENT" xr:uid="{20B6A018-9C9C-42C9-A98B-5040F081F208}"/>
    <hyperlink ref="B5:F5" location="'1'!B65" display="D. DESCRIPCIÓ I FINALITATS DE L'ACTIVITAT DE TRACTAMENT" xr:uid="{43AF9ACA-2446-4541-9D4F-994E8E5AA465}"/>
    <hyperlink ref="G2:J2" location="'1'!B86" display="E. COL·LECTIUS D'INTERESSATS" xr:uid="{FE4922C9-865C-4350-B06E-902CA7841AC1}"/>
    <hyperlink ref="G3:J3" location="'1'!B97" display="F. CONTEXT DEL TRACTAMENT" xr:uid="{81540FFC-4F9F-47A5-AAD8-21519658F97B}"/>
    <hyperlink ref="G4:J4" location="'1'!B211" display="G. MODEL DE TRACTAMENT" xr:uid="{0074E25A-9AC8-438C-9809-75562D5FC622}"/>
    <hyperlink ref="G5:J5" location="'1'!B232" display="H. DESCRIPCIÓ MESURES DE SEGURETAT" xr:uid="{A1B30E7D-EEA7-4EDB-8DD2-2EB34AA3DB20}"/>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33C216BC-37CB-49D3-B0B4-F5DA425E7A1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B767D9F3-63C6-43F1-A07F-5AC489ADCCF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9AA2E725-B680-43E3-AC31-FAE0E6126E1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0960DFB-3978-4B46-B8DD-E54458BB85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2FC3858-B401-4DC7-ACD7-854337EBE59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5C461A9-A4D0-4CA0-A6AF-DA460550477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37C05D0-B1E1-4A10-A053-087B1A574C6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344E5788-F5EA-47E0-B956-FDC2576621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B582726-B3DE-40D1-B1E8-380B5B41385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0B003143-0F7C-48E1-9C9C-F8E2C36E48C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79DF045D-2943-4760-BF89-2C5B26E4DA1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2C5549E5-31F5-40C0-8F2F-E78F7AB084B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3375F3CB-E3B9-4CA9-ACE5-4E175F2568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D48E5155-B9F2-492A-8109-5632AEB9B7D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3CC6D51-3433-486B-A589-CC97E1294DC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336243CF-52E2-4F45-B13E-194D1F4C4EA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BFD7-FEEF-483E-B81F-260A27382AD7}">
  <sheetPr codeName="Full9">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A3CF8B35-CD17-4B87-B282-AC3E23AE305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DE232014-3C3D-4F33-ACC6-DEE47B9FB34E}">
      <formula1>$Z$24:$Z$25</formula1>
    </dataValidation>
    <dataValidation type="list" allowBlank="1" showInputMessage="1" showErrorMessage="1" promptTitle="Marcar la resposta" prompt="Sí o No" sqref="M81:N82 M83 M205:N205 M84:N84 H53:H54 M51:N52 H223" xr:uid="{E8EF8683-FE62-455C-BBDF-4975E8BD0E47}">
      <formula1>"Sí,No"</formula1>
    </dataValidation>
    <dataValidation allowBlank="1" showInputMessage="1" showErrorMessage="1" promptTitle="Resposta automàtica" sqref="O88:X91 O87 X87 P93:R93 T92:W92" xr:uid="{008450C3-0803-4365-B884-8758CB6C39ED}"/>
    <dataValidation type="list" allowBlank="1" showInputMessage="1" showErrorMessage="1" sqref="M235:N235" xr:uid="{EFCC4CAD-7690-49C6-9AF8-7ADB592D7ED1}">
      <formula1>$Y$233:$Y$236</formula1>
    </dataValidation>
    <dataValidation type="list" allowBlank="1" showInputMessage="1" showErrorMessage="1" sqref="D100:D199" xr:uid="{EFA4F75C-A51E-4CDC-A0EF-F7B18E16642A}">
      <formula1>$Y$100:$Y$103</formula1>
    </dataValidation>
    <dataValidation type="list" allowBlank="1" showInputMessage="1" showErrorMessage="1" sqref="E100:F199" xr:uid="{4839D6DF-BA01-4111-B047-F5501F17FD66}">
      <formula1>$AB$100:$AB$103</formula1>
    </dataValidation>
    <dataValidation allowBlank="1" showInputMessage="1" showErrorMessage="1" prompt="Cel·la de lliure edició" sqref="M53:N54 F40:F41 L43:L50 J94:J95 L94:L95 N94:N95 N90:N91 M201:N204 I218 M74 L222:L223 M207 M219:N219 L212:L213 G209" xr:uid="{B9248770-9A45-496D-A80C-2A9745FFB2C7}"/>
    <dataValidation type="list" showInputMessage="1" showErrorMessage="1" promptTitle="En cas de marcar amb una &quot;X&quot;:" prompt="Caldrà emplenar la cel·la de lliure edició" sqref="E40:E41 K43:K50 M73 I94:I95 K94:K95 M94:M95 K90:K91 K201:K204 G218 I222" xr:uid="{D9609851-697B-4BF2-B4C4-1C1ACED1024E}">
      <formula1>$Z$24:$Z$25</formula1>
    </dataValidation>
    <dataValidation type="list" allowBlank="1" showInputMessage="1" showErrorMessage="1" prompt="Si fos convenient, marcar un altre nivell final: Bàsic, Mitjà o Alt." sqref="M233:N233" xr:uid="{BDC15301-798E-4846-8103-E1D3E2AC817E}">
      <formula1>$Y$233:$Y$236</formula1>
    </dataValidation>
    <dataValidation allowBlank="1" showInputMessage="1" showErrorMessage="1" prompt="Introduir un nombre sencer" sqref="H212:H213 J219" xr:uid="{8DD2B216-7A9A-461C-B4DB-071A75380E2C}"/>
    <dataValidation allowBlank="1" showInputMessage="1" showErrorMessage="1" prompt="Introduir un nombre sencer del 0 al 100" sqref="N98" xr:uid="{E8346434-F42B-469C-9036-28FF7DEF73BD}"/>
    <dataValidation allowBlank="1" showInputMessage="1" showErrorMessage="1" promptTitle="Abans de respondre la cel·la:" prompt="s'ha de marcar &quot;Sí&quot; a la pregunta anterior en referència amb les transferències fora de l'EEE." sqref="C227:F230" xr:uid="{ABEE9A01-41E5-492A-BD6D-95027C3D0D96}"/>
    <dataValidation type="list" allowBlank="1" showInputMessage="1" showErrorMessage="1" promptTitle="Marcar la resposta" prompt="Sí o No_x000a__x000a_Cal emplenar de forma prèvia la casella de països destinataris de les dades fora de l'EEE." sqref="G227:N230" xr:uid="{864B3041-62BF-4E73-8B69-F831F8A6F757}">
      <formula1>"Sí,No"</formula1>
    </dataValidation>
  </dataValidations>
  <hyperlinks>
    <hyperlink ref="K226:M226" r:id="rId1" display="Consulta aquesta informació en l'enllaç." xr:uid="{3EE38237-570A-47B3-B826-4822C188105C}"/>
    <hyperlink ref="B2" location="'1'!B8" display="A. INFORMACIÓ GENERAL" xr:uid="{85040DE2-4ACC-48CB-8171-792588EECA1A}"/>
    <hyperlink ref="B3" location="'1'!B21" display="B. ACTIVITAT DE TRACTAMENT" xr:uid="{8F4D7631-23AD-4503-A218-38DCDC7C0CE7}"/>
    <hyperlink ref="B4:F4" location="'1'!B56" display="C. CARACTERÍSTIQUES DE L'ACTIVITAT DE TRACTAMENT" xr:uid="{0AB7EF86-C1C4-4FCE-A043-445DDE7B613D}"/>
    <hyperlink ref="B5:F5" location="'1'!B65" display="D. DESCRIPCIÓ I FINALITATS DE L'ACTIVITAT DE TRACTAMENT" xr:uid="{3DDD7021-B539-45AA-8875-A497330FC316}"/>
    <hyperlink ref="G2:J2" location="'1'!B86" display="E. COL·LECTIUS D'INTERESSATS" xr:uid="{ED1FFFB2-3C82-4C16-9A6C-9DBDB75F4BFE}"/>
    <hyperlink ref="G3:J3" location="'1'!B97" display="F. CONTEXT DEL TRACTAMENT" xr:uid="{D194EF52-A787-4240-B289-36513DFC46BD}"/>
    <hyperlink ref="G4:J4" location="'1'!B211" display="G. MODEL DE TRACTAMENT" xr:uid="{FBB6683E-EBCB-46F4-BC59-89994CB9EE6B}"/>
    <hyperlink ref="G5:J5" location="'1'!B232" display="H. DESCRIPCIÓ MESURES DE SEGURETAT" xr:uid="{4736DF44-5DED-4641-AD71-177F40C70B76}"/>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D81BE95C-FE56-48E0-90F5-E8BAF42E2FB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CBDCDB77-80A7-4CB7-8EB1-D9C41396E83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82BC0397-2F98-4250-B974-6001CBD94E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D2CE595-26F0-4312-88CA-0BD7114C8E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8E58E9E-CA66-46F8-B60F-FD6B20B7C4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68381188-E898-426D-A3AF-7BC646E9318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C7FDCC61-7100-49B3-B48F-19C3E4DC7D5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FEAF3C9B-963D-4FFD-AFE7-DE4C4864A44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E9576D7-AECD-435F-88E6-AA05325013B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7189D167-35C2-4568-8DDC-22775F73F3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1E5205B8-AB50-4F8F-ACEB-A802CF62C2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B8324AC8-F35B-4DEF-8546-5F68269A8DD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CC8A42F9-23FB-4939-BEE3-1394FB33072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73392F95-5B2B-4373-AFFF-DBC7F08D2B4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764EA4E0-534B-48F8-B4B7-482B63D4A3E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F9DF86D9-FA46-4515-9985-13939B42E7B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B5AC4-1E6E-49C6-B4B7-AF1D1CD7122A}">
  <sheetPr codeName="Full10">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79F55C1E-007D-4CFE-BDF3-0C3267E48FB6}">
      <formula1>"Sí,No"</formula1>
    </dataValidation>
    <dataValidation allowBlank="1" showInputMessage="1" showErrorMessage="1" promptTitle="Abans de respondre la cel·la:" prompt="s'ha de marcar &quot;Sí&quot; a la pregunta anterior en referència amb les transferències fora de l'EEE." sqref="C227:F230" xr:uid="{027DCE72-E243-4595-A32E-DBF58DBA4CBF}"/>
    <dataValidation allowBlank="1" showInputMessage="1" showErrorMessage="1" prompt="Introduir un nombre sencer del 0 al 100" sqref="N98" xr:uid="{EA4B018E-9A73-466A-BCD1-DD88492952E3}"/>
    <dataValidation allowBlank="1" showInputMessage="1" showErrorMessage="1" prompt="Introduir un nombre sencer" sqref="H212:H213 J219" xr:uid="{A68F2AC9-EC70-4154-98FA-4D2954DDAB40}"/>
    <dataValidation type="list" allowBlank="1" showInputMessage="1" showErrorMessage="1" prompt="Si fos convenient, marcar un altre nivell final: Bàsic, Mitjà o Alt." sqref="M233:N233" xr:uid="{D7C15697-3C15-4FBC-8861-569093C749CE}">
      <formula1>$Y$233:$Y$236</formula1>
    </dataValidation>
    <dataValidation type="list" showInputMessage="1" showErrorMessage="1" promptTitle="En cas de marcar amb una &quot;X&quot;:" prompt="Caldrà emplenar la cel·la de lliure edició" sqref="E40:E41 K43:K50 M73 I94:I95 K94:K95 M94:M95 K90:K91 K201:K204 G218 I222" xr:uid="{46F6EA3D-D045-4D73-9522-6CB788558EB9}">
      <formula1>$Z$24:$Z$25</formula1>
    </dataValidation>
    <dataValidation allowBlank="1" showInputMessage="1" showErrorMessage="1" prompt="Cel·la de lliure edició" sqref="M53:N54 F40:F41 L43:L50 J94:J95 L94:L95 N94:N95 N90:N91 M201:N204 I218 M74 L222:L223 M207 M219:N219 L212:L213 G209" xr:uid="{2E5BECCE-5A6B-42CC-ACD8-C80EEF0CE0B1}"/>
    <dataValidation type="list" allowBlank="1" showInputMessage="1" showErrorMessage="1" sqref="E100:F199" xr:uid="{90E94D10-CD06-4319-8481-2C7B8FAAE803}">
      <formula1>$AB$100:$AB$103</formula1>
    </dataValidation>
    <dataValidation type="list" allowBlank="1" showInputMessage="1" showErrorMessage="1" sqref="D100:D199" xr:uid="{AACA9960-94F4-47D8-BDB7-7AB3E3E0F574}">
      <formula1>$Y$100:$Y$103</formula1>
    </dataValidation>
    <dataValidation type="list" allowBlank="1" showInputMessage="1" showErrorMessage="1" sqref="M235:N235" xr:uid="{973081D6-72E7-4CFB-B097-7B4143BC3CD8}">
      <formula1>$Y$233:$Y$236</formula1>
    </dataValidation>
    <dataValidation allowBlank="1" showInputMessage="1" showErrorMessage="1" promptTitle="Resposta automàtica" sqref="O88:X91 O87 X87 P93:R93 T92:W92" xr:uid="{42827063-7BD1-4F7E-8A96-0E33CE74F79A}"/>
    <dataValidation type="list" allowBlank="1" showInputMessage="1" showErrorMessage="1" promptTitle="Marcar la resposta" prompt="Sí o No" sqref="M81:N82 M83 M205:N205 M84:N84 H53:H54 M51:N52 H223" xr:uid="{A6DA11B2-9628-4E4C-9D26-117D44B88344}">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EAB501F4-05A2-4BB9-85F3-BCED7CEAFA9D}">
      <formula1>$Z$24:$Z$25</formula1>
    </dataValidation>
    <dataValidation type="list" allowBlank="1" showInputMessage="1" showErrorMessage="1" sqref="G94 C221:C222 E221:E222 G221:G222 G215:G217 M215:M217 K215:K217 I215:I217 E215:E218 C215:C218 C207:C208 I221 C201:C204 G207 E207:E208 I201:I202 G201:G204 E201:E204" xr:uid="{87655FD1-AEA6-482C-9FF8-A2F239F7ECFB}">
      <formula1>$Z$24:$Z$25</formula1>
    </dataValidation>
  </dataValidations>
  <hyperlinks>
    <hyperlink ref="K226:M226" r:id="rId1" display="Consulta aquesta informació en l'enllaç." xr:uid="{2BAA61FC-CC78-45E8-B55F-6FC29976F490}"/>
    <hyperlink ref="B2" location="'1'!B8" display="A. INFORMACIÓ GENERAL" xr:uid="{9F17429B-2D50-47B5-BFF2-992C6C8656E6}"/>
    <hyperlink ref="B3" location="'1'!B21" display="B. ACTIVITAT DE TRACTAMENT" xr:uid="{6E49AE4A-4A77-491E-B5E6-BA2A3A1877CA}"/>
    <hyperlink ref="B4:F4" location="'1'!B56" display="C. CARACTERÍSTIQUES DE L'ACTIVITAT DE TRACTAMENT" xr:uid="{9ADF7ADF-9F2A-409E-8807-609C2E92CE9E}"/>
    <hyperlink ref="B5:F5" location="'1'!B65" display="D. DESCRIPCIÓ I FINALITATS DE L'ACTIVITAT DE TRACTAMENT" xr:uid="{763FA8D5-3A68-4FF9-8FDB-CCF2FF55AC20}"/>
    <hyperlink ref="G2:J2" location="'1'!B86" display="E. COL·LECTIUS D'INTERESSATS" xr:uid="{A125FB7C-4214-4A1F-9B94-DF87DC49CDB8}"/>
    <hyperlink ref="G3:J3" location="'1'!B97" display="F. CONTEXT DEL TRACTAMENT" xr:uid="{96963565-4247-4D94-84E1-D829BAA88726}"/>
    <hyperlink ref="G4:J4" location="'1'!B211" display="G. MODEL DE TRACTAMENT" xr:uid="{09CC1EE7-B51D-4869-B694-5BE627A8DFB5}"/>
    <hyperlink ref="G5:J5" location="'1'!B232" display="H. DESCRIPCIÓ MESURES DE SEGURETAT" xr:uid="{A034D03D-7542-461F-8352-9C013DB399CB}"/>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A5D04733-3785-4869-8F66-CDCC2673F6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A2C45819-DCD2-4C65-AFF5-628B367C5C9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0E7D4C67-BEFC-468B-AAD8-D9B69B8D18D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F9D878D8-5B61-4E7B-A01F-EE8A40A1E5C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2F9A7656-EF15-46B7-A737-5BC109774A3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D017055-40DE-4CA0-983D-06D553F6876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8C36B8DF-182B-40C1-BD3E-5C90CFD894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D0A7C447-B4C0-4943-A026-5460D6746A4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AD8D694D-04AB-4067-86E5-C771A28BEC5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AE23BDA3-8203-4B71-90BE-AB61131EE6A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A086AAD5-EDDE-49D6-9FCD-F2CBC5836CC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D1AEE58-0777-4C23-86A9-F788918CC5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4CC00933-F495-4D52-A888-7602579C71A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A5D81481-0408-4364-B356-2A5CA119A6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8A8613D8-7A94-49C4-AC9A-63AC892EC65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87D70DF4-B07E-45AD-A8D1-2FEA0C0864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30518-D814-432D-858C-783B17F5A25F}">
  <sheetPr codeName="Full11">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A5299276-3C0D-4DAF-A68B-FA5D57C078A2}">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6FA9925E-0354-44D4-9010-E9E32F6A8A6B}">
      <formula1>$Z$24:$Z$25</formula1>
    </dataValidation>
    <dataValidation type="list" allowBlank="1" showInputMessage="1" showErrorMessage="1" promptTitle="Marcar la resposta" prompt="Sí o No" sqref="M81:N82 M83 M205:N205 M84:N84 H53:H54 M51:N52 H223" xr:uid="{EC2AA600-4479-43F4-8EA2-7686E91A2069}">
      <formula1>"Sí,No"</formula1>
    </dataValidation>
    <dataValidation allowBlank="1" showInputMessage="1" showErrorMessage="1" promptTitle="Resposta automàtica" sqref="O88:X91 O87 X87 P93:R93 T92:W92" xr:uid="{CF213902-AADB-4999-A4C4-EC3B4CFB2E18}"/>
    <dataValidation type="list" allowBlank="1" showInputMessage="1" showErrorMessage="1" sqref="M235:N235" xr:uid="{ACCEABDF-9C7A-444E-BAFD-1B8592155ED5}">
      <formula1>$Y$233:$Y$236</formula1>
    </dataValidation>
    <dataValidation type="list" allowBlank="1" showInputMessage="1" showErrorMessage="1" sqref="D100:D199" xr:uid="{27C467D1-3CF8-47A9-8C39-BD943524BE20}">
      <formula1>$Y$100:$Y$103</formula1>
    </dataValidation>
    <dataValidation type="list" allowBlank="1" showInputMessage="1" showErrorMessage="1" sqref="E100:F199" xr:uid="{00708DA7-657F-4835-8568-5069D159565D}">
      <formula1>$AB$100:$AB$103</formula1>
    </dataValidation>
    <dataValidation allowBlank="1" showInputMessage="1" showErrorMessage="1" prompt="Cel·la de lliure edició" sqref="M53:N54 F40:F41 L43:L50 J94:J95 L94:L95 N94:N95 N90:N91 M201:N204 I218 M74 L222:L223 M207 M219:N219 L212:L213 G209" xr:uid="{958488AA-6837-44E0-B71F-069E1B1AA7D5}"/>
    <dataValidation type="list" showInputMessage="1" showErrorMessage="1" promptTitle="En cas de marcar amb una &quot;X&quot;:" prompt="Caldrà emplenar la cel·la de lliure edició" sqref="E40:E41 K43:K50 M73 I94:I95 K94:K95 M94:M95 K90:K91 K201:K204 G218 I222" xr:uid="{5484DF13-90E2-443A-8F07-CFEBE68C5227}">
      <formula1>$Z$24:$Z$25</formula1>
    </dataValidation>
    <dataValidation type="list" allowBlank="1" showInputMessage="1" showErrorMessage="1" prompt="Si fos convenient, marcar un altre nivell final: Bàsic, Mitjà o Alt." sqref="M233:N233" xr:uid="{EB49FD4E-214A-4F33-A749-BFB58BBB40A7}">
      <formula1>$Y$233:$Y$236</formula1>
    </dataValidation>
    <dataValidation allowBlank="1" showInputMessage="1" showErrorMessage="1" prompt="Introduir un nombre sencer" sqref="H212:H213 J219" xr:uid="{2430E4CB-3791-4EBC-BB56-97E173D5CD4C}"/>
    <dataValidation allowBlank="1" showInputMessage="1" showErrorMessage="1" prompt="Introduir un nombre sencer del 0 al 100" sqref="N98" xr:uid="{8114D656-917A-4033-8615-3079DDE6A0FB}"/>
    <dataValidation allowBlank="1" showInputMessage="1" showErrorMessage="1" promptTitle="Abans de respondre la cel·la:" prompt="s'ha de marcar &quot;Sí&quot; a la pregunta anterior en referència amb les transferències fora de l'EEE." sqref="C227:F230" xr:uid="{F0907DC1-FCF8-4AD0-8058-B9B36C7C5458}"/>
    <dataValidation type="list" allowBlank="1" showInputMessage="1" showErrorMessage="1" promptTitle="Marcar la resposta" prompt="Sí o No_x000a__x000a_Cal emplenar de forma prèvia la casella de països destinataris de les dades fora de l'EEE." sqref="G227:N230" xr:uid="{4276054F-5F50-4BED-B20C-9D8C026FDD2D}">
      <formula1>"Sí,No"</formula1>
    </dataValidation>
  </dataValidations>
  <hyperlinks>
    <hyperlink ref="K226:M226" r:id="rId1" display="Consulta aquesta informació en l'enllaç." xr:uid="{B4493E26-3ADA-4A0A-859C-300480B62E1F}"/>
    <hyperlink ref="B2" location="'1'!B8" display="A. INFORMACIÓ GENERAL" xr:uid="{D563B060-3B55-4D34-BE4F-3115FD13B67D}"/>
    <hyperlink ref="B3" location="'1'!B21" display="B. ACTIVITAT DE TRACTAMENT" xr:uid="{9C3F4C3D-3B5E-4316-BED3-6E1C96908124}"/>
    <hyperlink ref="B4:F4" location="'1'!B56" display="C. CARACTERÍSTIQUES DE L'ACTIVITAT DE TRACTAMENT" xr:uid="{4B1139D7-75E5-493B-AC2C-38958879E6A7}"/>
    <hyperlink ref="B5:F5" location="'1'!B65" display="D. DESCRIPCIÓ I FINALITATS DE L'ACTIVITAT DE TRACTAMENT" xr:uid="{CD2EF30A-F689-41B5-9DE0-21A99C5AD2F7}"/>
    <hyperlink ref="G2:J2" location="'1'!B86" display="E. COL·LECTIUS D'INTERESSATS" xr:uid="{DC138375-90D5-48AF-9222-D6C5972E64BD}"/>
    <hyperlink ref="G3:J3" location="'1'!B97" display="F. CONTEXT DEL TRACTAMENT" xr:uid="{D18A135E-3DF5-4B2A-AB96-81628C86FAFF}"/>
    <hyperlink ref="G4:J4" location="'1'!B211" display="G. MODEL DE TRACTAMENT" xr:uid="{8E7FA4E6-B9C1-4746-8FB9-FFF62B8D0CDB}"/>
    <hyperlink ref="G5:J5" location="'1'!B232" display="H. DESCRIPCIÓ MESURES DE SEGURETAT" xr:uid="{62BAC5AB-9DB3-424B-8D34-AB84F8F95A0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0AB6D214-0C0F-4BA2-B795-64513F98182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01212058-3284-4456-98D3-6AB76E4B1B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6128A3BB-AEFB-49BE-9B5D-AA5A3A62809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BAD4FBA0-F87E-408C-92FA-BE77CA826E4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DED28A8C-3CCD-4781-92CC-8995FB361F4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FED30D9E-B51D-4C8A-945A-ED22087CE1E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0CFB313E-426A-4823-97AB-5F96323B878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92377E5-DF28-4162-A51D-5FD95FF3767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518054E0-F4FB-48D0-B0C4-AD944E58B42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E9DBDA4D-DEA3-47F1-8EEE-1E343A9239E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A127AE3F-F4C5-4B1A-AE6D-D71286C4B80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EBDF6BB5-9038-46D1-86D3-2477D9FC99E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E72B144F-E5E7-4A27-9FE4-47A3BEFA5A3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8F36AFA8-3F3D-41CB-8601-1D21AFFBB3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7CCDEDE1-5C99-4BFF-B362-0FEF9726525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BA799F6D-FC99-4BF2-B5F5-653C669B5D9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B97F-5FB2-491E-BA0E-1B6D3A1C5AF3}">
  <sheetPr codeName="Full12">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7030DCF9-4E4D-4022-9BE3-284BF61367C2}">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71C3754B-A86D-4FE3-B5DA-F8F13ABC1D5D}">
      <formula1>$Z$24:$Z$25</formula1>
    </dataValidation>
    <dataValidation type="list" allowBlank="1" showInputMessage="1" showErrorMessage="1" promptTitle="Marcar la resposta" prompt="Sí o No" sqref="M81:N82 M83 M205:N205 M84:N84 H53:H54 M51:N52 H223" xr:uid="{9418E744-3F71-44A7-89BE-48BE10BB95A6}">
      <formula1>"Sí,No"</formula1>
    </dataValidation>
    <dataValidation allowBlank="1" showInputMessage="1" showErrorMessage="1" promptTitle="Resposta automàtica" sqref="O88:X91 O87 X87 P93:R93 T92:W92" xr:uid="{7F49678D-DA9F-457D-8BAF-798AC61266C2}"/>
    <dataValidation type="list" allowBlank="1" showInputMessage="1" showErrorMessage="1" sqref="M235:N235" xr:uid="{0E7FA408-4759-4950-9780-31B853AF2565}">
      <formula1>$Y$233:$Y$236</formula1>
    </dataValidation>
    <dataValidation type="list" allowBlank="1" showInputMessage="1" showErrorMessage="1" sqref="D100:D199" xr:uid="{45E1BC73-F0F1-472A-843D-08EE21D4CF00}">
      <formula1>$Y$100:$Y$103</formula1>
    </dataValidation>
    <dataValidation type="list" allowBlank="1" showInputMessage="1" showErrorMessage="1" sqref="E100:F199" xr:uid="{9A9E7FA4-DEFB-4489-BEAA-173FECC57D93}">
      <formula1>$AB$100:$AB$103</formula1>
    </dataValidation>
    <dataValidation allowBlank="1" showInputMessage="1" showErrorMessage="1" prompt="Cel·la de lliure edició" sqref="M53:N54 F40:F41 L43:L50 J94:J95 L94:L95 N94:N95 N90:N91 M201:N204 I218 M74 L222:L223 M207 M219:N219 L212:L213 G209" xr:uid="{0500EB05-CC71-4A09-AF41-B10F5C5924ED}"/>
    <dataValidation type="list" showInputMessage="1" showErrorMessage="1" promptTitle="En cas de marcar amb una &quot;X&quot;:" prompt="Caldrà emplenar la cel·la de lliure edició" sqref="E40:E41 K43:K50 M73 I94:I95 K94:K95 M94:M95 K90:K91 K201:K204 G218 I222" xr:uid="{ABE82A65-24C3-427E-B982-FA5712AE3372}">
      <formula1>$Z$24:$Z$25</formula1>
    </dataValidation>
    <dataValidation type="list" allowBlank="1" showInputMessage="1" showErrorMessage="1" prompt="Si fos convenient, marcar un altre nivell final: Bàsic, Mitjà o Alt." sqref="M233:N233" xr:uid="{03251950-7697-4D46-B54D-EA540ED9D7AA}">
      <formula1>$Y$233:$Y$236</formula1>
    </dataValidation>
    <dataValidation allowBlank="1" showInputMessage="1" showErrorMessage="1" prompt="Introduir un nombre sencer" sqref="H212:H213 J219" xr:uid="{803526A4-CAD3-4113-8260-B7167E181D06}"/>
    <dataValidation allowBlank="1" showInputMessage="1" showErrorMessage="1" prompt="Introduir un nombre sencer del 0 al 100" sqref="N98" xr:uid="{22A7E83B-7382-4788-B42A-4EB69E8A1CC6}"/>
    <dataValidation allowBlank="1" showInputMessage="1" showErrorMessage="1" promptTitle="Abans de respondre la cel·la:" prompt="s'ha de marcar &quot;Sí&quot; a la pregunta anterior en referència amb les transferències fora de l'EEE." sqref="C227:F230" xr:uid="{0AB6C2D1-4402-41D9-86D1-7B9DB909B1BD}"/>
    <dataValidation type="list" allowBlank="1" showInputMessage="1" showErrorMessage="1" promptTitle="Marcar la resposta" prompt="Sí o No_x000a__x000a_Cal emplenar de forma prèvia la casella de països destinataris de les dades fora de l'EEE." sqref="G227:N230" xr:uid="{8036600B-5C45-4395-B19D-A04AB22BA215}">
      <formula1>"Sí,No"</formula1>
    </dataValidation>
  </dataValidations>
  <hyperlinks>
    <hyperlink ref="K226:M226" r:id="rId1" display="Consulta aquesta informació en l'enllaç." xr:uid="{A6E9A8D7-2BE8-40D4-91A9-1D56455CC4EB}"/>
    <hyperlink ref="B2" location="'1'!B8" display="A. INFORMACIÓ GENERAL" xr:uid="{5C00512D-719C-419C-AB57-7E26EE436EA1}"/>
    <hyperlink ref="B3" location="'1'!B21" display="B. ACTIVITAT DE TRACTAMENT" xr:uid="{68945D6E-B248-4125-B331-E4AD8F254A6B}"/>
    <hyperlink ref="B4:F4" location="'1'!B56" display="C. CARACTERÍSTIQUES DE L'ACTIVITAT DE TRACTAMENT" xr:uid="{20AE210F-40BF-47E1-AA6C-F006D3876D7C}"/>
    <hyperlink ref="B5:F5" location="'1'!B65" display="D. DESCRIPCIÓ I FINALITATS DE L'ACTIVITAT DE TRACTAMENT" xr:uid="{1BC91CA7-16E1-4E38-8CD8-0A31D57D6133}"/>
    <hyperlink ref="G2:J2" location="'1'!B86" display="E. COL·LECTIUS D'INTERESSATS" xr:uid="{A0886A24-D589-4B07-9373-2E25B7984948}"/>
    <hyperlink ref="G3:J3" location="'1'!B97" display="F. CONTEXT DEL TRACTAMENT" xr:uid="{FEE79642-1F6B-4886-87F5-C6A7AFDDAE97}"/>
    <hyperlink ref="G4:J4" location="'1'!B211" display="G. MODEL DE TRACTAMENT" xr:uid="{92736629-CC9D-40B8-9234-E91AE4659D14}"/>
    <hyperlink ref="G5:J5" location="'1'!B232" display="H. DESCRIPCIÓ MESURES DE SEGURETAT" xr:uid="{29FCBAC3-6F14-465B-B70B-7C79026C319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0A5C7E6B-9853-45BC-BD4B-F3A88053301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4375CA71-77DE-495F-9E8F-CB762E4CCEE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4A29B4E0-AD86-474D-8532-A64BEDC1EC1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8B69A738-CACA-4035-8B45-89B7F8061CB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2E13B972-0304-4458-B30B-F5FF64EA7C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5A40EB37-928C-47DA-9A4D-8D5FA94864D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63CA0C20-0B08-4A65-B6A3-799A338013F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790797C9-5F5B-4D77-8744-44489D8F03C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60AB2B28-85B5-40AA-B04B-2DA26D1E230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0F28FD61-8F64-4953-8718-916DDC69931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A395E784-5E09-4A1E-8008-2BAFED5C75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252EE47-97C5-4CAA-9EE6-A614E6D2A39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197EBA69-B5FC-4B67-AA30-C2FEC1D0277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F9154C6F-E1BF-4A41-820B-40100963AAC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B03F8F06-2D05-4B49-90BE-6C153B93D19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39D37661-07DE-477E-BE95-B7978EF7092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97C98-0E5A-4EDB-92BA-A223F46B1B0D}">
  <sheetPr codeName="Full13">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3AA98AC1-1779-4DBB-9E19-376F5D769696}">
      <formula1>"Sí,No"</formula1>
    </dataValidation>
    <dataValidation allowBlank="1" showInputMessage="1" showErrorMessage="1" promptTitle="Abans de respondre la cel·la:" prompt="s'ha de marcar &quot;Sí&quot; a la pregunta anterior en referència amb les transferències fora de l'EEE." sqref="C227:F230" xr:uid="{A0C1C335-957C-466F-BBCF-8246CB426B15}"/>
    <dataValidation allowBlank="1" showInputMessage="1" showErrorMessage="1" prompt="Introduir un nombre sencer del 0 al 100" sqref="N98" xr:uid="{464761CE-EADA-422F-8653-CF1DBD471226}"/>
    <dataValidation allowBlank="1" showInputMessage="1" showErrorMessage="1" prompt="Introduir un nombre sencer" sqref="H212:H213 J219" xr:uid="{D738990A-84EB-4121-AB3E-2383FCB21BC0}"/>
    <dataValidation type="list" allowBlank="1" showInputMessage="1" showErrorMessage="1" prompt="Si fos convenient, marcar un altre nivell final: Bàsic, Mitjà o Alt." sqref="M233:N233" xr:uid="{B8215FDC-6DE2-493B-BE58-095BBD7DBF45}">
      <formula1>$Y$233:$Y$236</formula1>
    </dataValidation>
    <dataValidation type="list" showInputMessage="1" showErrorMessage="1" promptTitle="En cas de marcar amb una &quot;X&quot;:" prompt="Caldrà emplenar la cel·la de lliure edició" sqref="E40:E41 K43:K50 M73 I94:I95 K94:K95 M94:M95 K90:K91 K201:K204 G218 I222" xr:uid="{A304D8FF-72F6-424C-AD2B-E8022167475D}">
      <formula1>$Z$24:$Z$25</formula1>
    </dataValidation>
    <dataValidation allowBlank="1" showInputMessage="1" showErrorMessage="1" prompt="Cel·la de lliure edició" sqref="M53:N54 F40:F41 L43:L50 J94:J95 L94:L95 N94:N95 N90:N91 M201:N204 I218 M74 L222:L223 M207 M219:N219 L212:L213 G209" xr:uid="{21E79DEE-56E2-4199-9580-406EC9B78144}"/>
    <dataValidation type="list" allowBlank="1" showInputMessage="1" showErrorMessage="1" sqref="E100:F199" xr:uid="{D402A043-FBBA-46B6-87E7-0B1EF0A4F950}">
      <formula1>$AB$100:$AB$103</formula1>
    </dataValidation>
    <dataValidation type="list" allowBlank="1" showInputMessage="1" showErrorMessage="1" sqref="D100:D199" xr:uid="{0A5B6D0B-90AA-4BC2-8A6C-FA235D6759AB}">
      <formula1>$Y$100:$Y$103</formula1>
    </dataValidation>
    <dataValidation type="list" allowBlank="1" showInputMessage="1" showErrorMessage="1" sqref="M235:N235" xr:uid="{765B6F47-A0C5-41C8-B6EB-A03192465715}">
      <formula1>$Y$233:$Y$236</formula1>
    </dataValidation>
    <dataValidation allowBlank="1" showInputMessage="1" showErrorMessage="1" promptTitle="Resposta automàtica" sqref="O88:X91 O87 X87 P93:R93 T92:W92" xr:uid="{6BD5EC3D-6AA0-4F1B-AA87-4808D9027C91}"/>
    <dataValidation type="list" allowBlank="1" showInputMessage="1" showErrorMessage="1" promptTitle="Marcar la resposta" prompt="Sí o No" sqref="M81:N82 M83 M205:N205 M84:N84 H53:H54 M51:N52 H223" xr:uid="{8B7FCD54-3041-4940-9B47-C274D69B4FAA}">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131CF75C-7383-442A-994D-5C4BF19B5A11}">
      <formula1>$Z$24:$Z$25</formula1>
    </dataValidation>
    <dataValidation type="list" allowBlank="1" showInputMessage="1" showErrorMessage="1" sqref="G94 C221:C222 E221:E222 G221:G222 G215:G217 M215:M217 K215:K217 I215:I217 E215:E218 C215:C218 C207:C208 I221 C201:C204 G207 E207:E208 I201:I202 G201:G204 E201:E204" xr:uid="{84CD9921-7769-488B-826C-DD59FED7C9C9}">
      <formula1>$Z$24:$Z$25</formula1>
    </dataValidation>
  </dataValidations>
  <hyperlinks>
    <hyperlink ref="K226:M226" r:id="rId1" display="Consulta aquesta informació en l'enllaç." xr:uid="{30618288-1EE6-4C78-818D-D40872556F7D}"/>
    <hyperlink ref="B2" location="'1'!B8" display="A. INFORMACIÓ GENERAL" xr:uid="{08AB84A9-8884-4EB1-B8D2-A6F702C1CE7B}"/>
    <hyperlink ref="B3" location="'1'!B21" display="B. ACTIVITAT DE TRACTAMENT" xr:uid="{11ED2CE4-DAD7-4EF1-AB18-0A93C5AD84FC}"/>
    <hyperlink ref="B4:F4" location="'1'!B56" display="C. CARACTERÍSTIQUES DE L'ACTIVITAT DE TRACTAMENT" xr:uid="{0EF62578-9BD3-4706-ABEF-17DF93A45CF3}"/>
    <hyperlink ref="B5:F5" location="'1'!B65" display="D. DESCRIPCIÓ I FINALITATS DE L'ACTIVITAT DE TRACTAMENT" xr:uid="{9F33620B-A952-4785-906C-35E229DECCF5}"/>
    <hyperlink ref="G2:J2" location="'1'!B86" display="E. COL·LECTIUS D'INTERESSATS" xr:uid="{F0B3EC28-8290-4C0F-B4F0-ABA238114D6F}"/>
    <hyperlink ref="G3:J3" location="'1'!B97" display="F. CONTEXT DEL TRACTAMENT" xr:uid="{208C3A6E-AB83-4FDC-82AB-958B800EDF3B}"/>
    <hyperlink ref="G4:J4" location="'1'!B211" display="G. MODEL DE TRACTAMENT" xr:uid="{31CD56E6-A9BB-40D3-A5A9-B0670E63E702}"/>
    <hyperlink ref="G5:J5" location="'1'!B232" display="H. DESCRIPCIÓ MESURES DE SEGURETAT" xr:uid="{4888F96F-17C5-4410-BB0D-0CB21C5EE525}"/>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ABC75F4F-7B29-4701-A018-AA550CE2F14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7AF60400-BC6E-415C-AF77-7DD7C46A714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1E4E22F3-2680-4134-A83D-A0AED4FECC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19FA671-7615-4806-B177-6670281D64C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11FD792-C9A6-48E3-B56D-4CC287FDE6D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728A12CD-B412-43F9-845B-A630878667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7E95D5C8-98ED-4BAE-9883-DCF8EA0F239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9A58883A-3D19-419E-A024-752E2670A87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0B727092-9683-421A-A234-FF969A469A9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1B7E52A8-B172-4F33-8A51-6B4D6EE9DB1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967763DC-5255-4F53-8A53-A2224891832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4C2E708A-9FD1-4644-8D96-DEDD6BB4558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D8565686-9F6D-41E4-A926-DBEC8BE7F31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4652E423-5B74-40CF-86E8-A30D050054D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85B7FDBB-2C68-470B-B740-EC81F5D6F42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E442D1E-0434-47D2-B33A-5BA3D6A7A9C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0CEE6-3C31-4CD9-82C5-849D7A1C41A0}">
  <sheetPr codeName="Full14">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1224AA0B-245C-4D12-A796-6480D5C2C2DD}">
      <formula1>"Sí,No"</formula1>
    </dataValidation>
    <dataValidation allowBlank="1" showInputMessage="1" showErrorMessage="1" promptTitle="Abans de respondre la cel·la:" prompt="s'ha de marcar &quot;Sí&quot; a la pregunta anterior en referència amb les transferències fora de l'EEE." sqref="C227:F230" xr:uid="{98045127-F71E-4510-BD2F-A8248F71D873}"/>
    <dataValidation allowBlank="1" showInputMessage="1" showErrorMessage="1" prompt="Introduir un nombre sencer del 0 al 100" sqref="N98" xr:uid="{899E632F-FFDB-42F1-AFE7-C9E30E01901E}"/>
    <dataValidation allowBlank="1" showInputMessage="1" showErrorMessage="1" prompt="Introduir un nombre sencer" sqref="H212:H213 J219" xr:uid="{77DD3A0C-522D-453A-822C-BA81110137E4}"/>
    <dataValidation type="list" allowBlank="1" showInputMessage="1" showErrorMessage="1" prompt="Si fos convenient, marcar un altre nivell final: Bàsic, Mitjà o Alt." sqref="M233:N233" xr:uid="{92630B5A-D53D-46BD-820B-864C8C8BC207}">
      <formula1>$Y$233:$Y$236</formula1>
    </dataValidation>
    <dataValidation type="list" showInputMessage="1" showErrorMessage="1" promptTitle="En cas de marcar amb una &quot;X&quot;:" prompt="Caldrà emplenar la cel·la de lliure edició" sqref="E40:E41 K43:K50 M73 I94:I95 K94:K95 M94:M95 K90:K91 K201:K204 G218 I222" xr:uid="{4706E960-558F-4D26-B465-F6CA398584A0}">
      <formula1>$Z$24:$Z$25</formula1>
    </dataValidation>
    <dataValidation allowBlank="1" showInputMessage="1" showErrorMessage="1" prompt="Cel·la de lliure edició" sqref="M53:N54 F40:F41 L43:L50 J94:J95 L94:L95 N94:N95 N90:N91 M201:N204 I218 M74 L222:L223 M207 M219:N219 L212:L213 G209" xr:uid="{1C03E6C7-5233-43E4-A029-84474AE47605}"/>
    <dataValidation type="list" allowBlank="1" showInputMessage="1" showErrorMessage="1" sqref="E100:F199" xr:uid="{286008E8-9E96-4A96-8A89-5FDDE7CAFFC3}">
      <formula1>$AB$100:$AB$103</formula1>
    </dataValidation>
    <dataValidation type="list" allowBlank="1" showInputMessage="1" showErrorMessage="1" sqref="D100:D199" xr:uid="{14A53C6A-62E7-44A6-8836-EF1D4CD331A0}">
      <formula1>$Y$100:$Y$103</formula1>
    </dataValidation>
    <dataValidation type="list" allowBlank="1" showInputMessage="1" showErrorMessage="1" sqref="M235:N235" xr:uid="{D7BA0DC7-D826-43A7-A6C6-1537EA3A0CAD}">
      <formula1>$Y$233:$Y$236</formula1>
    </dataValidation>
    <dataValidation allowBlank="1" showInputMessage="1" showErrorMessage="1" promptTitle="Resposta automàtica" sqref="O88:X91 O87 X87 P93:R93 T92:W92" xr:uid="{377D8238-675E-41DF-A876-A7476F9D0B39}"/>
    <dataValidation type="list" allowBlank="1" showInputMessage="1" showErrorMessage="1" promptTitle="Marcar la resposta" prompt="Sí o No" sqref="M81:N82 M83 M205:N205 M84:N84 H53:H54 M51:N52 H223" xr:uid="{C24E278B-AAE2-454C-B0CB-A6DD5736FDC8}">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BCCDA48-5B77-4581-A984-73FA33F5EA17}">
      <formula1>$Z$24:$Z$25</formula1>
    </dataValidation>
    <dataValidation type="list" allowBlank="1" showInputMessage="1" showErrorMessage="1" sqref="G94 C221:C222 E221:E222 G221:G222 G215:G217 M215:M217 K215:K217 I215:I217 E215:E218 C215:C218 C207:C208 I221 C201:C204 G207 E207:E208 I201:I202 G201:G204 E201:E204" xr:uid="{0E43F4E7-81FB-4486-A956-82011C1922CD}">
      <formula1>$Z$24:$Z$25</formula1>
    </dataValidation>
  </dataValidations>
  <hyperlinks>
    <hyperlink ref="K226:M226" r:id="rId1" display="Consulta aquesta informació en l'enllaç." xr:uid="{4E0C6C54-D1B5-407A-BDF2-F05332E3735F}"/>
    <hyperlink ref="B2" location="'1'!B8" display="A. INFORMACIÓ GENERAL" xr:uid="{408EBC5F-ED5D-4875-8E82-7C93DE1538AD}"/>
    <hyperlink ref="B3" location="'1'!B21" display="B. ACTIVITAT DE TRACTAMENT" xr:uid="{348A6AE0-7AEC-4916-ADFD-437865A02751}"/>
    <hyperlink ref="B4:F4" location="'1'!B56" display="C. CARACTERÍSTIQUES DE L'ACTIVITAT DE TRACTAMENT" xr:uid="{C57B6098-DF9A-4E1E-B24E-7A2357749EB9}"/>
    <hyperlink ref="B5:F5" location="'1'!B65" display="D. DESCRIPCIÓ I FINALITATS DE L'ACTIVITAT DE TRACTAMENT" xr:uid="{36701D3A-3254-4793-B557-163302C4B66C}"/>
    <hyperlink ref="G2:J2" location="'1'!B86" display="E. COL·LECTIUS D'INTERESSATS" xr:uid="{36D5F6E4-91FB-47A9-B8E4-0F214D333D48}"/>
    <hyperlink ref="G3:J3" location="'1'!B97" display="F. CONTEXT DEL TRACTAMENT" xr:uid="{36481E13-69C3-47CC-8082-5D1660F070A9}"/>
    <hyperlink ref="G4:J4" location="'1'!B211" display="G. MODEL DE TRACTAMENT" xr:uid="{4768955F-5E5A-465C-B74B-D7BA1CC3A6CC}"/>
    <hyperlink ref="G5:J5" location="'1'!B232" display="H. DESCRIPCIÓ MESURES DE SEGURETAT" xr:uid="{7815083C-1C39-44B4-87A6-7A8A106047F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FD06F3D0-6017-4DD3-B31E-C3BE8DB00F4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EF81DBE3-12B2-4BCA-8AA6-E545562C661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379A6282-4D35-4326-853E-143C962F2C4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FCAF2C89-4724-4E7D-ACA5-FB3F5C95D99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3F5D87F6-6AC8-46B2-8A0E-7D1C41B1471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177A27C1-5E3D-4684-958F-5199CB8E47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9D4B513E-CC56-468A-ADCD-14CCBAAC442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26339A8-9908-4B35-8B1D-051C6CCED91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3835681-BB62-43F5-B655-59D597070EE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B57CDF75-A9D4-4985-9210-539F8490083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EB31FE29-0F80-4048-82B3-EE26E6416D2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9F8393DB-4C54-4C60-BD58-D767C9E9AD2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9A4E6CCF-D815-4E36-856D-42A595FF6CF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1FAA3251-851E-4928-97AD-7FD49E7081B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5B5EFA3B-E251-4F8F-95C5-9CAF712A280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67B0EDE7-3445-418E-A8CB-9D6F254965F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3714F-4C8B-4A85-98F6-FA412756421A}">
  <sheetPr codeName="Full15">
    <tabColor rgb="FFC00000"/>
  </sheetPr>
  <dimension ref="A1:AE236"/>
  <sheetViews>
    <sheetView zoomScale="70" zoomScaleNormal="70" workbookViewId="0">
      <pane ySplit="6" topLeftCell="A7" activePane="bottomLeft" state="frozen"/>
      <selection activeCell="M43" sqref="M43:N50"/>
      <selection pane="bottomLeft" activeCell="H27" sqref="H27"/>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45385D36-B346-4E42-B9A3-81164215535A}">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432F0706-158D-4172-91A3-2A6885236A77}">
      <formula1>$Z$24:$Z$25</formula1>
    </dataValidation>
    <dataValidation type="list" allowBlank="1" showInputMessage="1" showErrorMessage="1" promptTitle="Marcar la resposta" prompt="Sí o No" sqref="M81:N82 M83 M205:N205 M84:N84 H53:H54 M51:N52 H223" xr:uid="{02DF7BF1-D2CC-4E70-B414-DAABA8EAD9C4}">
      <formula1>"Sí,No"</formula1>
    </dataValidation>
    <dataValidation allowBlank="1" showInputMessage="1" showErrorMessage="1" promptTitle="Resposta automàtica" sqref="O88:X91 O87 X87 P93:R93 T92:W92" xr:uid="{1ECD21FA-C2DF-4D18-98F4-BDD12325DFF3}"/>
    <dataValidation type="list" allowBlank="1" showInputMessage="1" showErrorMessage="1" sqref="M235:N235" xr:uid="{BC378E49-089E-40F3-8EF1-5EAAD1EDF5E7}">
      <formula1>$Y$233:$Y$236</formula1>
    </dataValidation>
    <dataValidation type="list" allowBlank="1" showInputMessage="1" showErrorMessage="1" sqref="D100:D199" xr:uid="{1687B64E-9197-4845-BD1A-00B4DE1FE7AD}">
      <formula1>$Y$100:$Y$103</formula1>
    </dataValidation>
    <dataValidation type="list" allowBlank="1" showInputMessage="1" showErrorMessage="1" sqref="E100:F199" xr:uid="{31CDB48B-93CC-44CF-B935-FC872F13A358}">
      <formula1>$AB$100:$AB$103</formula1>
    </dataValidation>
    <dataValidation allowBlank="1" showInputMessage="1" showErrorMessage="1" prompt="Cel·la de lliure edició" sqref="M53:N54 F40:F41 L43:L50 J94:J95 L94:L95 N94:N95 N90:N91 M201:N204 I218 M74 L222:L223 M207 M219:N219 L212:L213 G209" xr:uid="{5EADF9F3-AD46-4F20-8003-AF2A021D2844}"/>
    <dataValidation type="list" showInputMessage="1" showErrorMessage="1" promptTitle="En cas de marcar amb una &quot;X&quot;:" prompt="Caldrà emplenar la cel·la de lliure edició" sqref="E40:E41 K43:K50 M73 I94:I95 K94:K95 M94:M95 K90:K91 K201:K204 G218 I222" xr:uid="{59734F56-7A61-4D04-A115-4EBC4735A08E}">
      <formula1>$Z$24:$Z$25</formula1>
    </dataValidation>
    <dataValidation type="list" allowBlank="1" showInputMessage="1" showErrorMessage="1" prompt="Si fos convenient, marcar un altre nivell final: Bàsic, Mitjà o Alt." sqref="M233:N233" xr:uid="{4B0B1FFC-EAA0-4466-A301-6700BFB05758}">
      <formula1>$Y$233:$Y$236</formula1>
    </dataValidation>
    <dataValidation allowBlank="1" showInputMessage="1" showErrorMessage="1" prompt="Introduir un nombre sencer" sqref="H212:H213 J219" xr:uid="{ECFAF2F4-B9E2-437E-AA5C-229E13F2DB69}"/>
    <dataValidation allowBlank="1" showInputMessage="1" showErrorMessage="1" prompt="Introduir un nombre sencer del 0 al 100" sqref="N98" xr:uid="{2BE5DC34-B29F-4775-9D65-000068506A24}"/>
    <dataValidation allowBlank="1" showInputMessage="1" showErrorMessage="1" promptTitle="Abans de respondre la cel·la:" prompt="s'ha de marcar &quot;Sí&quot; a la pregunta anterior en referència amb les transferències fora de l'EEE." sqref="C227:F230" xr:uid="{4D66226C-DD89-4B0E-BF59-EA6D6C11F3FE}"/>
    <dataValidation type="list" allowBlank="1" showInputMessage="1" showErrorMessage="1" promptTitle="Marcar la resposta" prompt="Sí o No_x000a__x000a_Cal emplenar de forma prèvia la casella de països destinataris de les dades fora de l'EEE." sqref="G227:N230" xr:uid="{2D8CCD0C-CBCF-4C33-BF67-BD5F5055B502}">
      <formula1>"Sí,No"</formula1>
    </dataValidation>
  </dataValidations>
  <hyperlinks>
    <hyperlink ref="K226:M226" r:id="rId1" display="Consulta aquesta informació en l'enllaç." xr:uid="{4E78C10F-3C08-46A9-9B13-A56B59BB4473}"/>
    <hyperlink ref="B2" location="'1'!B8" display="A. INFORMACIÓ GENERAL" xr:uid="{8B379331-C117-41FD-A690-8C946986AFDF}"/>
    <hyperlink ref="B3" location="'1'!B21" display="B. ACTIVITAT DE TRACTAMENT" xr:uid="{731578D2-77EC-41CA-899A-EC13EB448FCB}"/>
    <hyperlink ref="B4:F4" location="'1'!B56" display="C. CARACTERÍSTIQUES DE L'ACTIVITAT DE TRACTAMENT" xr:uid="{61AA543C-F655-4771-A1BC-DC3844773DEE}"/>
    <hyperlink ref="B5:F5" location="'1'!B65" display="D. DESCRIPCIÓ I FINALITATS DE L'ACTIVITAT DE TRACTAMENT" xr:uid="{027277C1-FB01-4416-95AF-9E3B478895B5}"/>
    <hyperlink ref="G2:J2" location="'1'!B86" display="E. COL·LECTIUS D'INTERESSATS" xr:uid="{3B7746F1-59D3-4250-AB75-888528814613}"/>
    <hyperlink ref="G3:J3" location="'1'!B97" display="F. CONTEXT DEL TRACTAMENT" xr:uid="{DB1FC800-9B3B-4BC7-9922-47EFAA1A4451}"/>
    <hyperlink ref="G4:J4" location="'1'!B211" display="G. MODEL DE TRACTAMENT" xr:uid="{9EBCEAA6-8A59-43DE-B3F0-98500FBE004A}"/>
    <hyperlink ref="G5:J5" location="'1'!B232" display="H. DESCRIPCIÓ MESURES DE SEGURETAT" xr:uid="{DDF5BF18-02D7-4565-98B1-E5755E8BCB4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E56B8289-81F7-4F88-B318-AE1BCC24780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5A8C6E3E-A408-4C64-87D6-C2D7D78D1C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D3AA8AB6-34D5-40F0-9D88-D0DF5BC3D2A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A7FBA6F-65C7-432F-8563-FEF264DC373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ABCFA4C-755F-442D-A435-44D1B3DA92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E2F15341-E638-4F8A-BAA0-1C22CF81CEA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708BBE6-8861-4B37-8FA2-DC334060F59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DF78998C-77DE-4EC9-B529-310ACB02AFD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475928E-4BF8-466C-A1EA-8B59C4CADAA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DA01D7FA-BA57-4433-9E4C-C76E6922351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30A409A8-B329-4D9C-B888-47B503903A4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34C4E00C-FE94-4F82-ABBF-39372C91296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055D1073-EEFA-4585-AAAD-4CE0F32E2B1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57575C20-A97B-44C3-8984-E4698A94B86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97E7E968-73FC-44E7-BAB2-6653EDE33DC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600B1D2D-AD6E-4A36-A57A-C906575B46A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AC60-404F-4F0E-9927-3DC4A61EFCB6}">
  <sheetPr codeName="Full16">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F309F00B-F773-4F60-848C-47E72798CCC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32ADD902-579E-4E35-8089-B74CB49481FC}">
      <formula1>$Z$24:$Z$25</formula1>
    </dataValidation>
    <dataValidation type="list" allowBlank="1" showInputMessage="1" showErrorMessage="1" promptTitle="Marcar la resposta" prompt="Sí o No" sqref="M81:N82 M83 M205:N205 M84:N84 H53:H54 M51:N52 H223" xr:uid="{0F6923DC-6415-4BFE-873A-89C6B11AE6A9}">
      <formula1>"Sí,No"</formula1>
    </dataValidation>
    <dataValidation allowBlank="1" showInputMessage="1" showErrorMessage="1" promptTitle="Resposta automàtica" sqref="O88:X91 O87 X87 P93:R93 T92:W92" xr:uid="{ECF377BB-5D01-46F9-A9B2-FBBABC973A8A}"/>
    <dataValidation type="list" allowBlank="1" showInputMessage="1" showErrorMessage="1" sqref="M235:N235" xr:uid="{8CB9B603-0463-44D8-9BB1-C1CFE207E1B3}">
      <formula1>$Y$233:$Y$236</formula1>
    </dataValidation>
    <dataValidation type="list" allowBlank="1" showInputMessage="1" showErrorMessage="1" sqref="D100:D199" xr:uid="{3414E437-0E7A-47C2-89D0-799720C8B1ED}">
      <formula1>$Y$100:$Y$103</formula1>
    </dataValidation>
    <dataValidation type="list" allowBlank="1" showInputMessage="1" showErrorMessage="1" sqref="E100:F199" xr:uid="{9B204E77-59D3-4800-9127-929B0F7A9A29}">
      <formula1>$AB$100:$AB$103</formula1>
    </dataValidation>
    <dataValidation allowBlank="1" showInputMessage="1" showErrorMessage="1" prompt="Cel·la de lliure edició" sqref="M53:N54 F40:F41 L43:L50 J94:J95 L94:L95 N94:N95 N90:N91 M201:N204 I218 M74 L222:L223 M207 M219:N219 L212:L213 G209" xr:uid="{DE0CCD8F-0E23-455D-A77E-B9730A912678}"/>
    <dataValidation type="list" showInputMessage="1" showErrorMessage="1" promptTitle="En cas de marcar amb una &quot;X&quot;:" prompt="Caldrà emplenar la cel·la de lliure edició" sqref="E40:E41 K43:K50 M73 I94:I95 K94:K95 M94:M95 K90:K91 K201:K204 G218 I222" xr:uid="{BC2DB464-D3C6-4E1F-A06A-47E2C8CED392}">
      <formula1>$Z$24:$Z$25</formula1>
    </dataValidation>
    <dataValidation type="list" allowBlank="1" showInputMessage="1" showErrorMessage="1" prompt="Si fos convenient, marcar un altre nivell final: Bàsic, Mitjà o Alt." sqref="M233:N233" xr:uid="{5159BA04-667F-4241-9C68-849D6DCA5DC0}">
      <formula1>$Y$233:$Y$236</formula1>
    </dataValidation>
    <dataValidation allowBlank="1" showInputMessage="1" showErrorMessage="1" prompt="Introduir un nombre sencer" sqref="H212:H213 J219" xr:uid="{69B70853-9142-42BD-BAB9-B1BFC2102FA0}"/>
    <dataValidation allowBlank="1" showInputMessage="1" showErrorMessage="1" prompt="Introduir un nombre sencer del 0 al 100" sqref="N98" xr:uid="{F2B34C85-67FC-4FD7-ADEF-1198EB39467F}"/>
    <dataValidation allowBlank="1" showInputMessage="1" showErrorMessage="1" promptTitle="Abans de respondre la cel·la:" prompt="s'ha de marcar &quot;Sí&quot; a la pregunta anterior en referència amb les transferències fora de l'EEE." sqref="C227:F230" xr:uid="{FF8C7760-896D-440B-868D-277D00281D0C}"/>
    <dataValidation type="list" allowBlank="1" showInputMessage="1" showErrorMessage="1" promptTitle="Marcar la resposta" prompt="Sí o No_x000a__x000a_Cal emplenar de forma prèvia la casella de països destinataris de les dades fora de l'EEE." sqref="G227:N230" xr:uid="{902865E3-67D0-4891-AB18-E48BEC9E7BBF}">
      <formula1>"Sí,No"</formula1>
    </dataValidation>
  </dataValidations>
  <hyperlinks>
    <hyperlink ref="K226:M226" r:id="rId1" display="Consulta aquesta informació en l'enllaç." xr:uid="{0E482EA8-C02D-4C8C-9D44-7055642BFCE7}"/>
    <hyperlink ref="B2" location="'1'!B8" display="A. INFORMACIÓ GENERAL" xr:uid="{AA13C3A0-1324-4868-B679-42C5523AAFDE}"/>
    <hyperlink ref="B3" location="'1'!B21" display="B. ACTIVITAT DE TRACTAMENT" xr:uid="{E6948A24-ADC8-43DE-A5BE-F6D50DB4F9AC}"/>
    <hyperlink ref="B4:F4" location="'1'!B56" display="C. CARACTERÍSTIQUES DE L'ACTIVITAT DE TRACTAMENT" xr:uid="{6AF2FF4F-D8BF-4C2C-B4AC-5089A51027E1}"/>
    <hyperlink ref="B5:F5" location="'1'!B65" display="D. DESCRIPCIÓ I FINALITATS DE L'ACTIVITAT DE TRACTAMENT" xr:uid="{C9D8D93E-65BF-480D-A855-D301A2D49B41}"/>
    <hyperlink ref="G2:J2" location="'1'!B86" display="E. COL·LECTIUS D'INTERESSATS" xr:uid="{72499F5B-98F9-4CF6-A8B9-F34792D73A79}"/>
    <hyperlink ref="G3:J3" location="'1'!B97" display="F. CONTEXT DEL TRACTAMENT" xr:uid="{0B1F5B39-51DA-4DE6-8D57-F00CE001AE5E}"/>
    <hyperlink ref="G4:J4" location="'1'!B211" display="G. MODEL DE TRACTAMENT" xr:uid="{1AFBA349-2F42-4DAB-B751-C4D548DF7B22}"/>
    <hyperlink ref="G5:J5" location="'1'!B232" display="H. DESCRIPCIÓ MESURES DE SEGURETAT" xr:uid="{CC4D5E37-3300-44A3-98FD-08D965D6468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811631BE-B8FA-4ECB-8366-7DAE0BE3BFE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E7638522-630E-4C28-92F8-D37C8CEB03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A472BEA1-B9D5-456C-A863-AA60B412712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283E3F7D-D628-4C64-8DE2-90C528100FC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E14553F-EFBA-403A-A133-B8D2B47EF8C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9C2AAA80-9BF4-4F2D-A6A7-7D62E37D4F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81C2A2FA-D3BE-4124-977C-1AC44D5EC74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89A6848E-3EAF-4A83-9F9A-E5E22057A5D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75BA9D1A-11AB-4944-B1EF-344143B5AB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5F985A12-EA52-4A56-915C-F931F165026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955473F1-0457-49D9-864A-B9EEE53E5BF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63903FB6-0C47-4380-AFD6-81B7DCF734A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B7947059-7D20-4AC5-98B6-5D9AA9A8607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D69EE418-AD97-4A56-BA86-D83AAACCEC8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05A6496B-DE29-4BAE-B788-4377957B89B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C0B15605-4AD3-4B87-A472-8B7E9E1792B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B0B9E-39E0-4C0E-90A2-020B39C59CDF}">
  <sheetPr codeName="Full17">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D4A0A687-CEB4-4BB0-8F13-9A5111CF364B}">
      <formula1>"Sí,No"</formula1>
    </dataValidation>
    <dataValidation allowBlank="1" showInputMessage="1" showErrorMessage="1" promptTitle="Abans de respondre la cel·la:" prompt="s'ha de marcar &quot;Sí&quot; a la pregunta anterior en referència amb les transferències fora de l'EEE." sqref="C227:F230" xr:uid="{38D598F6-45CC-4E15-8B20-0C47E49F2F28}"/>
    <dataValidation allowBlank="1" showInputMessage="1" showErrorMessage="1" prompt="Introduir un nombre sencer del 0 al 100" sqref="N98" xr:uid="{20D0BECE-C0B9-438E-9762-3CD39BF90540}"/>
    <dataValidation allowBlank="1" showInputMessage="1" showErrorMessage="1" prompt="Introduir un nombre sencer" sqref="H212:H213 J219" xr:uid="{2E4B0FE9-C119-4FCE-8B03-945B75A795CA}"/>
    <dataValidation type="list" allowBlank="1" showInputMessage="1" showErrorMessage="1" prompt="Si fos convenient, marcar un altre nivell final: Bàsic, Mitjà o Alt." sqref="M233:N233" xr:uid="{BB6641D2-5073-4377-B844-9DCBF1331093}">
      <formula1>$Y$233:$Y$236</formula1>
    </dataValidation>
    <dataValidation type="list" showInputMessage="1" showErrorMessage="1" promptTitle="En cas de marcar amb una &quot;X&quot;:" prompt="Caldrà emplenar la cel·la de lliure edició" sqref="E40:E41 K43:K50 M73 I94:I95 K94:K95 M94:M95 K90:K91 K201:K204 G218 I222" xr:uid="{4058CB25-C23C-4885-9F91-951C96EB6BA2}">
      <formula1>$Z$24:$Z$25</formula1>
    </dataValidation>
    <dataValidation allowBlank="1" showInputMessage="1" showErrorMessage="1" prompt="Cel·la de lliure edició" sqref="M53:N54 F40:F41 L43:L50 J94:J95 L94:L95 N94:N95 N90:N91 M201:N204 I218 M74 L222:L223 M207 M219:N219 L212:L213 G209" xr:uid="{E063D856-9408-4CA5-A883-BE11635B498B}"/>
    <dataValidation type="list" allowBlank="1" showInputMessage="1" showErrorMessage="1" sqref="E100:F199" xr:uid="{CC99A252-3E58-4A1D-9C33-AB38AAD39416}">
      <formula1>$AB$100:$AB$103</formula1>
    </dataValidation>
    <dataValidation type="list" allowBlank="1" showInputMessage="1" showErrorMessage="1" sqref="D100:D199" xr:uid="{E0230122-3E4B-461C-820E-3C3CD1DD414C}">
      <formula1>$Y$100:$Y$103</formula1>
    </dataValidation>
    <dataValidation type="list" allowBlank="1" showInputMessage="1" showErrorMessage="1" sqref="M235:N235" xr:uid="{736E7FB8-0774-48D7-A937-08C6BE5D413D}">
      <formula1>$Y$233:$Y$236</formula1>
    </dataValidation>
    <dataValidation allowBlank="1" showInputMessage="1" showErrorMessage="1" promptTitle="Resposta automàtica" sqref="O88:X91 O87 X87 P93:R93 T92:W92" xr:uid="{9E27138C-A30E-4B48-A763-2AABD1E26345}"/>
    <dataValidation type="list" allowBlank="1" showInputMessage="1" showErrorMessage="1" promptTitle="Marcar la resposta" prompt="Sí o No" sqref="M81:N82 M83 M205:N205 M84:N84 H53:H54 M51:N52 H223" xr:uid="{D070C7F7-97C1-4FF0-9F4E-68FA8B84EF4E}">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3320997-DA1D-42E7-B1D0-4C04FC11D649}">
      <formula1>$Z$24:$Z$25</formula1>
    </dataValidation>
    <dataValidation type="list" allowBlank="1" showInputMessage="1" showErrorMessage="1" sqref="G94 C221:C222 E221:E222 G221:G222 G215:G217 M215:M217 K215:K217 I215:I217 E215:E218 C215:C218 C207:C208 I221 C201:C204 G207 E207:E208 I201:I202 G201:G204 E201:E204" xr:uid="{5C5C7318-9423-408B-B4C4-82C5D3A27771}">
      <formula1>$Z$24:$Z$25</formula1>
    </dataValidation>
  </dataValidations>
  <hyperlinks>
    <hyperlink ref="K226:M226" r:id="rId1" display="Consulta aquesta informació en l'enllaç." xr:uid="{FF11E571-39B8-488F-A3B3-A2DB3B61CC3F}"/>
    <hyperlink ref="B2" location="'1'!B8" display="A. INFORMACIÓ GENERAL" xr:uid="{AD44A138-28B2-466C-969E-0A4AB85BDFBA}"/>
    <hyperlink ref="B3" location="'1'!B21" display="B. ACTIVITAT DE TRACTAMENT" xr:uid="{79A4B3F0-F0BE-4EB0-A795-5443557989EC}"/>
    <hyperlink ref="B4:F4" location="'1'!B56" display="C. CARACTERÍSTIQUES DE L'ACTIVITAT DE TRACTAMENT" xr:uid="{AA267E19-CCE1-4C9F-AAC8-610205A56B98}"/>
    <hyperlink ref="B5:F5" location="'1'!B65" display="D. DESCRIPCIÓ I FINALITATS DE L'ACTIVITAT DE TRACTAMENT" xr:uid="{DB1E7B77-8540-46B2-8187-4CC86579A14C}"/>
    <hyperlink ref="G2:J2" location="'1'!B86" display="E. COL·LECTIUS D'INTERESSATS" xr:uid="{8A0A1F45-26D5-4C0B-BF4A-F5B93379AE2B}"/>
    <hyperlink ref="G3:J3" location="'1'!B97" display="F. CONTEXT DEL TRACTAMENT" xr:uid="{13009734-338D-4BE3-868A-E0E3B07B526A}"/>
    <hyperlink ref="G4:J4" location="'1'!B211" display="G. MODEL DE TRACTAMENT" xr:uid="{235E6879-21C6-472A-8392-E59BCC8340CB}"/>
    <hyperlink ref="G5:J5" location="'1'!B232" display="H. DESCRIPCIÓ MESURES DE SEGURETAT" xr:uid="{D666EDEB-3450-4F0D-ADE7-74724CA2972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C9A240B4-4477-49D5-8113-4F12FF6B5B7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C64188F0-E598-455C-915D-3839AC5CBB8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36AB2887-8B7E-4FE2-8FBE-BBB721C51B1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5D3AF4FF-42F4-4C47-AEA6-9CBAA2FE3F8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02A73034-2F7E-407D-A438-3B21A22B3D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7206FB2-C6BC-4C32-95D9-27C08ECB379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6CAE636-0C8B-4CE5-B418-785D066F122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577EFF9A-D2C4-4927-8CE3-BBA7FD580F3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A514A379-8794-4AD5-BD6B-7B6A7DD511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D5844902-7502-4A6B-90BA-B39DC687568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EE2C07E1-906C-4821-A414-ED3FCE0E66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6B78DB7A-A164-4C8F-B9E9-16AC61CE0FF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698A7968-AE40-40E6-878C-9ECABEAAEE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0A75EB23-CB36-4411-9FD4-19608F8FE2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645CC2FE-A9A9-4C3B-AD82-8F2706135B7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E379F000-6BBC-488F-8841-26622A496CC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F8EC7-65A8-426F-B30C-3F78190F5201}">
  <sheetPr codeName="Full18">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475AA632-ACB9-4C16-A230-705C4269E703}">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BEDDCB0D-8D3F-400F-B28F-515277CF5A09}">
      <formula1>$Z$24:$Z$25</formula1>
    </dataValidation>
    <dataValidation type="list" allowBlank="1" showInputMessage="1" showErrorMessage="1" promptTitle="Marcar la resposta" prompt="Sí o No" sqref="M81:N82 M83 M205:N205 M84:N84 H53:H54 M51:N52 H223" xr:uid="{66659609-2B29-464E-B080-40FE0EE4462A}">
      <formula1>"Sí,No"</formula1>
    </dataValidation>
    <dataValidation allowBlank="1" showInputMessage="1" showErrorMessage="1" promptTitle="Resposta automàtica" sqref="O88:X91 O87 X87 P93:R93 T92:W92" xr:uid="{5DA70272-60BD-4436-B28B-5F83BD597727}"/>
    <dataValidation type="list" allowBlank="1" showInputMessage="1" showErrorMessage="1" sqref="M235:N235" xr:uid="{45819430-7927-4A99-B04B-330E4F32BAD6}">
      <formula1>$Y$233:$Y$236</formula1>
    </dataValidation>
    <dataValidation type="list" allowBlank="1" showInputMessage="1" showErrorMessage="1" sqref="D100:D199" xr:uid="{FF5496E4-EC5A-4372-A86B-7384B4112673}">
      <formula1>$Y$100:$Y$103</formula1>
    </dataValidation>
    <dataValidation type="list" allowBlank="1" showInputMessage="1" showErrorMessage="1" sqref="E100:F199" xr:uid="{481CBE9D-F176-443B-B988-C226AB893046}">
      <formula1>$AB$100:$AB$103</formula1>
    </dataValidation>
    <dataValidation allowBlank="1" showInputMessage="1" showErrorMessage="1" prompt="Cel·la de lliure edició" sqref="M53:N54 F40:F41 L43:L50 J94:J95 L94:L95 N94:N95 N90:N91 M201:N204 I218 M74 L222:L223 M207 M219:N219 L212:L213 G209" xr:uid="{4814F26B-9255-4518-97D7-435A3A6D62C9}"/>
    <dataValidation type="list" showInputMessage="1" showErrorMessage="1" promptTitle="En cas de marcar amb una &quot;X&quot;:" prompt="Caldrà emplenar la cel·la de lliure edició" sqref="E40:E41 K43:K50 M73 I94:I95 K94:K95 M94:M95 K90:K91 K201:K204 G218 I222" xr:uid="{EB1C4B86-E9ED-47FE-AF74-B641C25206E9}">
      <formula1>$Z$24:$Z$25</formula1>
    </dataValidation>
    <dataValidation type="list" allowBlank="1" showInputMessage="1" showErrorMessage="1" prompt="Si fos convenient, marcar un altre nivell final: Bàsic, Mitjà o Alt." sqref="M233:N233" xr:uid="{76272955-2F54-4BE8-9713-4755A24442D9}">
      <formula1>$Y$233:$Y$236</formula1>
    </dataValidation>
    <dataValidation allowBlank="1" showInputMessage="1" showErrorMessage="1" prompt="Introduir un nombre sencer" sqref="H212:H213 J219" xr:uid="{6B001103-7154-4E36-96DE-A2497722CBE5}"/>
    <dataValidation allowBlank="1" showInputMessage="1" showErrorMessage="1" prompt="Introduir un nombre sencer del 0 al 100" sqref="N98" xr:uid="{E526965E-147D-49C3-A39A-152CFCE3F362}"/>
    <dataValidation allowBlank="1" showInputMessage="1" showErrorMessage="1" promptTitle="Abans de respondre la cel·la:" prompt="s'ha de marcar &quot;Sí&quot; a la pregunta anterior en referència amb les transferències fora de l'EEE." sqref="C227:F230" xr:uid="{4E3981C1-E904-4777-8300-38F1E91A656E}"/>
    <dataValidation type="list" allowBlank="1" showInputMessage="1" showErrorMessage="1" promptTitle="Marcar la resposta" prompt="Sí o No_x000a__x000a_Cal emplenar de forma prèvia la casella de països destinataris de les dades fora de l'EEE." sqref="G227:N230" xr:uid="{0477C1FB-2F2E-4D1F-BB66-AB2BB7FDE998}">
      <formula1>"Sí,No"</formula1>
    </dataValidation>
  </dataValidations>
  <hyperlinks>
    <hyperlink ref="K226:M226" r:id="rId1" display="Consulta aquesta informació en l'enllaç." xr:uid="{4F27C667-F83B-4637-8E8D-3E88CD26C071}"/>
    <hyperlink ref="B2" location="'1'!B8" display="A. INFORMACIÓ GENERAL" xr:uid="{31D4D679-8A9F-4D3E-9338-B5BE8E5D0AD6}"/>
    <hyperlink ref="B3" location="'1'!B21" display="B. ACTIVITAT DE TRACTAMENT" xr:uid="{1246D8D0-A4E0-42C7-AADB-718EA5CC77CC}"/>
    <hyperlink ref="B4:F4" location="'1'!B56" display="C. CARACTERÍSTIQUES DE L'ACTIVITAT DE TRACTAMENT" xr:uid="{5C5B49EF-476E-4F47-A79A-BB180ED90DAB}"/>
    <hyperlink ref="B5:F5" location="'1'!B65" display="D. DESCRIPCIÓ I FINALITATS DE L'ACTIVITAT DE TRACTAMENT" xr:uid="{010B48C8-5AA3-4F57-870E-8CC6B54FB972}"/>
    <hyperlink ref="G2:J2" location="'1'!B86" display="E. COL·LECTIUS D'INTERESSATS" xr:uid="{86672EF9-DDF9-422F-949B-53B9727E93D7}"/>
    <hyperlink ref="G3:J3" location="'1'!B97" display="F. CONTEXT DEL TRACTAMENT" xr:uid="{A3B3D326-007E-4911-940D-00D5B18123C4}"/>
    <hyperlink ref="G4:J4" location="'1'!B211" display="G. MODEL DE TRACTAMENT" xr:uid="{0DC97A27-3596-4A63-9312-F494BC481075}"/>
    <hyperlink ref="G5:J5" location="'1'!B232" display="H. DESCRIPCIÓ MESURES DE SEGURETAT" xr:uid="{DF09A128-ACD5-4778-A7AB-E04A5F035FB0}"/>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C5A9FC92-DEC0-44EA-B041-46916274168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066D4A52-9E58-4D67-9335-70647DF09E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313B6F2A-944A-4D86-A8E5-587F34644C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D88F4AED-D940-41F2-A3D5-E389B36EBEF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780A7281-2558-4310-8119-4C606CF9188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70E29BA-D569-4320-B2F3-9592F70453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4C6CB5F-EBDF-4E0B-ACDF-8BB6EDC8B3F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EA78B767-5374-4BFC-A07C-4BD7D518C9B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67581AE0-872A-4A91-8D52-2B32BEE528B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0C5056E6-08BF-4CC7-92EE-31BAC1C4A3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C81F7E34-B481-42FB-92E5-06F872D350A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32F52F74-493E-45FC-B138-CCE08220314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00FD334B-0597-4A35-A25D-FC0D2A471D8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2228996B-CCF3-4432-B59B-226F119E0E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D093C9D0-D368-4216-BE9A-0235150709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AB53474F-4938-47D6-912F-ACDE8FBFEAA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3095-A2E2-4BCB-B596-4BCEA3C165FC}">
  <sheetPr codeName="Full19">
    <tabColor rgb="FFC00000"/>
  </sheetPr>
  <dimension ref="A1:AE236"/>
  <sheetViews>
    <sheetView zoomScale="70" zoomScaleNormal="70" workbookViewId="0">
      <pane ySplit="6" topLeftCell="A14"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0EF71040-7CA3-4415-B46E-C9EE5F4A3348}">
      <formula1>"Sí,No"</formula1>
    </dataValidation>
    <dataValidation allowBlank="1" showInputMessage="1" showErrorMessage="1" promptTitle="Abans de respondre la cel·la:" prompt="s'ha de marcar &quot;Sí&quot; a la pregunta anterior en referència amb les transferències fora de l'EEE." sqref="C227:F230" xr:uid="{C6E62588-821B-40FC-862E-D6F4C008E992}"/>
    <dataValidation allowBlank="1" showInputMessage="1" showErrorMessage="1" prompt="Introduir un nombre sencer del 0 al 100" sqref="N98" xr:uid="{12851C31-B9C1-42A5-8F44-E685E0D2BADE}"/>
    <dataValidation allowBlank="1" showInputMessage="1" showErrorMessage="1" prompt="Introduir un nombre sencer" sqref="H212:H213 J219" xr:uid="{8644A7A6-6FB5-447B-B9AE-A4791DDCCD81}"/>
    <dataValidation type="list" allowBlank="1" showInputMessage="1" showErrorMessage="1" prompt="Si fos convenient, marcar un altre nivell final: Bàsic, Mitjà o Alt." sqref="M233:N233" xr:uid="{83D1D8E5-0521-450F-BBCB-D6B44E44D482}">
      <formula1>$Y$233:$Y$236</formula1>
    </dataValidation>
    <dataValidation type="list" showInputMessage="1" showErrorMessage="1" promptTitle="En cas de marcar amb una &quot;X&quot;:" prompt="Caldrà emplenar la cel·la de lliure edició" sqref="E40:E41 K43:K50 M73 I94:I95 K94:K95 M94:M95 K90:K91 K201:K204 G218 I222" xr:uid="{AA093C6B-08ED-4F41-9631-FD4DE21381F1}">
      <formula1>$Z$24:$Z$25</formula1>
    </dataValidation>
    <dataValidation allowBlank="1" showInputMessage="1" showErrorMessage="1" prompt="Cel·la de lliure edició" sqref="M53:N54 F40:F41 L43:L50 J94:J95 L94:L95 N94:N95 N90:N91 M201:N204 I218 M74 L222:L223 M207 M219:N219 L212:L213 G209" xr:uid="{35F04575-D94B-4CCA-A51C-15D060E4CFF9}"/>
    <dataValidation type="list" allowBlank="1" showInputMessage="1" showErrorMessage="1" sqref="E100:F199" xr:uid="{C1BF4DD0-C8B9-478E-AEA4-DA107EA135A9}">
      <formula1>$AB$100:$AB$103</formula1>
    </dataValidation>
    <dataValidation type="list" allowBlank="1" showInputMessage="1" showErrorMessage="1" sqref="D100:D199" xr:uid="{11A8D455-F579-484C-A8E5-6D53740B3F57}">
      <formula1>$Y$100:$Y$103</formula1>
    </dataValidation>
    <dataValidation type="list" allowBlank="1" showInputMessage="1" showErrorMessage="1" sqref="M235:N235" xr:uid="{F27FF527-3FB1-4640-A954-D62148895C9B}">
      <formula1>$Y$233:$Y$236</formula1>
    </dataValidation>
    <dataValidation allowBlank="1" showInputMessage="1" showErrorMessage="1" promptTitle="Resposta automàtica" sqref="O88:X91 O87 X87 P93:R93 T92:W92" xr:uid="{1ED83AD9-F291-4407-ADB3-78717DF64B41}"/>
    <dataValidation type="list" allowBlank="1" showInputMessage="1" showErrorMessage="1" promptTitle="Marcar la resposta" prompt="Sí o No" sqref="M81:N82 M83 M205:N205 M84:N84 H53:H54 M51:N52 H223" xr:uid="{AE7533FD-E04E-491C-A844-DEA48DBA68E3}">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F014844B-B8A1-40EB-8875-9E6E1FAE51C5}">
      <formula1>$Z$24:$Z$25</formula1>
    </dataValidation>
    <dataValidation type="list" allowBlank="1" showInputMessage="1" showErrorMessage="1" sqref="G94 C221:C222 E221:E222 G221:G222 G215:G217 M215:M217 K215:K217 I215:I217 E215:E218 C215:C218 C207:C208 I221 C201:C204 G207 E207:E208 I201:I202 G201:G204 E201:E204" xr:uid="{FB5274F4-05BF-4C5B-8C1F-334ABC20FCB0}">
      <formula1>$Z$24:$Z$25</formula1>
    </dataValidation>
  </dataValidations>
  <hyperlinks>
    <hyperlink ref="K226:M226" r:id="rId1" display="Consulta aquesta informació en l'enllaç." xr:uid="{27D49764-C02F-484C-AA88-8B4495EC5B25}"/>
    <hyperlink ref="B2" location="'1'!B8" display="A. INFORMACIÓ GENERAL" xr:uid="{9F52355C-4D5A-46D0-99FA-B2ABE9C0A0EF}"/>
    <hyperlink ref="B3" location="'1'!B21" display="B. ACTIVITAT DE TRACTAMENT" xr:uid="{2736E226-2D0C-4721-AF1E-38F5C5099B79}"/>
    <hyperlink ref="B4:F4" location="'1'!B56" display="C. CARACTERÍSTIQUES DE L'ACTIVITAT DE TRACTAMENT" xr:uid="{25F506C9-4664-49F2-AEC5-02537270C7E9}"/>
    <hyperlink ref="B5:F5" location="'1'!B65" display="D. DESCRIPCIÓ I FINALITATS DE L'ACTIVITAT DE TRACTAMENT" xr:uid="{F1F08981-F2B8-4A48-95E1-AF3F2AE3573D}"/>
    <hyperlink ref="G2:J2" location="'1'!B86" display="E. COL·LECTIUS D'INTERESSATS" xr:uid="{875984AF-1264-465A-82A7-721226AFB9E0}"/>
    <hyperlink ref="G3:J3" location="'1'!B97" display="F. CONTEXT DEL TRACTAMENT" xr:uid="{6E52BC5C-C46A-4688-8F88-7C8D29E2EF80}"/>
    <hyperlink ref="G4:J4" location="'1'!B211" display="G. MODEL DE TRACTAMENT" xr:uid="{C3275B09-AB33-40EF-85F9-E5BAA7E524DC}"/>
    <hyperlink ref="G5:J5" location="'1'!B232" display="H. DESCRIPCIÓ MESURES DE SEGURETAT" xr:uid="{9F125D6C-883C-4603-B34A-D753BF6EE5F4}"/>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8C85F46B-1BF4-46FC-AF9E-F867BADEB89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A503697F-6DF4-46BA-949E-1BCADF3F9B2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97A66D53-C2D2-4DD1-8B95-5AEA901CD31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70C7C7AA-05FF-41FC-8C83-7B2DB20899E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2AAC6B65-821A-4ADD-8E29-A71F6D3DE1B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5A02A11F-ED45-4E6B-BD3B-5B7554A8518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ABF9FA15-85F4-4CD8-BD0D-65358417B1C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08B0C73-9541-4EB2-8B3B-B48060F44ED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37CE7F9-26BE-4FB2-B128-4D47FFBD2E4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8CD3F665-7E81-4F6F-BCEA-5683D405E08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E14C60DB-C2FB-4DA9-9759-BF840CA6CD9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8A23C552-2B44-4764-8ECC-44407922228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FD6BE3FE-D2B4-4956-8DB8-C04D5A47F94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EFFB6F99-2C9A-40BB-AF2C-A0DFD12565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9C4C9CC1-D2C0-465E-945F-016611B24ED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B9AAAE8C-372E-49B6-9B51-15C74F3172F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256D0-AA0C-44F3-B290-F527EB508918}">
  <sheetPr codeName="Full20">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F236966E-373A-49E8-AEE4-2E3C7E0591C5}">
      <formula1>"Sí,No"</formula1>
    </dataValidation>
    <dataValidation allowBlank="1" showInputMessage="1" showErrorMessage="1" promptTitle="Abans de respondre la cel·la:" prompt="s'ha de marcar &quot;Sí&quot; a la pregunta anterior en referència amb les transferències fora de l'EEE." sqref="C227:F230" xr:uid="{CBF27736-4898-478F-A1E8-6EF906AE1317}"/>
    <dataValidation allowBlank="1" showInputMessage="1" showErrorMessage="1" prompt="Introduir un nombre sencer del 0 al 100" sqref="N98" xr:uid="{89A36307-53F5-46B9-A8ED-BBDBC7750CF0}"/>
    <dataValidation allowBlank="1" showInputMessage="1" showErrorMessage="1" prompt="Introduir un nombre sencer" sqref="H212:H213 J219" xr:uid="{4C17528D-0C4C-4619-BE64-49030708EFCD}"/>
    <dataValidation type="list" allowBlank="1" showInputMessage="1" showErrorMessage="1" prompt="Si fos convenient, marcar un altre nivell final: Bàsic, Mitjà o Alt." sqref="M233:N233" xr:uid="{5EA756B3-5392-4F99-9EC1-57AC8577D362}">
      <formula1>$Y$233:$Y$236</formula1>
    </dataValidation>
    <dataValidation type="list" showInputMessage="1" showErrorMessage="1" promptTitle="En cas de marcar amb una &quot;X&quot;:" prompt="Caldrà emplenar la cel·la de lliure edició" sqref="E40:E41 K43:K50 M73 I94:I95 K94:K95 M94:M95 K90:K91 K201:K204 G218 I222" xr:uid="{75BC81CF-B255-4ADD-A764-071FD68736C9}">
      <formula1>$Z$24:$Z$25</formula1>
    </dataValidation>
    <dataValidation allowBlank="1" showInputMessage="1" showErrorMessage="1" prompt="Cel·la de lliure edició" sqref="M53:N54 F40:F41 L43:L50 J94:J95 L94:L95 N94:N95 N90:N91 M201:N204 I218 M74 L222:L223 M207 M219:N219 L212:L213 G209" xr:uid="{17553293-F831-4CE2-AD56-E7186561D50D}"/>
    <dataValidation type="list" allowBlank="1" showInputMessage="1" showErrorMessage="1" sqref="E100:F199" xr:uid="{AF7DBC44-F1AA-411B-BD83-5EE3134EC081}">
      <formula1>$AB$100:$AB$103</formula1>
    </dataValidation>
    <dataValidation type="list" allowBlank="1" showInputMessage="1" showErrorMessage="1" sqref="D100:D199" xr:uid="{BFD274A8-4E02-4AE8-A29D-AC7FF4BAF56E}">
      <formula1>$Y$100:$Y$103</formula1>
    </dataValidation>
    <dataValidation type="list" allowBlank="1" showInputMessage="1" showErrorMessage="1" sqref="M235:N235" xr:uid="{1F3E0CFE-6F95-4B66-9D01-773BBAE8E49C}">
      <formula1>$Y$233:$Y$236</formula1>
    </dataValidation>
    <dataValidation allowBlank="1" showInputMessage="1" showErrorMessage="1" promptTitle="Resposta automàtica" sqref="O88:X91 O87 X87 P93:R93 T92:W92" xr:uid="{93E1A3F2-423B-4E2A-99BE-24F64CC3D415}"/>
    <dataValidation type="list" allowBlank="1" showInputMessage="1" showErrorMessage="1" promptTitle="Marcar la resposta" prompt="Sí o No" sqref="M81:N82 M83 M205:N205 M84:N84 H53:H54 M51:N52 H223" xr:uid="{914F7EFA-BA9A-4455-91B5-C595922295F5}">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6E8562CE-084C-4516-912C-E3BCD2D91400}">
      <formula1>$Z$24:$Z$25</formula1>
    </dataValidation>
    <dataValidation type="list" allowBlank="1" showInputMessage="1" showErrorMessage="1" sqref="G94 C221:C222 E221:E222 G221:G222 G215:G217 M215:M217 K215:K217 I215:I217 E215:E218 C215:C218 C207:C208 I221 C201:C204 G207 E207:E208 I201:I202 G201:G204 E201:E204" xr:uid="{C987AAC0-7ACE-445D-B341-0CF21AED5A28}">
      <formula1>$Z$24:$Z$25</formula1>
    </dataValidation>
  </dataValidations>
  <hyperlinks>
    <hyperlink ref="K226:M226" r:id="rId1" display="Consulta aquesta informació en l'enllaç." xr:uid="{0B724F25-367D-4D87-ABBE-A89840F40D10}"/>
    <hyperlink ref="B2" location="'1'!B8" display="A. INFORMACIÓ GENERAL" xr:uid="{7A815733-9437-409D-B443-36A519F4B4F8}"/>
    <hyperlink ref="B3" location="'1'!B21" display="B. ACTIVITAT DE TRACTAMENT" xr:uid="{FE720D12-528A-401A-939A-50969C2A6268}"/>
    <hyperlink ref="B4:F4" location="'1'!B56" display="C. CARACTERÍSTIQUES DE L'ACTIVITAT DE TRACTAMENT" xr:uid="{A29175DA-9460-4417-AA30-E938BFF58A97}"/>
    <hyperlink ref="B5:F5" location="'1'!B65" display="D. DESCRIPCIÓ I FINALITATS DE L'ACTIVITAT DE TRACTAMENT" xr:uid="{4D63B4EE-C011-4E61-A4C1-8DCD5FDBA360}"/>
    <hyperlink ref="G2:J2" location="'1'!B86" display="E. COL·LECTIUS D'INTERESSATS" xr:uid="{272CE23F-4EF3-4215-8A5E-C4B73A4D60FD}"/>
    <hyperlink ref="G3:J3" location="'1'!B97" display="F. CONTEXT DEL TRACTAMENT" xr:uid="{48E9273D-516E-4C73-B44C-A1DE7E5E73D7}"/>
    <hyperlink ref="G4:J4" location="'1'!B211" display="G. MODEL DE TRACTAMENT" xr:uid="{97B0D884-4307-4799-85C7-37CC42EFC8D0}"/>
    <hyperlink ref="G5:J5" location="'1'!B232" display="H. DESCRIPCIÓ MESURES DE SEGURETAT" xr:uid="{745BEE02-C6BA-4287-9146-CE717BDB81E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4FEC4231-70FA-4A90-B051-496C2AB5B26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BCA33A28-AC6A-4B66-9369-B9492A780F0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F868951B-355F-4EAB-8CA2-5C5834812C6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42AEDCBD-C1E2-4F42-8F61-56A2F3D702D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3D1F1F4-565D-4B83-8F4A-CB96E76839A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8A51B3F0-8567-4B9D-AF7C-01098899866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FBD00D5B-A77F-4EC3-AF32-6B939ACBFEA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3CB8AA06-D9EF-4593-9608-1229C6CFE93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08BAF1D-4575-4B90-B352-AEB130AAB73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E7DE0A02-D976-4D81-B36F-BD9F4980D3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07730DFB-CB2C-47BB-B7E0-E0FD5B34B4B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95B30EBE-26A5-4A73-BF15-2D08E5476B9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EEB1C5AF-0386-422B-8720-216364803B7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5B6FCED4-5D8C-4910-8930-D53AE4903E1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C8C3947A-EC77-42C1-8E1B-5FD6337C367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9A6453A-7DB8-49BF-8E42-0C7BBBA267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2FB15-57C6-4F25-AA1D-18A8E6DF5499}">
  <sheetPr codeName="Full21">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51FFC491-E4AC-4F7F-90BB-F2F98F8D8359}">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BDAD7CBE-C341-45DB-A3C8-7D8825DF4808}">
      <formula1>$Z$24:$Z$25</formula1>
    </dataValidation>
    <dataValidation type="list" allowBlank="1" showInputMessage="1" showErrorMessage="1" promptTitle="Marcar la resposta" prompt="Sí o No" sqref="M81:N82 M83 M205:N205 M84:N84 H53:H54 M51:N52 H223" xr:uid="{247C91C7-2BC3-4EDC-96E6-7D5D1FD84B53}">
      <formula1>"Sí,No"</formula1>
    </dataValidation>
    <dataValidation allowBlank="1" showInputMessage="1" showErrorMessage="1" promptTitle="Resposta automàtica" sqref="O88:X91 O87 X87 P93:R93 T92:W92" xr:uid="{7BCA7FA6-9CAB-49EC-8B01-4BE6442DA37B}"/>
    <dataValidation type="list" allowBlank="1" showInputMessage="1" showErrorMessage="1" sqref="M235:N235" xr:uid="{00D93905-9802-42AD-90C0-8FBE4788374B}">
      <formula1>$Y$233:$Y$236</formula1>
    </dataValidation>
    <dataValidation type="list" allowBlank="1" showInputMessage="1" showErrorMessage="1" sqref="D100:D199" xr:uid="{6767B5B5-71D9-4B8A-97ED-91A6B337224B}">
      <formula1>$Y$100:$Y$103</formula1>
    </dataValidation>
    <dataValidation type="list" allowBlank="1" showInputMessage="1" showErrorMessage="1" sqref="E100:F199" xr:uid="{FD7857F7-B9AC-4EB3-B350-023969769233}">
      <formula1>$AB$100:$AB$103</formula1>
    </dataValidation>
    <dataValidation allowBlank="1" showInputMessage="1" showErrorMessage="1" prompt="Cel·la de lliure edició" sqref="M53:N54 F40:F41 L43:L50 J94:J95 L94:L95 N94:N95 N90:N91 M201:N204 I218 M74 L222:L223 M207 M219:N219 L212:L213 G209" xr:uid="{0ACC2B54-D698-4DE3-9D58-99BB5606743B}"/>
    <dataValidation type="list" showInputMessage="1" showErrorMessage="1" promptTitle="En cas de marcar amb una &quot;X&quot;:" prompt="Caldrà emplenar la cel·la de lliure edició" sqref="E40:E41 K43:K50 M73 I94:I95 K94:K95 M94:M95 K90:K91 K201:K204 G218 I222" xr:uid="{384B1F73-7EB2-4D6A-9BB3-AC2C0553FD0C}">
      <formula1>$Z$24:$Z$25</formula1>
    </dataValidation>
    <dataValidation type="list" allowBlank="1" showInputMessage="1" showErrorMessage="1" prompt="Si fos convenient, marcar un altre nivell final: Bàsic, Mitjà o Alt." sqref="M233:N233" xr:uid="{E1264D39-1B0A-404E-A6A6-695636B4DCBC}">
      <formula1>$Y$233:$Y$236</formula1>
    </dataValidation>
    <dataValidation allowBlank="1" showInputMessage="1" showErrorMessage="1" prompt="Introduir un nombre sencer" sqref="H212:H213 J219" xr:uid="{F41B35DF-412F-4023-AF3C-260A5FD86973}"/>
    <dataValidation allowBlank="1" showInputMessage="1" showErrorMessage="1" prompt="Introduir un nombre sencer del 0 al 100" sqref="N98" xr:uid="{6F9343D0-D494-451B-BA1E-F98896BB10F5}"/>
    <dataValidation allowBlank="1" showInputMessage="1" showErrorMessage="1" promptTitle="Abans de respondre la cel·la:" prompt="s'ha de marcar &quot;Sí&quot; a la pregunta anterior en referència amb les transferències fora de l'EEE." sqref="C227:F230" xr:uid="{37928D78-AE75-44C7-A5CC-364FD2211BE8}"/>
    <dataValidation type="list" allowBlank="1" showInputMessage="1" showErrorMessage="1" promptTitle="Marcar la resposta" prompt="Sí o No_x000a__x000a_Cal emplenar de forma prèvia la casella de països destinataris de les dades fora de l'EEE." sqref="G227:N230" xr:uid="{0811DD9E-DFFA-4393-975C-B93E56B4C279}">
      <formula1>"Sí,No"</formula1>
    </dataValidation>
  </dataValidations>
  <hyperlinks>
    <hyperlink ref="K226:M226" r:id="rId1" display="Consulta aquesta informació en l'enllaç." xr:uid="{E0AABB7B-F2CB-4ED1-BA17-A9CF4CA0B4B2}"/>
    <hyperlink ref="B2" location="'1'!B8" display="A. INFORMACIÓ GENERAL" xr:uid="{9205CDBA-593B-4152-BEE1-C8933C757F4F}"/>
    <hyperlink ref="B3" location="'1'!B21" display="B. ACTIVITAT DE TRACTAMENT" xr:uid="{52FE91C0-FF3B-4ED3-BFBC-B821DC1DE83B}"/>
    <hyperlink ref="B4:F4" location="'1'!B56" display="C. CARACTERÍSTIQUES DE L'ACTIVITAT DE TRACTAMENT" xr:uid="{CD0D1360-5B50-4DE3-89EB-6DA0233F0548}"/>
    <hyperlink ref="B5:F5" location="'1'!B65" display="D. DESCRIPCIÓ I FINALITATS DE L'ACTIVITAT DE TRACTAMENT" xr:uid="{7B288BF5-0EBC-426A-856B-453B08DE94BC}"/>
    <hyperlink ref="G2:J2" location="'1'!B86" display="E. COL·LECTIUS D'INTERESSATS" xr:uid="{804206CE-8791-4E92-8ED0-A6E535970242}"/>
    <hyperlink ref="G3:J3" location="'1'!B97" display="F. CONTEXT DEL TRACTAMENT" xr:uid="{1E78CFCB-9F4E-4A82-A3FE-F0F0FC0C277D}"/>
    <hyperlink ref="G4:J4" location="'1'!B211" display="G. MODEL DE TRACTAMENT" xr:uid="{0A9513D8-B522-4E42-BB4A-6E2FEEBB670F}"/>
    <hyperlink ref="G5:J5" location="'1'!B232" display="H. DESCRIPCIÓ MESURES DE SEGURETAT" xr:uid="{476F802B-AF93-44E6-A5E5-82C1E49FC91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1363F8BB-F3AC-4A4E-98D4-4F090614119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838B98CB-B705-4A94-A59A-A47DE086CF9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24D353F8-5A80-471D-B950-29534038AE6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7770FC7C-C3CA-4148-8E65-3A2639059F5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D3376105-7717-4880-B7FC-AD4F2E4B979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08FC8435-DF6A-4219-840D-25E8E78108A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9C5FEB71-678C-45EF-B7B7-409E1854BE1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469B0FAD-9A2A-48D9-8D10-53A2F6E2AEA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EC3DF739-567E-4FDD-A142-FF6080D9FC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1AFC657B-F1C1-42BD-B303-F6D73500FCE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0BE12A1A-4835-4FD6-BEA8-E5A8EF129B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82BDE8A5-95A2-469B-8367-C8AA38E59A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4F2BEE39-C453-4215-BB5B-46C92BCB718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923D729A-AA2B-4B9C-AE4B-8762B41694F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61D7193F-9448-4039-98B2-FFC7295352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4424EE02-CF2C-4483-B23B-B25D335B8FE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5C199-CF8A-45C1-8EB7-E4E2EA4E1CC1}">
  <sheetPr codeName="Full22">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203EF05B-7B33-4CD8-AAA4-A5107234A4A4}">
      <formula1>"Sí,No"</formula1>
    </dataValidation>
    <dataValidation allowBlank="1" showInputMessage="1" showErrorMessage="1" promptTitle="Abans de respondre la cel·la:" prompt="s'ha de marcar &quot;Sí&quot; a la pregunta anterior en referència amb les transferències fora de l'EEE." sqref="C227:F230" xr:uid="{FA7E9DF2-919B-423C-AE2B-A5A217AE823A}"/>
    <dataValidation allowBlank="1" showInputMessage="1" showErrorMessage="1" prompt="Introduir un nombre sencer del 0 al 100" sqref="N98" xr:uid="{7DB2A834-223A-43AB-96DA-466049871DBC}"/>
    <dataValidation allowBlank="1" showInputMessage="1" showErrorMessage="1" prompt="Introduir un nombre sencer" sqref="H212:H213 J219" xr:uid="{A3C02985-1C78-4D65-A52D-FB3DBBB03BD6}"/>
    <dataValidation type="list" allowBlank="1" showInputMessage="1" showErrorMessage="1" prompt="Si fos convenient, marcar un altre nivell final: Bàsic, Mitjà o Alt." sqref="M233:N233" xr:uid="{7E7170F9-AEDE-4E9B-826E-BDAB43347522}">
      <formula1>$Y$233:$Y$236</formula1>
    </dataValidation>
    <dataValidation type="list" showInputMessage="1" showErrorMessage="1" promptTitle="En cas de marcar amb una &quot;X&quot;:" prompt="Caldrà emplenar la cel·la de lliure edició" sqref="E40:E41 K43:K50 M73 I94:I95 K94:K95 M94:M95 K90:K91 K201:K204 G218 I222" xr:uid="{D41F2964-CF81-4876-A88A-22E8FD0FE405}">
      <formula1>$Z$24:$Z$25</formula1>
    </dataValidation>
    <dataValidation allowBlank="1" showInputMessage="1" showErrorMessage="1" prompt="Cel·la de lliure edició" sqref="M53:N54 F40:F41 L43:L50 J94:J95 L94:L95 N94:N95 N90:N91 M201:N204 I218 M74 L222:L223 M207 M219:N219 L212:L213 G209" xr:uid="{2DAB11BB-FCE7-4F12-BC70-E1E38AE57F1B}"/>
    <dataValidation type="list" allowBlank="1" showInputMessage="1" showErrorMessage="1" sqref="E100:F199" xr:uid="{00AFFB0E-5326-4C6A-AFEB-3A6F70C2413A}">
      <formula1>$AB$100:$AB$103</formula1>
    </dataValidation>
    <dataValidation type="list" allowBlank="1" showInputMessage="1" showErrorMessage="1" sqref="D100:D199" xr:uid="{D3FD9E93-772B-4423-AC1B-8497C1E0B5F2}">
      <formula1>$Y$100:$Y$103</formula1>
    </dataValidation>
    <dataValidation type="list" allowBlank="1" showInputMessage="1" showErrorMessage="1" sqref="M235:N235" xr:uid="{B0BC3551-5B95-4BC5-B8D9-01C9D385BABE}">
      <formula1>$Y$233:$Y$236</formula1>
    </dataValidation>
    <dataValidation allowBlank="1" showInputMessage="1" showErrorMessage="1" promptTitle="Resposta automàtica" sqref="O88:X91 O87 X87 P93:R93 T92:W92" xr:uid="{E08162D6-1C4A-4B0C-AF41-59238A63CD57}"/>
    <dataValidation type="list" allowBlank="1" showInputMessage="1" showErrorMessage="1" promptTitle="Marcar la resposta" prompt="Sí o No" sqref="M81:N82 M83 M205:N205 M84:N84 H53:H54 M51:N52 H223" xr:uid="{405280B5-8704-4DD2-A097-697C5D1DDEE3}">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91DDBFB-72F8-4CFB-AE9A-F71CC07A0C38}">
      <formula1>$Z$24:$Z$25</formula1>
    </dataValidation>
    <dataValidation type="list" allowBlank="1" showInputMessage="1" showErrorMessage="1" sqref="G94 C221:C222 E221:E222 G221:G222 G215:G217 M215:M217 K215:K217 I215:I217 E215:E218 C215:C218 C207:C208 I221 C201:C204 G207 E207:E208 I201:I202 G201:G204 E201:E204" xr:uid="{A3497CC2-A6F8-483B-BB90-5A114799AAD2}">
      <formula1>$Z$24:$Z$25</formula1>
    </dataValidation>
  </dataValidations>
  <hyperlinks>
    <hyperlink ref="K226:M226" r:id="rId1" display="Consulta aquesta informació en l'enllaç." xr:uid="{9B8AD855-7C4E-4C74-BD52-DECB2BD67BFC}"/>
    <hyperlink ref="B2" location="'1'!B8" display="A. INFORMACIÓ GENERAL" xr:uid="{29EA4E20-523D-4443-991C-8AD23630C59F}"/>
    <hyperlink ref="B3" location="'1'!B21" display="B. ACTIVITAT DE TRACTAMENT" xr:uid="{8C28D9FE-E5F0-459F-90B7-26D59481B8D9}"/>
    <hyperlink ref="B4:F4" location="'1'!B56" display="C. CARACTERÍSTIQUES DE L'ACTIVITAT DE TRACTAMENT" xr:uid="{395FBE37-B330-4FA6-9B3C-D486AF46D2E5}"/>
    <hyperlink ref="B5:F5" location="'1'!B65" display="D. DESCRIPCIÓ I FINALITATS DE L'ACTIVITAT DE TRACTAMENT" xr:uid="{4BE745F7-F0AE-4F2F-BBB3-6B0C02296D1A}"/>
    <hyperlink ref="G2:J2" location="'1'!B86" display="E. COL·LECTIUS D'INTERESSATS" xr:uid="{B162ACCA-54CA-4999-AE94-6DAE41580991}"/>
    <hyperlink ref="G3:J3" location="'1'!B97" display="F. CONTEXT DEL TRACTAMENT" xr:uid="{8FB1D999-A181-4D08-A0A5-449247A94C3B}"/>
    <hyperlink ref="G4:J4" location="'1'!B211" display="G. MODEL DE TRACTAMENT" xr:uid="{0AC82237-06F5-4266-821A-44277B7DAFD7}"/>
    <hyperlink ref="G5:J5" location="'1'!B232" display="H. DESCRIPCIÓ MESURES DE SEGURETAT" xr:uid="{EE0D1B52-73DE-4EFE-9A11-8E89B607A780}"/>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E409B726-2354-4E7A-99D8-E6762FFA9EE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921F61AB-8204-40C1-B183-79AA1DB4056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DC71A38E-6EBA-487E-8148-F6E925CAEC7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90DD77A3-8040-411D-B32F-3EE4522C45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F864C858-AFF7-46B4-A9CB-1176298E30C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F993B623-5BA3-40C6-8BCF-18EDB871253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C93805B-936A-47E3-B63C-963ED22AD15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3D2D4054-4EB3-4734-B726-5A8867787E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7AA15591-0794-4A66-A938-1F5A6E4703A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3139C421-8E5B-4E23-BBA8-A37A642E7C5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72DEB87E-3E90-45D6-81D8-6BA6FF02143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F18D84C-1B87-40C2-B0E4-02BAF560210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C52BA366-E3C6-414C-87FE-FEF7BDE93C7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498EE264-C74C-4A99-BD64-6AFB9BF2DEE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D6886344-5CD0-4BE4-932F-EE990249B45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926171B-AC28-4068-9AEB-B6260F192C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C6D38-187C-41E8-93A1-414CA776B5E1}">
  <sheetPr codeName="Full23">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265FD36D-E685-40FF-A9F8-483F3FA871A4}">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F6A74D93-F5F2-4415-B17D-BB570F11CA3B}">
      <formula1>$Z$24:$Z$25</formula1>
    </dataValidation>
    <dataValidation type="list" allowBlank="1" showInputMessage="1" showErrorMessage="1" promptTitle="Marcar la resposta" prompt="Sí o No" sqref="M81:N82 M83 M205:N205 M84:N84 H53:H54 M51:N52 H223" xr:uid="{26683F4B-5C7E-4574-957C-118AFD7A00DC}">
      <formula1>"Sí,No"</formula1>
    </dataValidation>
    <dataValidation allowBlank="1" showInputMessage="1" showErrorMessage="1" promptTitle="Resposta automàtica" sqref="O88:X91 O87 X87 P93:R93 T92:W92" xr:uid="{A1F4B24F-712A-4079-A5E1-A08917875C36}"/>
    <dataValidation type="list" allowBlank="1" showInputMessage="1" showErrorMessage="1" sqref="M235:N235" xr:uid="{6DC00303-4CF4-41D1-8589-E7C62F95EDA9}">
      <formula1>$Y$233:$Y$236</formula1>
    </dataValidation>
    <dataValidation type="list" allowBlank="1" showInputMessage="1" showErrorMessage="1" sqref="D100:D199" xr:uid="{54D8A649-DB5D-4423-9BB2-DF313F6125B7}">
      <formula1>$Y$100:$Y$103</formula1>
    </dataValidation>
    <dataValidation type="list" allowBlank="1" showInputMessage="1" showErrorMessage="1" sqref="E100:F199" xr:uid="{B4909319-F1B7-4C40-A758-89667BC88B94}">
      <formula1>$AB$100:$AB$103</formula1>
    </dataValidation>
    <dataValidation allowBlank="1" showInputMessage="1" showErrorMessage="1" prompt="Cel·la de lliure edició" sqref="M53:N54 F40:F41 L43:L50 J94:J95 L94:L95 N94:N95 N90:N91 M201:N204 I218 M74 L222:L223 M207 M219:N219 L212:L213 G209" xr:uid="{732BFA17-9A0E-403B-9959-F185251D92D0}"/>
    <dataValidation type="list" showInputMessage="1" showErrorMessage="1" promptTitle="En cas de marcar amb una &quot;X&quot;:" prompt="Caldrà emplenar la cel·la de lliure edició" sqref="E40:E41 K43:K50 M73 I94:I95 K94:K95 M94:M95 K90:K91 K201:K204 G218 I222" xr:uid="{1D789BB7-47D2-42CB-B633-735FDA36CF3F}">
      <formula1>$Z$24:$Z$25</formula1>
    </dataValidation>
    <dataValidation type="list" allowBlank="1" showInputMessage="1" showErrorMessage="1" prompt="Si fos convenient, marcar un altre nivell final: Bàsic, Mitjà o Alt." sqref="M233:N233" xr:uid="{76F612D8-E3C4-4685-AC3A-6BF184D7AF2B}">
      <formula1>$Y$233:$Y$236</formula1>
    </dataValidation>
    <dataValidation allowBlank="1" showInputMessage="1" showErrorMessage="1" prompt="Introduir un nombre sencer" sqref="H212:H213 J219" xr:uid="{25D4D8D0-B7CA-4F19-A371-E599A035F0E1}"/>
    <dataValidation allowBlank="1" showInputMessage="1" showErrorMessage="1" prompt="Introduir un nombre sencer del 0 al 100" sqref="N98" xr:uid="{82949E06-F4C7-4F66-9F48-0B0DE5E039FF}"/>
    <dataValidation allowBlank="1" showInputMessage="1" showErrorMessage="1" promptTitle="Abans de respondre la cel·la:" prompt="s'ha de marcar &quot;Sí&quot; a la pregunta anterior en referència amb les transferències fora de l'EEE." sqref="C227:F230" xr:uid="{784D4F04-F4B6-4E4F-99FF-49BBA0B8645F}"/>
    <dataValidation type="list" allowBlank="1" showInputMessage="1" showErrorMessage="1" promptTitle="Marcar la resposta" prompt="Sí o No_x000a__x000a_Cal emplenar de forma prèvia la casella de països destinataris de les dades fora de l'EEE." sqref="G227:N230" xr:uid="{EC5BCCA0-4790-4017-B99A-F2FB48E9CA09}">
      <formula1>"Sí,No"</formula1>
    </dataValidation>
  </dataValidations>
  <hyperlinks>
    <hyperlink ref="K226:M226" r:id="rId1" display="Consulta aquesta informació en l'enllaç." xr:uid="{524B7810-1925-4508-9076-C811116BEBFD}"/>
    <hyperlink ref="B2" location="'1'!B8" display="A. INFORMACIÓ GENERAL" xr:uid="{5294AD39-F10C-47DD-99A8-BBC1A212B229}"/>
    <hyperlink ref="B3" location="'1'!B21" display="B. ACTIVITAT DE TRACTAMENT" xr:uid="{84960C90-F1E2-4572-AEAA-5C3B85FECBA1}"/>
    <hyperlink ref="B4:F4" location="'1'!B56" display="C. CARACTERÍSTIQUES DE L'ACTIVITAT DE TRACTAMENT" xr:uid="{79D5A7E9-C78C-401C-94A9-DAB436D95594}"/>
    <hyperlink ref="B5:F5" location="'1'!B65" display="D. DESCRIPCIÓ I FINALITATS DE L'ACTIVITAT DE TRACTAMENT" xr:uid="{36903FD0-18AB-4DBF-8F09-1CD6E4E6B475}"/>
    <hyperlink ref="G2:J2" location="'1'!B86" display="E. COL·LECTIUS D'INTERESSATS" xr:uid="{4B37164F-AF72-45B2-8212-835655430754}"/>
    <hyperlink ref="G3:J3" location="'1'!B97" display="F. CONTEXT DEL TRACTAMENT" xr:uid="{FED77323-9C38-4082-BDB8-5944F79E118A}"/>
    <hyperlink ref="G4:J4" location="'1'!B211" display="G. MODEL DE TRACTAMENT" xr:uid="{D53748FE-9D40-4F36-B675-DB2928E28358}"/>
    <hyperlink ref="G5:J5" location="'1'!B232" display="H. DESCRIPCIÓ MESURES DE SEGURETAT" xr:uid="{B6D0005E-0176-4512-BE64-900C2AEF234E}"/>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E2F47ED1-0891-42FC-B988-E6236F65D17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37503575-41FF-4E90-8E7C-2C5FF676CAB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B803D5C2-D690-4E87-A911-BAB26F7816E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CDD086D8-E29A-4677-B26C-CB148419CC0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127FADBC-654E-44BB-9D37-3F124D09A52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482D0459-9EB3-4B93-A589-6D0227BCFB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E47930F2-6AB9-4CC8-BC39-E1D0669383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62F9D381-B6AC-469B-9359-232FBF5CDA0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8A1665AE-1275-499C-BBB3-4E7BFDDA5F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28F2C22C-F973-4DAA-B1B4-B9AECA728DF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FA0AE92B-41A6-4A95-A82B-AB1C87A209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C7235B19-3FC3-4494-B7BA-83C49AEB9D2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8B84076A-D061-470D-957E-8DA5DDD129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E7797243-5A5C-4526-89A6-A007E00EFB9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E93C4B0-B551-4C46-98AC-CC43A0800A1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D84A463-D080-4CC8-8119-ADE264A6AFF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DB36D-D1DB-4EDF-AE77-5090F7FCD357}">
  <sheetPr codeName="Full24">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8F55D643-24F8-424A-AEB5-22C9EB21F086}">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D65F3A0C-0447-40A2-AA74-3E0A56A6ED3C}">
      <formula1>$Z$24:$Z$25</formula1>
    </dataValidation>
    <dataValidation type="list" allowBlank="1" showInputMessage="1" showErrorMessage="1" promptTitle="Marcar la resposta" prompt="Sí o No" sqref="M81:N82 M83 M205:N205 M84:N84 H53:H54 M51:N52 H223" xr:uid="{43C788E2-FB05-4753-AF32-F1BAB2C69772}">
      <formula1>"Sí,No"</formula1>
    </dataValidation>
    <dataValidation allowBlank="1" showInputMessage="1" showErrorMessage="1" promptTitle="Resposta automàtica" sqref="O88:X91 O87 X87 P93:R93 T92:W92" xr:uid="{66E8D666-1F0D-4913-90D3-F736DD9F8157}"/>
    <dataValidation type="list" allowBlank="1" showInputMessage="1" showErrorMessage="1" sqref="M235:N235" xr:uid="{11F07BCC-8CC4-46B6-8D29-F800F61B71A9}">
      <formula1>$Y$233:$Y$236</formula1>
    </dataValidation>
    <dataValidation type="list" allowBlank="1" showInputMessage="1" showErrorMessage="1" sqref="D100:D199" xr:uid="{949B44AB-96E5-4983-82EC-3DF7F2584292}">
      <formula1>$Y$100:$Y$103</formula1>
    </dataValidation>
    <dataValidation type="list" allowBlank="1" showInputMessage="1" showErrorMessage="1" sqref="E100:F199" xr:uid="{B1B85C98-ED4B-48E2-AD65-397FE7860CE5}">
      <formula1>$AB$100:$AB$103</formula1>
    </dataValidation>
    <dataValidation allowBlank="1" showInputMessage="1" showErrorMessage="1" prompt="Cel·la de lliure edició" sqref="M53:N54 F40:F41 L43:L50 J94:J95 L94:L95 N94:N95 N90:N91 M201:N204 I218 M74 L222:L223 M207 M219:N219 L212:L213 G209" xr:uid="{8001118E-9B26-4AD1-BA7A-567DA2A85BCE}"/>
    <dataValidation type="list" showInputMessage="1" showErrorMessage="1" promptTitle="En cas de marcar amb una &quot;X&quot;:" prompt="Caldrà emplenar la cel·la de lliure edició" sqref="E40:E41 K43:K50 M73 I94:I95 K94:K95 M94:M95 K90:K91 K201:K204 G218 I222" xr:uid="{D9698BC7-E4E1-47FA-AD55-FBE42BEB6D49}">
      <formula1>$Z$24:$Z$25</formula1>
    </dataValidation>
    <dataValidation type="list" allowBlank="1" showInputMessage="1" showErrorMessage="1" prompt="Si fos convenient, marcar un altre nivell final: Bàsic, Mitjà o Alt." sqref="M233:N233" xr:uid="{EE005686-BD76-4E62-A817-9467FB23482E}">
      <formula1>$Y$233:$Y$236</formula1>
    </dataValidation>
    <dataValidation allowBlank="1" showInputMessage="1" showErrorMessage="1" prompt="Introduir un nombre sencer" sqref="H212:H213 J219" xr:uid="{F27FD6F9-E378-4358-AAF3-BB36AF069812}"/>
    <dataValidation allowBlank="1" showInputMessage="1" showErrorMessage="1" prompt="Introduir un nombre sencer del 0 al 100" sqref="N98" xr:uid="{CEE22A27-AE00-4170-B2F2-442C5D830958}"/>
    <dataValidation allowBlank="1" showInputMessage="1" showErrorMessage="1" promptTitle="Abans de respondre la cel·la:" prompt="s'ha de marcar &quot;Sí&quot; a la pregunta anterior en referència amb les transferències fora de l'EEE." sqref="C227:F230" xr:uid="{3EBEAD29-D956-475E-AF4C-4EFCB19B4BEA}"/>
    <dataValidation type="list" allowBlank="1" showInputMessage="1" showErrorMessage="1" promptTitle="Marcar la resposta" prompt="Sí o No_x000a__x000a_Cal emplenar de forma prèvia la casella de països destinataris de les dades fora de l'EEE." sqref="G227:N230" xr:uid="{1F17B133-E4BF-4E2A-BF75-2433A46837B4}">
      <formula1>"Sí,No"</formula1>
    </dataValidation>
  </dataValidations>
  <hyperlinks>
    <hyperlink ref="K226:M226" r:id="rId1" display="Consulta aquesta informació en l'enllaç." xr:uid="{621F7111-DB44-4265-AD85-DBC5FBDA5C81}"/>
    <hyperlink ref="B2" location="'1'!B8" display="A. INFORMACIÓ GENERAL" xr:uid="{2CDA6C12-7122-4D8F-B5FE-63DDCA6061B4}"/>
    <hyperlink ref="B3" location="'1'!B21" display="B. ACTIVITAT DE TRACTAMENT" xr:uid="{75FF064B-A732-4CBE-92C1-412EB432EDCA}"/>
    <hyperlink ref="B4:F4" location="'1'!B56" display="C. CARACTERÍSTIQUES DE L'ACTIVITAT DE TRACTAMENT" xr:uid="{70696F32-7100-4650-84D5-AA9E7C9EB6CE}"/>
    <hyperlink ref="B5:F5" location="'1'!B65" display="D. DESCRIPCIÓ I FINALITATS DE L'ACTIVITAT DE TRACTAMENT" xr:uid="{173EFB27-497F-41FD-9298-22CC8121574C}"/>
    <hyperlink ref="G2:J2" location="'1'!B86" display="E. COL·LECTIUS D'INTERESSATS" xr:uid="{B3527875-C47B-477A-960C-EC2C8749FA07}"/>
    <hyperlink ref="G3:J3" location="'1'!B97" display="F. CONTEXT DEL TRACTAMENT" xr:uid="{2CA8A0A4-C96B-4CC1-9B60-B669582A6756}"/>
    <hyperlink ref="G4:J4" location="'1'!B211" display="G. MODEL DE TRACTAMENT" xr:uid="{DA8767BA-F669-4E7E-A5A0-091A5646DFDB}"/>
    <hyperlink ref="G5:J5" location="'1'!B232" display="H. DESCRIPCIÓ MESURES DE SEGURETAT" xr:uid="{20E69157-B38E-4F1E-882B-3D6756F16C7D}"/>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BCAFA7D0-8AA2-4CBC-9FFF-A2A8606047B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4E262066-AE1C-498C-9F20-085D67EAD4E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76EE14BF-14BA-45FF-979B-47B169D34A1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C2B92CAA-B02D-4E9F-9480-E5D0200D84D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50A1C8C8-26DE-4E09-8542-0AFA266DDA1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286CEDE4-63F1-4FB8-9E06-D639538CABF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9A83C92C-38F1-43BE-8D80-A63D25D783E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C306E7AA-7E45-44A7-8E6C-A89807F5C81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96A1D980-560D-4061-9922-B0618FA27AB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5B17EC42-5F9F-4413-974B-D331998E98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62744472-54AD-4B1B-93D7-68DF65B3B9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9E941D80-E6E0-4DCB-933E-74D306BA762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9E094789-E475-423A-97D1-6B8725B6A16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24B286A0-F322-4A98-80A0-C62F187EDD4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552BC17B-31D8-41EC-BBDB-4F753067FF3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0A5D8152-E9A4-4849-80E5-46F6B0E4F24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34F61-9B09-46B4-B13B-9EC61DFAC171}">
  <sheetPr codeName="Full25">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DE047F8F-DEEE-469B-A3A3-2A746F6893CD}">
      <formula1>"Sí,No"</formula1>
    </dataValidation>
    <dataValidation allowBlank="1" showInputMessage="1" showErrorMessage="1" promptTitle="Abans de respondre la cel·la:" prompt="s'ha de marcar &quot;Sí&quot; a la pregunta anterior en referència amb les transferències fora de l'EEE." sqref="C227:F230" xr:uid="{A35C5365-389B-438C-9DB9-17E81E9EC745}"/>
    <dataValidation allowBlank="1" showInputMessage="1" showErrorMessage="1" prompt="Introduir un nombre sencer del 0 al 100" sqref="N98" xr:uid="{9AAABB28-D701-49A0-ADAB-5C40BA109FEA}"/>
    <dataValidation allowBlank="1" showInputMessage="1" showErrorMessage="1" prompt="Introduir un nombre sencer" sqref="H212:H213 J219" xr:uid="{E9C5B4ED-7F3A-4056-BEDB-1C5B52097EF0}"/>
    <dataValidation type="list" allowBlank="1" showInputMessage="1" showErrorMessage="1" prompt="Si fos convenient, marcar un altre nivell final: Bàsic, Mitjà o Alt." sqref="M233:N233" xr:uid="{D84DFCA8-9FCF-41DB-B75B-AD2896C6CFBA}">
      <formula1>$Y$233:$Y$236</formula1>
    </dataValidation>
    <dataValidation type="list" showInputMessage="1" showErrorMessage="1" promptTitle="En cas de marcar amb una &quot;X&quot;:" prompt="Caldrà emplenar la cel·la de lliure edició" sqref="E40:E41 K43:K50 M73 I94:I95 K94:K95 M94:M95 K90:K91 K201:K204 G218 I222" xr:uid="{F001B89E-FCA3-466E-9579-72FEAE4690F0}">
      <formula1>$Z$24:$Z$25</formula1>
    </dataValidation>
    <dataValidation allowBlank="1" showInputMessage="1" showErrorMessage="1" prompt="Cel·la de lliure edició" sqref="M53:N54 F40:F41 L43:L50 J94:J95 L94:L95 N94:N95 N90:N91 M201:N204 I218 M74 L222:L223 M207 M219:N219 L212:L213 G209" xr:uid="{B490EC9B-C799-4319-A1BE-30B06251763A}"/>
    <dataValidation type="list" allowBlank="1" showInputMessage="1" showErrorMessage="1" sqref="E100:F199" xr:uid="{CCE4D5BE-D018-45DA-887E-AB840691A1F9}">
      <formula1>$AB$100:$AB$103</formula1>
    </dataValidation>
    <dataValidation type="list" allowBlank="1" showInputMessage="1" showErrorMessage="1" sqref="D100:D199" xr:uid="{75D466DD-E43D-429D-AF22-3694FA0ECEEF}">
      <formula1>$Y$100:$Y$103</formula1>
    </dataValidation>
    <dataValidation type="list" allowBlank="1" showInputMessage="1" showErrorMessage="1" sqref="M235:N235" xr:uid="{C1583D6B-C07D-4D08-A5D8-30301DB83A4A}">
      <formula1>$Y$233:$Y$236</formula1>
    </dataValidation>
    <dataValidation allowBlank="1" showInputMessage="1" showErrorMessage="1" promptTitle="Resposta automàtica" sqref="O88:X91 O87 X87 P93:R93 T92:W92" xr:uid="{84342A5C-1FDF-4A41-997B-649E2D5F0F4D}"/>
    <dataValidation type="list" allowBlank="1" showInputMessage="1" showErrorMessage="1" promptTitle="Marcar la resposta" prompt="Sí o No" sqref="M81:N82 M83 M205:N205 M84:N84 H53:H54 M51:N52 H223" xr:uid="{93F365CC-7CA9-4FE3-82F9-8E030D21CE75}">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1696CDA9-7D59-4259-80C6-CC2A157C46A1}">
      <formula1>$Z$24:$Z$25</formula1>
    </dataValidation>
    <dataValidation type="list" allowBlank="1" showInputMessage="1" showErrorMessage="1" sqref="G94 C221:C222 E221:E222 G221:G222 G215:G217 M215:M217 K215:K217 I215:I217 E215:E218 C215:C218 C207:C208 I221 C201:C204 G207 E207:E208 I201:I202 G201:G204 E201:E204" xr:uid="{68B4C4AB-6A7F-4935-99D6-3A58DC9F3059}">
      <formula1>$Z$24:$Z$25</formula1>
    </dataValidation>
  </dataValidations>
  <hyperlinks>
    <hyperlink ref="K226:M226" r:id="rId1" display="Consulta aquesta informació en l'enllaç." xr:uid="{1B88504B-FFA3-416F-9728-CFE8D9FEECB4}"/>
    <hyperlink ref="B2" location="'1'!B8" display="A. INFORMACIÓ GENERAL" xr:uid="{A9117EC2-7C5A-476E-A315-8FFB38DA0DF9}"/>
    <hyperlink ref="B3" location="'1'!B21" display="B. ACTIVITAT DE TRACTAMENT" xr:uid="{FE2F387A-6EC4-4335-AE9B-925062E48A53}"/>
    <hyperlink ref="B4:F4" location="'1'!B56" display="C. CARACTERÍSTIQUES DE L'ACTIVITAT DE TRACTAMENT" xr:uid="{8C7C505A-F762-44A7-88AC-1CC1B5E43298}"/>
    <hyperlink ref="B5:F5" location="'1'!B65" display="D. DESCRIPCIÓ I FINALITATS DE L'ACTIVITAT DE TRACTAMENT" xr:uid="{E4174E81-E57D-4BDC-A053-A6989CCA6D33}"/>
    <hyperlink ref="G2:J2" location="'1'!B86" display="E. COL·LECTIUS D'INTERESSATS" xr:uid="{1384D43B-DB45-45EE-85E1-87404A7BFCC2}"/>
    <hyperlink ref="G3:J3" location="'1'!B97" display="F. CONTEXT DEL TRACTAMENT" xr:uid="{A36DB76B-4BF8-45B2-8EB5-CBE171BF6DC0}"/>
    <hyperlink ref="G4:J4" location="'1'!B211" display="G. MODEL DE TRACTAMENT" xr:uid="{0A70E558-3F2E-4F52-B8BB-A82DBC77EA18}"/>
    <hyperlink ref="G5:J5" location="'1'!B232" display="H. DESCRIPCIÓ MESURES DE SEGURETAT" xr:uid="{45A41BA4-9608-49E4-BB45-007AF7DD615A}"/>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4502D82A-7126-48FC-B189-4C8C7CF586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83B9EF78-37C5-4B62-B865-5D8746B1683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BC5ED372-DE27-4F58-860D-927579BC9D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70AA00FE-92E3-4500-8087-B4D1890E9F5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7689B8BC-B8B2-46A6-B1E0-03BFB0B3967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E38CC195-A890-4F77-8B38-E2B210284D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2C6DC18E-AFBA-453E-807F-71F807EF275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29CBFF74-66A4-4BDC-B87F-C5BA3C71AB6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EFE49396-40A6-4391-8A7E-B87A083E3C7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88ADCA56-4530-424D-A886-F85C375CC22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DED4A48B-73FB-4027-986C-2E720301B1E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E9149869-CB29-4120-B157-39DB6006F22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5776D713-4DAB-4BCA-9751-49DB4A5B25B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46592997-8BE1-47A7-AEC4-0D78409B007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8E2DF1EE-033D-4E8F-880E-F7685615FCF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762A306B-A17B-45D5-A980-8CB9B43B41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BC38D-ED32-46C4-9ED5-B7B47CDC89B9}">
  <sheetPr codeName="Full26">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2C63DB1F-85C4-4F19-8C0D-162C3A257E1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3F86B441-2666-4AC1-9DE8-374ABD6F08CE}">
      <formula1>$Z$24:$Z$25</formula1>
    </dataValidation>
    <dataValidation type="list" allowBlank="1" showInputMessage="1" showErrorMessage="1" promptTitle="Marcar la resposta" prompt="Sí o No" sqref="M81:N82 M83 M205:N205 M84:N84 H53:H54 M51:N52 H223" xr:uid="{8081802E-0E03-4B66-B599-2B7001D594DD}">
      <formula1>"Sí,No"</formula1>
    </dataValidation>
    <dataValidation allowBlank="1" showInputMessage="1" showErrorMessage="1" promptTitle="Resposta automàtica" sqref="O88:X91 O87 X87 P93:R93 T92:W92" xr:uid="{8922EAAB-B922-4B7A-9014-5E7E2932A003}"/>
    <dataValidation type="list" allowBlank="1" showInputMessage="1" showErrorMessage="1" sqref="M235:N235" xr:uid="{FF50F201-0D3D-4409-8AC3-E1A5390C9B61}">
      <formula1>$Y$233:$Y$236</formula1>
    </dataValidation>
    <dataValidation type="list" allowBlank="1" showInputMessage="1" showErrorMessage="1" sqref="D100:D199" xr:uid="{D321D431-0BC5-4AEB-8DAA-5645BE533AFA}">
      <formula1>$Y$100:$Y$103</formula1>
    </dataValidation>
    <dataValidation type="list" allowBlank="1" showInputMessage="1" showErrorMessage="1" sqref="E100:F199" xr:uid="{EDA8444D-1921-41B9-AF3C-5B71D197482E}">
      <formula1>$AB$100:$AB$103</formula1>
    </dataValidation>
    <dataValidation allowBlank="1" showInputMessage="1" showErrorMessage="1" prompt="Cel·la de lliure edició" sqref="M53:N54 F40:F41 L43:L50 J94:J95 L94:L95 N94:N95 N90:N91 M201:N204 I218 M74 L222:L223 M207 M219:N219 L212:L213 G209" xr:uid="{03D40ABD-FC0D-4531-8AAB-7C040B829BE8}"/>
    <dataValidation type="list" showInputMessage="1" showErrorMessage="1" promptTitle="En cas de marcar amb una &quot;X&quot;:" prompt="Caldrà emplenar la cel·la de lliure edició" sqref="E40:E41 K43:K50 M73 I94:I95 K94:K95 M94:M95 K90:K91 K201:K204 G218 I222" xr:uid="{1DC1F4BA-A7A3-4B18-B86F-2C4D9D14F45C}">
      <formula1>$Z$24:$Z$25</formula1>
    </dataValidation>
    <dataValidation type="list" allowBlank="1" showInputMessage="1" showErrorMessage="1" prompt="Si fos convenient, marcar un altre nivell final: Bàsic, Mitjà o Alt." sqref="M233:N233" xr:uid="{A1F5C2B7-C475-4A32-A79F-6345B402FB2E}">
      <formula1>$Y$233:$Y$236</formula1>
    </dataValidation>
    <dataValidation allowBlank="1" showInputMessage="1" showErrorMessage="1" prompt="Introduir un nombre sencer" sqref="H212:H213 J219" xr:uid="{A03FBCE0-CDE6-4507-BAAF-EDA500872ECB}"/>
    <dataValidation allowBlank="1" showInputMessage="1" showErrorMessage="1" prompt="Introduir un nombre sencer del 0 al 100" sqref="N98" xr:uid="{89160A94-F636-4DF0-9A37-BB9EB7089474}"/>
    <dataValidation allowBlank="1" showInputMessage="1" showErrorMessage="1" promptTitle="Abans de respondre la cel·la:" prompt="s'ha de marcar &quot;Sí&quot; a la pregunta anterior en referència amb les transferències fora de l'EEE." sqref="C227:F230" xr:uid="{D04B44D7-A7DB-4B37-9C5D-86E325452CA6}"/>
    <dataValidation type="list" allowBlank="1" showInputMessage="1" showErrorMessage="1" promptTitle="Marcar la resposta" prompt="Sí o No_x000a__x000a_Cal emplenar de forma prèvia la casella de països destinataris de les dades fora de l'EEE." sqref="G227:N230" xr:uid="{73550B3E-B00B-480B-862C-D7D1F1969915}">
      <formula1>"Sí,No"</formula1>
    </dataValidation>
  </dataValidations>
  <hyperlinks>
    <hyperlink ref="K226:M226" r:id="rId1" display="Consulta aquesta informació en l'enllaç." xr:uid="{6A184216-542D-4756-8942-92696C2C3CD7}"/>
    <hyperlink ref="B2" location="'1'!B8" display="A. INFORMACIÓ GENERAL" xr:uid="{1B52FD60-B5C2-4205-ABE0-18C69BAC6C6F}"/>
    <hyperlink ref="B3" location="'1'!B21" display="B. ACTIVITAT DE TRACTAMENT" xr:uid="{6612795E-9BBF-4379-9378-D8616B7B305E}"/>
    <hyperlink ref="B4:F4" location="'1'!B56" display="C. CARACTERÍSTIQUES DE L'ACTIVITAT DE TRACTAMENT" xr:uid="{E5B06279-BE8B-4F0E-B036-162AB606B34E}"/>
    <hyperlink ref="B5:F5" location="'1'!B65" display="D. DESCRIPCIÓ I FINALITATS DE L'ACTIVITAT DE TRACTAMENT" xr:uid="{E45001E9-3F08-42D5-B93F-990BE59E8B08}"/>
    <hyperlink ref="G2:J2" location="'1'!B86" display="E. COL·LECTIUS D'INTERESSATS" xr:uid="{89795B60-797D-4B0D-B8BD-8D3E8F2B6E94}"/>
    <hyperlink ref="G3:J3" location="'1'!B97" display="F. CONTEXT DEL TRACTAMENT" xr:uid="{139D2745-2606-4487-B6DA-10ADCE0E465C}"/>
    <hyperlink ref="G4:J4" location="'1'!B211" display="G. MODEL DE TRACTAMENT" xr:uid="{E3A158B6-A2D8-46DD-8502-0C7FF7A1D467}"/>
    <hyperlink ref="G5:J5" location="'1'!B232" display="H. DESCRIPCIÓ MESURES DE SEGURETAT" xr:uid="{93276907-83C7-4897-8E6F-5CCF7C3302D5}"/>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935693C5-469A-45B9-B081-F9A1B70ADEA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04FED1BC-468F-43CB-8C1C-149537F3FC3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AEAA5750-D26A-4286-9B37-60F7A01B0D5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F6ED97EE-65E4-44B0-9FC7-1B0131AEE0A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E7425A87-B75B-443A-BE4E-B43E946ECB8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9ABFE094-0EDB-48EA-A90F-5D70071AF03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86FC80E-A845-4158-80D2-843E0ACF112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3E85820-B380-4E7D-9D73-E4C5369336E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B5B2D25-32E6-4977-B48C-6629725959A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EADE6488-E881-4BFB-B8FA-14642C23C37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59A8A017-B4B2-47B5-BF3B-0E750D976B7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4B785B86-B61F-43FF-827A-3DF6BB19D1F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12C267BC-6B0D-427C-B299-06C48BD9839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5864C599-869E-4BA5-9313-4DC11E5605B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694233F3-0523-42BB-964A-E4FC074FAFA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C7B3EBE2-07FD-4C48-97EA-FE74E4ED39B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574E5-5B4C-4C35-8173-BBD5C5FD8C87}">
  <sheetPr codeName="Full27">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0C73C1EA-A5CD-4FA4-B7A1-A5F078A9975B}">
      <formula1>"Sí,No"</formula1>
    </dataValidation>
    <dataValidation allowBlank="1" showInputMessage="1" showErrorMessage="1" promptTitle="Abans de respondre la cel·la:" prompt="s'ha de marcar &quot;Sí&quot; a la pregunta anterior en referència amb les transferències fora de l'EEE." sqref="C227:F230" xr:uid="{50FDA62C-D928-4D05-A05D-AA7E0E5A809F}"/>
    <dataValidation allowBlank="1" showInputMessage="1" showErrorMessage="1" prompt="Introduir un nombre sencer del 0 al 100" sqref="N98" xr:uid="{AFD41F6B-07C3-4EB5-90E7-9E919A3ABA51}"/>
    <dataValidation allowBlank="1" showInputMessage="1" showErrorMessage="1" prompt="Introduir un nombre sencer" sqref="H212:H213 J219" xr:uid="{F32E47F1-6BE1-400A-A506-C26A6D3F789B}"/>
    <dataValidation type="list" allowBlank="1" showInputMessage="1" showErrorMessage="1" prompt="Si fos convenient, marcar un altre nivell final: Bàsic, Mitjà o Alt." sqref="M233:N233" xr:uid="{3A0AD124-8A1F-4139-B8A9-109AE42A64C5}">
      <formula1>$Y$233:$Y$236</formula1>
    </dataValidation>
    <dataValidation type="list" showInputMessage="1" showErrorMessage="1" promptTitle="En cas de marcar amb una &quot;X&quot;:" prompt="Caldrà emplenar la cel·la de lliure edició" sqref="E40:E41 K43:K50 M73 I94:I95 K94:K95 M94:M95 K90:K91 K201:K204 G218 I222" xr:uid="{6C496105-D850-4C22-8560-53261344EB68}">
      <formula1>$Z$24:$Z$25</formula1>
    </dataValidation>
    <dataValidation allowBlank="1" showInputMessage="1" showErrorMessage="1" prompt="Cel·la de lliure edició" sqref="M53:N54 F40:F41 L43:L50 J94:J95 L94:L95 N94:N95 N90:N91 M201:N204 I218 M74 L222:L223 M207 M219:N219 L212:L213 G209" xr:uid="{2D43D1DB-5E64-4FA8-9369-7A23CCFA2B9D}"/>
    <dataValidation type="list" allowBlank="1" showInputMessage="1" showErrorMessage="1" sqref="E100:F199" xr:uid="{03062348-FEB1-4B0F-BF2C-966DE9009D29}">
      <formula1>$AB$100:$AB$103</formula1>
    </dataValidation>
    <dataValidation type="list" allowBlank="1" showInputMessage="1" showErrorMessage="1" sqref="D100:D199" xr:uid="{686D28C3-604F-4993-9A88-1584A84FD1C2}">
      <formula1>$Y$100:$Y$103</formula1>
    </dataValidation>
    <dataValidation type="list" allowBlank="1" showInputMessage="1" showErrorMessage="1" sqref="M235:N235" xr:uid="{5567D2FB-F712-4032-ABBA-D48CCF39D22A}">
      <formula1>$Y$233:$Y$236</formula1>
    </dataValidation>
    <dataValidation allowBlank="1" showInputMessage="1" showErrorMessage="1" promptTitle="Resposta automàtica" sqref="O88:X91 O87 X87 P93:R93 T92:W92" xr:uid="{87C669C4-C6D9-4446-B878-0FB63B11F717}"/>
    <dataValidation type="list" allowBlank="1" showInputMessage="1" showErrorMessage="1" promptTitle="Marcar la resposta" prompt="Sí o No" sqref="M81:N82 M83 M205:N205 M84:N84 H53:H54 M51:N52 H223" xr:uid="{7D9B9CE3-D38E-40D6-A7DB-215BA27AD992}">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15B51D34-256C-4AF9-A337-885373D3F83E}">
      <formula1>$Z$24:$Z$25</formula1>
    </dataValidation>
    <dataValidation type="list" allowBlank="1" showInputMessage="1" showErrorMessage="1" sqref="G94 C221:C222 E221:E222 G221:G222 G215:G217 M215:M217 K215:K217 I215:I217 E215:E218 C215:C218 C207:C208 I221 C201:C204 G207 E207:E208 I201:I202 G201:G204 E201:E204" xr:uid="{F78D828C-E3C3-48BB-866A-9541B66A658C}">
      <formula1>$Z$24:$Z$25</formula1>
    </dataValidation>
  </dataValidations>
  <hyperlinks>
    <hyperlink ref="K226:M226" r:id="rId1" display="Consulta aquesta informació en l'enllaç." xr:uid="{83E486EF-4F3D-47CF-9DCF-CBDF34901345}"/>
    <hyperlink ref="B2" location="'1'!B8" display="A. INFORMACIÓ GENERAL" xr:uid="{E4A0C8BF-4AF1-4136-9FF2-ADC8EAC8DD32}"/>
    <hyperlink ref="B3" location="'1'!B21" display="B. ACTIVITAT DE TRACTAMENT" xr:uid="{4654828D-07CC-410F-8DD8-3CCE935E432C}"/>
    <hyperlink ref="B4:F4" location="'1'!B56" display="C. CARACTERÍSTIQUES DE L'ACTIVITAT DE TRACTAMENT" xr:uid="{504338A7-2C94-487E-83CA-48620EC73A6D}"/>
    <hyperlink ref="B5:F5" location="'1'!B65" display="D. DESCRIPCIÓ I FINALITATS DE L'ACTIVITAT DE TRACTAMENT" xr:uid="{8E0B3459-8374-47AF-B21E-09CD754A0F61}"/>
    <hyperlink ref="G2:J2" location="'1'!B86" display="E. COL·LECTIUS D'INTERESSATS" xr:uid="{4031B094-2890-4E4C-BDCA-DD0BB17912EB}"/>
    <hyperlink ref="G3:J3" location="'1'!B97" display="F. CONTEXT DEL TRACTAMENT" xr:uid="{3CAE5F51-B2F2-47CD-A15A-9EBB8DE69EAC}"/>
    <hyperlink ref="G4:J4" location="'1'!B211" display="G. MODEL DE TRACTAMENT" xr:uid="{FAEBE2F7-085D-478F-8F08-88B7B80A2259}"/>
    <hyperlink ref="G5:J5" location="'1'!B232" display="H. DESCRIPCIÓ MESURES DE SEGURETAT" xr:uid="{DB824E56-E12F-4836-B378-98E11535909E}"/>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4FC14FBB-9074-4E00-9B7C-B89C1029A34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C9F6CECD-F133-4BBD-A576-3CF213E1647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BC5FD552-D8C7-4F42-B79A-3102ADA56B5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68116726-2FEF-4CF5-BFBA-DA3BA0531F9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14E2F37D-1529-49E5-AA9F-4F8A1CAC220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BE27AA47-3312-4CC0-8435-2AE17F36604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C7D7FD7A-C82C-4632-A10B-7FE96EFF6A9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402737AE-676E-485C-A3AB-D811D323A4A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B1E69D0D-B803-4CB4-A8A8-EA0028D88E1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7F597528-1CE3-4048-AB58-9D111481D13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12B4B75A-F38F-4ED0-9A59-74AC8719B89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E1F9E6E4-AD1E-4412-8C99-BB38D172FFB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865F2B17-44CF-410F-AE67-79C1DDBCAAA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090DEEFD-EB98-4E27-8F9B-0FCECD7ED46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DBDFE0C-D7BC-44DC-8594-E97E92369DC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F8EA338D-9151-4719-832A-8564190086E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9DE4C-B34B-4F97-BEC0-72F71A7AB02B}">
  <sheetPr codeName="Full28">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3BF441C1-CA87-496E-9403-429EE727E2DD}">
      <formula1>"Sí,No"</formula1>
    </dataValidation>
    <dataValidation allowBlank="1" showInputMessage="1" showErrorMessage="1" promptTitle="Abans de respondre la cel·la:" prompt="s'ha de marcar &quot;Sí&quot; a la pregunta anterior en referència amb les transferències fora de l'EEE." sqref="C227:F230" xr:uid="{4CCDCE85-F144-4FE5-B742-47519BD357D5}"/>
    <dataValidation allowBlank="1" showInputMessage="1" showErrorMessage="1" prompt="Introduir un nombre sencer del 0 al 100" sqref="N98" xr:uid="{254BBAC5-F01D-4703-901A-99CA92C70422}"/>
    <dataValidation allowBlank="1" showInputMessage="1" showErrorMessage="1" prompt="Introduir un nombre sencer" sqref="H212:H213 J219" xr:uid="{AE439B42-81EE-4F6F-819B-450C632DD4FC}"/>
    <dataValidation type="list" allowBlank="1" showInputMessage="1" showErrorMessage="1" prompt="Si fos convenient, marcar un altre nivell final: Bàsic, Mitjà o Alt." sqref="M233:N233" xr:uid="{4B33F141-96F3-4BB7-9CB0-B8B8ADF6E0F6}">
      <formula1>$Y$233:$Y$236</formula1>
    </dataValidation>
    <dataValidation type="list" showInputMessage="1" showErrorMessage="1" promptTitle="En cas de marcar amb una &quot;X&quot;:" prompt="Caldrà emplenar la cel·la de lliure edició" sqref="E40:E41 K43:K50 M73 I94:I95 K94:K95 M94:M95 K90:K91 K201:K204 G218 I222" xr:uid="{F0FF95E1-3B10-45DC-BE6E-547ADF3B01F3}">
      <formula1>$Z$24:$Z$25</formula1>
    </dataValidation>
    <dataValidation allowBlank="1" showInputMessage="1" showErrorMessage="1" prompt="Cel·la de lliure edició" sqref="M53:N54 F40:F41 L43:L50 J94:J95 L94:L95 N94:N95 N90:N91 M201:N204 I218 M74 L222:L223 M207 M219:N219 L212:L213 G209" xr:uid="{4DF8DD0E-DCAF-4F8D-AA72-CAFF47677C82}"/>
    <dataValidation type="list" allowBlank="1" showInputMessage="1" showErrorMessage="1" sqref="E100:F199" xr:uid="{14F7FFAE-10A6-478B-823C-69D6579F3BBF}">
      <formula1>$AB$100:$AB$103</formula1>
    </dataValidation>
    <dataValidation type="list" allowBlank="1" showInputMessage="1" showErrorMessage="1" sqref="D100:D199" xr:uid="{31E2F573-DFD8-40CF-B339-1E32B081976E}">
      <formula1>$Y$100:$Y$103</formula1>
    </dataValidation>
    <dataValidation type="list" allowBlank="1" showInputMessage="1" showErrorMessage="1" sqref="M235:N235" xr:uid="{C06EFF42-49AD-459D-B100-F7B655B38B46}">
      <formula1>$Y$233:$Y$236</formula1>
    </dataValidation>
    <dataValidation allowBlank="1" showInputMessage="1" showErrorMessage="1" promptTitle="Resposta automàtica" sqref="O88:X91 O87 X87 P93:R93 T92:W92" xr:uid="{12B8C6B6-3AC9-4D62-B6A5-DA77998BB781}"/>
    <dataValidation type="list" allowBlank="1" showInputMessage="1" showErrorMessage="1" promptTitle="Marcar la resposta" prompt="Sí o No" sqref="M81:N82 M83 M205:N205 M84:N84 H53:H54 M51:N52 H223" xr:uid="{15B0D5A4-ACEE-42EB-AF34-19228A20114C}">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01626740-0785-4A28-9C17-675517A7E720}">
      <formula1>$Z$24:$Z$25</formula1>
    </dataValidation>
    <dataValidation type="list" allowBlank="1" showInputMessage="1" showErrorMessage="1" sqref="G94 C221:C222 E221:E222 G221:G222 G215:G217 M215:M217 K215:K217 I215:I217 E215:E218 C215:C218 C207:C208 I221 C201:C204 G207 E207:E208 I201:I202 G201:G204 E201:E204" xr:uid="{24584801-135F-4F5F-A876-67F92B3FEEFE}">
      <formula1>$Z$24:$Z$25</formula1>
    </dataValidation>
  </dataValidations>
  <hyperlinks>
    <hyperlink ref="K226:M226" r:id="rId1" display="Consulta aquesta informació en l'enllaç." xr:uid="{3818D224-91F1-44D0-9628-938AB080BB6A}"/>
    <hyperlink ref="B2" location="'1'!B8" display="A. INFORMACIÓ GENERAL" xr:uid="{FCC36963-13A5-4B4E-9A6D-21646661724F}"/>
    <hyperlink ref="B3" location="'1'!B21" display="B. ACTIVITAT DE TRACTAMENT" xr:uid="{EBD6E52D-A6A5-488E-B60B-F77A71525063}"/>
    <hyperlink ref="B4:F4" location="'1'!B56" display="C. CARACTERÍSTIQUES DE L'ACTIVITAT DE TRACTAMENT" xr:uid="{3B190181-CFB5-41DA-B91A-0478D1189A42}"/>
    <hyperlink ref="B5:F5" location="'1'!B65" display="D. DESCRIPCIÓ I FINALITATS DE L'ACTIVITAT DE TRACTAMENT" xr:uid="{548E8250-1981-4F00-A6DD-1589511741C8}"/>
    <hyperlink ref="G2:J2" location="'1'!B86" display="E. COL·LECTIUS D'INTERESSATS" xr:uid="{FCEE88A2-3240-4411-813C-84EC22F74E89}"/>
    <hyperlink ref="G3:J3" location="'1'!B97" display="F. CONTEXT DEL TRACTAMENT" xr:uid="{4576B86F-18A8-4C37-865E-0EB2E36F7F87}"/>
    <hyperlink ref="G4:J4" location="'1'!B211" display="G. MODEL DE TRACTAMENT" xr:uid="{4EE340BB-8FC1-4C20-B2C8-DB9F18046B66}"/>
    <hyperlink ref="G5:J5" location="'1'!B232" display="H. DESCRIPCIÓ MESURES DE SEGURETAT" xr:uid="{E799371F-6115-4105-8B87-B0381141E32A}"/>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7AD7E199-A40C-4440-94D8-08B6FF949B7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554DCC11-F0F1-4D58-9465-BE746D1CCF4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57BBB678-C8F1-434F-9FAE-D6257501D4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54E52F7B-73E2-4E6B-871A-802ADC1E532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A5FC409-67AE-460A-ADDB-868E6A0FBB0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B8EA93A1-4506-42AB-B020-2A6F51B6040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204335FF-3DC1-458D-AF10-FB01ED0341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712DA426-678B-4474-A9FE-30E3A36FAA6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74BA92E1-1CC9-4E6B-BB96-C3B1AEA6A16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9598DF9F-7F9A-436F-B9AF-0BC7F7701DA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42582BAF-84D3-40EE-A8CA-C9E2D9CB28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4EB97EC5-ECF8-4FB7-BA25-C45500724F0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0E47357D-51EE-4D79-B42E-EC0C64D38A7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A791B517-745F-4078-93B6-621183CFBDF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3B3961DE-BCC8-4F44-BE6F-A45F306BEEB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28CD2CBA-4C10-4857-BD0D-55451227FC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A88E3-8CDA-4E3A-949E-3C4839AF9D35}">
  <sheetPr codeName="Full29">
    <tabColor rgb="FFC00000"/>
  </sheetPr>
  <dimension ref="A1:AE236"/>
  <sheetViews>
    <sheetView zoomScale="70" zoomScaleNormal="70" workbookViewId="0">
      <pane ySplit="6" topLeftCell="A7" activePane="bottomLeft" state="frozen"/>
      <selection activeCell="M43" sqref="M43:N50"/>
      <selection pane="bottomLeft" activeCell="M43" sqref="M43:N50"/>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60F1D4EE-D90E-400D-9993-CF384674B40D}">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63BC0FBC-F84F-44D0-B015-9C0088F512DF}">
      <formula1>$Z$24:$Z$25</formula1>
    </dataValidation>
    <dataValidation type="list" allowBlank="1" showInputMessage="1" showErrorMessage="1" promptTitle="Marcar la resposta" prompt="Sí o No" sqref="M81:N82 M83 M205:N205 M84:N84 H53:H54 M51:N52 H223" xr:uid="{F09FF99D-DA92-4FC7-BD6A-ED7DED973C62}">
      <formula1>"Sí,No"</formula1>
    </dataValidation>
    <dataValidation allowBlank="1" showInputMessage="1" showErrorMessage="1" promptTitle="Resposta automàtica" sqref="O88:X91 O87 X87 P93:R93 T92:W92" xr:uid="{2838280A-29CF-4384-AC2B-1B54D736E997}"/>
    <dataValidation type="list" allowBlank="1" showInputMessage="1" showErrorMessage="1" sqref="M235:N235" xr:uid="{C317798A-3AF0-414B-9E3C-2E97A8172757}">
      <formula1>$Y$233:$Y$236</formula1>
    </dataValidation>
    <dataValidation type="list" allowBlank="1" showInputMessage="1" showErrorMessage="1" sqref="D100:D199" xr:uid="{64840253-0ACD-4090-A740-D0729D246731}">
      <formula1>$Y$100:$Y$103</formula1>
    </dataValidation>
    <dataValidation type="list" allowBlank="1" showInputMessage="1" showErrorMessage="1" sqref="E100:F199" xr:uid="{D4B962BB-AC7B-4A9D-9169-4062AA5D4510}">
      <formula1>$AB$100:$AB$103</formula1>
    </dataValidation>
    <dataValidation allowBlank="1" showInputMessage="1" showErrorMessage="1" prompt="Cel·la de lliure edició" sqref="M53:N54 F40:F41 L43:L50 J94:J95 L94:L95 N94:N95 N90:N91 M201:N204 I218 M74 L222:L223 M207 M219:N219 L212:L213 G209" xr:uid="{9E46879F-7E00-41EC-B970-7A2672200A29}"/>
    <dataValidation type="list" showInputMessage="1" showErrorMessage="1" promptTitle="En cas de marcar amb una &quot;X&quot;:" prompt="Caldrà emplenar la cel·la de lliure edició" sqref="E40:E41 K43:K50 M73 I94:I95 K94:K95 M94:M95 K90:K91 K201:K204 G218 I222" xr:uid="{5DC53A70-75C5-4768-80EE-57B60FC83574}">
      <formula1>$Z$24:$Z$25</formula1>
    </dataValidation>
    <dataValidation type="list" allowBlank="1" showInputMessage="1" showErrorMessage="1" prompt="Si fos convenient, marcar un altre nivell final: Bàsic, Mitjà o Alt." sqref="M233:N233" xr:uid="{DDD6CC39-AE56-4F74-96ED-4A4B0AEA0D7D}">
      <formula1>$Y$233:$Y$236</formula1>
    </dataValidation>
    <dataValidation allowBlank="1" showInputMessage="1" showErrorMessage="1" prompt="Introduir un nombre sencer" sqref="H212:H213 J219" xr:uid="{8867873A-3119-4A21-8493-E77C97F76A9C}"/>
    <dataValidation allowBlank="1" showInputMessage="1" showErrorMessage="1" prompt="Introduir un nombre sencer del 0 al 100" sqref="N98" xr:uid="{B8782861-9F2C-4071-B5BC-CF2D14F89668}"/>
    <dataValidation allowBlank="1" showInputMessage="1" showErrorMessage="1" promptTitle="Abans de respondre la cel·la:" prompt="s'ha de marcar &quot;Sí&quot; a la pregunta anterior en referència amb les transferències fora de l'EEE." sqref="C227:F230" xr:uid="{2C178394-81EC-4550-ADD5-BFF83A2491FD}"/>
    <dataValidation type="list" allowBlank="1" showInputMessage="1" showErrorMessage="1" promptTitle="Marcar la resposta" prompt="Sí o No_x000a__x000a_Cal emplenar de forma prèvia la casella de països destinataris de les dades fora de l'EEE." sqref="G227:N230" xr:uid="{E9244940-74D6-4DFC-B626-60400C92D310}">
      <formula1>"Sí,No"</formula1>
    </dataValidation>
  </dataValidations>
  <hyperlinks>
    <hyperlink ref="K226:M226" r:id="rId1" display="Consulta aquesta informació en l'enllaç." xr:uid="{D4FFA0D3-8A9F-44B4-9882-126427A3CA8E}"/>
    <hyperlink ref="B2" location="'1'!B8" display="A. INFORMACIÓ GENERAL" xr:uid="{B1609623-74A0-4D23-AE59-366361EB237D}"/>
    <hyperlink ref="B3" location="'1'!B21" display="B. ACTIVITAT DE TRACTAMENT" xr:uid="{2408C08B-0B26-478F-ABD0-D9BA74CCFBF9}"/>
    <hyperlink ref="B4:F4" location="'1'!B56" display="C. CARACTERÍSTIQUES DE L'ACTIVITAT DE TRACTAMENT" xr:uid="{FE34C5E2-DD72-485D-8739-24260FF87102}"/>
    <hyperlink ref="B5:F5" location="'1'!B65" display="D. DESCRIPCIÓ I FINALITATS DE L'ACTIVITAT DE TRACTAMENT" xr:uid="{1297C135-63BD-4314-9FF2-24EF32F3C425}"/>
    <hyperlink ref="G2:J2" location="'1'!B86" display="E. COL·LECTIUS D'INTERESSATS" xr:uid="{046FAE0D-58B8-473F-835D-479E71906F51}"/>
    <hyperlink ref="G3:J3" location="'1'!B97" display="F. CONTEXT DEL TRACTAMENT" xr:uid="{BC1CB849-213A-4567-8DFF-12D7F8E022BD}"/>
    <hyperlink ref="G4:J4" location="'1'!B211" display="G. MODEL DE TRACTAMENT" xr:uid="{413E03D1-7146-4E60-88C5-089FCF62F190}"/>
    <hyperlink ref="G5:J5" location="'1'!B232" display="H. DESCRIPCIÓ MESURES DE SEGURETAT" xr:uid="{B2446D08-70CE-4EEA-A623-26B1CD2F96B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909A62C4-5D4C-4B9F-863B-A7A3581E7E6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DDB09E0D-EBAA-4566-BC24-950ADA59399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88476924-D23B-4735-AF0F-AC528344187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8AB75A03-9847-44E5-9C1F-31CAB52A28B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41B10F3F-FC59-4A35-8055-B8800476257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A35687DF-195F-4721-A211-6BBBD77CF81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5C29541B-FF72-4F30-9112-B488E970BCD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92A8B2D-B496-485A-BBFA-C9E449F2831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1ABD26F-BE0B-459D-8049-169F3F3432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D5756F4B-4910-46BB-9176-4A1C37D479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361880FC-823D-4944-A138-0E4FAB897C7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6038B661-C54A-4A08-A721-C885ED5EA4B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590B40F4-18B1-4855-A3CB-D8B3CF56C7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8BCD8952-3F1D-4194-8407-62199C9B59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3DC58CF5-855B-4AAE-A908-8C9AAC1F3D0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6EA99005-AB25-44F9-92D6-3B4A809A41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561F3-C6AD-440E-8D7B-3C3A9BBBAAD5}">
  <sheetPr codeName="Full30">
    <tabColor rgb="FFC00000"/>
  </sheetPr>
  <dimension ref="A1:AE236"/>
  <sheetViews>
    <sheetView zoomScale="70" zoomScaleNormal="70" workbookViewId="0">
      <pane ySplit="6" topLeftCell="A7" activePane="bottomLeft" state="frozen"/>
      <selection activeCell="M43" sqref="M43:N50"/>
      <selection pane="bottomLeft" activeCell="V54" sqref="V54"/>
    </sheetView>
  </sheetViews>
  <sheetFormatPr baseColWidth="10" defaultColWidth="11.42578125" defaultRowHeight="15" x14ac:dyDescent="0.25"/>
  <cols>
    <col min="1" max="1" width="20.7109375" style="12" customWidth="1"/>
    <col min="2" max="2" width="6.42578125" style="12" customWidth="1"/>
    <col min="3" max="3" width="3.7109375" style="12" customWidth="1"/>
    <col min="4" max="4" width="26.5703125" style="12" customWidth="1"/>
    <col min="5" max="5" width="3.7109375" style="12" customWidth="1"/>
    <col min="6" max="6" width="26.5703125" style="12" customWidth="1"/>
    <col min="7" max="7" width="3.7109375" style="12" customWidth="1"/>
    <col min="8" max="8" width="26.5703125" style="12" customWidth="1"/>
    <col min="9" max="9" width="3.7109375" style="12" customWidth="1"/>
    <col min="10" max="10" width="26.5703125" style="12" customWidth="1"/>
    <col min="11" max="11" width="3.7109375" style="12" customWidth="1"/>
    <col min="12" max="12" width="26.5703125" style="12" customWidth="1"/>
    <col min="13" max="13" width="3.7109375" style="12" customWidth="1"/>
    <col min="14" max="14" width="26.5703125" style="12" customWidth="1"/>
    <col min="15" max="15" width="13.28515625" style="12" hidden="1" customWidth="1"/>
    <col min="16" max="16" width="7.140625" style="12" hidden="1" customWidth="1"/>
    <col min="17" max="17" width="23.42578125" style="21" hidden="1" customWidth="1"/>
    <col min="18" max="18" width="12.28515625" style="22" hidden="1" customWidth="1"/>
    <col min="19" max="19" width="6" style="19" hidden="1" customWidth="1"/>
    <col min="20" max="20" width="2.28515625" style="12" customWidth="1"/>
    <col min="21" max="21" width="25.7109375" style="11" customWidth="1"/>
    <col min="22" max="23" width="25.7109375" style="12" customWidth="1"/>
    <col min="24" max="24" width="11.28515625" style="12" hidden="1" customWidth="1"/>
    <col min="25" max="25" width="4.42578125" style="12" hidden="1" customWidth="1"/>
    <col min="26" max="26" width="3.7109375" style="12" hidden="1" customWidth="1"/>
    <col min="27" max="27" width="9.7109375" style="12" hidden="1" customWidth="1"/>
    <col min="28" max="30" width="11.42578125" style="12" hidden="1" customWidth="1"/>
    <col min="31" max="32" width="11.42578125" style="12" customWidth="1"/>
    <col min="33" max="16384" width="11.42578125" style="12"/>
  </cols>
  <sheetData>
    <row r="1" spans="1:30" s="13" customFormat="1" ht="9" customHeight="1" thickBot="1" x14ac:dyDescent="0.3">
      <c r="A1" s="6"/>
      <c r="B1" s="7"/>
      <c r="C1" s="32"/>
      <c r="D1" s="7"/>
      <c r="E1" s="32"/>
      <c r="F1" s="7"/>
      <c r="G1" s="32"/>
      <c r="H1" s="7"/>
      <c r="I1" s="32"/>
      <c r="J1" s="7"/>
      <c r="K1" s="32"/>
      <c r="L1" s="7"/>
      <c r="M1" s="32"/>
      <c r="N1" s="33"/>
      <c r="O1" s="7"/>
      <c r="P1" s="7"/>
      <c r="Q1" s="8"/>
      <c r="R1" s="9"/>
      <c r="S1" s="10"/>
      <c r="T1" s="7"/>
      <c r="U1" s="11"/>
      <c r="V1" s="12"/>
      <c r="W1" s="12"/>
      <c r="X1" s="12"/>
      <c r="Y1" s="12"/>
      <c r="Z1" s="12"/>
      <c r="AA1" s="12"/>
      <c r="AB1" s="12"/>
      <c r="AC1" s="12"/>
      <c r="AD1" s="12"/>
    </row>
    <row r="2" spans="1:30" ht="19.149999999999999" customHeight="1" thickBot="1" x14ac:dyDescent="0.3">
      <c r="A2" s="14"/>
      <c r="B2" s="482" t="s">
        <v>456</v>
      </c>
      <c r="C2" s="482"/>
      <c r="D2" s="482"/>
      <c r="E2" s="482"/>
      <c r="F2" s="482"/>
      <c r="G2" s="482" t="s">
        <v>457</v>
      </c>
      <c r="H2" s="482"/>
      <c r="I2" s="482"/>
      <c r="J2" s="482"/>
      <c r="K2" s="34"/>
      <c r="L2" s="35"/>
      <c r="M2" s="655"/>
      <c r="N2" s="659" t="s">
        <v>0</v>
      </c>
      <c r="O2" s="36"/>
      <c r="P2" s="483" t="s">
        <v>232</v>
      </c>
      <c r="Q2" s="483"/>
      <c r="R2" s="483"/>
      <c r="S2" s="483"/>
      <c r="T2" s="355"/>
      <c r="U2" s="356" t="s">
        <v>464</v>
      </c>
      <c r="V2" s="356" t="s">
        <v>465</v>
      </c>
      <c r="W2" s="37"/>
    </row>
    <row r="3" spans="1:30" ht="19.149999999999999" customHeight="1" x14ac:dyDescent="0.25">
      <c r="A3" s="14"/>
      <c r="B3" s="482" t="s">
        <v>458</v>
      </c>
      <c r="C3" s="482"/>
      <c r="D3" s="482"/>
      <c r="E3" s="482"/>
      <c r="F3" s="482"/>
      <c r="G3" s="482" t="s">
        <v>459</v>
      </c>
      <c r="H3" s="482"/>
      <c r="I3" s="482"/>
      <c r="J3" s="482"/>
      <c r="K3" s="34"/>
      <c r="L3" s="35"/>
      <c r="M3" s="656"/>
      <c r="N3" s="660"/>
      <c r="O3" s="36"/>
      <c r="P3" s="410" t="s">
        <v>336</v>
      </c>
      <c r="Q3" s="38" t="s">
        <v>337</v>
      </c>
      <c r="R3" s="39"/>
      <c r="S3" s="40">
        <v>3</v>
      </c>
      <c r="T3" s="355"/>
      <c r="U3" s="357"/>
      <c r="V3" s="357"/>
      <c r="W3" s="37"/>
    </row>
    <row r="4" spans="1:30" ht="19.149999999999999" customHeight="1" x14ac:dyDescent="0.25">
      <c r="A4" s="14"/>
      <c r="B4" s="482" t="s">
        <v>460</v>
      </c>
      <c r="C4" s="482"/>
      <c r="D4" s="482"/>
      <c r="E4" s="482"/>
      <c r="F4" s="482"/>
      <c r="G4" s="482" t="s">
        <v>461</v>
      </c>
      <c r="H4" s="482"/>
      <c r="I4" s="482"/>
      <c r="J4" s="482"/>
      <c r="K4" s="35"/>
      <c r="L4" s="35"/>
      <c r="M4" s="657"/>
      <c r="N4" s="661" t="s">
        <v>1</v>
      </c>
      <c r="O4" s="589"/>
      <c r="P4" s="411"/>
      <c r="Q4" s="41" t="s">
        <v>338</v>
      </c>
      <c r="R4" s="42"/>
      <c r="S4" s="43">
        <v>2</v>
      </c>
      <c r="T4" s="355"/>
      <c r="U4" s="357"/>
      <c r="V4" s="357"/>
      <c r="W4" s="37"/>
      <c r="X4" s="15"/>
    </row>
    <row r="5" spans="1:30" ht="19.149999999999999" customHeight="1" thickBot="1" x14ac:dyDescent="0.3">
      <c r="A5" s="14"/>
      <c r="B5" s="482" t="s">
        <v>462</v>
      </c>
      <c r="C5" s="482"/>
      <c r="D5" s="482"/>
      <c r="E5" s="482"/>
      <c r="F5" s="482"/>
      <c r="G5" s="482" t="s">
        <v>463</v>
      </c>
      <c r="H5" s="482"/>
      <c r="I5" s="482"/>
      <c r="J5" s="482"/>
      <c r="K5" s="35"/>
      <c r="L5" s="35"/>
      <c r="M5" s="658"/>
      <c r="N5" s="662"/>
      <c r="O5" s="589"/>
      <c r="P5" s="412"/>
      <c r="Q5" s="44" t="s">
        <v>339</v>
      </c>
      <c r="R5" s="45"/>
      <c r="S5" s="46">
        <v>1</v>
      </c>
      <c r="T5" s="355"/>
      <c r="U5" s="358"/>
      <c r="V5" s="358"/>
      <c r="W5" s="37"/>
      <c r="X5" s="15"/>
    </row>
    <row r="6" spans="1:30" ht="9" customHeight="1" x14ac:dyDescent="0.25">
      <c r="A6" s="16"/>
      <c r="B6" s="47"/>
      <c r="C6" s="48"/>
      <c r="D6" s="49"/>
      <c r="E6" s="48"/>
      <c r="F6" s="49"/>
      <c r="G6" s="48"/>
      <c r="H6" s="49"/>
      <c r="I6" s="50"/>
      <c r="J6" s="51"/>
      <c r="K6" s="51"/>
      <c r="L6" s="52"/>
      <c r="M6" s="53"/>
      <c r="N6" s="54"/>
      <c r="O6" s="55"/>
      <c r="P6" s="56"/>
      <c r="Q6" s="57"/>
      <c r="R6" s="58"/>
      <c r="S6" s="58"/>
      <c r="T6" s="56"/>
      <c r="U6" s="59"/>
      <c r="V6" s="60"/>
      <c r="W6" s="60"/>
      <c r="X6" s="60"/>
    </row>
    <row r="7" spans="1:30" ht="37.15" customHeight="1" thickBot="1" x14ac:dyDescent="0.3">
      <c r="B7" s="590" t="s">
        <v>2</v>
      </c>
      <c r="C7" s="591"/>
      <c r="D7" s="591"/>
      <c r="E7" s="591"/>
      <c r="F7" s="591"/>
      <c r="G7" s="591"/>
      <c r="H7" s="591"/>
      <c r="I7" s="591"/>
      <c r="J7" s="591"/>
      <c r="K7" s="591"/>
      <c r="L7" s="591"/>
      <c r="M7" s="591"/>
      <c r="N7" s="592"/>
      <c r="O7" s="61"/>
      <c r="P7" s="61"/>
      <c r="Q7" s="62"/>
      <c r="R7" s="63"/>
      <c r="S7" s="61"/>
      <c r="T7" s="61"/>
      <c r="U7" s="64"/>
      <c r="V7" s="61"/>
      <c r="W7" s="61"/>
      <c r="X7" s="61"/>
    </row>
    <row r="8" spans="1:30" ht="25.9" customHeight="1" thickBot="1" x14ac:dyDescent="0.3">
      <c r="B8" s="398" t="s">
        <v>3</v>
      </c>
      <c r="C8" s="399"/>
      <c r="D8" s="399"/>
      <c r="E8" s="399"/>
      <c r="F8" s="399"/>
      <c r="G8" s="399"/>
      <c r="H8" s="399"/>
      <c r="I8" s="399"/>
      <c r="J8" s="399"/>
      <c r="K8" s="399"/>
      <c r="L8" s="399"/>
      <c r="M8" s="399"/>
      <c r="N8" s="400"/>
      <c r="O8" s="65"/>
      <c r="P8" s="65"/>
      <c r="Q8" s="65"/>
      <c r="R8" s="66"/>
      <c r="S8" s="66"/>
      <c r="T8" s="65"/>
      <c r="U8" s="67"/>
      <c r="V8" s="65"/>
      <c r="W8" s="65"/>
      <c r="X8" s="65"/>
    </row>
    <row r="9" spans="1:30" ht="34.5" customHeight="1" x14ac:dyDescent="0.25">
      <c r="B9" s="556" t="s">
        <v>398</v>
      </c>
      <c r="C9" s="557"/>
      <c r="D9" s="557"/>
      <c r="E9" s="558"/>
      <c r="F9" s="560"/>
      <c r="G9" s="561"/>
      <c r="H9" s="561"/>
      <c r="I9" s="559" t="s">
        <v>340</v>
      </c>
      <c r="J9" s="559"/>
      <c r="K9" s="560"/>
      <c r="L9" s="561"/>
      <c r="M9" s="561"/>
      <c r="N9" s="562"/>
      <c r="O9" s="68"/>
      <c r="P9" s="68"/>
      <c r="Q9" s="69"/>
      <c r="R9" s="68"/>
      <c r="S9" s="68"/>
      <c r="T9" s="68"/>
      <c r="U9" s="70"/>
      <c r="V9" s="68"/>
      <c r="W9" s="68"/>
      <c r="X9" s="68"/>
    </row>
    <row r="10" spans="1:30" ht="34.5" customHeight="1" x14ac:dyDescent="0.25">
      <c r="B10" s="365" t="s">
        <v>530</v>
      </c>
      <c r="C10" s="366"/>
      <c r="D10" s="366"/>
      <c r="E10" s="367"/>
      <c r="F10" s="489"/>
      <c r="G10" s="491"/>
      <c r="H10" s="490"/>
      <c r="I10" s="559" t="s">
        <v>424</v>
      </c>
      <c r="J10" s="559"/>
      <c r="K10" s="597"/>
      <c r="L10" s="598"/>
      <c r="M10" s="598"/>
      <c r="N10" s="599"/>
      <c r="O10" s="71"/>
      <c r="P10" s="71"/>
      <c r="Q10" s="72"/>
      <c r="R10" s="73"/>
      <c r="S10" s="73"/>
      <c r="T10" s="71"/>
      <c r="U10" s="74"/>
      <c r="V10" s="71"/>
      <c r="W10" s="71"/>
      <c r="X10" s="71"/>
    </row>
    <row r="11" spans="1:30" ht="34.5" customHeight="1" x14ac:dyDescent="0.25">
      <c r="B11" s="365" t="s">
        <v>531</v>
      </c>
      <c r="C11" s="366"/>
      <c r="D11" s="366"/>
      <c r="E11" s="367"/>
      <c r="F11" s="593"/>
      <c r="G11" s="593"/>
      <c r="H11" s="593"/>
      <c r="I11" s="593"/>
      <c r="J11" s="593"/>
      <c r="K11" s="593"/>
      <c r="L11" s="593"/>
      <c r="M11" s="489"/>
      <c r="N11" s="594"/>
      <c r="O11" s="75"/>
      <c r="P11" s="75"/>
      <c r="Q11" s="76"/>
      <c r="R11" s="77"/>
      <c r="S11" s="77"/>
      <c r="T11" s="75"/>
      <c r="U11" s="78"/>
      <c r="V11" s="75"/>
      <c r="W11" s="75"/>
      <c r="X11" s="75"/>
    </row>
    <row r="12" spans="1:30" ht="34.5" customHeight="1" x14ac:dyDescent="0.25">
      <c r="B12" s="365" t="s">
        <v>341</v>
      </c>
      <c r="C12" s="366"/>
      <c r="D12" s="366"/>
      <c r="E12" s="367"/>
      <c r="F12" s="595"/>
      <c r="G12" s="595"/>
      <c r="H12" s="595"/>
      <c r="I12" s="595"/>
      <c r="J12" s="595"/>
      <c r="K12" s="595"/>
      <c r="L12" s="595"/>
      <c r="M12" s="368"/>
      <c r="N12" s="596"/>
      <c r="O12" s="79"/>
      <c r="P12" s="79"/>
      <c r="Q12" s="80"/>
      <c r="R12" s="81"/>
      <c r="S12" s="81"/>
      <c r="T12" s="79"/>
      <c r="U12" s="79"/>
      <c r="V12" s="79"/>
      <c r="W12" s="79"/>
      <c r="X12" s="79"/>
    </row>
    <row r="13" spans="1:30" ht="34.5" customHeight="1" x14ac:dyDescent="0.25">
      <c r="B13" s="365" t="s">
        <v>532</v>
      </c>
      <c r="C13" s="366"/>
      <c r="D13" s="366"/>
      <c r="E13" s="367"/>
      <c r="F13" s="368"/>
      <c r="G13" s="369"/>
      <c r="H13" s="369"/>
      <c r="I13" s="369"/>
      <c r="J13" s="369"/>
      <c r="K13" s="369"/>
      <c r="L13" s="369"/>
      <c r="M13" s="369"/>
      <c r="N13" s="370"/>
      <c r="O13" s="79"/>
      <c r="P13" s="79"/>
      <c r="Q13" s="80"/>
      <c r="R13" s="81"/>
      <c r="S13" s="81"/>
      <c r="T13" s="79"/>
      <c r="U13" s="79"/>
      <c r="V13" s="79"/>
      <c r="W13" s="79"/>
      <c r="X13" s="79"/>
    </row>
    <row r="14" spans="1:30" ht="66.400000000000006" customHeight="1" x14ac:dyDescent="0.25">
      <c r="B14" s="600" t="s">
        <v>425</v>
      </c>
      <c r="C14" s="601"/>
      <c r="D14" s="601"/>
      <c r="E14" s="602"/>
      <c r="F14" s="603" t="s">
        <v>385</v>
      </c>
      <c r="G14" s="601"/>
      <c r="H14" s="602"/>
      <c r="I14" s="603" t="s">
        <v>386</v>
      </c>
      <c r="J14" s="602"/>
      <c r="K14" s="603" t="s">
        <v>387</v>
      </c>
      <c r="L14" s="601"/>
      <c r="M14" s="601"/>
      <c r="N14" s="604"/>
      <c r="O14" s="66"/>
      <c r="P14" s="66"/>
      <c r="Q14" s="65"/>
      <c r="R14" s="66"/>
      <c r="S14" s="66"/>
      <c r="T14" s="66"/>
      <c r="U14" s="82"/>
      <c r="V14" s="66"/>
      <c r="W14" s="66"/>
      <c r="X14" s="66"/>
    </row>
    <row r="15" spans="1:30" ht="15.75" x14ac:dyDescent="0.25">
      <c r="B15" s="485"/>
      <c r="C15" s="486"/>
      <c r="D15" s="486"/>
      <c r="E15" s="488"/>
      <c r="F15" s="487"/>
      <c r="G15" s="486"/>
      <c r="H15" s="488"/>
      <c r="I15" s="489"/>
      <c r="J15" s="490"/>
      <c r="K15" s="489"/>
      <c r="L15" s="491"/>
      <c r="M15" s="491"/>
      <c r="N15" s="492"/>
      <c r="O15" s="77"/>
      <c r="P15" s="77"/>
      <c r="Q15" s="83"/>
      <c r="R15" s="77"/>
      <c r="S15" s="77"/>
      <c r="T15" s="77"/>
      <c r="U15" s="84"/>
      <c r="V15" s="77"/>
      <c r="W15" s="77"/>
      <c r="X15" s="77"/>
    </row>
    <row r="16" spans="1:30" ht="15.75" x14ac:dyDescent="0.25">
      <c r="B16" s="485"/>
      <c r="C16" s="486"/>
      <c r="D16" s="486"/>
      <c r="E16" s="486"/>
      <c r="F16" s="487"/>
      <c r="G16" s="486"/>
      <c r="H16" s="488"/>
      <c r="I16" s="489"/>
      <c r="J16" s="490"/>
      <c r="K16" s="489"/>
      <c r="L16" s="491"/>
      <c r="M16" s="491"/>
      <c r="N16" s="492"/>
      <c r="O16" s="77"/>
      <c r="P16" s="77"/>
      <c r="Q16" s="83"/>
      <c r="R16" s="77"/>
      <c r="S16" s="77"/>
      <c r="T16" s="77"/>
      <c r="U16" s="84"/>
      <c r="V16" s="77"/>
      <c r="W16" s="77"/>
      <c r="X16" s="77"/>
    </row>
    <row r="17" spans="1:31" ht="15.75" x14ac:dyDescent="0.25">
      <c r="B17" s="485"/>
      <c r="C17" s="486"/>
      <c r="D17" s="486"/>
      <c r="E17" s="486"/>
      <c r="F17" s="487"/>
      <c r="G17" s="486"/>
      <c r="H17" s="488"/>
      <c r="I17" s="489"/>
      <c r="J17" s="490"/>
      <c r="K17" s="489"/>
      <c r="L17" s="491"/>
      <c r="M17" s="491"/>
      <c r="N17" s="492"/>
      <c r="O17" s="77"/>
      <c r="P17" s="77"/>
      <c r="Q17" s="83"/>
      <c r="R17" s="77"/>
      <c r="S17" s="77"/>
      <c r="T17" s="77"/>
      <c r="U17" s="84"/>
      <c r="V17" s="77"/>
      <c r="W17" s="77"/>
      <c r="X17" s="77"/>
    </row>
    <row r="18" spans="1:31" ht="15.75" x14ac:dyDescent="0.25">
      <c r="B18" s="485"/>
      <c r="C18" s="486"/>
      <c r="D18" s="486"/>
      <c r="E18" s="486"/>
      <c r="F18" s="487"/>
      <c r="G18" s="486"/>
      <c r="H18" s="488"/>
      <c r="I18" s="489"/>
      <c r="J18" s="490"/>
      <c r="K18" s="489"/>
      <c r="L18" s="491"/>
      <c r="M18" s="491"/>
      <c r="N18" s="492"/>
      <c r="O18" s="77"/>
      <c r="P18" s="77"/>
      <c r="Q18" s="83"/>
      <c r="R18" s="77"/>
      <c r="S18" s="77"/>
      <c r="T18" s="77"/>
      <c r="U18" s="84"/>
      <c r="V18" s="77"/>
      <c r="W18" s="77"/>
      <c r="X18" s="77"/>
    </row>
    <row r="19" spans="1:31" ht="16.5" thickBot="1" x14ac:dyDescent="0.3">
      <c r="B19" s="567"/>
      <c r="C19" s="568"/>
      <c r="D19" s="568"/>
      <c r="E19" s="568"/>
      <c r="F19" s="569"/>
      <c r="G19" s="568"/>
      <c r="H19" s="570"/>
      <c r="I19" s="571"/>
      <c r="J19" s="572"/>
      <c r="K19" s="571"/>
      <c r="L19" s="573"/>
      <c r="M19" s="573"/>
      <c r="N19" s="574"/>
      <c r="O19" s="77"/>
      <c r="P19" s="77"/>
      <c r="Q19" s="83"/>
      <c r="R19" s="77"/>
      <c r="S19" s="77"/>
      <c r="T19" s="77"/>
      <c r="U19" s="84"/>
      <c r="V19" s="77"/>
      <c r="W19" s="77"/>
      <c r="X19" s="77"/>
    </row>
    <row r="20" spans="1:31" ht="15.75" thickBot="1" x14ac:dyDescent="0.3">
      <c r="B20" s="85"/>
      <c r="C20" s="76"/>
      <c r="D20" s="85"/>
      <c r="E20" s="76"/>
      <c r="F20" s="85"/>
      <c r="G20" s="76"/>
      <c r="H20" s="85"/>
      <c r="I20" s="76"/>
      <c r="J20" s="85"/>
      <c r="K20" s="76"/>
      <c r="L20" s="85"/>
      <c r="M20" s="76"/>
      <c r="N20" s="85"/>
      <c r="O20" s="85"/>
      <c r="P20" s="85"/>
      <c r="R20" s="86"/>
      <c r="S20" s="87"/>
      <c r="T20" s="85"/>
      <c r="U20" s="88"/>
      <c r="V20" s="85"/>
      <c r="W20" s="85"/>
      <c r="X20" s="85"/>
    </row>
    <row r="21" spans="1:31" ht="25.9" customHeight="1" thickBot="1" x14ac:dyDescent="0.3">
      <c r="B21" s="398" t="s">
        <v>5</v>
      </c>
      <c r="C21" s="575"/>
      <c r="D21" s="575"/>
      <c r="E21" s="575"/>
      <c r="F21" s="575"/>
      <c r="G21" s="575"/>
      <c r="H21" s="575"/>
      <c r="I21" s="575"/>
      <c r="J21" s="575"/>
      <c r="K21" s="575"/>
      <c r="L21" s="575"/>
      <c r="M21" s="575"/>
      <c r="N21" s="576"/>
      <c r="O21" s="65"/>
      <c r="P21" s="65"/>
      <c r="Q21" s="65"/>
      <c r="R21" s="66"/>
      <c r="S21" s="66"/>
      <c r="T21" s="65"/>
      <c r="U21" s="67"/>
      <c r="V21" s="65"/>
      <c r="W21" s="65"/>
      <c r="X21" s="65"/>
    </row>
    <row r="22" spans="1:31" ht="60.4" customHeight="1" thickBot="1" x14ac:dyDescent="0.3">
      <c r="B22" s="577" t="s">
        <v>6</v>
      </c>
      <c r="C22" s="579" t="s">
        <v>534</v>
      </c>
      <c r="D22" s="580"/>
      <c r="E22" s="580"/>
      <c r="F22" s="581"/>
      <c r="G22" s="581"/>
      <c r="H22" s="581"/>
      <c r="I22" s="581"/>
      <c r="J22" s="580" t="s">
        <v>408</v>
      </c>
      <c r="K22" s="582"/>
      <c r="L22" s="582"/>
      <c r="M22" s="581"/>
      <c r="N22" s="583"/>
      <c r="O22" s="89"/>
      <c r="P22" s="89"/>
      <c r="Q22" s="83"/>
      <c r="R22" s="89"/>
      <c r="S22" s="89"/>
      <c r="T22" s="89"/>
      <c r="U22" s="90"/>
      <c r="V22" s="89"/>
      <c r="W22" s="89"/>
      <c r="X22" s="89"/>
    </row>
    <row r="23" spans="1:31" ht="49.5" customHeight="1" thickBot="1" x14ac:dyDescent="0.3">
      <c r="B23" s="578"/>
      <c r="C23" s="579" t="s">
        <v>533</v>
      </c>
      <c r="D23" s="580"/>
      <c r="E23" s="580"/>
      <c r="F23" s="584"/>
      <c r="G23" s="584"/>
      <c r="H23" s="584"/>
      <c r="I23" s="584"/>
      <c r="J23" s="584"/>
      <c r="K23" s="584"/>
      <c r="L23" s="584"/>
      <c r="M23" s="584"/>
      <c r="N23" s="585"/>
      <c r="O23" s="89"/>
      <c r="T23" s="89"/>
      <c r="U23" s="90"/>
      <c r="V23" s="89"/>
      <c r="W23" s="89"/>
      <c r="X23" s="89"/>
    </row>
    <row r="24" spans="1:31" ht="33" customHeight="1" x14ac:dyDescent="0.25">
      <c r="B24" s="501" t="s">
        <v>7</v>
      </c>
      <c r="C24" s="421" t="s">
        <v>426</v>
      </c>
      <c r="D24" s="422"/>
      <c r="E24" s="422"/>
      <c r="F24" s="422"/>
      <c r="G24" s="422"/>
      <c r="H24" s="422"/>
      <c r="I24" s="422"/>
      <c r="J24" s="422"/>
      <c r="K24" s="422"/>
      <c r="L24" s="422"/>
      <c r="M24" s="422"/>
      <c r="N24" s="423"/>
      <c r="O24" s="72"/>
      <c r="P24" s="418" t="s">
        <v>232</v>
      </c>
      <c r="Q24" s="418"/>
      <c r="R24" s="418"/>
      <c r="S24" s="418"/>
      <c r="X24" s="91"/>
      <c r="Z24" s="92" t="s">
        <v>8</v>
      </c>
    </row>
    <row r="25" spans="1:31" ht="33" customHeight="1" x14ac:dyDescent="0.25">
      <c r="B25" s="586"/>
      <c r="C25" s="539" t="s">
        <v>9</v>
      </c>
      <c r="D25" s="439"/>
      <c r="E25" s="442" t="s">
        <v>393</v>
      </c>
      <c r="F25" s="439"/>
      <c r="G25" s="442" t="s">
        <v>11</v>
      </c>
      <c r="H25" s="439"/>
      <c r="I25" s="442" t="s">
        <v>12</v>
      </c>
      <c r="J25" s="439"/>
      <c r="K25" s="442" t="s">
        <v>13</v>
      </c>
      <c r="L25" s="439"/>
      <c r="M25" s="442" t="s">
        <v>14</v>
      </c>
      <c r="N25" s="484"/>
      <c r="O25" s="93"/>
      <c r="P25" s="94" t="s">
        <v>200</v>
      </c>
      <c r="Q25" s="95" t="s">
        <v>65</v>
      </c>
      <c r="R25" s="96" t="str">
        <f>IF(M43&lt;20,"BÀSIC","MITJÀ")</f>
        <v>BÀSIC</v>
      </c>
      <c r="S25" s="97">
        <f>IF(R25="ALT",3,IF(R25="MITJÀ",2,IF(R25="BÀSIC",1,"")))</f>
        <v>1</v>
      </c>
      <c r="X25" s="98"/>
      <c r="Z25" s="99"/>
    </row>
    <row r="26" spans="1:31" ht="15" customHeight="1" x14ac:dyDescent="0.25">
      <c r="A26" s="100"/>
      <c r="B26" s="586"/>
      <c r="C26" s="286"/>
      <c r="D26" s="101" t="s">
        <v>15</v>
      </c>
      <c r="E26" s="316"/>
      <c r="F26" s="102" t="s">
        <v>16</v>
      </c>
      <c r="G26" s="316"/>
      <c r="H26" s="102" t="s">
        <v>17</v>
      </c>
      <c r="I26" s="316"/>
      <c r="J26" s="102" t="s">
        <v>18</v>
      </c>
      <c r="K26" s="316"/>
      <c r="L26" s="102" t="s">
        <v>19</v>
      </c>
      <c r="M26" s="316"/>
      <c r="N26" s="103" t="s">
        <v>20</v>
      </c>
      <c r="O26" s="104"/>
      <c r="P26" s="414" t="s">
        <v>201</v>
      </c>
      <c r="Q26" s="416" t="s">
        <v>10</v>
      </c>
      <c r="R26" s="408" t="str">
        <f>IF(OR(COUNTIF(E26:E41,"X")&gt;=1,(COUNTIF(E43:E50,"X")+COUNTIF(C43:C50,"X"))&gt;=4,E45="X",E47="X"),IF(OR(M51="Sí",M52="Sí"),"MITJÀ","ALT"),"BÀSIC")</f>
        <v>BÀSIC</v>
      </c>
      <c r="S26" s="464">
        <f>IF(R26="ALT",3,IF(R26="MITJÀ",2,IF(R26="BÀSIC",1,"")))</f>
        <v>1</v>
      </c>
      <c r="X26" s="105"/>
      <c r="Y26" s="100">
        <f>COUNTIF(C26:C39,"X")</f>
        <v>0</v>
      </c>
      <c r="Z26" s="12" t="s">
        <v>9</v>
      </c>
      <c r="AA26" s="100"/>
      <c r="AB26" s="100"/>
      <c r="AC26" s="100"/>
      <c r="AD26" s="100"/>
      <c r="AE26" s="100"/>
    </row>
    <row r="27" spans="1:31" ht="15" customHeight="1" x14ac:dyDescent="0.25">
      <c r="A27" s="100"/>
      <c r="B27" s="586"/>
      <c r="C27" s="286"/>
      <c r="D27" s="106" t="s">
        <v>21</v>
      </c>
      <c r="E27" s="316"/>
      <c r="F27" s="102" t="s">
        <v>22</v>
      </c>
      <c r="G27" s="316"/>
      <c r="H27" s="102" t="s">
        <v>23</v>
      </c>
      <c r="I27" s="316"/>
      <c r="J27" s="102" t="s">
        <v>24</v>
      </c>
      <c r="K27" s="316"/>
      <c r="L27" s="319" t="s">
        <v>25</v>
      </c>
      <c r="M27" s="316"/>
      <c r="N27" s="103" t="s">
        <v>26</v>
      </c>
      <c r="O27" s="107"/>
      <c r="P27" s="415"/>
      <c r="Q27" s="417"/>
      <c r="R27" s="409"/>
      <c r="S27" s="465"/>
      <c r="X27" s="105"/>
      <c r="Y27" s="100">
        <f>COUNTIF(E26:E41,"X")</f>
        <v>0</v>
      </c>
      <c r="Z27" s="12" t="s">
        <v>10</v>
      </c>
      <c r="AA27" s="100"/>
      <c r="AB27" s="100"/>
      <c r="AC27" s="100"/>
      <c r="AD27" s="100"/>
      <c r="AE27" s="100"/>
    </row>
    <row r="28" spans="1:31" ht="30" customHeight="1" x14ac:dyDescent="0.25">
      <c r="A28" s="100"/>
      <c r="B28" s="586"/>
      <c r="C28" s="286"/>
      <c r="D28" s="101" t="s">
        <v>27</v>
      </c>
      <c r="E28" s="316"/>
      <c r="F28" s="108" t="s">
        <v>28</v>
      </c>
      <c r="G28" s="316"/>
      <c r="H28" s="102" t="s">
        <v>29</v>
      </c>
      <c r="I28" s="316"/>
      <c r="J28" s="102" t="s">
        <v>30</v>
      </c>
      <c r="K28" s="316"/>
      <c r="L28" s="102" t="s">
        <v>409</v>
      </c>
      <c r="M28" s="316"/>
      <c r="N28" s="103" t="s">
        <v>31</v>
      </c>
      <c r="O28" s="107"/>
      <c r="P28" s="94" t="s">
        <v>203</v>
      </c>
      <c r="Q28" s="95" t="s">
        <v>202</v>
      </c>
      <c r="R28" s="96" t="str">
        <f>IF(E38="X","ALT","BÀSIC")</f>
        <v>BÀSIC</v>
      </c>
      <c r="S28" s="97">
        <f>IF(R28="ALT",3,IF(R28="MITJÀ",2,IF(R28="BÀSIC",1,"")))</f>
        <v>1</v>
      </c>
      <c r="T28" s="105"/>
      <c r="U28" s="109"/>
      <c r="V28" s="105"/>
      <c r="W28" s="105"/>
      <c r="X28" s="105"/>
      <c r="Y28" s="100">
        <f>COUNTIF(G26:G37,"X")</f>
        <v>0</v>
      </c>
      <c r="Z28" s="12" t="s">
        <v>11</v>
      </c>
      <c r="AA28" s="100"/>
      <c r="AB28" s="100"/>
      <c r="AC28" s="100"/>
      <c r="AD28" s="100"/>
      <c r="AE28" s="100"/>
    </row>
    <row r="29" spans="1:31" ht="15" customHeight="1" x14ac:dyDescent="0.25">
      <c r="A29" s="100"/>
      <c r="B29" s="586"/>
      <c r="C29" s="316"/>
      <c r="D29" s="101" t="s">
        <v>32</v>
      </c>
      <c r="E29" s="316"/>
      <c r="F29" s="102" t="s">
        <v>33</v>
      </c>
      <c r="G29" s="316"/>
      <c r="H29" s="102" t="s">
        <v>34</v>
      </c>
      <c r="I29" s="316"/>
      <c r="J29" s="102" t="s">
        <v>35</v>
      </c>
      <c r="K29" s="316"/>
      <c r="L29" s="102" t="s">
        <v>36</v>
      </c>
      <c r="M29" s="544"/>
      <c r="N29" s="543" t="s">
        <v>37</v>
      </c>
      <c r="O29" s="110"/>
      <c r="P29" s="414" t="s">
        <v>204</v>
      </c>
      <c r="Q29" s="416" t="s">
        <v>48</v>
      </c>
      <c r="R29" s="408" t="str">
        <f>IF(E32="X","ALT","BÀSIC")</f>
        <v>BÀSIC</v>
      </c>
      <c r="S29" s="464">
        <f>IF(R29="ALT",3,IF(R29="MITJÀ",2,IF(R29="BÀSIC",1,"")))</f>
        <v>1</v>
      </c>
      <c r="T29" s="110"/>
      <c r="U29" s="111"/>
      <c r="V29" s="110"/>
      <c r="W29" s="110"/>
      <c r="X29" s="110"/>
      <c r="Y29" s="100">
        <f>COUNTIF(I26:I32,"X")</f>
        <v>0</v>
      </c>
      <c r="Z29" s="12" t="s">
        <v>12</v>
      </c>
      <c r="AA29" s="100"/>
      <c r="AB29" s="100"/>
      <c r="AC29" s="100"/>
      <c r="AD29" s="100"/>
      <c r="AE29" s="100"/>
    </row>
    <row r="30" spans="1:31" ht="15" customHeight="1" x14ac:dyDescent="0.25">
      <c r="A30" s="100"/>
      <c r="B30" s="586"/>
      <c r="C30" s="286"/>
      <c r="D30" s="101" t="s">
        <v>38</v>
      </c>
      <c r="E30" s="316"/>
      <c r="F30" s="102" t="s">
        <v>39</v>
      </c>
      <c r="G30" s="316"/>
      <c r="H30" s="102" t="s">
        <v>40</v>
      </c>
      <c r="I30" s="316"/>
      <c r="J30" s="102" t="s">
        <v>41</v>
      </c>
      <c r="K30" s="544"/>
      <c r="L30" s="545" t="s">
        <v>42</v>
      </c>
      <c r="M30" s="544"/>
      <c r="N30" s="543"/>
      <c r="O30" s="110"/>
      <c r="P30" s="415"/>
      <c r="Q30" s="417"/>
      <c r="R30" s="409"/>
      <c r="S30" s="465"/>
      <c r="T30" s="110"/>
      <c r="U30" s="111"/>
      <c r="V30" s="110"/>
      <c r="W30" s="110"/>
      <c r="X30" s="110"/>
      <c r="Y30" s="100">
        <f>COUNTIF(K26:K31,"X")</f>
        <v>0</v>
      </c>
      <c r="Z30" s="12" t="s">
        <v>13</v>
      </c>
      <c r="AA30" s="100"/>
      <c r="AB30" s="100"/>
      <c r="AC30" s="100"/>
      <c r="AD30" s="100"/>
      <c r="AE30" s="100"/>
    </row>
    <row r="31" spans="1:31" ht="15" customHeight="1" x14ac:dyDescent="0.25">
      <c r="A31" s="100"/>
      <c r="B31" s="586"/>
      <c r="C31" s="286"/>
      <c r="D31" s="101" t="s">
        <v>43</v>
      </c>
      <c r="E31" s="316"/>
      <c r="F31" s="102" t="s">
        <v>44</v>
      </c>
      <c r="G31" s="316"/>
      <c r="H31" s="102" t="s">
        <v>45</v>
      </c>
      <c r="I31" s="544"/>
      <c r="J31" s="545" t="s">
        <v>46</v>
      </c>
      <c r="K31" s="544"/>
      <c r="L31" s="545"/>
      <c r="M31" s="426"/>
      <c r="N31" s="546"/>
      <c r="O31" s="112"/>
      <c r="T31" s="112"/>
      <c r="U31" s="113"/>
      <c r="V31" s="112"/>
      <c r="W31" s="112"/>
      <c r="X31" s="112"/>
      <c r="Y31" s="100">
        <f>COUNTIF(M26:M30,"X")</f>
        <v>0</v>
      </c>
      <c r="Z31" s="12" t="s">
        <v>14</v>
      </c>
      <c r="AA31" s="100"/>
      <c r="AB31" s="100"/>
      <c r="AC31" s="100"/>
      <c r="AD31" s="100"/>
      <c r="AE31" s="100"/>
    </row>
    <row r="32" spans="1:31" ht="15" customHeight="1" x14ac:dyDescent="0.25">
      <c r="A32" s="100"/>
      <c r="B32" s="586"/>
      <c r="C32" s="286"/>
      <c r="D32" s="101" t="s">
        <v>47</v>
      </c>
      <c r="E32" s="316"/>
      <c r="F32" s="102" t="s">
        <v>48</v>
      </c>
      <c r="G32" s="316"/>
      <c r="H32" s="102" t="s">
        <v>49</v>
      </c>
      <c r="I32" s="544"/>
      <c r="J32" s="545"/>
      <c r="K32" s="426"/>
      <c r="L32" s="426"/>
      <c r="M32" s="426"/>
      <c r="N32" s="546"/>
      <c r="O32" s="112"/>
      <c r="P32" s="112"/>
      <c r="Q32" s="114"/>
      <c r="R32" s="112"/>
      <c r="S32" s="112"/>
      <c r="T32" s="112"/>
      <c r="U32" s="113"/>
      <c r="V32" s="112"/>
      <c r="W32" s="112"/>
      <c r="X32" s="112"/>
      <c r="Y32" s="100">
        <f>COUNTIF(E43:E50,"X")+COUNTIF(C43:C50,"X")</f>
        <v>0</v>
      </c>
      <c r="Z32" s="12" t="s">
        <v>50</v>
      </c>
      <c r="AA32" s="100"/>
      <c r="AB32" s="100"/>
      <c r="AC32" s="100"/>
      <c r="AD32" s="100"/>
      <c r="AE32" s="100"/>
    </row>
    <row r="33" spans="1:31" ht="25.5" customHeight="1" x14ac:dyDescent="0.25">
      <c r="A33" s="100"/>
      <c r="B33" s="586"/>
      <c r="C33" s="286"/>
      <c r="D33" s="101" t="s">
        <v>51</v>
      </c>
      <c r="E33" s="316"/>
      <c r="F33" s="115" t="s">
        <v>52</v>
      </c>
      <c r="G33" s="316"/>
      <c r="H33" s="102" t="s">
        <v>53</v>
      </c>
      <c r="I33" s="426"/>
      <c r="J33" s="426"/>
      <c r="K33" s="426"/>
      <c r="L33" s="426"/>
      <c r="M33" s="426"/>
      <c r="N33" s="546"/>
      <c r="O33" s="112"/>
      <c r="P33" s="112"/>
      <c r="Q33" s="114"/>
      <c r="R33" s="112"/>
      <c r="S33" s="112"/>
      <c r="T33" s="112"/>
      <c r="U33" s="113"/>
      <c r="V33" s="112"/>
      <c r="W33" s="112"/>
      <c r="X33" s="112"/>
      <c r="Y33" s="100">
        <f>COUNTIF(G43:G46,"X")</f>
        <v>0</v>
      </c>
      <c r="Z33" s="12" t="s">
        <v>54</v>
      </c>
      <c r="AA33" s="100"/>
      <c r="AB33" s="100"/>
      <c r="AC33" s="100"/>
      <c r="AD33" s="100"/>
      <c r="AE33" s="100"/>
    </row>
    <row r="34" spans="1:31" ht="28.15" customHeight="1" x14ac:dyDescent="0.25">
      <c r="A34" s="100"/>
      <c r="B34" s="586"/>
      <c r="C34" s="286"/>
      <c r="D34" s="101" t="s">
        <v>55</v>
      </c>
      <c r="E34" s="316"/>
      <c r="F34" s="115" t="s">
        <v>56</v>
      </c>
      <c r="G34" s="544"/>
      <c r="H34" s="545" t="s">
        <v>57</v>
      </c>
      <c r="I34" s="426"/>
      <c r="J34" s="426"/>
      <c r="K34" s="426"/>
      <c r="L34" s="426"/>
      <c r="M34" s="426"/>
      <c r="N34" s="546"/>
      <c r="O34" s="112"/>
      <c r="P34" s="112"/>
      <c r="Q34" s="114"/>
      <c r="R34" s="112"/>
      <c r="S34" s="112"/>
      <c r="T34" s="112"/>
      <c r="U34" s="113"/>
      <c r="V34" s="112"/>
      <c r="W34" s="112"/>
      <c r="X34" s="112"/>
      <c r="Y34" s="100">
        <f>COUNTIF(I43:I46,"X")</f>
        <v>0</v>
      </c>
      <c r="Z34" s="12" t="s">
        <v>58</v>
      </c>
      <c r="AA34" s="100"/>
      <c r="AB34" s="100"/>
      <c r="AC34" s="100"/>
      <c r="AD34" s="100"/>
      <c r="AE34" s="100"/>
    </row>
    <row r="35" spans="1:31" ht="15" customHeight="1" x14ac:dyDescent="0.25">
      <c r="A35" s="100"/>
      <c r="B35" s="586"/>
      <c r="C35" s="286"/>
      <c r="D35" s="101" t="s">
        <v>59</v>
      </c>
      <c r="E35" s="316"/>
      <c r="F35" s="102" t="s">
        <v>60</v>
      </c>
      <c r="G35" s="544"/>
      <c r="H35" s="545"/>
      <c r="I35" s="426"/>
      <c r="J35" s="426"/>
      <c r="K35" s="426"/>
      <c r="L35" s="426"/>
      <c r="M35" s="426"/>
      <c r="N35" s="546"/>
      <c r="O35" s="112"/>
      <c r="P35" s="112"/>
      <c r="Q35" s="114"/>
      <c r="R35" s="112"/>
      <c r="S35" s="112"/>
      <c r="T35" s="112"/>
      <c r="U35" s="113"/>
      <c r="V35" s="112"/>
      <c r="W35" s="112"/>
      <c r="X35" s="112"/>
      <c r="Y35" s="100">
        <f>COUNTIF(K43:K50,"X")</f>
        <v>0</v>
      </c>
      <c r="Z35" s="12" t="s">
        <v>61</v>
      </c>
      <c r="AA35" s="100"/>
      <c r="AB35" s="100"/>
      <c r="AC35" s="100"/>
      <c r="AD35" s="100"/>
      <c r="AE35" s="100"/>
    </row>
    <row r="36" spans="1:31" ht="31.5" customHeight="1" x14ac:dyDescent="0.25">
      <c r="A36" s="100"/>
      <c r="B36" s="586"/>
      <c r="C36" s="286"/>
      <c r="D36" s="106" t="s">
        <v>62</v>
      </c>
      <c r="E36" s="316"/>
      <c r="F36" s="115" t="s">
        <v>63</v>
      </c>
      <c r="G36" s="544"/>
      <c r="H36" s="545" t="s">
        <v>64</v>
      </c>
      <c r="I36" s="426"/>
      <c r="J36" s="426"/>
      <c r="K36" s="426"/>
      <c r="L36" s="426"/>
      <c r="M36" s="426"/>
      <c r="N36" s="546"/>
      <c r="O36" s="112"/>
      <c r="P36" s="112"/>
      <c r="Q36" s="114"/>
      <c r="R36" s="112"/>
      <c r="S36" s="112"/>
      <c r="T36" s="112"/>
      <c r="U36" s="113"/>
      <c r="V36" s="112"/>
      <c r="W36" s="112"/>
      <c r="X36" s="112"/>
      <c r="Y36" s="100">
        <f>M43</f>
        <v>0</v>
      </c>
      <c r="Z36" s="12" t="s">
        <v>65</v>
      </c>
      <c r="AA36" s="100"/>
      <c r="AB36" s="100"/>
      <c r="AC36" s="100"/>
      <c r="AD36" s="100"/>
      <c r="AE36" s="100"/>
    </row>
    <row r="37" spans="1:31" ht="15" customHeight="1" x14ac:dyDescent="0.25">
      <c r="A37" s="100"/>
      <c r="B37" s="586"/>
      <c r="C37" s="286"/>
      <c r="D37" s="101" t="s">
        <v>66</v>
      </c>
      <c r="E37" s="316"/>
      <c r="F37" s="116" t="s">
        <v>67</v>
      </c>
      <c r="G37" s="544"/>
      <c r="H37" s="545"/>
      <c r="I37" s="426"/>
      <c r="J37" s="426"/>
      <c r="K37" s="426"/>
      <c r="L37" s="426"/>
      <c r="M37" s="426"/>
      <c r="N37" s="546"/>
      <c r="O37" s="112"/>
      <c r="P37" s="112"/>
      <c r="Q37" s="114"/>
      <c r="R37" s="112"/>
      <c r="S37" s="112"/>
      <c r="T37" s="112"/>
      <c r="U37" s="113"/>
      <c r="V37" s="112"/>
      <c r="W37" s="112"/>
      <c r="X37" s="112"/>
      <c r="AB37" s="100"/>
      <c r="AC37" s="100"/>
      <c r="AD37" s="100"/>
      <c r="AE37" s="100"/>
    </row>
    <row r="38" spans="1:31" ht="31.15" customHeight="1" x14ac:dyDescent="0.25">
      <c r="A38" s="100"/>
      <c r="B38" s="586"/>
      <c r="C38" s="286"/>
      <c r="D38" s="117" t="s">
        <v>68</v>
      </c>
      <c r="E38" s="316"/>
      <c r="F38" s="115" t="s">
        <v>69</v>
      </c>
      <c r="G38" s="548"/>
      <c r="H38" s="549"/>
      <c r="I38" s="426"/>
      <c r="J38" s="426"/>
      <c r="K38" s="426"/>
      <c r="L38" s="426"/>
      <c r="M38" s="426"/>
      <c r="N38" s="546"/>
      <c r="O38" s="112"/>
      <c r="P38" s="112"/>
      <c r="Q38" s="114"/>
      <c r="R38" s="112"/>
      <c r="S38" s="112"/>
      <c r="T38" s="112"/>
      <c r="U38" s="113"/>
      <c r="V38" s="112"/>
      <c r="W38" s="112"/>
      <c r="X38" s="112"/>
      <c r="Y38" s="100"/>
      <c r="Z38" s="100"/>
      <c r="AA38" s="100"/>
      <c r="AB38" s="100"/>
      <c r="AC38" s="100"/>
      <c r="AD38" s="100"/>
      <c r="AE38" s="100"/>
    </row>
    <row r="39" spans="1:31" ht="31.15" customHeight="1" x14ac:dyDescent="0.25">
      <c r="A39" s="100"/>
      <c r="B39" s="586"/>
      <c r="C39" s="288"/>
      <c r="D39" s="115" t="s">
        <v>70</v>
      </c>
      <c r="E39" s="588" t="s">
        <v>394</v>
      </c>
      <c r="F39" s="588"/>
      <c r="G39" s="550"/>
      <c r="H39" s="551"/>
      <c r="I39" s="426"/>
      <c r="J39" s="426"/>
      <c r="K39" s="426"/>
      <c r="L39" s="426"/>
      <c r="M39" s="426"/>
      <c r="N39" s="546"/>
      <c r="O39" s="112"/>
      <c r="P39" s="112"/>
      <c r="Q39" s="114"/>
      <c r="R39" s="112"/>
      <c r="S39" s="112"/>
      <c r="T39" s="112"/>
      <c r="U39" s="113"/>
      <c r="V39" s="112"/>
      <c r="W39" s="112"/>
      <c r="X39" s="112"/>
      <c r="Y39" s="100"/>
      <c r="Z39" s="100"/>
      <c r="AA39" s="100"/>
      <c r="AB39" s="100"/>
      <c r="AC39" s="100"/>
      <c r="AD39" s="100"/>
      <c r="AE39" s="100"/>
    </row>
    <row r="40" spans="1:31" ht="15" customHeight="1" x14ac:dyDescent="0.25">
      <c r="A40" s="100"/>
      <c r="B40" s="586"/>
      <c r="C40" s="435"/>
      <c r="D40" s="436"/>
      <c r="E40" s="278"/>
      <c r="F40" s="281"/>
      <c r="G40" s="550"/>
      <c r="H40" s="551"/>
      <c r="I40" s="426"/>
      <c r="J40" s="426"/>
      <c r="K40" s="426"/>
      <c r="L40" s="426"/>
      <c r="M40" s="426"/>
      <c r="N40" s="546"/>
      <c r="O40" s="112"/>
      <c r="P40" s="112"/>
      <c r="Q40" s="114"/>
      <c r="R40" s="112"/>
      <c r="S40" s="112"/>
      <c r="T40" s="112"/>
      <c r="U40" s="113"/>
      <c r="V40" s="112"/>
      <c r="W40" s="112"/>
      <c r="X40" s="112"/>
      <c r="Y40" s="100"/>
      <c r="Z40" s="100"/>
      <c r="AA40" s="100"/>
      <c r="AB40" s="100"/>
      <c r="AC40" s="100"/>
      <c r="AD40" s="100"/>
      <c r="AE40" s="100"/>
    </row>
    <row r="41" spans="1:31" ht="15" customHeight="1" x14ac:dyDescent="0.25">
      <c r="A41" s="100"/>
      <c r="B41" s="586"/>
      <c r="C41" s="437"/>
      <c r="D41" s="438"/>
      <c r="E41" s="278"/>
      <c r="F41" s="281"/>
      <c r="G41" s="552"/>
      <c r="H41" s="553"/>
      <c r="I41" s="426"/>
      <c r="J41" s="426"/>
      <c r="K41" s="426"/>
      <c r="L41" s="426"/>
      <c r="M41" s="426"/>
      <c r="N41" s="546"/>
      <c r="O41" s="112"/>
      <c r="P41" s="112"/>
      <c r="Q41" s="114"/>
      <c r="R41" s="112"/>
      <c r="S41" s="112"/>
      <c r="T41" s="112"/>
      <c r="U41" s="113"/>
      <c r="V41" s="112"/>
      <c r="W41" s="112"/>
      <c r="X41" s="112"/>
      <c r="Y41" s="100"/>
      <c r="Z41" s="100"/>
      <c r="AA41" s="100"/>
      <c r="AB41" s="100"/>
      <c r="AC41" s="100"/>
      <c r="AD41" s="100"/>
      <c r="AE41" s="100"/>
    </row>
    <row r="42" spans="1:31" ht="45.4" customHeight="1" x14ac:dyDescent="0.25">
      <c r="B42" s="586"/>
      <c r="C42" s="439" t="s">
        <v>396</v>
      </c>
      <c r="D42" s="440"/>
      <c r="E42" s="440"/>
      <c r="F42" s="440"/>
      <c r="G42" s="439" t="s">
        <v>54</v>
      </c>
      <c r="H42" s="440"/>
      <c r="I42" s="440" t="s">
        <v>58</v>
      </c>
      <c r="J42" s="440"/>
      <c r="K42" s="440" t="s">
        <v>427</v>
      </c>
      <c r="L42" s="440"/>
      <c r="M42" s="468" t="s">
        <v>395</v>
      </c>
      <c r="N42" s="469"/>
      <c r="O42" s="118"/>
      <c r="P42" s="118"/>
      <c r="Q42" s="119"/>
      <c r="R42" s="98"/>
      <c r="S42" s="118"/>
      <c r="T42" s="118"/>
      <c r="U42" s="120"/>
      <c r="V42" s="118"/>
      <c r="W42" s="118"/>
      <c r="X42" s="118"/>
    </row>
    <row r="43" spans="1:31" ht="17.649999999999999" customHeight="1" x14ac:dyDescent="0.25">
      <c r="B43" s="586"/>
      <c r="C43" s="285"/>
      <c r="D43" s="121" t="s">
        <v>71</v>
      </c>
      <c r="E43" s="326"/>
      <c r="F43" s="121" t="s">
        <v>72</v>
      </c>
      <c r="G43" s="316"/>
      <c r="H43" s="122" t="s">
        <v>73</v>
      </c>
      <c r="I43" s="316"/>
      <c r="J43" s="122" t="s">
        <v>74</v>
      </c>
      <c r="K43" s="316"/>
      <c r="L43" s="281"/>
      <c r="M43" s="535">
        <f>COUNTIF(E26:E50,"X")+COUNTIF(I26:I50,"X")+COUNTIF(K26:K50,"X")+COUNTIF(G26:G50,"X")+COUNTIF(M26:M41,"X")+COUNTIF(C26:C50,"X")</f>
        <v>0</v>
      </c>
      <c r="N43" s="536"/>
      <c r="O43" s="123"/>
      <c r="P43" s="123"/>
      <c r="Q43" s="124"/>
      <c r="R43" s="123"/>
      <c r="S43" s="123"/>
      <c r="T43" s="123"/>
      <c r="U43" s="125"/>
      <c r="V43" s="123"/>
      <c r="W43" s="123"/>
      <c r="X43" s="123"/>
    </row>
    <row r="44" spans="1:31" ht="17.649999999999999" customHeight="1" x14ac:dyDescent="0.25">
      <c r="B44" s="586"/>
      <c r="C44" s="286"/>
      <c r="D44" s="122" t="s">
        <v>75</v>
      </c>
      <c r="E44" s="316"/>
      <c r="F44" s="122" t="s">
        <v>76</v>
      </c>
      <c r="G44" s="316"/>
      <c r="H44" s="122" t="s">
        <v>77</v>
      </c>
      <c r="I44" s="316"/>
      <c r="J44" s="122" t="s">
        <v>78</v>
      </c>
      <c r="K44" s="316"/>
      <c r="L44" s="281"/>
      <c r="M44" s="535"/>
      <c r="N44" s="536"/>
      <c r="O44" s="126"/>
      <c r="P44" s="123"/>
      <c r="Q44" s="124"/>
      <c r="R44" s="123"/>
      <c r="S44" s="123"/>
      <c r="T44" s="123"/>
      <c r="U44" s="125"/>
      <c r="V44" s="123"/>
      <c r="W44" s="123"/>
      <c r="X44" s="123"/>
    </row>
    <row r="45" spans="1:31" ht="17.649999999999999" customHeight="1" x14ac:dyDescent="0.25">
      <c r="A45" s="17"/>
      <c r="B45" s="586"/>
      <c r="C45" s="286"/>
      <c r="D45" s="108" t="s">
        <v>79</v>
      </c>
      <c r="E45" s="316"/>
      <c r="F45" s="108" t="s">
        <v>80</v>
      </c>
      <c r="G45" s="316"/>
      <c r="H45" s="108" t="s">
        <v>81</v>
      </c>
      <c r="I45" s="316"/>
      <c r="J45" s="127" t="s">
        <v>82</v>
      </c>
      <c r="K45" s="316"/>
      <c r="L45" s="281"/>
      <c r="M45" s="535"/>
      <c r="N45" s="536"/>
      <c r="O45" s="123"/>
      <c r="P45" s="123"/>
      <c r="Q45" s="124"/>
      <c r="R45" s="123"/>
      <c r="S45" s="123"/>
      <c r="T45" s="123"/>
      <c r="U45" s="125"/>
      <c r="V45" s="123"/>
      <c r="W45" s="123"/>
      <c r="X45" s="123"/>
      <c r="Y45" s="17"/>
      <c r="Z45" s="17"/>
      <c r="AA45" s="17"/>
      <c r="AB45" s="17"/>
      <c r="AC45" s="17"/>
      <c r="AD45" s="17"/>
      <c r="AE45" s="17"/>
    </row>
    <row r="46" spans="1:31" ht="30.4" customHeight="1" x14ac:dyDescent="0.25">
      <c r="B46" s="586"/>
      <c r="C46" s="286"/>
      <c r="D46" s="122" t="s">
        <v>83</v>
      </c>
      <c r="E46" s="316"/>
      <c r="F46" s="128" t="s">
        <v>84</v>
      </c>
      <c r="G46" s="316"/>
      <c r="H46" s="108" t="s">
        <v>85</v>
      </c>
      <c r="I46" s="316"/>
      <c r="J46" s="108" t="s">
        <v>86</v>
      </c>
      <c r="K46" s="316"/>
      <c r="L46" s="281"/>
      <c r="M46" s="535"/>
      <c r="N46" s="536"/>
      <c r="O46" s="123"/>
      <c r="P46" s="123"/>
      <c r="Q46" s="124"/>
      <c r="R46" s="123"/>
      <c r="S46" s="123"/>
      <c r="T46" s="123"/>
      <c r="U46" s="125"/>
      <c r="V46" s="123"/>
      <c r="W46" s="123"/>
      <c r="X46" s="123"/>
    </row>
    <row r="47" spans="1:31" ht="17.649999999999999" customHeight="1" x14ac:dyDescent="0.25">
      <c r="B47" s="586"/>
      <c r="C47" s="286"/>
      <c r="D47" s="122" t="s">
        <v>87</v>
      </c>
      <c r="E47" s="316"/>
      <c r="F47" s="128" t="s">
        <v>88</v>
      </c>
      <c r="G47" s="424"/>
      <c r="H47" s="424"/>
      <c r="I47" s="426"/>
      <c r="J47" s="426"/>
      <c r="K47" s="316"/>
      <c r="L47" s="281"/>
      <c r="M47" s="535"/>
      <c r="N47" s="536"/>
      <c r="O47" s="123"/>
      <c r="P47" s="123"/>
      <c r="Q47" s="124"/>
      <c r="R47" s="123"/>
      <c r="S47" s="123"/>
      <c r="T47" s="123"/>
      <c r="U47" s="125"/>
      <c r="V47" s="123"/>
      <c r="W47" s="123"/>
      <c r="X47" s="123"/>
    </row>
    <row r="48" spans="1:31" ht="17.649999999999999" customHeight="1" x14ac:dyDescent="0.25">
      <c r="B48" s="586"/>
      <c r="C48" s="286"/>
      <c r="D48" s="122" t="s">
        <v>89</v>
      </c>
      <c r="E48" s="428"/>
      <c r="F48" s="428"/>
      <c r="G48" s="424"/>
      <c r="H48" s="424"/>
      <c r="I48" s="426"/>
      <c r="J48" s="426"/>
      <c r="K48" s="316"/>
      <c r="L48" s="281"/>
      <c r="M48" s="535"/>
      <c r="N48" s="536"/>
      <c r="O48" s="123"/>
      <c r="P48" s="123"/>
      <c r="Q48" s="124"/>
      <c r="R48" s="123"/>
      <c r="S48" s="123"/>
      <c r="T48" s="123"/>
      <c r="U48" s="125"/>
      <c r="V48" s="123"/>
      <c r="W48" s="123"/>
      <c r="X48" s="123"/>
    </row>
    <row r="49" spans="1:31" ht="17.649999999999999" customHeight="1" x14ac:dyDescent="0.25">
      <c r="B49" s="586"/>
      <c r="C49" s="286"/>
      <c r="D49" s="122" t="s">
        <v>90</v>
      </c>
      <c r="E49" s="428"/>
      <c r="F49" s="428"/>
      <c r="G49" s="424"/>
      <c r="H49" s="424"/>
      <c r="I49" s="426"/>
      <c r="J49" s="426"/>
      <c r="K49" s="316"/>
      <c r="L49" s="281"/>
      <c r="M49" s="535"/>
      <c r="N49" s="536"/>
      <c r="O49" s="123"/>
      <c r="P49" s="123"/>
      <c r="Q49" s="124"/>
      <c r="R49" s="123"/>
      <c r="S49" s="123"/>
      <c r="T49" s="123"/>
      <c r="U49" s="125"/>
      <c r="V49" s="123"/>
      <c r="W49" s="123"/>
      <c r="X49" s="123"/>
    </row>
    <row r="50" spans="1:31" ht="18" customHeight="1" thickBot="1" x14ac:dyDescent="0.3">
      <c r="B50" s="586"/>
      <c r="C50" s="287"/>
      <c r="D50" s="277" t="s">
        <v>91</v>
      </c>
      <c r="E50" s="429"/>
      <c r="F50" s="429"/>
      <c r="G50" s="425"/>
      <c r="H50" s="425"/>
      <c r="I50" s="427"/>
      <c r="J50" s="427"/>
      <c r="K50" s="316"/>
      <c r="L50" s="282"/>
      <c r="M50" s="537"/>
      <c r="N50" s="538"/>
      <c r="O50" s="123"/>
      <c r="P50" s="123"/>
      <c r="Q50" s="124"/>
      <c r="R50" s="123"/>
      <c r="S50" s="123"/>
      <c r="T50" s="123"/>
      <c r="U50" s="125"/>
      <c r="V50" s="123"/>
      <c r="W50" s="123"/>
      <c r="X50" s="123"/>
    </row>
    <row r="51" spans="1:31" ht="43.15" customHeight="1" thickBot="1" x14ac:dyDescent="0.3">
      <c r="B51" s="586"/>
      <c r="C51" s="430" t="s">
        <v>428</v>
      </c>
      <c r="D51" s="431"/>
      <c r="E51" s="431"/>
      <c r="F51" s="431"/>
      <c r="G51" s="431"/>
      <c r="H51" s="431"/>
      <c r="I51" s="431"/>
      <c r="J51" s="431"/>
      <c r="K51" s="431"/>
      <c r="L51" s="432"/>
      <c r="M51" s="433"/>
      <c r="N51" s="434"/>
      <c r="O51" s="129"/>
      <c r="P51" s="104"/>
      <c r="Q51" s="72"/>
      <c r="R51" s="104"/>
      <c r="S51" s="104"/>
      <c r="T51" s="104"/>
      <c r="U51" s="130"/>
      <c r="V51" s="104"/>
      <c r="W51" s="104"/>
      <c r="X51" s="104"/>
    </row>
    <row r="52" spans="1:31" ht="40.5" customHeight="1" thickBot="1" x14ac:dyDescent="0.3">
      <c r="B52" s="586"/>
      <c r="C52" s="394" t="s">
        <v>429</v>
      </c>
      <c r="D52" s="394"/>
      <c r="E52" s="394"/>
      <c r="F52" s="394"/>
      <c r="G52" s="394"/>
      <c r="H52" s="394"/>
      <c r="I52" s="394"/>
      <c r="J52" s="394"/>
      <c r="K52" s="394"/>
      <c r="L52" s="395"/>
      <c r="M52" s="396"/>
      <c r="N52" s="397"/>
      <c r="O52" s="129"/>
      <c r="P52" s="104"/>
      <c r="Q52" s="72"/>
      <c r="R52" s="104"/>
      <c r="S52" s="104"/>
      <c r="T52" s="104"/>
      <c r="U52" s="130"/>
      <c r="V52" s="104"/>
      <c r="W52" s="104"/>
      <c r="X52" s="104"/>
    </row>
    <row r="53" spans="1:31" ht="40.5" customHeight="1" x14ac:dyDescent="0.25">
      <c r="B53" s="586"/>
      <c r="C53" s="371" t="s">
        <v>430</v>
      </c>
      <c r="D53" s="372"/>
      <c r="E53" s="372"/>
      <c r="F53" s="372"/>
      <c r="G53" s="372"/>
      <c r="H53" s="283"/>
      <c r="I53" s="373" t="s">
        <v>431</v>
      </c>
      <c r="J53" s="373"/>
      <c r="K53" s="373"/>
      <c r="L53" s="373"/>
      <c r="M53" s="374"/>
      <c r="N53" s="375"/>
      <c r="O53" s="129"/>
      <c r="P53" s="104"/>
      <c r="Q53" s="72"/>
      <c r="R53" s="104"/>
      <c r="S53" s="104"/>
      <c r="T53" s="104"/>
      <c r="U53" s="130"/>
      <c r="V53" s="104"/>
      <c r="W53" s="104"/>
      <c r="X53" s="104"/>
    </row>
    <row r="54" spans="1:31" ht="54.4" customHeight="1" thickBot="1" x14ac:dyDescent="0.3">
      <c r="B54" s="587"/>
      <c r="C54" s="563" t="s">
        <v>432</v>
      </c>
      <c r="D54" s="564"/>
      <c r="E54" s="564"/>
      <c r="F54" s="564"/>
      <c r="G54" s="564"/>
      <c r="H54" s="284"/>
      <c r="I54" s="376" t="s">
        <v>520</v>
      </c>
      <c r="J54" s="376"/>
      <c r="K54" s="376"/>
      <c r="L54" s="376"/>
      <c r="M54" s="565"/>
      <c r="N54" s="566"/>
      <c r="O54" s="129"/>
      <c r="P54" s="104"/>
      <c r="Q54" s="73"/>
      <c r="R54" s="104"/>
      <c r="S54" s="12"/>
    </row>
    <row r="55" spans="1:31" ht="15.75" thickBot="1" x14ac:dyDescent="0.3">
      <c r="B55" s="85"/>
      <c r="C55" s="76"/>
      <c r="D55" s="85"/>
      <c r="E55" s="76"/>
      <c r="F55" s="85"/>
      <c r="G55" s="76"/>
      <c r="H55" s="85"/>
      <c r="I55" s="76"/>
      <c r="J55" s="85"/>
      <c r="K55" s="76"/>
      <c r="L55" s="85"/>
      <c r="M55" s="76"/>
      <c r="N55" s="85"/>
      <c r="O55" s="85"/>
      <c r="P55" s="85"/>
      <c r="R55" s="86"/>
      <c r="S55" s="87"/>
      <c r="T55" s="85"/>
      <c r="U55" s="88"/>
      <c r="V55" s="85"/>
      <c r="W55" s="85"/>
      <c r="X55" s="85"/>
    </row>
    <row r="56" spans="1:31" ht="25.9" customHeight="1" thickBot="1" x14ac:dyDescent="0.3">
      <c r="B56" s="398" t="s">
        <v>92</v>
      </c>
      <c r="C56" s="399"/>
      <c r="D56" s="399"/>
      <c r="E56" s="399"/>
      <c r="F56" s="399"/>
      <c r="G56" s="399"/>
      <c r="H56" s="399"/>
      <c r="I56" s="399"/>
      <c r="J56" s="399"/>
      <c r="K56" s="399"/>
      <c r="L56" s="399"/>
      <c r="M56" s="399"/>
      <c r="N56" s="400"/>
      <c r="O56" s="72"/>
      <c r="P56" s="413" t="s">
        <v>232</v>
      </c>
      <c r="Q56" s="413"/>
      <c r="R56" s="413"/>
      <c r="S56" s="413"/>
      <c r="T56" s="72"/>
      <c r="U56" s="131"/>
      <c r="V56" s="72"/>
      <c r="W56" s="72"/>
      <c r="X56" s="72"/>
    </row>
    <row r="57" spans="1:31" ht="33" customHeight="1" x14ac:dyDescent="0.25">
      <c r="B57" s="403" t="s">
        <v>397</v>
      </c>
      <c r="C57" s="405" t="s">
        <v>514</v>
      </c>
      <c r="D57" s="406"/>
      <c r="E57" s="406"/>
      <c r="F57" s="406"/>
      <c r="G57" s="406"/>
      <c r="H57" s="406"/>
      <c r="I57" s="406"/>
      <c r="J57" s="406"/>
      <c r="K57" s="406"/>
      <c r="L57" s="407"/>
      <c r="M57" s="540" t="str">
        <f>IF(OR(
             C62="X",
             AND(OR( C61="X",C62="X"),OR(K62="X",K63="X")),
             AND(I61="X",OR( C61="X",C62="X"),OR(G62="X",G61="X")),
),"Sí","No")</f>
        <v>No</v>
      </c>
      <c r="N57" s="541"/>
      <c r="O57" s="93"/>
      <c r="P57" s="94" t="s">
        <v>206</v>
      </c>
      <c r="Q57" s="95" t="s">
        <v>205</v>
      </c>
      <c r="R57" s="96" t="str">
        <f>IF(OR(C62="X",AND(C61="X",COUNTIF(K61:K63,"X")&gt;0),AND(C61="X",COUNTIF(G61:G62,"X")&gt;0,I61="X")),"ALT",IF(OR(AND(C59="X",COUNTIF(G61:G62,"X")&gt;0,COUNTIF(I60:I61,"X")&gt;0,K63="X"),AND(C60="X",COUNTIF(K62:K63,"X")&gt;0),AND(C60="X",COUNTIF(K61:K63,"X")&gt;0,COUNTIF(G61:G62,"X")&gt;0)),"MITJÀ","BÀSIC"))</f>
        <v>BÀSIC</v>
      </c>
      <c r="S57" s="97">
        <f>IF(R57="ALT",3,IF(R57="MITJÀ",2,IF(R57="BÀSIC",1,"")))</f>
        <v>1</v>
      </c>
      <c r="X57" s="83"/>
    </row>
    <row r="58" spans="1:31" ht="66" customHeight="1" x14ac:dyDescent="0.25">
      <c r="B58" s="403"/>
      <c r="C58" s="542" t="s">
        <v>93</v>
      </c>
      <c r="D58" s="440"/>
      <c r="E58" s="440"/>
      <c r="F58" s="440"/>
      <c r="G58" s="440" t="s">
        <v>94</v>
      </c>
      <c r="H58" s="440"/>
      <c r="I58" s="440" t="s">
        <v>95</v>
      </c>
      <c r="J58" s="440"/>
      <c r="K58" s="440" t="s">
        <v>410</v>
      </c>
      <c r="L58" s="440"/>
      <c r="M58" s="440"/>
      <c r="N58" s="547"/>
      <c r="O58" s="98"/>
      <c r="P58" s="98"/>
      <c r="Q58" s="119"/>
      <c r="R58" s="98"/>
      <c r="S58" s="98"/>
      <c r="T58" s="98"/>
      <c r="U58" s="132"/>
      <c r="V58" s="98"/>
      <c r="W58" s="98"/>
      <c r="X58" s="98"/>
    </row>
    <row r="59" spans="1:31" ht="15" customHeight="1" x14ac:dyDescent="0.25">
      <c r="A59" s="100"/>
      <c r="B59" s="403"/>
      <c r="C59" s="289"/>
      <c r="D59" s="401" t="s">
        <v>96</v>
      </c>
      <c r="E59" s="401"/>
      <c r="F59" s="401"/>
      <c r="G59" s="316"/>
      <c r="H59" s="102" t="s">
        <v>97</v>
      </c>
      <c r="I59" s="316"/>
      <c r="J59" s="133" t="s">
        <v>98</v>
      </c>
      <c r="K59" s="316"/>
      <c r="L59" s="554" t="s">
        <v>99</v>
      </c>
      <c r="M59" s="554"/>
      <c r="N59" s="555"/>
      <c r="O59" s="134"/>
      <c r="P59" s="134"/>
      <c r="Q59" s="135"/>
      <c r="R59" s="136"/>
      <c r="S59" s="137"/>
      <c r="T59" s="134"/>
      <c r="U59" s="138"/>
      <c r="V59" s="134"/>
      <c r="W59" s="134"/>
      <c r="X59" s="134"/>
      <c r="Y59" s="12">
        <f>COUNTIF(C59:C62,"X")</f>
        <v>0</v>
      </c>
      <c r="Z59" s="100" t="s">
        <v>100</v>
      </c>
      <c r="AA59" s="100"/>
      <c r="AB59" s="100"/>
      <c r="AC59" s="100"/>
      <c r="AD59" s="100"/>
      <c r="AE59" s="100"/>
    </row>
    <row r="60" spans="1:31" ht="15" customHeight="1" x14ac:dyDescent="0.25">
      <c r="A60" s="100"/>
      <c r="B60" s="403"/>
      <c r="C60" s="289"/>
      <c r="D60" s="401" t="s">
        <v>411</v>
      </c>
      <c r="E60" s="401"/>
      <c r="F60" s="401"/>
      <c r="G60" s="316"/>
      <c r="H60" s="133" t="s">
        <v>101</v>
      </c>
      <c r="I60" s="316"/>
      <c r="J60" s="102" t="s">
        <v>102</v>
      </c>
      <c r="K60" s="316"/>
      <c r="L60" s="401" t="s">
        <v>412</v>
      </c>
      <c r="M60" s="401"/>
      <c r="N60" s="402"/>
      <c r="O60" s="134"/>
      <c r="P60" s="134"/>
      <c r="Q60" s="135"/>
      <c r="R60" s="136"/>
      <c r="S60" s="137"/>
      <c r="T60" s="134"/>
      <c r="U60" s="138"/>
      <c r="V60" s="134"/>
      <c r="W60" s="134"/>
      <c r="X60" s="134"/>
      <c r="Y60" s="12">
        <f>COUNTIF(G59:G62,"X")</f>
        <v>0</v>
      </c>
      <c r="Z60" s="100" t="s">
        <v>103</v>
      </c>
      <c r="AA60" s="100"/>
      <c r="AB60" s="100"/>
      <c r="AC60" s="100"/>
      <c r="AD60" s="100"/>
      <c r="AE60" s="100"/>
    </row>
    <row r="61" spans="1:31" ht="15" customHeight="1" x14ac:dyDescent="0.25">
      <c r="A61" s="100"/>
      <c r="B61" s="403"/>
      <c r="C61" s="289"/>
      <c r="D61" s="401" t="s">
        <v>104</v>
      </c>
      <c r="E61" s="401"/>
      <c r="F61" s="401"/>
      <c r="G61" s="316"/>
      <c r="H61" s="102" t="s">
        <v>105</v>
      </c>
      <c r="I61" s="316"/>
      <c r="J61" s="102" t="s">
        <v>106</v>
      </c>
      <c r="K61" s="316"/>
      <c r="L61" s="419" t="s">
        <v>413</v>
      </c>
      <c r="M61" s="419"/>
      <c r="N61" s="420"/>
      <c r="O61" s="134"/>
      <c r="P61" s="134"/>
      <c r="Q61" s="135"/>
      <c r="R61" s="136"/>
      <c r="S61" s="137"/>
      <c r="T61" s="134"/>
      <c r="U61" s="138"/>
      <c r="V61" s="134"/>
      <c r="W61" s="134"/>
      <c r="X61" s="134"/>
      <c r="Y61" s="12">
        <f>COUNTIF(I59:I61,"X")</f>
        <v>0</v>
      </c>
      <c r="Z61" s="100" t="s">
        <v>107</v>
      </c>
      <c r="AA61" s="100"/>
      <c r="AB61" s="100"/>
      <c r="AC61" s="100"/>
      <c r="AD61" s="100"/>
      <c r="AE61" s="100"/>
    </row>
    <row r="62" spans="1:31" ht="15" customHeight="1" x14ac:dyDescent="0.25">
      <c r="A62" s="100"/>
      <c r="B62" s="403"/>
      <c r="C62" s="289"/>
      <c r="D62" s="446" t="s">
        <v>108</v>
      </c>
      <c r="E62" s="446"/>
      <c r="F62" s="446"/>
      <c r="G62" s="316"/>
      <c r="H62" s="102" t="s">
        <v>109</v>
      </c>
      <c r="I62" s="447"/>
      <c r="J62" s="447"/>
      <c r="K62" s="316"/>
      <c r="L62" s="401" t="s">
        <v>414</v>
      </c>
      <c r="M62" s="401"/>
      <c r="N62" s="402"/>
      <c r="O62" s="134"/>
      <c r="P62" s="134"/>
      <c r="Q62" s="135"/>
      <c r="R62" s="136"/>
      <c r="S62" s="137"/>
      <c r="T62" s="134"/>
      <c r="U62" s="138"/>
      <c r="V62" s="134"/>
      <c r="W62" s="134"/>
      <c r="X62" s="134"/>
      <c r="Y62" s="12">
        <f>COUNTIF(K59:K63,"X")</f>
        <v>0</v>
      </c>
      <c r="Z62" s="100" t="s">
        <v>110</v>
      </c>
      <c r="AA62" s="100"/>
      <c r="AB62" s="100"/>
      <c r="AC62" s="100"/>
      <c r="AD62" s="100"/>
      <c r="AE62" s="100"/>
    </row>
    <row r="63" spans="1:31" ht="15.75" customHeight="1" thickBot="1" x14ac:dyDescent="0.3">
      <c r="A63" s="100"/>
      <c r="B63" s="404"/>
      <c r="C63" s="449"/>
      <c r="D63" s="450"/>
      <c r="E63" s="450"/>
      <c r="F63" s="450"/>
      <c r="G63" s="448"/>
      <c r="H63" s="448"/>
      <c r="I63" s="448"/>
      <c r="J63" s="448"/>
      <c r="K63" s="290"/>
      <c r="L63" s="451" t="s">
        <v>111</v>
      </c>
      <c r="M63" s="451"/>
      <c r="N63" s="452"/>
      <c r="O63" s="134"/>
      <c r="P63" s="134"/>
      <c r="Q63" s="135"/>
      <c r="R63" s="136"/>
      <c r="S63" s="137"/>
      <c r="T63" s="134"/>
      <c r="U63" s="138"/>
      <c r="V63" s="134"/>
      <c r="W63" s="134"/>
      <c r="X63" s="134"/>
      <c r="Z63" s="100"/>
      <c r="AA63" s="100"/>
      <c r="AB63" s="100"/>
      <c r="AC63" s="100"/>
      <c r="AD63" s="100"/>
      <c r="AE63" s="100"/>
    </row>
    <row r="64" spans="1:31" ht="15.75" thickBot="1" x14ac:dyDescent="0.3">
      <c r="B64" s="85"/>
      <c r="C64" s="76"/>
      <c r="D64" s="85"/>
      <c r="E64" s="76"/>
      <c r="F64" s="85"/>
      <c r="G64" s="76"/>
      <c r="H64" s="85"/>
      <c r="I64" s="76"/>
      <c r="J64" s="85"/>
      <c r="K64" s="76"/>
      <c r="L64" s="85"/>
      <c r="M64" s="76"/>
      <c r="N64" s="85"/>
      <c r="O64" s="85"/>
      <c r="P64" s="85"/>
      <c r="R64" s="86"/>
      <c r="S64" s="87"/>
      <c r="T64" s="85"/>
      <c r="U64" s="88"/>
      <c r="V64" s="85"/>
      <c r="W64" s="85"/>
      <c r="X64" s="85"/>
    </row>
    <row r="65" spans="1:31" ht="25.9" customHeight="1" thickBot="1" x14ac:dyDescent="0.3">
      <c r="B65" s="398" t="s">
        <v>112</v>
      </c>
      <c r="C65" s="399"/>
      <c r="D65" s="399"/>
      <c r="E65" s="399"/>
      <c r="F65" s="399"/>
      <c r="G65" s="399"/>
      <c r="H65" s="399"/>
      <c r="I65" s="399"/>
      <c r="J65" s="399"/>
      <c r="K65" s="399"/>
      <c r="L65" s="399"/>
      <c r="M65" s="399"/>
      <c r="N65" s="400"/>
      <c r="O65" s="72"/>
      <c r="P65" s="72"/>
      <c r="Q65" s="72"/>
      <c r="R65" s="73"/>
      <c r="S65" s="73"/>
      <c r="T65" s="72"/>
      <c r="U65" s="131"/>
      <c r="V65" s="72"/>
      <c r="W65" s="72"/>
      <c r="X65" s="72"/>
    </row>
    <row r="66" spans="1:31" ht="66" customHeight="1" thickBot="1" x14ac:dyDescent="0.3">
      <c r="B66" s="139" t="s">
        <v>113</v>
      </c>
      <c r="C66" s="512" t="s">
        <v>535</v>
      </c>
      <c r="D66" s="513"/>
      <c r="E66" s="514"/>
      <c r="F66" s="515"/>
      <c r="G66" s="515"/>
      <c r="H66" s="515"/>
      <c r="I66" s="515"/>
      <c r="J66" s="515"/>
      <c r="K66" s="515"/>
      <c r="L66" s="515"/>
      <c r="M66" s="515"/>
      <c r="N66" s="516"/>
      <c r="O66" s="73"/>
      <c r="P66" s="413"/>
      <c r="Q66" s="413"/>
      <c r="R66" s="413"/>
      <c r="S66" s="413"/>
      <c r="T66" s="73"/>
      <c r="U66" s="140"/>
      <c r="V66" s="73"/>
      <c r="W66" s="73"/>
      <c r="X66" s="73"/>
    </row>
    <row r="67" spans="1:31" ht="33" customHeight="1" x14ac:dyDescent="0.25">
      <c r="B67" s="517" t="s">
        <v>399</v>
      </c>
      <c r="C67" s="443" t="s">
        <v>515</v>
      </c>
      <c r="D67" s="444"/>
      <c r="E67" s="444"/>
      <c r="F67" s="444"/>
      <c r="G67" s="444"/>
      <c r="H67" s="444"/>
      <c r="I67" s="444"/>
      <c r="J67" s="444"/>
      <c r="K67" s="444"/>
      <c r="L67" s="444"/>
      <c r="M67" s="444"/>
      <c r="N67" s="445"/>
      <c r="O67" s="72"/>
      <c r="P67" s="413" t="s">
        <v>232</v>
      </c>
      <c r="Q67" s="413"/>
      <c r="R67" s="413"/>
      <c r="S67" s="413"/>
      <c r="X67" s="104"/>
      <c r="Y67" s="12">
        <f>COUNTIF(G68:G80,"X")+COUNTIF(I68:I80,"X")+COUNTIF(K68:K80,"X")+COUNTIF(C68:C80,"X")+COUNTIF(E68:E80,"X")+COUNTIF(M68:M73,"X")</f>
        <v>0</v>
      </c>
      <c r="Z67" s="12" t="s">
        <v>114</v>
      </c>
    </row>
    <row r="68" spans="1:31" ht="33" customHeight="1" x14ac:dyDescent="0.25">
      <c r="A68" s="141"/>
      <c r="B68" s="518"/>
      <c r="C68" s="289"/>
      <c r="D68" s="108" t="s">
        <v>115</v>
      </c>
      <c r="E68" s="316"/>
      <c r="F68" s="127" t="s">
        <v>170</v>
      </c>
      <c r="G68" s="316"/>
      <c r="H68" s="127" t="s">
        <v>117</v>
      </c>
      <c r="I68" s="316"/>
      <c r="J68" s="127" t="s">
        <v>172</v>
      </c>
      <c r="K68" s="316"/>
      <c r="L68" s="317" t="s">
        <v>168</v>
      </c>
      <c r="M68" s="316"/>
      <c r="N68" s="142" t="s">
        <v>165</v>
      </c>
      <c r="O68" s="143"/>
      <c r="P68" s="414" t="s">
        <v>208</v>
      </c>
      <c r="Q68" s="416" t="s">
        <v>207</v>
      </c>
      <c r="R68" s="408" t="str">
        <f>IF(M83="Sí","ALT",IF(OR(I69="X",I74="X",I73="X",E73="X",G70="X",G73="X",G74="X",M68="X",K76="X",I72="X",G77="X",C77="X",I71="X",K74="X",I80="X"),"MITJÀ","BÀSIC"))</f>
        <v>BÀSIC</v>
      </c>
      <c r="S68" s="464">
        <f>IF(R68="ALT",3,IF(R68="MITJÀ",2,IF(R68="BÀSIC",1,"")))</f>
        <v>1</v>
      </c>
      <c r="X68" s="110"/>
      <c r="Y68" s="141"/>
      <c r="Z68" s="141"/>
      <c r="AA68" s="141"/>
      <c r="AB68" s="141"/>
      <c r="AC68" s="141"/>
      <c r="AD68" s="141"/>
      <c r="AE68" s="141"/>
    </row>
    <row r="69" spans="1:31" ht="33" customHeight="1" x14ac:dyDescent="0.25">
      <c r="A69" s="141"/>
      <c r="B69" s="518"/>
      <c r="C69" s="289"/>
      <c r="D69" s="108" t="s">
        <v>120</v>
      </c>
      <c r="E69" s="316"/>
      <c r="F69" s="127" t="s">
        <v>116</v>
      </c>
      <c r="G69" s="316"/>
      <c r="H69" s="127" t="s">
        <v>122</v>
      </c>
      <c r="I69" s="316"/>
      <c r="J69" s="127" t="s">
        <v>118</v>
      </c>
      <c r="K69" s="316"/>
      <c r="L69" s="144" t="s">
        <v>173</v>
      </c>
      <c r="M69" s="316"/>
      <c r="N69" s="142" t="s">
        <v>169</v>
      </c>
      <c r="O69" s="110"/>
      <c r="P69" s="415"/>
      <c r="Q69" s="417"/>
      <c r="R69" s="409"/>
      <c r="S69" s="465" t="str">
        <f>IF(R69="ALT",3,IF(R69="MITJÀ",2,IF(R69="BÀSIC",1,"")))</f>
        <v/>
      </c>
      <c r="T69" s="110"/>
      <c r="U69" s="111"/>
      <c r="V69" s="110"/>
      <c r="W69" s="110"/>
      <c r="X69" s="110"/>
      <c r="Y69" s="141"/>
      <c r="Z69" s="141"/>
      <c r="AA69" s="141"/>
      <c r="AB69" s="141"/>
      <c r="AC69" s="141"/>
      <c r="AD69" s="141"/>
      <c r="AE69" s="141"/>
    </row>
    <row r="70" spans="1:31" ht="33" customHeight="1" x14ac:dyDescent="0.25">
      <c r="A70" s="141"/>
      <c r="B70" s="518"/>
      <c r="C70" s="289"/>
      <c r="D70" s="108" t="s">
        <v>20</v>
      </c>
      <c r="E70" s="316"/>
      <c r="F70" s="127" t="s">
        <v>121</v>
      </c>
      <c r="G70" s="316"/>
      <c r="H70" s="127" t="s">
        <v>127</v>
      </c>
      <c r="I70" s="316"/>
      <c r="J70" s="127" t="s">
        <v>123</v>
      </c>
      <c r="K70" s="316"/>
      <c r="L70" s="317" t="s">
        <v>119</v>
      </c>
      <c r="M70" s="316"/>
      <c r="N70" s="145" t="s">
        <v>174</v>
      </c>
      <c r="O70" s="110"/>
      <c r="Q70" s="135"/>
      <c r="R70" s="136"/>
      <c r="S70" s="136"/>
      <c r="T70" s="110"/>
      <c r="U70" s="111"/>
      <c r="V70" s="110"/>
      <c r="W70" s="110"/>
      <c r="X70" s="110"/>
      <c r="Y70" s="141"/>
      <c r="Z70" s="141"/>
      <c r="AA70" s="141"/>
      <c r="AB70" s="141"/>
      <c r="AC70" s="141"/>
      <c r="AD70" s="141"/>
      <c r="AE70" s="141"/>
    </row>
    <row r="71" spans="1:31" ht="33" customHeight="1" x14ac:dyDescent="0.25">
      <c r="A71" s="141"/>
      <c r="B71" s="518"/>
      <c r="C71" s="289"/>
      <c r="D71" s="108" t="s">
        <v>129</v>
      </c>
      <c r="E71" s="316"/>
      <c r="F71" s="127" t="s">
        <v>126</v>
      </c>
      <c r="G71" s="316"/>
      <c r="H71" s="127" t="s">
        <v>131</v>
      </c>
      <c r="I71" s="316"/>
      <c r="J71" s="127" t="s">
        <v>128</v>
      </c>
      <c r="K71" s="316"/>
      <c r="L71" s="144" t="s">
        <v>124</v>
      </c>
      <c r="M71" s="316"/>
      <c r="N71" s="142" t="s">
        <v>477</v>
      </c>
      <c r="O71" s="110"/>
      <c r="Q71" s="135"/>
      <c r="R71" s="136"/>
      <c r="S71" s="136"/>
      <c r="T71" s="110"/>
      <c r="U71" s="111"/>
      <c r="V71" s="110"/>
      <c r="W71" s="110"/>
      <c r="X71" s="110"/>
      <c r="Y71" s="141"/>
      <c r="Z71" s="141"/>
      <c r="AA71" s="141"/>
      <c r="AB71" s="141"/>
      <c r="AC71" s="141"/>
      <c r="AD71" s="141"/>
      <c r="AE71" s="141"/>
    </row>
    <row r="72" spans="1:31" ht="33" customHeight="1" x14ac:dyDescent="0.25">
      <c r="A72" s="141"/>
      <c r="B72" s="518"/>
      <c r="C72" s="289"/>
      <c r="D72" s="108" t="s">
        <v>134</v>
      </c>
      <c r="E72" s="316"/>
      <c r="F72" s="127" t="s">
        <v>130</v>
      </c>
      <c r="G72" s="316"/>
      <c r="H72" s="127" t="s">
        <v>136</v>
      </c>
      <c r="I72" s="316"/>
      <c r="J72" s="127" t="s">
        <v>132</v>
      </c>
      <c r="K72" s="316"/>
      <c r="L72" s="317" t="s">
        <v>475</v>
      </c>
      <c r="M72" s="316"/>
      <c r="N72" s="145" t="s">
        <v>125</v>
      </c>
      <c r="O72" s="146"/>
      <c r="P72" s="146"/>
      <c r="Q72" s="135"/>
      <c r="R72" s="136"/>
      <c r="S72" s="136"/>
      <c r="T72" s="146"/>
      <c r="U72" s="147"/>
      <c r="V72" s="146"/>
      <c r="W72" s="146"/>
      <c r="X72" s="146"/>
      <c r="Y72" s="141"/>
      <c r="Z72" s="141"/>
      <c r="AA72" s="141"/>
      <c r="AB72" s="141"/>
      <c r="AC72" s="141"/>
      <c r="AD72" s="141"/>
      <c r="AE72" s="141"/>
    </row>
    <row r="73" spans="1:31" ht="33" customHeight="1" x14ac:dyDescent="0.25">
      <c r="A73" s="141"/>
      <c r="B73" s="518"/>
      <c r="C73" s="289"/>
      <c r="D73" s="108" t="s">
        <v>137</v>
      </c>
      <c r="E73" s="316"/>
      <c r="F73" s="127" t="s">
        <v>135</v>
      </c>
      <c r="G73" s="316"/>
      <c r="H73" s="127" t="s">
        <v>139</v>
      </c>
      <c r="I73" s="316"/>
      <c r="J73" s="127" t="s">
        <v>472</v>
      </c>
      <c r="K73" s="316"/>
      <c r="L73" s="144" t="s">
        <v>133</v>
      </c>
      <c r="M73" s="316"/>
      <c r="N73" s="142" t="s">
        <v>417</v>
      </c>
      <c r="O73" s="112"/>
      <c r="P73" s="112"/>
      <c r="Q73" s="114"/>
      <c r="R73" s="112"/>
      <c r="S73" s="112"/>
      <c r="T73" s="112"/>
      <c r="U73" s="113"/>
      <c r="V73" s="112"/>
      <c r="W73" s="112"/>
      <c r="X73" s="112"/>
      <c r="Y73" s="141"/>
      <c r="Z73" s="141"/>
      <c r="AA73" s="141"/>
      <c r="AB73" s="141"/>
      <c r="AC73" s="141"/>
      <c r="AD73" s="141"/>
      <c r="AE73" s="141"/>
    </row>
    <row r="74" spans="1:31" ht="33" customHeight="1" x14ac:dyDescent="0.25">
      <c r="A74" s="141"/>
      <c r="B74" s="518"/>
      <c r="C74" s="289"/>
      <c r="D74" s="108" t="s">
        <v>142</v>
      </c>
      <c r="E74" s="316"/>
      <c r="F74" s="127" t="s">
        <v>138</v>
      </c>
      <c r="G74" s="316"/>
      <c r="H74" s="127" t="s">
        <v>143</v>
      </c>
      <c r="I74" s="316"/>
      <c r="J74" s="127" t="s">
        <v>140</v>
      </c>
      <c r="K74" s="316"/>
      <c r="L74" s="144" t="s">
        <v>476</v>
      </c>
      <c r="M74" s="453"/>
      <c r="N74" s="454"/>
      <c r="O74" s="112"/>
      <c r="P74" s="112"/>
      <c r="Q74" s="114"/>
      <c r="R74" s="112"/>
      <c r="S74" s="112"/>
      <c r="T74" s="112"/>
      <c r="U74" s="113"/>
      <c r="V74" s="112"/>
      <c r="W74" s="112"/>
      <c r="X74" s="112"/>
      <c r="Y74" s="141"/>
      <c r="Z74" s="141"/>
      <c r="AA74" s="141"/>
      <c r="AB74" s="141"/>
      <c r="AC74" s="141"/>
      <c r="AD74" s="141"/>
      <c r="AE74" s="141"/>
    </row>
    <row r="75" spans="1:31" ht="33" customHeight="1" x14ac:dyDescent="0.25">
      <c r="A75" s="141"/>
      <c r="B75" s="518"/>
      <c r="C75" s="289"/>
      <c r="D75" s="108" t="s">
        <v>145</v>
      </c>
      <c r="E75" s="316"/>
      <c r="F75" s="127" t="s">
        <v>146</v>
      </c>
      <c r="G75" s="316"/>
      <c r="H75" s="127" t="s">
        <v>506</v>
      </c>
      <c r="I75" s="316"/>
      <c r="J75" s="127" t="s">
        <v>473</v>
      </c>
      <c r="K75" s="316"/>
      <c r="L75" s="144" t="s">
        <v>141</v>
      </c>
      <c r="M75" s="455"/>
      <c r="N75" s="456"/>
      <c r="O75" s="112"/>
      <c r="P75" s="112"/>
      <c r="Q75" s="114"/>
      <c r="R75" s="112"/>
      <c r="S75" s="112"/>
      <c r="T75" s="112"/>
      <c r="U75" s="113"/>
      <c r="V75" s="112"/>
      <c r="W75" s="112"/>
      <c r="X75" s="112"/>
      <c r="Y75" s="141"/>
      <c r="Z75" s="141"/>
      <c r="AA75" s="141"/>
      <c r="AB75" s="141"/>
      <c r="AC75" s="141"/>
      <c r="AD75" s="141"/>
      <c r="AE75" s="141"/>
    </row>
    <row r="76" spans="1:31" ht="33" customHeight="1" x14ac:dyDescent="0.25">
      <c r="A76" s="141"/>
      <c r="B76" s="518"/>
      <c r="C76" s="289"/>
      <c r="D76" s="108" t="s">
        <v>149</v>
      </c>
      <c r="E76" s="316"/>
      <c r="F76" s="127" t="s">
        <v>150</v>
      </c>
      <c r="G76" s="316"/>
      <c r="H76" s="127" t="s">
        <v>415</v>
      </c>
      <c r="I76" s="316"/>
      <c r="J76" s="144" t="s">
        <v>147</v>
      </c>
      <c r="K76" s="316"/>
      <c r="L76" s="317" t="s">
        <v>144</v>
      </c>
      <c r="M76" s="455"/>
      <c r="N76" s="456"/>
      <c r="O76" s="112"/>
      <c r="P76" s="112"/>
      <c r="Q76" s="114"/>
      <c r="R76" s="112"/>
      <c r="S76" s="112"/>
      <c r="T76" s="112"/>
      <c r="U76" s="113"/>
      <c r="V76" s="112"/>
      <c r="W76" s="112"/>
      <c r="X76" s="112"/>
      <c r="Y76" s="141"/>
      <c r="Z76" s="141"/>
      <c r="AA76" s="148"/>
      <c r="AB76" s="141"/>
      <c r="AC76" s="141"/>
      <c r="AD76" s="141"/>
      <c r="AE76" s="141"/>
    </row>
    <row r="77" spans="1:31" ht="33" customHeight="1" x14ac:dyDescent="0.25">
      <c r="A77" s="141"/>
      <c r="B77" s="518"/>
      <c r="C77" s="289"/>
      <c r="D77" s="108" t="s">
        <v>153</v>
      </c>
      <c r="E77" s="316"/>
      <c r="F77" s="127" t="s">
        <v>154</v>
      </c>
      <c r="G77" s="316"/>
      <c r="H77" s="127" t="s">
        <v>474</v>
      </c>
      <c r="I77" s="316"/>
      <c r="J77" s="317" t="s">
        <v>151</v>
      </c>
      <c r="K77" s="316"/>
      <c r="L77" s="144" t="s">
        <v>148</v>
      </c>
      <c r="M77" s="455"/>
      <c r="N77" s="456"/>
      <c r="O77" s="112"/>
      <c r="P77" s="112"/>
      <c r="Q77" s="114"/>
      <c r="R77" s="112"/>
      <c r="S77" s="112"/>
      <c r="T77" s="112"/>
      <c r="U77" s="113"/>
      <c r="V77" s="112"/>
      <c r="W77" s="112"/>
      <c r="X77" s="112"/>
      <c r="Y77" s="141"/>
      <c r="Z77" s="141"/>
      <c r="AA77" s="18"/>
      <c r="AB77" s="141"/>
      <c r="AC77" s="141"/>
      <c r="AD77" s="141"/>
      <c r="AE77" s="141"/>
    </row>
    <row r="78" spans="1:31" ht="38.25" x14ac:dyDescent="0.25">
      <c r="A78" s="141"/>
      <c r="B78" s="518"/>
      <c r="C78" s="289"/>
      <c r="D78" s="108" t="s">
        <v>157</v>
      </c>
      <c r="E78" s="316"/>
      <c r="F78" s="127" t="s">
        <v>158</v>
      </c>
      <c r="G78" s="316"/>
      <c r="H78" s="127" t="s">
        <v>416</v>
      </c>
      <c r="I78" s="316"/>
      <c r="J78" s="144" t="s">
        <v>155</v>
      </c>
      <c r="K78" s="316"/>
      <c r="L78" s="317" t="s">
        <v>152</v>
      </c>
      <c r="M78" s="455"/>
      <c r="N78" s="456"/>
      <c r="O78" s="112"/>
      <c r="P78" s="112"/>
      <c r="Q78" s="114"/>
      <c r="R78" s="112"/>
      <c r="S78" s="112"/>
      <c r="T78" s="112"/>
      <c r="U78" s="113"/>
      <c r="V78" s="112"/>
      <c r="W78" s="112"/>
      <c r="X78" s="112"/>
      <c r="Y78" s="141"/>
      <c r="Z78" s="110"/>
      <c r="AA78" s="18"/>
      <c r="AB78" s="141"/>
      <c r="AC78" s="141"/>
      <c r="AD78" s="141"/>
      <c r="AE78" s="141"/>
    </row>
    <row r="79" spans="1:31" ht="33" customHeight="1" x14ac:dyDescent="0.25">
      <c r="A79" s="141"/>
      <c r="B79" s="518"/>
      <c r="C79" s="289"/>
      <c r="D79" s="108" t="s">
        <v>161</v>
      </c>
      <c r="E79" s="316"/>
      <c r="F79" s="127" t="s">
        <v>162</v>
      </c>
      <c r="G79" s="316"/>
      <c r="H79" s="127" t="s">
        <v>163</v>
      </c>
      <c r="I79" s="316"/>
      <c r="J79" s="317" t="s">
        <v>159</v>
      </c>
      <c r="K79" s="316"/>
      <c r="L79" s="144" t="s">
        <v>156</v>
      </c>
      <c r="M79" s="455"/>
      <c r="N79" s="456"/>
      <c r="O79" s="112"/>
      <c r="P79" s="112"/>
      <c r="Q79" s="114"/>
      <c r="R79" s="112"/>
      <c r="S79" s="112"/>
      <c r="T79" s="112"/>
      <c r="U79" s="113"/>
      <c r="V79" s="112"/>
      <c r="W79" s="112"/>
      <c r="X79" s="112"/>
      <c r="Y79" s="141"/>
      <c r="Z79" s="110"/>
      <c r="AA79" s="18"/>
      <c r="AB79" s="141"/>
      <c r="AC79" s="141"/>
      <c r="AD79" s="141"/>
      <c r="AE79" s="141"/>
    </row>
    <row r="80" spans="1:31" ht="33" customHeight="1" thickBot="1" x14ac:dyDescent="0.3">
      <c r="A80" s="141"/>
      <c r="B80" s="518"/>
      <c r="C80" s="291"/>
      <c r="D80" s="149" t="s">
        <v>166</v>
      </c>
      <c r="E80" s="290"/>
      <c r="F80" s="149" t="s">
        <v>171</v>
      </c>
      <c r="G80" s="290"/>
      <c r="H80" s="149" t="s">
        <v>167</v>
      </c>
      <c r="I80" s="290"/>
      <c r="J80" s="150" t="s">
        <v>164</v>
      </c>
      <c r="K80" s="290"/>
      <c r="L80" s="151" t="s">
        <v>160</v>
      </c>
      <c r="M80" s="457"/>
      <c r="N80" s="458"/>
      <c r="O80" s="112"/>
      <c r="P80" s="418" t="s">
        <v>232</v>
      </c>
      <c r="Q80" s="418"/>
      <c r="R80" s="418"/>
      <c r="S80" s="418"/>
      <c r="T80" s="112"/>
      <c r="U80" s="113"/>
      <c r="V80" s="112"/>
      <c r="W80" s="112"/>
      <c r="X80" s="112"/>
      <c r="Y80" s="141"/>
      <c r="Z80" s="110"/>
      <c r="AA80" s="18"/>
      <c r="AB80" s="141"/>
      <c r="AC80" s="141"/>
      <c r="AD80" s="141"/>
      <c r="AE80" s="141"/>
    </row>
    <row r="81" spans="2:27" ht="65.650000000000006" customHeight="1" thickBot="1" x14ac:dyDescent="0.3">
      <c r="B81" s="152" t="s">
        <v>400</v>
      </c>
      <c r="C81" s="528" t="s">
        <v>433</v>
      </c>
      <c r="D81" s="529"/>
      <c r="E81" s="529"/>
      <c r="F81" s="529"/>
      <c r="G81" s="529"/>
      <c r="H81" s="529"/>
      <c r="I81" s="529"/>
      <c r="J81" s="529"/>
      <c r="K81" s="529"/>
      <c r="L81" s="530"/>
      <c r="M81" s="531"/>
      <c r="N81" s="532"/>
      <c r="O81" s="93"/>
      <c r="P81" s="94" t="s">
        <v>209</v>
      </c>
      <c r="Q81" s="95" t="s">
        <v>212</v>
      </c>
      <c r="R81" s="96" t="str">
        <f>IF(M81="Sí","ALT","BÀSIC")</f>
        <v>BÀSIC</v>
      </c>
      <c r="S81" s="97">
        <f>IF(R81="ALT",3,IF(R81="MITJÀ",2,IF(R81="BÀSIC",1,"")))</f>
        <v>1</v>
      </c>
      <c r="X81" s="104"/>
      <c r="AA81" s="18"/>
    </row>
    <row r="82" spans="2:27" ht="62.65" customHeight="1" thickBot="1" x14ac:dyDescent="0.3">
      <c r="B82" s="313" t="s">
        <v>401</v>
      </c>
      <c r="C82" s="430" t="s">
        <v>434</v>
      </c>
      <c r="D82" s="431"/>
      <c r="E82" s="431"/>
      <c r="F82" s="431"/>
      <c r="G82" s="431"/>
      <c r="H82" s="431"/>
      <c r="I82" s="431"/>
      <c r="J82" s="431"/>
      <c r="K82" s="431"/>
      <c r="L82" s="498"/>
      <c r="M82" s="499"/>
      <c r="N82" s="500"/>
      <c r="O82" s="93"/>
      <c r="P82" s="94" t="s">
        <v>210</v>
      </c>
      <c r="Q82" s="95" t="s">
        <v>213</v>
      </c>
      <c r="R82" s="96" t="str">
        <f>IF(M82="Sí","ALT","BÀSIC")</f>
        <v>BÀSIC</v>
      </c>
      <c r="S82" s="97">
        <f>IF(R82="ALT",3,IF(R82="MITJÀ",2,IF(R82="BÀSIC",1,"")))</f>
        <v>1</v>
      </c>
      <c r="X82" s="104"/>
      <c r="Y82" s="19"/>
      <c r="AA82" s="18"/>
    </row>
    <row r="83" spans="2:27" ht="68.650000000000006" customHeight="1" thickBot="1" x14ac:dyDescent="0.3">
      <c r="B83" s="313" t="s">
        <v>402</v>
      </c>
      <c r="C83" s="430" t="s">
        <v>435</v>
      </c>
      <c r="D83" s="431"/>
      <c r="E83" s="431"/>
      <c r="F83" s="431"/>
      <c r="G83" s="431"/>
      <c r="H83" s="431"/>
      <c r="I83" s="431"/>
      <c r="J83" s="431"/>
      <c r="K83" s="431"/>
      <c r="L83" s="498"/>
      <c r="M83" s="533"/>
      <c r="N83" s="534"/>
      <c r="O83" s="93"/>
      <c r="P83" s="94" t="s">
        <v>208</v>
      </c>
      <c r="Q83" s="95" t="s">
        <v>231</v>
      </c>
      <c r="R83" s="153"/>
      <c r="S83" s="97">
        <f>S68</f>
        <v>1</v>
      </c>
      <c r="T83" s="87"/>
      <c r="U83" s="154"/>
      <c r="V83" s="87"/>
      <c r="W83" s="87"/>
      <c r="X83" s="87"/>
    </row>
    <row r="84" spans="2:27" ht="68.650000000000006" customHeight="1" thickBot="1" x14ac:dyDescent="0.3">
      <c r="B84" s="152" t="s">
        <v>403</v>
      </c>
      <c r="C84" s="430" t="s">
        <v>436</v>
      </c>
      <c r="D84" s="431"/>
      <c r="E84" s="431"/>
      <c r="F84" s="431"/>
      <c r="G84" s="431"/>
      <c r="H84" s="431"/>
      <c r="I84" s="431"/>
      <c r="J84" s="431"/>
      <c r="K84" s="431"/>
      <c r="L84" s="498"/>
      <c r="M84" s="499"/>
      <c r="N84" s="500"/>
      <c r="O84" s="93"/>
      <c r="P84" s="94" t="s">
        <v>211</v>
      </c>
      <c r="Q84" s="95" t="s">
        <v>214</v>
      </c>
      <c r="R84" s="96" t="str">
        <f>IF(M84="Sí","ALT","BÀSIC")</f>
        <v>BÀSIC</v>
      </c>
      <c r="S84" s="97">
        <f>IF(R84="ALT",3,IF(R84="MITJÀ",2,IF(R84="BÀSIC",1,"")))</f>
        <v>1</v>
      </c>
      <c r="X84" s="87"/>
    </row>
    <row r="85" spans="2:27" ht="15.75" thickBot="1" x14ac:dyDescent="0.3">
      <c r="B85" s="85"/>
      <c r="C85" s="76"/>
      <c r="D85" s="85"/>
      <c r="E85" s="76"/>
      <c r="F85" s="85"/>
      <c r="G85" s="76"/>
      <c r="H85" s="85"/>
      <c r="I85" s="76"/>
      <c r="J85" s="85"/>
      <c r="K85" s="76"/>
      <c r="L85" s="85"/>
      <c r="M85" s="76"/>
      <c r="N85" s="85"/>
      <c r="O85" s="85"/>
      <c r="P85" s="85"/>
      <c r="R85" s="86"/>
      <c r="S85" s="87"/>
      <c r="T85" s="85"/>
      <c r="U85" s="88"/>
      <c r="V85" s="85"/>
      <c r="W85" s="85"/>
      <c r="X85" s="85"/>
      <c r="AA85" s="18"/>
    </row>
    <row r="86" spans="2:27" ht="25.9" customHeight="1" thickBot="1" x14ac:dyDescent="0.3">
      <c r="B86" s="398" t="s">
        <v>175</v>
      </c>
      <c r="C86" s="399"/>
      <c r="D86" s="399"/>
      <c r="E86" s="399"/>
      <c r="F86" s="399"/>
      <c r="G86" s="399"/>
      <c r="H86" s="399"/>
      <c r="I86" s="399"/>
      <c r="J86" s="399"/>
      <c r="K86" s="399"/>
      <c r="L86" s="399"/>
      <c r="M86" s="399"/>
      <c r="N86" s="400"/>
      <c r="O86" s="72"/>
      <c r="P86" s="72"/>
      <c r="Q86" s="72"/>
      <c r="R86" s="73"/>
      <c r="S86" s="73"/>
      <c r="T86" s="72"/>
      <c r="U86" s="131"/>
      <c r="V86" s="72"/>
      <c r="W86" s="72"/>
      <c r="X86" s="72"/>
      <c r="AA86" s="18"/>
    </row>
    <row r="87" spans="2:27" ht="33" customHeight="1" x14ac:dyDescent="0.25">
      <c r="B87" s="501" t="s">
        <v>404</v>
      </c>
      <c r="C87" s="443" t="s">
        <v>437</v>
      </c>
      <c r="D87" s="444"/>
      <c r="E87" s="444"/>
      <c r="F87" s="444"/>
      <c r="G87" s="444"/>
      <c r="H87" s="444"/>
      <c r="I87" s="444"/>
      <c r="J87" s="444"/>
      <c r="K87" s="444"/>
      <c r="L87" s="444"/>
      <c r="M87" s="444"/>
      <c r="N87" s="445"/>
      <c r="O87" s="104"/>
      <c r="X87" s="104"/>
      <c r="Y87" s="19">
        <f>COUNTIF(G88:G91,"X")+COUNTIF(I88:I91,"X")+COUNTIF(K88:K91,"X")+COUNTIF(C88:C91,"X")+COUNTIF(E88:E91,"X")</f>
        <v>0</v>
      </c>
      <c r="Z87" s="12" t="s">
        <v>176</v>
      </c>
      <c r="AA87" s="18"/>
    </row>
    <row r="88" spans="2:27" ht="15" customHeight="1" x14ac:dyDescent="0.25">
      <c r="B88" s="502"/>
      <c r="C88" s="316"/>
      <c r="D88" s="155" t="s">
        <v>177</v>
      </c>
      <c r="E88" s="316"/>
      <c r="F88" s="155" t="s">
        <v>178</v>
      </c>
      <c r="G88" s="316"/>
      <c r="H88" s="156" t="s">
        <v>179</v>
      </c>
      <c r="I88" s="316"/>
      <c r="J88" s="156" t="s">
        <v>516</v>
      </c>
      <c r="K88" s="316"/>
      <c r="L88" s="504" t="s">
        <v>180</v>
      </c>
      <c r="M88" s="504"/>
      <c r="N88" s="505"/>
      <c r="O88" s="104"/>
      <c r="P88" s="104"/>
      <c r="Q88" s="72"/>
      <c r="R88" s="104"/>
      <c r="S88" s="104"/>
      <c r="T88" s="104"/>
      <c r="U88" s="130"/>
      <c r="V88" s="104"/>
      <c r="W88" s="104"/>
      <c r="X88" s="104"/>
      <c r="AA88" s="18"/>
    </row>
    <row r="89" spans="2:27" ht="15" customHeight="1" x14ac:dyDescent="0.25">
      <c r="B89" s="502"/>
      <c r="C89" s="316"/>
      <c r="D89" s="156" t="s">
        <v>181</v>
      </c>
      <c r="E89" s="316"/>
      <c r="F89" s="156" t="s">
        <v>182</v>
      </c>
      <c r="G89" s="316"/>
      <c r="H89" s="155" t="s">
        <v>183</v>
      </c>
      <c r="I89" s="316"/>
      <c r="J89" s="155" t="s">
        <v>184</v>
      </c>
      <c r="K89" s="316"/>
      <c r="L89" s="506" t="s">
        <v>185</v>
      </c>
      <c r="M89" s="506"/>
      <c r="N89" s="507"/>
      <c r="O89" s="157"/>
      <c r="P89" s="104"/>
      <c r="Q89" s="72"/>
      <c r="R89" s="104"/>
      <c r="S89" s="104"/>
      <c r="T89" s="104"/>
      <c r="U89" s="130"/>
      <c r="V89" s="104"/>
      <c r="W89" s="104"/>
      <c r="X89" s="104"/>
      <c r="AA89" s="18"/>
    </row>
    <row r="90" spans="2:27" ht="15.75" customHeight="1" x14ac:dyDescent="0.25">
      <c r="B90" s="502"/>
      <c r="C90" s="316"/>
      <c r="D90" s="156" t="s">
        <v>186</v>
      </c>
      <c r="E90" s="316"/>
      <c r="F90" s="155" t="s">
        <v>187</v>
      </c>
      <c r="G90" s="316"/>
      <c r="H90" s="155" t="s">
        <v>188</v>
      </c>
      <c r="I90" s="316"/>
      <c r="J90" s="156" t="s">
        <v>189</v>
      </c>
      <c r="K90" s="316"/>
      <c r="L90" s="508" t="s">
        <v>438</v>
      </c>
      <c r="M90" s="508"/>
      <c r="N90" s="324"/>
      <c r="O90" s="104"/>
      <c r="P90" s="104"/>
      <c r="Q90" s="72"/>
      <c r="R90" s="104"/>
      <c r="S90" s="104"/>
      <c r="T90" s="104"/>
      <c r="U90" s="130"/>
      <c r="V90" s="104"/>
      <c r="W90" s="104"/>
      <c r="X90" s="104"/>
      <c r="AA90" s="18"/>
    </row>
    <row r="91" spans="2:27" ht="15.75" customHeight="1" thickBot="1" x14ac:dyDescent="0.3">
      <c r="B91" s="502"/>
      <c r="C91" s="509"/>
      <c r="D91" s="510"/>
      <c r="E91" s="510"/>
      <c r="F91" s="510"/>
      <c r="G91" s="510"/>
      <c r="H91" s="510"/>
      <c r="I91" s="510"/>
      <c r="J91" s="511"/>
      <c r="K91" s="290"/>
      <c r="L91" s="524" t="s">
        <v>439</v>
      </c>
      <c r="M91" s="524"/>
      <c r="N91" s="315"/>
      <c r="O91" s="104"/>
      <c r="P91" s="104"/>
      <c r="Q91" s="72"/>
      <c r="R91" s="104"/>
      <c r="S91" s="104"/>
      <c r="T91" s="104"/>
      <c r="U91" s="130"/>
      <c r="V91" s="104"/>
      <c r="W91" s="104"/>
      <c r="X91" s="104"/>
      <c r="AA91" s="18"/>
    </row>
    <row r="92" spans="2:27" ht="33" customHeight="1" x14ac:dyDescent="0.25">
      <c r="B92" s="502"/>
      <c r="C92" s="371" t="s">
        <v>440</v>
      </c>
      <c r="D92" s="372"/>
      <c r="E92" s="372"/>
      <c r="F92" s="372"/>
      <c r="G92" s="372"/>
      <c r="H92" s="372"/>
      <c r="I92" s="372"/>
      <c r="J92" s="372"/>
      <c r="K92" s="372"/>
      <c r="L92" s="372"/>
      <c r="M92" s="372"/>
      <c r="N92" s="525"/>
      <c r="O92" s="72"/>
      <c r="P92" s="413" t="s">
        <v>232</v>
      </c>
      <c r="Q92" s="413"/>
      <c r="R92" s="413"/>
      <c r="S92" s="413"/>
      <c r="X92" s="104"/>
      <c r="Y92" s="19">
        <f>COUNTIF(I94:I95,"X")+COUNTIF(C93:C95,"X")+COUNTIF(E93:E95,"X")+COUNTIF(K94:K95,"X")+COUNTIF(M94:M95,"X")+COUNTIF(G93:G95,"X")</f>
        <v>0</v>
      </c>
      <c r="Z92" s="12" t="s">
        <v>190</v>
      </c>
      <c r="AA92" s="18"/>
    </row>
    <row r="93" spans="2:27" ht="41.25" customHeight="1" x14ac:dyDescent="0.25">
      <c r="B93" s="502"/>
      <c r="C93" s="289"/>
      <c r="D93" s="122" t="s">
        <v>191</v>
      </c>
      <c r="E93" s="316"/>
      <c r="F93" s="133" t="s">
        <v>192</v>
      </c>
      <c r="G93" s="316"/>
      <c r="H93" s="158" t="s">
        <v>505</v>
      </c>
      <c r="I93" s="526" t="s">
        <v>193</v>
      </c>
      <c r="J93" s="526"/>
      <c r="K93" s="526"/>
      <c r="L93" s="526"/>
      <c r="M93" s="526"/>
      <c r="N93" s="527"/>
      <c r="O93" s="180"/>
      <c r="P93" s="94" t="s">
        <v>215</v>
      </c>
      <c r="Q93" s="95" t="s">
        <v>216</v>
      </c>
      <c r="R93" s="96" t="str">
        <f>IF(COUNTIF(C93:M95,"X")&gt;0,"ALT",IF(OR(C90="X",G90="X",I89="X",I90="X",C88="X"),"MITJÀ","BÀSIC"))</f>
        <v>BÀSIC</v>
      </c>
      <c r="S93" s="97">
        <f>IF(R93="ALT",3,IF(R93="MITJÀ",2,IF(R93="BÀSIC",1,"")))</f>
        <v>1</v>
      </c>
      <c r="T93" s="104"/>
      <c r="U93" s="130"/>
      <c r="V93" s="104"/>
      <c r="W93" s="104"/>
      <c r="X93" s="104"/>
      <c r="AA93" s="18"/>
    </row>
    <row r="94" spans="2:27" ht="41.25" customHeight="1" x14ac:dyDescent="0.25">
      <c r="B94" s="502"/>
      <c r="C94" s="289"/>
      <c r="D94" s="108" t="s">
        <v>418</v>
      </c>
      <c r="E94" s="316"/>
      <c r="F94" s="319" t="s">
        <v>194</v>
      </c>
      <c r="G94" s="325"/>
      <c r="H94" s="159" t="s">
        <v>195</v>
      </c>
      <c r="I94" s="316"/>
      <c r="J94" s="323"/>
      <c r="K94" s="316"/>
      <c r="L94" s="281"/>
      <c r="M94" s="316"/>
      <c r="N94" s="324"/>
      <c r="O94" s="160"/>
      <c r="P94" s="104"/>
      <c r="Q94" s="72"/>
      <c r="R94" s="104"/>
      <c r="S94" s="73"/>
      <c r="T94" s="104"/>
      <c r="U94" s="130"/>
      <c r="V94" s="104"/>
      <c r="W94" s="104"/>
      <c r="X94" s="104"/>
      <c r="AA94" s="18"/>
    </row>
    <row r="95" spans="2:27" ht="41.25" customHeight="1" thickBot="1" x14ac:dyDescent="0.3">
      <c r="B95" s="503"/>
      <c r="C95" s="291"/>
      <c r="D95" s="161" t="s">
        <v>509</v>
      </c>
      <c r="E95" s="290"/>
      <c r="F95" s="162" t="s">
        <v>196</v>
      </c>
      <c r="G95" s="459"/>
      <c r="H95" s="460"/>
      <c r="I95" s="290"/>
      <c r="J95" s="314"/>
      <c r="K95" s="290"/>
      <c r="L95" s="314"/>
      <c r="M95" s="290"/>
      <c r="N95" s="292"/>
      <c r="O95" s="160"/>
      <c r="P95" s="104"/>
      <c r="Q95" s="72"/>
      <c r="R95" s="104"/>
      <c r="S95" s="104"/>
      <c r="T95" s="104"/>
      <c r="U95" s="130"/>
      <c r="V95" s="104"/>
      <c r="W95" s="104"/>
      <c r="X95" s="104"/>
      <c r="AA95" s="18"/>
    </row>
    <row r="96" spans="2:27" s="11" customFormat="1" ht="16.5" customHeight="1" thickBot="1" x14ac:dyDescent="0.3">
      <c r="B96" s="163"/>
      <c r="C96" s="163"/>
      <c r="D96" s="163"/>
      <c r="E96" s="163"/>
      <c r="F96" s="163"/>
      <c r="G96" s="163"/>
      <c r="H96" s="163"/>
      <c r="I96" s="163"/>
      <c r="J96" s="163"/>
      <c r="K96" s="163"/>
      <c r="L96" s="163"/>
      <c r="M96" s="163"/>
      <c r="N96" s="163"/>
      <c r="O96" s="170"/>
      <c r="P96" s="130"/>
      <c r="Q96" s="131"/>
      <c r="R96" s="130"/>
      <c r="S96" s="130"/>
      <c r="T96" s="130"/>
      <c r="U96" s="130"/>
      <c r="V96" s="130"/>
      <c r="W96" s="130"/>
      <c r="X96" s="130"/>
      <c r="AA96" s="20"/>
    </row>
    <row r="97" spans="2:28" s="11" customFormat="1" ht="25.9" customHeight="1" thickBot="1" x14ac:dyDescent="0.3">
      <c r="B97" s="398" t="s">
        <v>342</v>
      </c>
      <c r="C97" s="399"/>
      <c r="D97" s="399"/>
      <c r="E97" s="399"/>
      <c r="F97" s="399"/>
      <c r="G97" s="399"/>
      <c r="H97" s="399"/>
      <c r="I97" s="399"/>
      <c r="J97" s="399"/>
      <c r="K97" s="399"/>
      <c r="L97" s="399"/>
      <c r="M97" s="399"/>
      <c r="N97" s="400"/>
      <c r="O97" s="170"/>
      <c r="P97" s="130"/>
      <c r="Q97" s="131"/>
      <c r="R97" s="130"/>
      <c r="S97" s="130"/>
      <c r="T97" s="130"/>
      <c r="U97" s="130"/>
      <c r="V97" s="130"/>
      <c r="W97" s="130"/>
      <c r="X97" s="130"/>
      <c r="AA97" s="20"/>
    </row>
    <row r="98" spans="2:28" s="11" customFormat="1" ht="51.4" customHeight="1" x14ac:dyDescent="0.25">
      <c r="B98" s="519" t="s">
        <v>343</v>
      </c>
      <c r="C98" s="443" t="s">
        <v>441</v>
      </c>
      <c r="D98" s="444"/>
      <c r="E98" s="444"/>
      <c r="F98" s="444"/>
      <c r="G98" s="444"/>
      <c r="H98" s="444"/>
      <c r="I98" s="444"/>
      <c r="J98" s="444"/>
      <c r="K98" s="444"/>
      <c r="L98" s="466" t="s">
        <v>442</v>
      </c>
      <c r="M98" s="467"/>
      <c r="N98" s="321">
        <v>10</v>
      </c>
      <c r="O98" s="170"/>
      <c r="P98" s="130"/>
      <c r="Q98" s="131"/>
      <c r="R98" s="130"/>
      <c r="S98" s="130"/>
      <c r="T98" s="130"/>
      <c r="U98" s="130"/>
      <c r="V98" s="130"/>
      <c r="W98" s="130"/>
      <c r="X98" s="130"/>
      <c r="AA98" s="20"/>
    </row>
    <row r="99" spans="2:28" s="11" customFormat="1" ht="62.65" customHeight="1" x14ac:dyDescent="0.25">
      <c r="B99" s="520"/>
      <c r="C99" s="441" t="s">
        <v>344</v>
      </c>
      <c r="D99" s="439"/>
      <c r="E99" s="442" t="s">
        <v>345</v>
      </c>
      <c r="F99" s="439"/>
      <c r="G99" s="442" t="s">
        <v>346</v>
      </c>
      <c r="H99" s="439"/>
      <c r="I99" s="442" t="s">
        <v>347</v>
      </c>
      <c r="J99" s="441"/>
      <c r="K99" s="441"/>
      <c r="L99" s="441"/>
      <c r="M99" s="441"/>
      <c r="N99" s="484"/>
      <c r="O99" s="170"/>
      <c r="P99" s="130"/>
      <c r="Q99" s="131"/>
      <c r="R99" s="130"/>
      <c r="S99" s="130"/>
      <c r="T99" s="130"/>
      <c r="U99" s="130"/>
      <c r="V99" s="130"/>
      <c r="W99" s="130"/>
      <c r="X99" s="130"/>
      <c r="AA99" s="20"/>
    </row>
    <row r="100" spans="2:28" s="11" customFormat="1" ht="16.5" customHeight="1" x14ac:dyDescent="0.25">
      <c r="B100" s="520"/>
      <c r="C100" s="171">
        <v>1</v>
      </c>
      <c r="D100" s="322"/>
      <c r="E100" s="461" t="str">
        <f>IF($D100="Paper","N/A","")</f>
        <v/>
      </c>
      <c r="F100" s="654"/>
      <c r="G100" s="461"/>
      <c r="H100" s="654"/>
      <c r="I100" s="461"/>
      <c r="J100" s="462"/>
      <c r="K100" s="462"/>
      <c r="L100" s="462"/>
      <c r="M100" s="462"/>
      <c r="N100" s="463"/>
      <c r="O100" s="170"/>
      <c r="P100" s="130"/>
      <c r="Q100" s="131"/>
      <c r="R100" s="130"/>
      <c r="S100" s="130"/>
      <c r="T100" s="130"/>
      <c r="U100" s="130"/>
      <c r="V100" s="130"/>
      <c r="W100" s="130"/>
      <c r="X100" s="130"/>
      <c r="Y100" s="11" t="s">
        <v>348</v>
      </c>
      <c r="AA100" s="20"/>
      <c r="AB100" s="11" t="s">
        <v>349</v>
      </c>
    </row>
    <row r="101" spans="2:28" s="11" customFormat="1" ht="16.5" customHeight="1" x14ac:dyDescent="0.25">
      <c r="B101" s="520"/>
      <c r="C101" s="171">
        <v>2</v>
      </c>
      <c r="D101" s="322"/>
      <c r="E101" s="461" t="str">
        <f t="shared" ref="E101:E164" si="0">IF($D101="Paper","N/A","")</f>
        <v/>
      </c>
      <c r="F101" s="654"/>
      <c r="G101" s="461"/>
      <c r="H101" s="654"/>
      <c r="I101" s="461"/>
      <c r="J101" s="462"/>
      <c r="K101" s="462"/>
      <c r="L101" s="462"/>
      <c r="M101" s="462"/>
      <c r="N101" s="463"/>
      <c r="O101" s="170"/>
      <c r="P101" s="130"/>
      <c r="Q101" s="131"/>
      <c r="R101" s="130"/>
      <c r="S101" s="130"/>
      <c r="T101" s="130"/>
      <c r="U101" s="130"/>
      <c r="V101" s="130"/>
      <c r="W101" s="130"/>
      <c r="X101" s="130"/>
      <c r="Y101" s="11" t="s">
        <v>350</v>
      </c>
      <c r="AA101" s="20"/>
      <c r="AB101" s="11" t="s">
        <v>351</v>
      </c>
    </row>
    <row r="102" spans="2:28" s="11" customFormat="1" ht="16.5" customHeight="1" x14ac:dyDescent="0.25">
      <c r="B102" s="520"/>
      <c r="C102" s="171">
        <v>3</v>
      </c>
      <c r="D102" s="322"/>
      <c r="E102" s="461" t="str">
        <f t="shared" si="0"/>
        <v/>
      </c>
      <c r="F102" s="654"/>
      <c r="G102" s="461"/>
      <c r="H102" s="654"/>
      <c r="I102" s="461"/>
      <c r="J102" s="462"/>
      <c r="K102" s="462"/>
      <c r="L102" s="462"/>
      <c r="M102" s="462"/>
      <c r="N102" s="463"/>
      <c r="O102" s="170"/>
      <c r="P102" s="130"/>
      <c r="Q102" s="131"/>
      <c r="R102" s="130"/>
      <c r="S102" s="130"/>
      <c r="T102" s="130"/>
      <c r="U102" s="130"/>
      <c r="V102" s="130"/>
      <c r="W102" s="130"/>
      <c r="X102" s="130"/>
      <c r="Y102" s="11" t="s">
        <v>352</v>
      </c>
      <c r="AA102" s="20"/>
      <c r="AB102" s="11" t="s">
        <v>384</v>
      </c>
    </row>
    <row r="103" spans="2:28" s="11" customFormat="1" ht="16.5" customHeight="1" x14ac:dyDescent="0.25">
      <c r="B103" s="520"/>
      <c r="C103" s="171">
        <v>4</v>
      </c>
      <c r="D103" s="322"/>
      <c r="E103" s="461" t="str">
        <f t="shared" si="0"/>
        <v/>
      </c>
      <c r="F103" s="654"/>
      <c r="G103" s="461"/>
      <c r="H103" s="654"/>
      <c r="I103" s="461"/>
      <c r="J103" s="462"/>
      <c r="K103" s="462"/>
      <c r="L103" s="462"/>
      <c r="M103" s="462"/>
      <c r="N103" s="463"/>
      <c r="O103" s="170"/>
      <c r="P103" s="130"/>
      <c r="Q103" s="131"/>
      <c r="R103" s="130"/>
      <c r="S103" s="130"/>
      <c r="T103" s="130"/>
      <c r="U103" s="130"/>
      <c r="V103" s="130"/>
      <c r="W103" s="130"/>
      <c r="X103" s="130"/>
      <c r="AA103" s="20"/>
    </row>
    <row r="104" spans="2:28" s="11" customFormat="1" ht="16.5" customHeight="1" x14ac:dyDescent="0.25">
      <c r="B104" s="520"/>
      <c r="C104" s="171">
        <v>5</v>
      </c>
      <c r="D104" s="322"/>
      <c r="E104" s="461" t="str">
        <f t="shared" si="0"/>
        <v/>
      </c>
      <c r="F104" s="654"/>
      <c r="G104" s="461"/>
      <c r="H104" s="654"/>
      <c r="I104" s="461"/>
      <c r="J104" s="462"/>
      <c r="K104" s="462"/>
      <c r="L104" s="462"/>
      <c r="M104" s="462"/>
      <c r="N104" s="463"/>
      <c r="O104" s="170"/>
      <c r="P104" s="130"/>
      <c r="Q104" s="131"/>
      <c r="R104" s="130"/>
      <c r="S104" s="130"/>
      <c r="T104" s="130"/>
      <c r="U104" s="130"/>
      <c r="V104" s="130"/>
      <c r="W104" s="130"/>
      <c r="X104" s="130"/>
      <c r="AA104" s="20"/>
    </row>
    <row r="105" spans="2:28" s="11" customFormat="1" ht="16.5" customHeight="1" x14ac:dyDescent="0.25">
      <c r="B105" s="520"/>
      <c r="C105" s="171">
        <v>6</v>
      </c>
      <c r="D105" s="322"/>
      <c r="E105" s="461" t="str">
        <f t="shared" si="0"/>
        <v/>
      </c>
      <c r="F105" s="654"/>
      <c r="G105" s="461"/>
      <c r="H105" s="654"/>
      <c r="I105" s="461"/>
      <c r="J105" s="462"/>
      <c r="K105" s="462"/>
      <c r="L105" s="462"/>
      <c r="M105" s="462"/>
      <c r="N105" s="463"/>
      <c r="O105" s="170"/>
      <c r="P105" s="130"/>
      <c r="Q105" s="131"/>
      <c r="R105" s="130"/>
      <c r="S105" s="130"/>
      <c r="T105" s="130"/>
      <c r="U105" s="130"/>
      <c r="V105" s="130"/>
      <c r="W105" s="130"/>
      <c r="X105" s="130"/>
      <c r="AA105" s="20"/>
    </row>
    <row r="106" spans="2:28" s="11" customFormat="1" ht="16.5" customHeight="1" x14ac:dyDescent="0.25">
      <c r="B106" s="520"/>
      <c r="C106" s="171">
        <v>7</v>
      </c>
      <c r="D106" s="322"/>
      <c r="E106" s="461" t="str">
        <f t="shared" si="0"/>
        <v/>
      </c>
      <c r="F106" s="654"/>
      <c r="G106" s="461"/>
      <c r="H106" s="654"/>
      <c r="I106" s="461"/>
      <c r="J106" s="462"/>
      <c r="K106" s="462"/>
      <c r="L106" s="462"/>
      <c r="M106" s="462"/>
      <c r="N106" s="463"/>
      <c r="O106" s="170"/>
      <c r="P106" s="130"/>
      <c r="Q106" s="131"/>
      <c r="R106" s="130"/>
      <c r="S106" s="130"/>
      <c r="T106" s="130"/>
      <c r="U106" s="130"/>
      <c r="V106" s="130"/>
      <c r="W106" s="130"/>
      <c r="X106" s="130"/>
      <c r="AA106" s="20"/>
    </row>
    <row r="107" spans="2:28" s="11" customFormat="1" ht="16.5" customHeight="1" x14ac:dyDescent="0.25">
      <c r="B107" s="520"/>
      <c r="C107" s="171">
        <v>8</v>
      </c>
      <c r="D107" s="322"/>
      <c r="E107" s="461" t="str">
        <f t="shared" si="0"/>
        <v/>
      </c>
      <c r="F107" s="654"/>
      <c r="G107" s="461"/>
      <c r="H107" s="654"/>
      <c r="I107" s="461"/>
      <c r="J107" s="462"/>
      <c r="K107" s="462"/>
      <c r="L107" s="462"/>
      <c r="M107" s="462"/>
      <c r="N107" s="463"/>
      <c r="O107" s="170"/>
      <c r="P107" s="130"/>
      <c r="Q107" s="131"/>
      <c r="R107" s="130"/>
      <c r="S107" s="130"/>
      <c r="T107" s="130"/>
      <c r="U107" s="130"/>
      <c r="V107" s="130"/>
      <c r="W107" s="130"/>
      <c r="X107" s="130"/>
      <c r="AA107" s="20"/>
    </row>
    <row r="108" spans="2:28" s="11" customFormat="1" ht="16.5" customHeight="1" x14ac:dyDescent="0.25">
      <c r="B108" s="520"/>
      <c r="C108" s="171">
        <v>9</v>
      </c>
      <c r="D108" s="322"/>
      <c r="E108" s="461" t="str">
        <f t="shared" si="0"/>
        <v/>
      </c>
      <c r="F108" s="654"/>
      <c r="G108" s="461"/>
      <c r="H108" s="654"/>
      <c r="I108" s="461"/>
      <c r="J108" s="462"/>
      <c r="K108" s="462"/>
      <c r="L108" s="462"/>
      <c r="M108" s="462"/>
      <c r="N108" s="463"/>
      <c r="O108" s="170"/>
      <c r="P108" s="130"/>
      <c r="Q108" s="131"/>
      <c r="R108" s="130"/>
      <c r="S108" s="130"/>
      <c r="T108" s="130"/>
      <c r="U108" s="130"/>
      <c r="V108" s="130"/>
      <c r="W108" s="130"/>
      <c r="X108" s="130"/>
      <c r="AA108" s="20"/>
    </row>
    <row r="109" spans="2:28" s="11" customFormat="1" ht="16.5" customHeight="1" thickBot="1" x14ac:dyDescent="0.3">
      <c r="B109" s="520"/>
      <c r="C109" s="171">
        <v>10</v>
      </c>
      <c r="D109" s="322"/>
      <c r="E109" s="461" t="str">
        <f t="shared" si="0"/>
        <v/>
      </c>
      <c r="F109" s="654"/>
      <c r="G109" s="461"/>
      <c r="H109" s="654"/>
      <c r="I109" s="461"/>
      <c r="J109" s="462"/>
      <c r="K109" s="462"/>
      <c r="L109" s="462"/>
      <c r="M109" s="462"/>
      <c r="N109" s="463"/>
      <c r="O109" s="170"/>
      <c r="P109" s="130"/>
      <c r="Q109" s="131"/>
      <c r="R109" s="130"/>
      <c r="S109" s="130"/>
      <c r="T109" s="130"/>
      <c r="U109" s="130"/>
      <c r="V109" s="130"/>
      <c r="W109" s="130"/>
      <c r="X109" s="130"/>
      <c r="AA109" s="20"/>
    </row>
    <row r="110" spans="2:28" s="11" customFormat="1" ht="16.5" hidden="1" customHeight="1" x14ac:dyDescent="0.25">
      <c r="B110" s="520"/>
      <c r="C110" s="171">
        <v>11</v>
      </c>
      <c r="D110" s="322"/>
      <c r="E110" s="461" t="str">
        <f t="shared" si="0"/>
        <v/>
      </c>
      <c r="F110" s="654"/>
      <c r="G110" s="461"/>
      <c r="H110" s="654"/>
      <c r="I110" s="461"/>
      <c r="J110" s="462"/>
      <c r="K110" s="462"/>
      <c r="L110" s="462"/>
      <c r="M110" s="462"/>
      <c r="N110" s="463"/>
      <c r="O110" s="170"/>
      <c r="P110" s="130"/>
      <c r="Q110" s="131"/>
      <c r="R110" s="130"/>
      <c r="S110" s="130"/>
      <c r="T110" s="130"/>
      <c r="U110" s="130"/>
      <c r="V110" s="130"/>
      <c r="W110" s="130"/>
      <c r="X110" s="130"/>
      <c r="AA110" s="20"/>
    </row>
    <row r="111" spans="2:28" s="11" customFormat="1" ht="16.5" hidden="1" customHeight="1" x14ac:dyDescent="0.25">
      <c r="B111" s="520"/>
      <c r="C111" s="171">
        <v>12</v>
      </c>
      <c r="D111" s="322"/>
      <c r="E111" s="461" t="str">
        <f t="shared" si="0"/>
        <v/>
      </c>
      <c r="F111" s="654"/>
      <c r="G111" s="461"/>
      <c r="H111" s="654"/>
      <c r="I111" s="461"/>
      <c r="J111" s="462"/>
      <c r="K111" s="462"/>
      <c r="L111" s="462"/>
      <c r="M111" s="462"/>
      <c r="N111" s="463"/>
      <c r="O111" s="170"/>
      <c r="P111" s="130"/>
      <c r="Q111" s="131"/>
      <c r="R111" s="130"/>
      <c r="S111" s="130"/>
      <c r="T111" s="130"/>
      <c r="U111" s="130"/>
      <c r="V111" s="130"/>
      <c r="W111" s="130"/>
      <c r="X111" s="130"/>
      <c r="AA111" s="20"/>
    </row>
    <row r="112" spans="2:28" s="11" customFormat="1" ht="16.5" hidden="1" customHeight="1" x14ac:dyDescent="0.25">
      <c r="B112" s="520"/>
      <c r="C112" s="171">
        <v>13</v>
      </c>
      <c r="D112" s="322"/>
      <c r="E112" s="461" t="str">
        <f t="shared" si="0"/>
        <v/>
      </c>
      <c r="F112" s="654"/>
      <c r="G112" s="461"/>
      <c r="H112" s="654"/>
      <c r="I112" s="461"/>
      <c r="J112" s="462"/>
      <c r="K112" s="462"/>
      <c r="L112" s="462"/>
      <c r="M112" s="462"/>
      <c r="N112" s="463"/>
      <c r="O112" s="170"/>
      <c r="P112" s="130"/>
      <c r="Q112" s="131"/>
      <c r="R112" s="130"/>
      <c r="S112" s="130"/>
      <c r="T112" s="130"/>
      <c r="U112" s="130"/>
      <c r="V112" s="130"/>
      <c r="W112" s="130"/>
      <c r="X112" s="130"/>
      <c r="AA112" s="20"/>
    </row>
    <row r="113" spans="2:27" s="11" customFormat="1" ht="16.5" hidden="1" customHeight="1" x14ac:dyDescent="0.25">
      <c r="B113" s="520"/>
      <c r="C113" s="171">
        <v>14</v>
      </c>
      <c r="D113" s="322"/>
      <c r="E113" s="461" t="str">
        <f t="shared" si="0"/>
        <v/>
      </c>
      <c r="F113" s="654"/>
      <c r="G113" s="461"/>
      <c r="H113" s="654"/>
      <c r="I113" s="461"/>
      <c r="J113" s="462"/>
      <c r="K113" s="462"/>
      <c r="L113" s="462"/>
      <c r="M113" s="462"/>
      <c r="N113" s="463"/>
      <c r="O113" s="170"/>
      <c r="P113" s="130"/>
      <c r="Q113" s="131"/>
      <c r="R113" s="130"/>
      <c r="S113" s="130"/>
      <c r="T113" s="130"/>
      <c r="U113" s="130"/>
      <c r="V113" s="130"/>
      <c r="W113" s="130"/>
      <c r="X113" s="130"/>
      <c r="AA113" s="20"/>
    </row>
    <row r="114" spans="2:27" s="11" customFormat="1" ht="16.5" hidden="1" customHeight="1" x14ac:dyDescent="0.25">
      <c r="B114" s="520"/>
      <c r="C114" s="171">
        <v>15</v>
      </c>
      <c r="D114" s="322"/>
      <c r="E114" s="461" t="str">
        <f t="shared" si="0"/>
        <v/>
      </c>
      <c r="F114" s="654"/>
      <c r="G114" s="461"/>
      <c r="H114" s="654"/>
      <c r="I114" s="461"/>
      <c r="J114" s="462"/>
      <c r="K114" s="462"/>
      <c r="L114" s="462"/>
      <c r="M114" s="462"/>
      <c r="N114" s="463"/>
      <c r="O114" s="170"/>
      <c r="P114" s="130"/>
      <c r="Q114" s="131"/>
      <c r="R114" s="130"/>
      <c r="S114" s="130"/>
      <c r="T114" s="130"/>
      <c r="U114" s="130"/>
      <c r="V114" s="130"/>
      <c r="W114" s="130"/>
      <c r="X114" s="130"/>
      <c r="AA114" s="20"/>
    </row>
    <row r="115" spans="2:27" s="11" customFormat="1" ht="16.5" hidden="1" customHeight="1" x14ac:dyDescent="0.25">
      <c r="B115" s="520"/>
      <c r="C115" s="171">
        <v>16</v>
      </c>
      <c r="D115" s="322"/>
      <c r="E115" s="461" t="str">
        <f t="shared" si="0"/>
        <v/>
      </c>
      <c r="F115" s="654"/>
      <c r="G115" s="461"/>
      <c r="H115" s="654"/>
      <c r="I115" s="461"/>
      <c r="J115" s="462"/>
      <c r="K115" s="462"/>
      <c r="L115" s="462"/>
      <c r="M115" s="462"/>
      <c r="N115" s="463"/>
      <c r="O115" s="170"/>
      <c r="P115" s="130"/>
      <c r="Q115" s="131"/>
      <c r="R115" s="130"/>
      <c r="S115" s="130"/>
      <c r="T115" s="130"/>
      <c r="U115" s="130"/>
      <c r="V115" s="130"/>
      <c r="W115" s="130"/>
      <c r="X115" s="130"/>
      <c r="AA115" s="20"/>
    </row>
    <row r="116" spans="2:27" s="11" customFormat="1" ht="16.5" hidden="1" customHeight="1" x14ac:dyDescent="0.25">
      <c r="B116" s="520"/>
      <c r="C116" s="171">
        <v>17</v>
      </c>
      <c r="D116" s="322"/>
      <c r="E116" s="461" t="str">
        <f t="shared" si="0"/>
        <v/>
      </c>
      <c r="F116" s="654"/>
      <c r="G116" s="461"/>
      <c r="H116" s="654"/>
      <c r="I116" s="461"/>
      <c r="J116" s="462"/>
      <c r="K116" s="462"/>
      <c r="L116" s="462"/>
      <c r="M116" s="462"/>
      <c r="N116" s="463"/>
      <c r="O116" s="170"/>
      <c r="P116" s="130"/>
      <c r="Q116" s="131"/>
      <c r="R116" s="130"/>
      <c r="S116" s="130"/>
      <c r="T116" s="130"/>
      <c r="U116" s="130"/>
      <c r="V116" s="130"/>
      <c r="W116" s="130"/>
      <c r="X116" s="130"/>
      <c r="AA116" s="20"/>
    </row>
    <row r="117" spans="2:27" s="11" customFormat="1" ht="16.5" hidden="1" customHeight="1" x14ac:dyDescent="0.25">
      <c r="B117" s="520"/>
      <c r="C117" s="171">
        <v>18</v>
      </c>
      <c r="D117" s="322"/>
      <c r="E117" s="461" t="str">
        <f t="shared" si="0"/>
        <v/>
      </c>
      <c r="F117" s="654"/>
      <c r="G117" s="461"/>
      <c r="H117" s="654"/>
      <c r="I117" s="461"/>
      <c r="J117" s="462"/>
      <c r="K117" s="462"/>
      <c r="L117" s="462"/>
      <c r="M117" s="462"/>
      <c r="N117" s="463"/>
      <c r="O117" s="170"/>
      <c r="P117" s="130"/>
      <c r="Q117" s="131"/>
      <c r="R117" s="130"/>
      <c r="S117" s="130"/>
      <c r="T117" s="130"/>
      <c r="U117" s="130"/>
      <c r="V117" s="130"/>
      <c r="W117" s="130"/>
      <c r="X117" s="130"/>
      <c r="AA117" s="20"/>
    </row>
    <row r="118" spans="2:27" s="11" customFormat="1" ht="16.5" hidden="1" customHeight="1" x14ac:dyDescent="0.25">
      <c r="B118" s="520"/>
      <c r="C118" s="171">
        <v>19</v>
      </c>
      <c r="D118" s="322"/>
      <c r="E118" s="461" t="str">
        <f t="shared" si="0"/>
        <v/>
      </c>
      <c r="F118" s="654"/>
      <c r="G118" s="461"/>
      <c r="H118" s="654"/>
      <c r="I118" s="461"/>
      <c r="J118" s="462"/>
      <c r="K118" s="462"/>
      <c r="L118" s="462"/>
      <c r="M118" s="462"/>
      <c r="N118" s="463"/>
      <c r="O118" s="170"/>
      <c r="P118" s="130"/>
      <c r="Q118" s="131"/>
      <c r="R118" s="130"/>
      <c r="S118" s="130"/>
      <c r="T118" s="130"/>
      <c r="U118" s="130"/>
      <c r="V118" s="130"/>
      <c r="W118" s="130"/>
      <c r="X118" s="130"/>
      <c r="AA118" s="20"/>
    </row>
    <row r="119" spans="2:27" s="11" customFormat="1" ht="16.5" hidden="1" customHeight="1" x14ac:dyDescent="0.25">
      <c r="B119" s="520"/>
      <c r="C119" s="171">
        <v>20</v>
      </c>
      <c r="D119" s="322"/>
      <c r="E119" s="461" t="str">
        <f t="shared" si="0"/>
        <v/>
      </c>
      <c r="F119" s="654"/>
      <c r="G119" s="461"/>
      <c r="H119" s="654"/>
      <c r="I119" s="461"/>
      <c r="J119" s="462"/>
      <c r="K119" s="462"/>
      <c r="L119" s="462"/>
      <c r="M119" s="462"/>
      <c r="N119" s="463"/>
      <c r="O119" s="170"/>
      <c r="P119" s="130"/>
      <c r="Q119" s="131"/>
      <c r="R119" s="130"/>
      <c r="S119" s="130"/>
      <c r="T119" s="130"/>
      <c r="U119" s="130"/>
      <c r="V119" s="130"/>
      <c r="W119" s="130"/>
      <c r="X119" s="130"/>
      <c r="AA119" s="20"/>
    </row>
    <row r="120" spans="2:27" s="11" customFormat="1" ht="16.5" hidden="1" customHeight="1" x14ac:dyDescent="0.25">
      <c r="B120" s="520"/>
      <c r="C120" s="171">
        <v>21</v>
      </c>
      <c r="D120" s="322"/>
      <c r="E120" s="461" t="str">
        <f t="shared" si="0"/>
        <v/>
      </c>
      <c r="F120" s="654"/>
      <c r="G120" s="461"/>
      <c r="H120" s="654"/>
      <c r="I120" s="461"/>
      <c r="J120" s="462"/>
      <c r="K120" s="462"/>
      <c r="L120" s="462"/>
      <c r="M120" s="462"/>
      <c r="N120" s="463"/>
      <c r="O120" s="170"/>
      <c r="P120" s="130"/>
      <c r="Q120" s="131"/>
      <c r="R120" s="130"/>
      <c r="S120" s="130"/>
      <c r="T120" s="130"/>
      <c r="U120" s="130"/>
      <c r="V120" s="130"/>
      <c r="W120" s="130"/>
      <c r="X120" s="130"/>
      <c r="AA120" s="20"/>
    </row>
    <row r="121" spans="2:27" s="11" customFormat="1" ht="16.5" hidden="1" customHeight="1" x14ac:dyDescent="0.25">
      <c r="B121" s="520"/>
      <c r="C121" s="171">
        <v>22</v>
      </c>
      <c r="D121" s="322"/>
      <c r="E121" s="461" t="str">
        <f t="shared" si="0"/>
        <v/>
      </c>
      <c r="F121" s="654"/>
      <c r="G121" s="461"/>
      <c r="H121" s="654"/>
      <c r="I121" s="461"/>
      <c r="J121" s="462"/>
      <c r="K121" s="462"/>
      <c r="L121" s="462"/>
      <c r="M121" s="462"/>
      <c r="N121" s="463"/>
      <c r="O121" s="170"/>
      <c r="P121" s="130"/>
      <c r="Q121" s="131"/>
      <c r="R121" s="130"/>
      <c r="S121" s="130"/>
      <c r="T121" s="130"/>
      <c r="U121" s="130"/>
      <c r="V121" s="130"/>
      <c r="W121" s="130"/>
      <c r="X121" s="130"/>
      <c r="AA121" s="20"/>
    </row>
    <row r="122" spans="2:27" s="11" customFormat="1" ht="16.5" hidden="1" customHeight="1" x14ac:dyDescent="0.25">
      <c r="B122" s="520"/>
      <c r="C122" s="171">
        <v>23</v>
      </c>
      <c r="D122" s="322"/>
      <c r="E122" s="461" t="str">
        <f t="shared" si="0"/>
        <v/>
      </c>
      <c r="F122" s="654"/>
      <c r="G122" s="461"/>
      <c r="H122" s="654"/>
      <c r="I122" s="461"/>
      <c r="J122" s="462"/>
      <c r="K122" s="462"/>
      <c r="L122" s="462"/>
      <c r="M122" s="462"/>
      <c r="N122" s="463"/>
      <c r="O122" s="170"/>
      <c r="P122" s="130"/>
      <c r="Q122" s="131"/>
      <c r="R122" s="130"/>
      <c r="S122" s="130"/>
      <c r="T122" s="130"/>
      <c r="U122" s="130"/>
      <c r="V122" s="130"/>
      <c r="W122" s="130"/>
      <c r="X122" s="130"/>
      <c r="AA122" s="20"/>
    </row>
    <row r="123" spans="2:27" s="11" customFormat="1" ht="16.5" hidden="1" customHeight="1" x14ac:dyDescent="0.25">
      <c r="B123" s="520"/>
      <c r="C123" s="171">
        <v>24</v>
      </c>
      <c r="D123" s="322"/>
      <c r="E123" s="461" t="str">
        <f t="shared" si="0"/>
        <v/>
      </c>
      <c r="F123" s="654"/>
      <c r="G123" s="461"/>
      <c r="H123" s="654"/>
      <c r="I123" s="461"/>
      <c r="J123" s="462"/>
      <c r="K123" s="462"/>
      <c r="L123" s="462"/>
      <c r="M123" s="462"/>
      <c r="N123" s="463"/>
      <c r="O123" s="170"/>
      <c r="P123" s="130"/>
      <c r="Q123" s="131"/>
      <c r="R123" s="130"/>
      <c r="S123" s="130"/>
      <c r="T123" s="130"/>
      <c r="U123" s="130"/>
      <c r="V123" s="130"/>
      <c r="W123" s="130"/>
      <c r="X123" s="130"/>
      <c r="AA123" s="20"/>
    </row>
    <row r="124" spans="2:27" s="11" customFormat="1" ht="16.5" hidden="1" customHeight="1" x14ac:dyDescent="0.25">
      <c r="B124" s="520"/>
      <c r="C124" s="171">
        <v>25</v>
      </c>
      <c r="D124" s="322"/>
      <c r="E124" s="461" t="str">
        <f t="shared" si="0"/>
        <v/>
      </c>
      <c r="F124" s="654"/>
      <c r="G124" s="461"/>
      <c r="H124" s="654"/>
      <c r="I124" s="461"/>
      <c r="J124" s="462"/>
      <c r="K124" s="462"/>
      <c r="L124" s="462"/>
      <c r="M124" s="462"/>
      <c r="N124" s="463"/>
      <c r="O124" s="170"/>
      <c r="P124" s="130"/>
      <c r="Q124" s="131"/>
      <c r="R124" s="130"/>
      <c r="S124" s="130"/>
      <c r="T124" s="130"/>
      <c r="U124" s="130"/>
      <c r="V124" s="130"/>
      <c r="W124" s="130"/>
      <c r="X124" s="130"/>
      <c r="AA124" s="20"/>
    </row>
    <row r="125" spans="2:27" s="11" customFormat="1" ht="16.5" hidden="1" customHeight="1" x14ac:dyDescent="0.25">
      <c r="B125" s="520"/>
      <c r="C125" s="171">
        <v>26</v>
      </c>
      <c r="D125" s="322"/>
      <c r="E125" s="461" t="str">
        <f t="shared" si="0"/>
        <v/>
      </c>
      <c r="F125" s="654"/>
      <c r="G125" s="461"/>
      <c r="H125" s="654"/>
      <c r="I125" s="461"/>
      <c r="J125" s="462"/>
      <c r="K125" s="462"/>
      <c r="L125" s="462"/>
      <c r="M125" s="462"/>
      <c r="N125" s="463"/>
      <c r="O125" s="170"/>
      <c r="P125" s="130"/>
      <c r="Q125" s="131"/>
      <c r="R125" s="130"/>
      <c r="S125" s="130"/>
      <c r="T125" s="130"/>
      <c r="U125" s="130"/>
      <c r="V125" s="130"/>
      <c r="W125" s="130"/>
      <c r="X125" s="130"/>
      <c r="AA125" s="20"/>
    </row>
    <row r="126" spans="2:27" s="11" customFormat="1" ht="16.5" hidden="1" customHeight="1" x14ac:dyDescent="0.25">
      <c r="B126" s="520"/>
      <c r="C126" s="171">
        <v>27</v>
      </c>
      <c r="D126" s="322"/>
      <c r="E126" s="461" t="str">
        <f t="shared" si="0"/>
        <v/>
      </c>
      <c r="F126" s="654"/>
      <c r="G126" s="461"/>
      <c r="H126" s="654"/>
      <c r="I126" s="461"/>
      <c r="J126" s="462"/>
      <c r="K126" s="462"/>
      <c r="L126" s="462"/>
      <c r="M126" s="462"/>
      <c r="N126" s="463"/>
      <c r="O126" s="170"/>
      <c r="P126" s="130"/>
      <c r="Q126" s="131"/>
      <c r="R126" s="130"/>
      <c r="S126" s="130"/>
      <c r="T126" s="130"/>
      <c r="U126" s="130"/>
      <c r="V126" s="130"/>
      <c r="W126" s="130"/>
      <c r="X126" s="130"/>
      <c r="AA126" s="20"/>
    </row>
    <row r="127" spans="2:27" s="11" customFormat="1" ht="16.5" hidden="1" customHeight="1" x14ac:dyDescent="0.25">
      <c r="B127" s="520"/>
      <c r="C127" s="171">
        <v>28</v>
      </c>
      <c r="D127" s="322"/>
      <c r="E127" s="461" t="str">
        <f t="shared" si="0"/>
        <v/>
      </c>
      <c r="F127" s="654"/>
      <c r="G127" s="461"/>
      <c r="H127" s="654"/>
      <c r="I127" s="461"/>
      <c r="J127" s="462"/>
      <c r="K127" s="462"/>
      <c r="L127" s="462"/>
      <c r="M127" s="462"/>
      <c r="N127" s="463"/>
      <c r="O127" s="170"/>
      <c r="P127" s="130"/>
      <c r="Q127" s="131"/>
      <c r="R127" s="130"/>
      <c r="S127" s="130"/>
      <c r="T127" s="130"/>
      <c r="U127" s="130"/>
      <c r="V127" s="130"/>
      <c r="W127" s="130"/>
      <c r="X127" s="130"/>
      <c r="AA127" s="20"/>
    </row>
    <row r="128" spans="2:27" s="11" customFormat="1" ht="16.5" hidden="1" customHeight="1" x14ac:dyDescent="0.25">
      <c r="B128" s="520"/>
      <c r="C128" s="171">
        <v>29</v>
      </c>
      <c r="D128" s="322"/>
      <c r="E128" s="461" t="str">
        <f t="shared" si="0"/>
        <v/>
      </c>
      <c r="F128" s="654"/>
      <c r="G128" s="461"/>
      <c r="H128" s="654"/>
      <c r="I128" s="461"/>
      <c r="J128" s="462"/>
      <c r="K128" s="462"/>
      <c r="L128" s="462"/>
      <c r="M128" s="462"/>
      <c r="N128" s="463"/>
      <c r="O128" s="170"/>
      <c r="P128" s="130"/>
      <c r="Q128" s="131"/>
      <c r="R128" s="130"/>
      <c r="S128" s="130"/>
      <c r="T128" s="130"/>
      <c r="U128" s="130"/>
      <c r="V128" s="130"/>
      <c r="W128" s="130"/>
      <c r="X128" s="130"/>
      <c r="AA128" s="20"/>
    </row>
    <row r="129" spans="2:27" s="11" customFormat="1" ht="16.5" hidden="1" customHeight="1" x14ac:dyDescent="0.25">
      <c r="B129" s="520"/>
      <c r="C129" s="171">
        <v>30</v>
      </c>
      <c r="D129" s="322"/>
      <c r="E129" s="461" t="str">
        <f t="shared" si="0"/>
        <v/>
      </c>
      <c r="F129" s="654"/>
      <c r="G129" s="461"/>
      <c r="H129" s="654"/>
      <c r="I129" s="461"/>
      <c r="J129" s="462"/>
      <c r="K129" s="462"/>
      <c r="L129" s="462"/>
      <c r="M129" s="462"/>
      <c r="N129" s="463"/>
      <c r="O129" s="170"/>
      <c r="P129" s="130"/>
      <c r="Q129" s="131"/>
      <c r="R129" s="130"/>
      <c r="S129" s="130"/>
      <c r="T129" s="130"/>
      <c r="U129" s="130"/>
      <c r="V129" s="130"/>
      <c r="W129" s="130"/>
      <c r="X129" s="130"/>
      <c r="AA129" s="20"/>
    </row>
    <row r="130" spans="2:27" s="11" customFormat="1" ht="16.5" hidden="1" customHeight="1" x14ac:dyDescent="0.25">
      <c r="B130" s="520"/>
      <c r="C130" s="171">
        <v>31</v>
      </c>
      <c r="D130" s="322"/>
      <c r="E130" s="461" t="str">
        <f t="shared" si="0"/>
        <v/>
      </c>
      <c r="F130" s="654"/>
      <c r="G130" s="461"/>
      <c r="H130" s="654"/>
      <c r="I130" s="461"/>
      <c r="J130" s="462"/>
      <c r="K130" s="462"/>
      <c r="L130" s="462"/>
      <c r="M130" s="462"/>
      <c r="N130" s="463"/>
      <c r="O130" s="170"/>
      <c r="P130" s="130"/>
      <c r="Q130" s="131"/>
      <c r="R130" s="130"/>
      <c r="S130" s="130"/>
      <c r="T130" s="130"/>
      <c r="U130" s="130"/>
      <c r="V130" s="130"/>
      <c r="W130" s="130"/>
      <c r="X130" s="130"/>
      <c r="AA130" s="20"/>
    </row>
    <row r="131" spans="2:27" s="11" customFormat="1" ht="16.5" hidden="1" customHeight="1" x14ac:dyDescent="0.25">
      <c r="B131" s="520"/>
      <c r="C131" s="171">
        <v>32</v>
      </c>
      <c r="D131" s="322"/>
      <c r="E131" s="461" t="str">
        <f t="shared" si="0"/>
        <v/>
      </c>
      <c r="F131" s="654"/>
      <c r="G131" s="461"/>
      <c r="H131" s="654"/>
      <c r="I131" s="461"/>
      <c r="J131" s="462"/>
      <c r="K131" s="462"/>
      <c r="L131" s="462"/>
      <c r="M131" s="462"/>
      <c r="N131" s="463"/>
      <c r="O131" s="170"/>
      <c r="P131" s="130"/>
      <c r="Q131" s="131"/>
      <c r="R131" s="130"/>
      <c r="S131" s="130"/>
      <c r="T131" s="130"/>
      <c r="U131" s="130"/>
      <c r="V131" s="130"/>
      <c r="W131" s="130"/>
      <c r="X131" s="130"/>
      <c r="AA131" s="20"/>
    </row>
    <row r="132" spans="2:27" s="11" customFormat="1" ht="16.5" hidden="1" customHeight="1" x14ac:dyDescent="0.25">
      <c r="B132" s="520"/>
      <c r="C132" s="171">
        <v>33</v>
      </c>
      <c r="D132" s="322"/>
      <c r="E132" s="461" t="str">
        <f t="shared" si="0"/>
        <v/>
      </c>
      <c r="F132" s="654"/>
      <c r="G132" s="461"/>
      <c r="H132" s="654"/>
      <c r="I132" s="461"/>
      <c r="J132" s="462"/>
      <c r="K132" s="462"/>
      <c r="L132" s="462"/>
      <c r="M132" s="462"/>
      <c r="N132" s="463"/>
      <c r="O132" s="170"/>
      <c r="P132" s="130"/>
      <c r="Q132" s="131"/>
      <c r="R132" s="130"/>
      <c r="S132" s="130"/>
      <c r="T132" s="130"/>
      <c r="U132" s="130"/>
      <c r="V132" s="130"/>
      <c r="W132" s="130"/>
      <c r="X132" s="130"/>
      <c r="AA132" s="20"/>
    </row>
    <row r="133" spans="2:27" s="11" customFormat="1" ht="16.5" hidden="1" customHeight="1" x14ac:dyDescent="0.25">
      <c r="B133" s="520"/>
      <c r="C133" s="171">
        <v>34</v>
      </c>
      <c r="D133" s="322"/>
      <c r="E133" s="461" t="str">
        <f t="shared" si="0"/>
        <v/>
      </c>
      <c r="F133" s="654"/>
      <c r="G133" s="461"/>
      <c r="H133" s="654"/>
      <c r="I133" s="461"/>
      <c r="J133" s="462"/>
      <c r="K133" s="462"/>
      <c r="L133" s="462"/>
      <c r="M133" s="462"/>
      <c r="N133" s="463"/>
      <c r="O133" s="170"/>
      <c r="P133" s="130"/>
      <c r="Q133" s="131"/>
      <c r="R133" s="130"/>
      <c r="S133" s="130"/>
      <c r="T133" s="130"/>
      <c r="U133" s="130"/>
      <c r="V133" s="130"/>
      <c r="W133" s="130"/>
      <c r="X133" s="130"/>
      <c r="AA133" s="20"/>
    </row>
    <row r="134" spans="2:27" s="11" customFormat="1" ht="16.5" hidden="1" customHeight="1" x14ac:dyDescent="0.25">
      <c r="B134" s="520"/>
      <c r="C134" s="171">
        <v>35</v>
      </c>
      <c r="D134" s="322"/>
      <c r="E134" s="461" t="str">
        <f t="shared" si="0"/>
        <v/>
      </c>
      <c r="F134" s="654"/>
      <c r="G134" s="461"/>
      <c r="H134" s="654"/>
      <c r="I134" s="461"/>
      <c r="J134" s="462"/>
      <c r="K134" s="462"/>
      <c r="L134" s="462"/>
      <c r="M134" s="462"/>
      <c r="N134" s="463"/>
      <c r="O134" s="170"/>
      <c r="P134" s="130"/>
      <c r="Q134" s="131"/>
      <c r="R134" s="130"/>
      <c r="S134" s="130"/>
      <c r="T134" s="130"/>
      <c r="U134" s="130"/>
      <c r="V134" s="130"/>
      <c r="W134" s="130"/>
      <c r="X134" s="130"/>
      <c r="AA134" s="20"/>
    </row>
    <row r="135" spans="2:27" s="11" customFormat="1" ht="16.5" hidden="1" customHeight="1" x14ac:dyDescent="0.25">
      <c r="B135" s="520"/>
      <c r="C135" s="171">
        <v>36</v>
      </c>
      <c r="D135" s="322"/>
      <c r="E135" s="461" t="str">
        <f t="shared" si="0"/>
        <v/>
      </c>
      <c r="F135" s="654"/>
      <c r="G135" s="461"/>
      <c r="H135" s="654"/>
      <c r="I135" s="461"/>
      <c r="J135" s="462"/>
      <c r="K135" s="462"/>
      <c r="L135" s="462"/>
      <c r="M135" s="462"/>
      <c r="N135" s="463"/>
      <c r="O135" s="170"/>
      <c r="P135" s="130"/>
      <c r="Q135" s="131"/>
      <c r="R135" s="130"/>
      <c r="S135" s="130"/>
      <c r="T135" s="130"/>
      <c r="U135" s="130"/>
      <c r="V135" s="130"/>
      <c r="W135" s="130"/>
      <c r="X135" s="130"/>
      <c r="AA135" s="20"/>
    </row>
    <row r="136" spans="2:27" s="11" customFormat="1" ht="16.5" hidden="1" customHeight="1" x14ac:dyDescent="0.25">
      <c r="B136" s="520"/>
      <c r="C136" s="171">
        <v>37</v>
      </c>
      <c r="D136" s="322"/>
      <c r="E136" s="461" t="str">
        <f t="shared" si="0"/>
        <v/>
      </c>
      <c r="F136" s="654"/>
      <c r="G136" s="461"/>
      <c r="H136" s="654"/>
      <c r="I136" s="461"/>
      <c r="J136" s="462"/>
      <c r="K136" s="462"/>
      <c r="L136" s="462"/>
      <c r="M136" s="462"/>
      <c r="N136" s="463"/>
      <c r="O136" s="170"/>
      <c r="P136" s="130"/>
      <c r="Q136" s="131"/>
      <c r="R136" s="130"/>
      <c r="S136" s="130"/>
      <c r="T136" s="130"/>
      <c r="U136" s="130"/>
      <c r="V136" s="130"/>
      <c r="W136" s="130"/>
      <c r="X136" s="130"/>
      <c r="AA136" s="20"/>
    </row>
    <row r="137" spans="2:27" s="11" customFormat="1" ht="16.5" hidden="1" customHeight="1" x14ac:dyDescent="0.25">
      <c r="B137" s="520"/>
      <c r="C137" s="171">
        <v>38</v>
      </c>
      <c r="D137" s="322"/>
      <c r="E137" s="461" t="str">
        <f t="shared" si="0"/>
        <v/>
      </c>
      <c r="F137" s="654"/>
      <c r="G137" s="461"/>
      <c r="H137" s="654"/>
      <c r="I137" s="461"/>
      <c r="J137" s="462"/>
      <c r="K137" s="462"/>
      <c r="L137" s="462"/>
      <c r="M137" s="462"/>
      <c r="N137" s="463"/>
      <c r="O137" s="170"/>
      <c r="P137" s="130"/>
      <c r="Q137" s="131"/>
      <c r="R137" s="130"/>
      <c r="S137" s="130"/>
      <c r="T137" s="130"/>
      <c r="U137" s="130"/>
      <c r="V137" s="130"/>
      <c r="W137" s="130"/>
      <c r="X137" s="130"/>
      <c r="AA137" s="20"/>
    </row>
    <row r="138" spans="2:27" s="11" customFormat="1" ht="16.5" hidden="1" customHeight="1" x14ac:dyDescent="0.25">
      <c r="B138" s="520"/>
      <c r="C138" s="171">
        <v>39</v>
      </c>
      <c r="D138" s="322"/>
      <c r="E138" s="461" t="str">
        <f t="shared" si="0"/>
        <v/>
      </c>
      <c r="F138" s="654"/>
      <c r="G138" s="461"/>
      <c r="H138" s="654"/>
      <c r="I138" s="461"/>
      <c r="J138" s="462"/>
      <c r="K138" s="462"/>
      <c r="L138" s="462"/>
      <c r="M138" s="462"/>
      <c r="N138" s="463"/>
      <c r="O138" s="170"/>
      <c r="P138" s="130"/>
      <c r="Q138" s="131"/>
      <c r="R138" s="130"/>
      <c r="S138" s="130"/>
      <c r="T138" s="130"/>
      <c r="U138" s="130"/>
      <c r="V138" s="130"/>
      <c r="W138" s="130"/>
      <c r="X138" s="130"/>
      <c r="AA138" s="20"/>
    </row>
    <row r="139" spans="2:27" s="11" customFormat="1" ht="16.5" hidden="1" customHeight="1" x14ac:dyDescent="0.25">
      <c r="B139" s="520"/>
      <c r="C139" s="171">
        <v>40</v>
      </c>
      <c r="D139" s="322"/>
      <c r="E139" s="461" t="str">
        <f t="shared" si="0"/>
        <v/>
      </c>
      <c r="F139" s="654"/>
      <c r="G139" s="461"/>
      <c r="H139" s="654"/>
      <c r="I139" s="461"/>
      <c r="J139" s="462"/>
      <c r="K139" s="462"/>
      <c r="L139" s="462"/>
      <c r="M139" s="462"/>
      <c r="N139" s="463"/>
      <c r="O139" s="170"/>
      <c r="P139" s="130"/>
      <c r="Q139" s="131"/>
      <c r="R139" s="130"/>
      <c r="S139" s="130"/>
      <c r="T139" s="130"/>
      <c r="U139" s="130"/>
      <c r="V139" s="130"/>
      <c r="W139" s="130"/>
      <c r="X139" s="130"/>
      <c r="AA139" s="20"/>
    </row>
    <row r="140" spans="2:27" s="11" customFormat="1" ht="16.5" hidden="1" customHeight="1" x14ac:dyDescent="0.25">
      <c r="B140" s="520"/>
      <c r="C140" s="171">
        <v>41</v>
      </c>
      <c r="D140" s="322"/>
      <c r="E140" s="461" t="str">
        <f t="shared" si="0"/>
        <v/>
      </c>
      <c r="F140" s="654"/>
      <c r="G140" s="461"/>
      <c r="H140" s="654"/>
      <c r="I140" s="461"/>
      <c r="J140" s="462"/>
      <c r="K140" s="462"/>
      <c r="L140" s="462"/>
      <c r="M140" s="462"/>
      <c r="N140" s="463"/>
      <c r="O140" s="170"/>
      <c r="P140" s="130"/>
      <c r="Q140" s="131"/>
      <c r="R140" s="130"/>
      <c r="S140" s="130"/>
      <c r="T140" s="130"/>
      <c r="U140" s="130"/>
      <c r="V140" s="130"/>
      <c r="W140" s="130"/>
      <c r="X140" s="130"/>
      <c r="AA140" s="20"/>
    </row>
    <row r="141" spans="2:27" s="11" customFormat="1" ht="16.5" hidden="1" customHeight="1" x14ac:dyDescent="0.25">
      <c r="B141" s="520"/>
      <c r="C141" s="171">
        <v>42</v>
      </c>
      <c r="D141" s="322"/>
      <c r="E141" s="461" t="str">
        <f t="shared" si="0"/>
        <v/>
      </c>
      <c r="F141" s="654"/>
      <c r="G141" s="461"/>
      <c r="H141" s="654"/>
      <c r="I141" s="461"/>
      <c r="J141" s="462"/>
      <c r="K141" s="462"/>
      <c r="L141" s="462"/>
      <c r="M141" s="462"/>
      <c r="N141" s="463"/>
      <c r="O141" s="170"/>
      <c r="P141" s="130"/>
      <c r="Q141" s="131"/>
      <c r="R141" s="130"/>
      <c r="S141" s="130"/>
      <c r="T141" s="130"/>
      <c r="U141" s="130"/>
      <c r="V141" s="130"/>
      <c r="W141" s="130"/>
      <c r="X141" s="130"/>
      <c r="AA141" s="20"/>
    </row>
    <row r="142" spans="2:27" s="11" customFormat="1" ht="16.5" hidden="1" customHeight="1" x14ac:dyDescent="0.25">
      <c r="B142" s="520"/>
      <c r="C142" s="171">
        <v>43</v>
      </c>
      <c r="D142" s="322"/>
      <c r="E142" s="461" t="str">
        <f t="shared" si="0"/>
        <v/>
      </c>
      <c r="F142" s="654"/>
      <c r="G142" s="461"/>
      <c r="H142" s="654"/>
      <c r="I142" s="461"/>
      <c r="J142" s="462"/>
      <c r="K142" s="462"/>
      <c r="L142" s="462"/>
      <c r="M142" s="462"/>
      <c r="N142" s="463"/>
      <c r="O142" s="170"/>
      <c r="P142" s="130"/>
      <c r="Q142" s="131"/>
      <c r="R142" s="130"/>
      <c r="S142" s="130"/>
      <c r="T142" s="130"/>
      <c r="U142" s="130"/>
      <c r="V142" s="130"/>
      <c r="W142" s="130"/>
      <c r="X142" s="130"/>
      <c r="AA142" s="20"/>
    </row>
    <row r="143" spans="2:27" s="11" customFormat="1" ht="16.5" hidden="1" customHeight="1" x14ac:dyDescent="0.25">
      <c r="B143" s="520"/>
      <c r="C143" s="171">
        <v>44</v>
      </c>
      <c r="D143" s="322"/>
      <c r="E143" s="461" t="str">
        <f t="shared" si="0"/>
        <v/>
      </c>
      <c r="F143" s="654"/>
      <c r="G143" s="461"/>
      <c r="H143" s="654"/>
      <c r="I143" s="461"/>
      <c r="J143" s="462"/>
      <c r="K143" s="462"/>
      <c r="L143" s="462"/>
      <c r="M143" s="462"/>
      <c r="N143" s="463"/>
      <c r="O143" s="170"/>
      <c r="P143" s="130"/>
      <c r="Q143" s="131"/>
      <c r="R143" s="130"/>
      <c r="S143" s="130"/>
      <c r="T143" s="130"/>
      <c r="U143" s="130"/>
      <c r="V143" s="130"/>
      <c r="W143" s="130"/>
      <c r="X143" s="130"/>
      <c r="AA143" s="20"/>
    </row>
    <row r="144" spans="2:27" s="11" customFormat="1" ht="16.5" hidden="1" customHeight="1" x14ac:dyDescent="0.25">
      <c r="B144" s="520"/>
      <c r="C144" s="171">
        <v>45</v>
      </c>
      <c r="D144" s="322"/>
      <c r="E144" s="461" t="str">
        <f t="shared" si="0"/>
        <v/>
      </c>
      <c r="F144" s="654"/>
      <c r="G144" s="461"/>
      <c r="H144" s="654"/>
      <c r="I144" s="461"/>
      <c r="J144" s="462"/>
      <c r="K144" s="462"/>
      <c r="L144" s="462"/>
      <c r="M144" s="462"/>
      <c r="N144" s="463"/>
      <c r="O144" s="170"/>
      <c r="P144" s="130"/>
      <c r="Q144" s="131"/>
      <c r="R144" s="130"/>
      <c r="S144" s="130"/>
      <c r="T144" s="130"/>
      <c r="U144" s="130"/>
      <c r="V144" s="130"/>
      <c r="W144" s="130"/>
      <c r="X144" s="130"/>
      <c r="AA144" s="20"/>
    </row>
    <row r="145" spans="2:27" s="11" customFormat="1" ht="16.5" hidden="1" customHeight="1" x14ac:dyDescent="0.25">
      <c r="B145" s="520"/>
      <c r="C145" s="171">
        <v>46</v>
      </c>
      <c r="D145" s="322"/>
      <c r="E145" s="461" t="str">
        <f t="shared" si="0"/>
        <v/>
      </c>
      <c r="F145" s="654"/>
      <c r="G145" s="461"/>
      <c r="H145" s="654"/>
      <c r="I145" s="461"/>
      <c r="J145" s="462"/>
      <c r="K145" s="462"/>
      <c r="L145" s="462"/>
      <c r="M145" s="462"/>
      <c r="N145" s="463"/>
      <c r="O145" s="170"/>
      <c r="P145" s="130"/>
      <c r="Q145" s="131"/>
      <c r="R145" s="130"/>
      <c r="S145" s="130"/>
      <c r="T145" s="130"/>
      <c r="U145" s="130"/>
      <c r="V145" s="130"/>
      <c r="W145" s="130"/>
      <c r="X145" s="130"/>
      <c r="AA145" s="20"/>
    </row>
    <row r="146" spans="2:27" s="11" customFormat="1" ht="16.5" hidden="1" customHeight="1" x14ac:dyDescent="0.25">
      <c r="B146" s="520"/>
      <c r="C146" s="171">
        <v>47</v>
      </c>
      <c r="D146" s="322"/>
      <c r="E146" s="461" t="str">
        <f t="shared" si="0"/>
        <v/>
      </c>
      <c r="F146" s="654"/>
      <c r="G146" s="461"/>
      <c r="H146" s="654"/>
      <c r="I146" s="461"/>
      <c r="J146" s="462"/>
      <c r="K146" s="462"/>
      <c r="L146" s="462"/>
      <c r="M146" s="462"/>
      <c r="N146" s="463"/>
      <c r="O146" s="170"/>
      <c r="P146" s="130"/>
      <c r="Q146" s="131"/>
      <c r="R146" s="130"/>
      <c r="S146" s="130"/>
      <c r="T146" s="130"/>
      <c r="U146" s="130"/>
      <c r="V146" s="130"/>
      <c r="W146" s="130"/>
      <c r="X146" s="130"/>
      <c r="AA146" s="20"/>
    </row>
    <row r="147" spans="2:27" s="11" customFormat="1" ht="16.5" hidden="1" customHeight="1" x14ac:dyDescent="0.25">
      <c r="B147" s="520"/>
      <c r="C147" s="171">
        <v>48</v>
      </c>
      <c r="D147" s="322"/>
      <c r="E147" s="461" t="str">
        <f t="shared" si="0"/>
        <v/>
      </c>
      <c r="F147" s="654"/>
      <c r="G147" s="461"/>
      <c r="H147" s="654"/>
      <c r="I147" s="461"/>
      <c r="J147" s="462"/>
      <c r="K147" s="462"/>
      <c r="L147" s="462"/>
      <c r="M147" s="462"/>
      <c r="N147" s="463"/>
      <c r="O147" s="170"/>
      <c r="P147" s="130"/>
      <c r="Q147" s="131"/>
      <c r="R147" s="130"/>
      <c r="S147" s="130"/>
      <c r="T147" s="130"/>
      <c r="U147" s="130"/>
      <c r="V147" s="130"/>
      <c r="W147" s="130"/>
      <c r="X147" s="130"/>
      <c r="AA147" s="20"/>
    </row>
    <row r="148" spans="2:27" s="11" customFormat="1" ht="16.5" hidden="1" customHeight="1" x14ac:dyDescent="0.25">
      <c r="B148" s="520"/>
      <c r="C148" s="171">
        <v>49</v>
      </c>
      <c r="D148" s="322"/>
      <c r="E148" s="461" t="str">
        <f t="shared" si="0"/>
        <v/>
      </c>
      <c r="F148" s="654"/>
      <c r="G148" s="461"/>
      <c r="H148" s="654"/>
      <c r="I148" s="461"/>
      <c r="J148" s="462"/>
      <c r="K148" s="462"/>
      <c r="L148" s="462"/>
      <c r="M148" s="462"/>
      <c r="N148" s="463"/>
      <c r="O148" s="170"/>
      <c r="P148" s="130"/>
      <c r="Q148" s="131"/>
      <c r="R148" s="130"/>
      <c r="S148" s="130"/>
      <c r="T148" s="130"/>
      <c r="U148" s="130"/>
      <c r="V148" s="130"/>
      <c r="W148" s="130"/>
      <c r="X148" s="130"/>
      <c r="AA148" s="20"/>
    </row>
    <row r="149" spans="2:27" s="11" customFormat="1" ht="16.5" hidden="1" customHeight="1" x14ac:dyDescent="0.25">
      <c r="B149" s="520"/>
      <c r="C149" s="171">
        <v>50</v>
      </c>
      <c r="D149" s="322"/>
      <c r="E149" s="461" t="str">
        <f t="shared" si="0"/>
        <v/>
      </c>
      <c r="F149" s="654"/>
      <c r="G149" s="461"/>
      <c r="H149" s="654"/>
      <c r="I149" s="461"/>
      <c r="J149" s="462"/>
      <c r="K149" s="462"/>
      <c r="L149" s="462"/>
      <c r="M149" s="462"/>
      <c r="N149" s="463"/>
      <c r="O149" s="170"/>
      <c r="P149" s="130"/>
      <c r="Q149" s="131"/>
      <c r="R149" s="130"/>
      <c r="S149" s="130"/>
      <c r="T149" s="130"/>
      <c r="U149" s="130"/>
      <c r="V149" s="130"/>
      <c r="W149" s="130"/>
      <c r="X149" s="130"/>
      <c r="AA149" s="20"/>
    </row>
    <row r="150" spans="2:27" s="11" customFormat="1" ht="16.5" hidden="1" customHeight="1" x14ac:dyDescent="0.25">
      <c r="B150" s="520"/>
      <c r="C150" s="171">
        <v>51</v>
      </c>
      <c r="D150" s="322"/>
      <c r="E150" s="461" t="str">
        <f t="shared" si="0"/>
        <v/>
      </c>
      <c r="F150" s="654"/>
      <c r="G150" s="461"/>
      <c r="H150" s="654"/>
      <c r="I150" s="461"/>
      <c r="J150" s="462"/>
      <c r="K150" s="462"/>
      <c r="L150" s="462"/>
      <c r="M150" s="462"/>
      <c r="N150" s="463"/>
      <c r="O150" s="170"/>
      <c r="P150" s="130"/>
      <c r="Q150" s="131"/>
      <c r="R150" s="130"/>
      <c r="S150" s="130"/>
      <c r="T150" s="130"/>
      <c r="U150" s="130"/>
      <c r="V150" s="130"/>
      <c r="W150" s="130"/>
      <c r="X150" s="130"/>
      <c r="AA150" s="20"/>
    </row>
    <row r="151" spans="2:27" s="11" customFormat="1" ht="16.5" hidden="1" customHeight="1" x14ac:dyDescent="0.25">
      <c r="B151" s="520"/>
      <c r="C151" s="171">
        <v>52</v>
      </c>
      <c r="D151" s="322"/>
      <c r="E151" s="461" t="str">
        <f t="shared" si="0"/>
        <v/>
      </c>
      <c r="F151" s="654"/>
      <c r="G151" s="461"/>
      <c r="H151" s="654"/>
      <c r="I151" s="461"/>
      <c r="J151" s="462"/>
      <c r="K151" s="462"/>
      <c r="L151" s="462"/>
      <c r="M151" s="462"/>
      <c r="N151" s="463"/>
      <c r="O151" s="170"/>
      <c r="P151" s="130"/>
      <c r="Q151" s="131"/>
      <c r="R151" s="130"/>
      <c r="S151" s="130"/>
      <c r="T151" s="130"/>
      <c r="U151" s="130"/>
      <c r="V151" s="130"/>
      <c r="W151" s="130"/>
      <c r="X151" s="130"/>
      <c r="AA151" s="20"/>
    </row>
    <row r="152" spans="2:27" s="11" customFormat="1" ht="16.5" hidden="1" customHeight="1" x14ac:dyDescent="0.25">
      <c r="B152" s="520"/>
      <c r="C152" s="171">
        <v>53</v>
      </c>
      <c r="D152" s="322"/>
      <c r="E152" s="461" t="str">
        <f t="shared" si="0"/>
        <v/>
      </c>
      <c r="F152" s="654"/>
      <c r="G152" s="461"/>
      <c r="H152" s="654"/>
      <c r="I152" s="461"/>
      <c r="J152" s="462"/>
      <c r="K152" s="462"/>
      <c r="L152" s="462"/>
      <c r="M152" s="462"/>
      <c r="N152" s="463"/>
      <c r="O152" s="170"/>
      <c r="P152" s="130"/>
      <c r="Q152" s="131"/>
      <c r="R152" s="130"/>
      <c r="S152" s="130"/>
      <c r="T152" s="130"/>
      <c r="U152" s="130"/>
      <c r="V152" s="130"/>
      <c r="W152" s="130"/>
      <c r="X152" s="130"/>
      <c r="AA152" s="20"/>
    </row>
    <row r="153" spans="2:27" s="11" customFormat="1" ht="16.5" hidden="1" customHeight="1" x14ac:dyDescent="0.25">
      <c r="B153" s="520"/>
      <c r="C153" s="171">
        <v>54</v>
      </c>
      <c r="D153" s="322"/>
      <c r="E153" s="461" t="str">
        <f t="shared" si="0"/>
        <v/>
      </c>
      <c r="F153" s="654"/>
      <c r="G153" s="461"/>
      <c r="H153" s="654"/>
      <c r="I153" s="461"/>
      <c r="J153" s="462"/>
      <c r="K153" s="462"/>
      <c r="L153" s="462"/>
      <c r="M153" s="462"/>
      <c r="N153" s="463"/>
      <c r="O153" s="170"/>
      <c r="P153" s="130"/>
      <c r="Q153" s="131"/>
      <c r="R153" s="130"/>
      <c r="S153" s="130"/>
      <c r="T153" s="130"/>
      <c r="U153" s="130"/>
      <c r="V153" s="130"/>
      <c r="W153" s="130"/>
      <c r="X153" s="130"/>
      <c r="AA153" s="20"/>
    </row>
    <row r="154" spans="2:27" s="11" customFormat="1" ht="16.5" hidden="1" customHeight="1" x14ac:dyDescent="0.25">
      <c r="B154" s="520"/>
      <c r="C154" s="171">
        <v>55</v>
      </c>
      <c r="D154" s="322"/>
      <c r="E154" s="461" t="str">
        <f t="shared" si="0"/>
        <v/>
      </c>
      <c r="F154" s="654"/>
      <c r="G154" s="461"/>
      <c r="H154" s="654"/>
      <c r="I154" s="461"/>
      <c r="J154" s="462"/>
      <c r="K154" s="462"/>
      <c r="L154" s="462"/>
      <c r="M154" s="462"/>
      <c r="N154" s="463"/>
      <c r="O154" s="170"/>
      <c r="P154" s="130"/>
      <c r="Q154" s="131"/>
      <c r="R154" s="130"/>
      <c r="S154" s="130"/>
      <c r="T154" s="130"/>
      <c r="U154" s="130"/>
      <c r="V154" s="130"/>
      <c r="W154" s="130"/>
      <c r="X154" s="130"/>
      <c r="AA154" s="20"/>
    </row>
    <row r="155" spans="2:27" s="11" customFormat="1" ht="16.5" hidden="1" customHeight="1" x14ac:dyDescent="0.25">
      <c r="B155" s="520"/>
      <c r="C155" s="171">
        <v>56</v>
      </c>
      <c r="D155" s="322"/>
      <c r="E155" s="461" t="str">
        <f t="shared" si="0"/>
        <v/>
      </c>
      <c r="F155" s="654"/>
      <c r="G155" s="461"/>
      <c r="H155" s="654"/>
      <c r="I155" s="461"/>
      <c r="J155" s="462"/>
      <c r="K155" s="462"/>
      <c r="L155" s="462"/>
      <c r="M155" s="462"/>
      <c r="N155" s="463"/>
      <c r="O155" s="170"/>
      <c r="P155" s="130"/>
      <c r="Q155" s="131"/>
      <c r="R155" s="130"/>
      <c r="S155" s="130"/>
      <c r="T155" s="130"/>
      <c r="U155" s="130"/>
      <c r="V155" s="130"/>
      <c r="W155" s="130"/>
      <c r="X155" s="130"/>
      <c r="AA155" s="20"/>
    </row>
    <row r="156" spans="2:27" s="11" customFormat="1" ht="16.5" hidden="1" customHeight="1" x14ac:dyDescent="0.25">
      <c r="B156" s="520"/>
      <c r="C156" s="171">
        <v>57</v>
      </c>
      <c r="D156" s="322"/>
      <c r="E156" s="461" t="str">
        <f t="shared" si="0"/>
        <v/>
      </c>
      <c r="F156" s="654"/>
      <c r="G156" s="461"/>
      <c r="H156" s="654"/>
      <c r="I156" s="461"/>
      <c r="J156" s="462"/>
      <c r="K156" s="462"/>
      <c r="L156" s="462"/>
      <c r="M156" s="462"/>
      <c r="N156" s="463"/>
      <c r="O156" s="170"/>
      <c r="P156" s="130"/>
      <c r="Q156" s="131"/>
      <c r="R156" s="130"/>
      <c r="S156" s="130"/>
      <c r="T156" s="130"/>
      <c r="U156" s="130"/>
      <c r="V156" s="130"/>
      <c r="W156" s="130"/>
      <c r="X156" s="130"/>
      <c r="AA156" s="20"/>
    </row>
    <row r="157" spans="2:27" s="11" customFormat="1" ht="16.5" hidden="1" customHeight="1" x14ac:dyDescent="0.25">
      <c r="B157" s="520"/>
      <c r="C157" s="171">
        <v>58</v>
      </c>
      <c r="D157" s="322"/>
      <c r="E157" s="461" t="str">
        <f t="shared" si="0"/>
        <v/>
      </c>
      <c r="F157" s="654"/>
      <c r="G157" s="461"/>
      <c r="H157" s="654"/>
      <c r="I157" s="461"/>
      <c r="J157" s="462"/>
      <c r="K157" s="462"/>
      <c r="L157" s="462"/>
      <c r="M157" s="462"/>
      <c r="N157" s="463"/>
      <c r="O157" s="170"/>
      <c r="P157" s="130"/>
      <c r="Q157" s="131"/>
      <c r="R157" s="130"/>
      <c r="S157" s="130"/>
      <c r="T157" s="130"/>
      <c r="U157" s="130"/>
      <c r="V157" s="130"/>
      <c r="W157" s="130"/>
      <c r="X157" s="130"/>
      <c r="AA157" s="20"/>
    </row>
    <row r="158" spans="2:27" s="11" customFormat="1" ht="16.5" hidden="1" customHeight="1" x14ac:dyDescent="0.25">
      <c r="B158" s="520"/>
      <c r="C158" s="171">
        <v>59</v>
      </c>
      <c r="D158" s="322"/>
      <c r="E158" s="461" t="str">
        <f t="shared" si="0"/>
        <v/>
      </c>
      <c r="F158" s="654"/>
      <c r="G158" s="461"/>
      <c r="H158" s="654"/>
      <c r="I158" s="461"/>
      <c r="J158" s="462"/>
      <c r="K158" s="462"/>
      <c r="L158" s="462"/>
      <c r="M158" s="462"/>
      <c r="N158" s="463"/>
      <c r="O158" s="170"/>
      <c r="P158" s="130"/>
      <c r="Q158" s="131"/>
      <c r="R158" s="130"/>
      <c r="S158" s="130"/>
      <c r="T158" s="130"/>
      <c r="U158" s="130"/>
      <c r="V158" s="130"/>
      <c r="W158" s="130"/>
      <c r="X158" s="130"/>
      <c r="AA158" s="20"/>
    </row>
    <row r="159" spans="2:27" s="11" customFormat="1" ht="16.5" hidden="1" customHeight="1" x14ac:dyDescent="0.25">
      <c r="B159" s="520"/>
      <c r="C159" s="171">
        <v>60</v>
      </c>
      <c r="D159" s="322"/>
      <c r="E159" s="461" t="str">
        <f t="shared" si="0"/>
        <v/>
      </c>
      <c r="F159" s="654"/>
      <c r="G159" s="461"/>
      <c r="H159" s="654"/>
      <c r="I159" s="461"/>
      <c r="J159" s="462"/>
      <c r="K159" s="462"/>
      <c r="L159" s="462"/>
      <c r="M159" s="462"/>
      <c r="N159" s="463"/>
      <c r="O159" s="170"/>
      <c r="P159" s="130"/>
      <c r="Q159" s="131"/>
      <c r="R159" s="130"/>
      <c r="S159" s="130"/>
      <c r="T159" s="130"/>
      <c r="U159" s="130"/>
      <c r="V159" s="130"/>
      <c r="W159" s="130"/>
      <c r="X159" s="130"/>
      <c r="AA159" s="20"/>
    </row>
    <row r="160" spans="2:27" s="11" customFormat="1" ht="16.5" hidden="1" customHeight="1" x14ac:dyDescent="0.25">
      <c r="B160" s="520"/>
      <c r="C160" s="171">
        <v>61</v>
      </c>
      <c r="D160" s="322"/>
      <c r="E160" s="461" t="str">
        <f t="shared" si="0"/>
        <v/>
      </c>
      <c r="F160" s="654"/>
      <c r="G160" s="461"/>
      <c r="H160" s="654"/>
      <c r="I160" s="461"/>
      <c r="J160" s="462"/>
      <c r="K160" s="462"/>
      <c r="L160" s="462"/>
      <c r="M160" s="462"/>
      <c r="N160" s="463"/>
      <c r="O160" s="170"/>
      <c r="P160" s="130"/>
      <c r="Q160" s="131"/>
      <c r="R160" s="130"/>
      <c r="S160" s="130"/>
      <c r="T160" s="130"/>
      <c r="U160" s="130"/>
      <c r="V160" s="130"/>
      <c r="W160" s="130"/>
      <c r="X160" s="130"/>
      <c r="AA160" s="20"/>
    </row>
    <row r="161" spans="2:27" s="11" customFormat="1" ht="16.5" hidden="1" customHeight="1" x14ac:dyDescent="0.25">
      <c r="B161" s="520"/>
      <c r="C161" s="171">
        <v>62</v>
      </c>
      <c r="D161" s="322"/>
      <c r="E161" s="461" t="str">
        <f t="shared" si="0"/>
        <v/>
      </c>
      <c r="F161" s="654"/>
      <c r="G161" s="461"/>
      <c r="H161" s="654"/>
      <c r="I161" s="461"/>
      <c r="J161" s="462"/>
      <c r="K161" s="462"/>
      <c r="L161" s="462"/>
      <c r="M161" s="462"/>
      <c r="N161" s="463"/>
      <c r="O161" s="170"/>
      <c r="P161" s="130"/>
      <c r="Q161" s="131"/>
      <c r="R161" s="130"/>
      <c r="S161" s="130"/>
      <c r="T161" s="130"/>
      <c r="U161" s="130"/>
      <c r="V161" s="130"/>
      <c r="W161" s="130"/>
      <c r="X161" s="130"/>
      <c r="AA161" s="20"/>
    </row>
    <row r="162" spans="2:27" s="11" customFormat="1" ht="16.5" hidden="1" customHeight="1" x14ac:dyDescent="0.25">
      <c r="B162" s="520"/>
      <c r="C162" s="171">
        <v>63</v>
      </c>
      <c r="D162" s="322"/>
      <c r="E162" s="461" t="str">
        <f t="shared" si="0"/>
        <v/>
      </c>
      <c r="F162" s="654"/>
      <c r="G162" s="461"/>
      <c r="H162" s="654"/>
      <c r="I162" s="461"/>
      <c r="J162" s="462"/>
      <c r="K162" s="462"/>
      <c r="L162" s="462"/>
      <c r="M162" s="462"/>
      <c r="N162" s="463"/>
      <c r="O162" s="170"/>
      <c r="P162" s="130"/>
      <c r="Q162" s="131"/>
      <c r="R162" s="130"/>
      <c r="S162" s="130"/>
      <c r="T162" s="130"/>
      <c r="U162" s="130"/>
      <c r="V162" s="130"/>
      <c r="W162" s="130"/>
      <c r="X162" s="130"/>
      <c r="AA162" s="20"/>
    </row>
    <row r="163" spans="2:27" s="11" customFormat="1" ht="16.5" hidden="1" customHeight="1" x14ac:dyDescent="0.25">
      <c r="B163" s="520"/>
      <c r="C163" s="171">
        <v>64</v>
      </c>
      <c r="D163" s="322"/>
      <c r="E163" s="461" t="str">
        <f t="shared" si="0"/>
        <v/>
      </c>
      <c r="F163" s="654"/>
      <c r="G163" s="461"/>
      <c r="H163" s="654"/>
      <c r="I163" s="461"/>
      <c r="J163" s="462"/>
      <c r="K163" s="462"/>
      <c r="L163" s="462"/>
      <c r="M163" s="462"/>
      <c r="N163" s="463"/>
      <c r="O163" s="170"/>
      <c r="P163" s="130"/>
      <c r="Q163" s="131"/>
      <c r="R163" s="130"/>
      <c r="S163" s="130"/>
      <c r="T163" s="130"/>
      <c r="U163" s="130"/>
      <c r="V163" s="130"/>
      <c r="W163" s="130"/>
      <c r="X163" s="130"/>
      <c r="AA163" s="20"/>
    </row>
    <row r="164" spans="2:27" s="11" customFormat="1" ht="16.5" hidden="1" customHeight="1" x14ac:dyDescent="0.25">
      <c r="B164" s="520"/>
      <c r="C164" s="171">
        <v>65</v>
      </c>
      <c r="D164" s="322"/>
      <c r="E164" s="461" t="str">
        <f t="shared" si="0"/>
        <v/>
      </c>
      <c r="F164" s="654"/>
      <c r="G164" s="461"/>
      <c r="H164" s="654"/>
      <c r="I164" s="461"/>
      <c r="J164" s="462"/>
      <c r="K164" s="462"/>
      <c r="L164" s="462"/>
      <c r="M164" s="462"/>
      <c r="N164" s="463"/>
      <c r="O164" s="170"/>
      <c r="P164" s="130"/>
      <c r="Q164" s="131"/>
      <c r="R164" s="130"/>
      <c r="S164" s="130"/>
      <c r="T164" s="130"/>
      <c r="U164" s="130"/>
      <c r="V164" s="130"/>
      <c r="W164" s="130"/>
      <c r="X164" s="130"/>
      <c r="AA164" s="20"/>
    </row>
    <row r="165" spans="2:27" s="11" customFormat="1" ht="16.5" hidden="1" customHeight="1" x14ac:dyDescent="0.25">
      <c r="B165" s="520"/>
      <c r="C165" s="171">
        <v>66</v>
      </c>
      <c r="D165" s="322"/>
      <c r="E165" s="461" t="str">
        <f t="shared" ref="E165:E199" si="1">IF($D165="Paper","N/A","")</f>
        <v/>
      </c>
      <c r="F165" s="654"/>
      <c r="G165" s="461"/>
      <c r="H165" s="654"/>
      <c r="I165" s="461"/>
      <c r="J165" s="462"/>
      <c r="K165" s="462"/>
      <c r="L165" s="462"/>
      <c r="M165" s="462"/>
      <c r="N165" s="463"/>
      <c r="O165" s="170"/>
      <c r="P165" s="130"/>
      <c r="Q165" s="131"/>
      <c r="R165" s="130"/>
      <c r="S165" s="130"/>
      <c r="T165" s="130"/>
      <c r="U165" s="130"/>
      <c r="V165" s="130"/>
      <c r="W165" s="130"/>
      <c r="X165" s="130"/>
      <c r="AA165" s="20"/>
    </row>
    <row r="166" spans="2:27" s="11" customFormat="1" ht="16.5" hidden="1" customHeight="1" x14ac:dyDescent="0.25">
      <c r="B166" s="520"/>
      <c r="C166" s="171">
        <v>67</v>
      </c>
      <c r="D166" s="322"/>
      <c r="E166" s="461" t="str">
        <f t="shared" si="1"/>
        <v/>
      </c>
      <c r="F166" s="654"/>
      <c r="G166" s="461"/>
      <c r="H166" s="654"/>
      <c r="I166" s="461"/>
      <c r="J166" s="462"/>
      <c r="K166" s="462"/>
      <c r="L166" s="462"/>
      <c r="M166" s="462"/>
      <c r="N166" s="463"/>
      <c r="O166" s="170"/>
      <c r="P166" s="130"/>
      <c r="Q166" s="131"/>
      <c r="R166" s="130"/>
      <c r="S166" s="130"/>
      <c r="T166" s="130"/>
      <c r="U166" s="130"/>
      <c r="V166" s="130"/>
      <c r="W166" s="130"/>
      <c r="X166" s="130"/>
      <c r="AA166" s="20"/>
    </row>
    <row r="167" spans="2:27" s="11" customFormat="1" ht="16.5" hidden="1" customHeight="1" x14ac:dyDescent="0.25">
      <c r="B167" s="520"/>
      <c r="C167" s="171">
        <v>68</v>
      </c>
      <c r="D167" s="322"/>
      <c r="E167" s="461" t="str">
        <f t="shared" si="1"/>
        <v/>
      </c>
      <c r="F167" s="654"/>
      <c r="G167" s="461"/>
      <c r="H167" s="654"/>
      <c r="I167" s="461"/>
      <c r="J167" s="462"/>
      <c r="K167" s="462"/>
      <c r="L167" s="462"/>
      <c r="M167" s="462"/>
      <c r="N167" s="463"/>
      <c r="O167" s="170"/>
      <c r="P167" s="130"/>
      <c r="Q167" s="131"/>
      <c r="R167" s="130"/>
      <c r="S167" s="130"/>
      <c r="T167" s="130"/>
      <c r="U167" s="130"/>
      <c r="V167" s="130"/>
      <c r="W167" s="130"/>
      <c r="X167" s="130"/>
      <c r="AA167" s="20"/>
    </row>
    <row r="168" spans="2:27" s="11" customFormat="1" ht="16.5" hidden="1" customHeight="1" x14ac:dyDescent="0.25">
      <c r="B168" s="520"/>
      <c r="C168" s="171">
        <v>69</v>
      </c>
      <c r="D168" s="322"/>
      <c r="E168" s="461" t="str">
        <f t="shared" si="1"/>
        <v/>
      </c>
      <c r="F168" s="654"/>
      <c r="G168" s="461"/>
      <c r="H168" s="654"/>
      <c r="I168" s="461"/>
      <c r="J168" s="462"/>
      <c r="K168" s="462"/>
      <c r="L168" s="462"/>
      <c r="M168" s="462"/>
      <c r="N168" s="463"/>
      <c r="O168" s="170"/>
      <c r="P168" s="130"/>
      <c r="Q168" s="131"/>
      <c r="R168" s="130"/>
      <c r="S168" s="130"/>
      <c r="T168" s="130"/>
      <c r="U168" s="130"/>
      <c r="V168" s="130"/>
      <c r="W168" s="130"/>
      <c r="X168" s="130"/>
      <c r="AA168" s="20"/>
    </row>
    <row r="169" spans="2:27" s="11" customFormat="1" ht="16.5" hidden="1" customHeight="1" x14ac:dyDescent="0.25">
      <c r="B169" s="520"/>
      <c r="C169" s="171">
        <v>70</v>
      </c>
      <c r="D169" s="322"/>
      <c r="E169" s="461" t="str">
        <f t="shared" si="1"/>
        <v/>
      </c>
      <c r="F169" s="654"/>
      <c r="G169" s="461"/>
      <c r="H169" s="654"/>
      <c r="I169" s="461"/>
      <c r="J169" s="462"/>
      <c r="K169" s="462"/>
      <c r="L169" s="462"/>
      <c r="M169" s="462"/>
      <c r="N169" s="463"/>
      <c r="O169" s="170"/>
      <c r="P169" s="130"/>
      <c r="Q169" s="131"/>
      <c r="R169" s="130"/>
      <c r="S169" s="130"/>
      <c r="T169" s="130"/>
      <c r="U169" s="130"/>
      <c r="V169" s="130"/>
      <c r="W169" s="130"/>
      <c r="X169" s="130"/>
      <c r="AA169" s="20"/>
    </row>
    <row r="170" spans="2:27" s="11" customFormat="1" ht="16.5" hidden="1" customHeight="1" x14ac:dyDescent="0.25">
      <c r="B170" s="520"/>
      <c r="C170" s="171">
        <v>71</v>
      </c>
      <c r="D170" s="322"/>
      <c r="E170" s="461" t="str">
        <f t="shared" si="1"/>
        <v/>
      </c>
      <c r="F170" s="654"/>
      <c r="G170" s="461"/>
      <c r="H170" s="654"/>
      <c r="I170" s="461"/>
      <c r="J170" s="462"/>
      <c r="K170" s="462"/>
      <c r="L170" s="462"/>
      <c r="M170" s="462"/>
      <c r="N170" s="463"/>
      <c r="O170" s="170"/>
      <c r="P170" s="130"/>
      <c r="Q170" s="131"/>
      <c r="R170" s="130"/>
      <c r="S170" s="130"/>
      <c r="T170" s="130"/>
      <c r="U170" s="130"/>
      <c r="V170" s="130"/>
      <c r="W170" s="130"/>
      <c r="X170" s="130"/>
      <c r="AA170" s="20"/>
    </row>
    <row r="171" spans="2:27" s="11" customFormat="1" ht="16.5" hidden="1" customHeight="1" x14ac:dyDescent="0.25">
      <c r="B171" s="520"/>
      <c r="C171" s="171">
        <v>72</v>
      </c>
      <c r="D171" s="322"/>
      <c r="E171" s="461" t="str">
        <f t="shared" si="1"/>
        <v/>
      </c>
      <c r="F171" s="654"/>
      <c r="G171" s="461"/>
      <c r="H171" s="654"/>
      <c r="I171" s="461"/>
      <c r="J171" s="462"/>
      <c r="K171" s="462"/>
      <c r="L171" s="462"/>
      <c r="M171" s="462"/>
      <c r="N171" s="463"/>
      <c r="O171" s="170"/>
      <c r="P171" s="130"/>
      <c r="Q171" s="131"/>
      <c r="R171" s="130"/>
      <c r="S171" s="130"/>
      <c r="T171" s="130"/>
      <c r="U171" s="130"/>
      <c r="V171" s="130"/>
      <c r="W171" s="130"/>
      <c r="X171" s="130"/>
      <c r="AA171" s="20"/>
    </row>
    <row r="172" spans="2:27" s="11" customFormat="1" ht="16.5" hidden="1" customHeight="1" x14ac:dyDescent="0.25">
      <c r="B172" s="520"/>
      <c r="C172" s="171">
        <v>73</v>
      </c>
      <c r="D172" s="322"/>
      <c r="E172" s="461" t="str">
        <f t="shared" si="1"/>
        <v/>
      </c>
      <c r="F172" s="654"/>
      <c r="G172" s="461"/>
      <c r="H172" s="654"/>
      <c r="I172" s="461"/>
      <c r="J172" s="462"/>
      <c r="K172" s="462"/>
      <c r="L172" s="462"/>
      <c r="M172" s="462"/>
      <c r="N172" s="463"/>
      <c r="O172" s="170"/>
      <c r="P172" s="130"/>
      <c r="Q172" s="131"/>
      <c r="R172" s="130"/>
      <c r="S172" s="130"/>
      <c r="T172" s="130"/>
      <c r="U172" s="130"/>
      <c r="V172" s="130"/>
      <c r="W172" s="130"/>
      <c r="X172" s="130"/>
      <c r="AA172" s="20"/>
    </row>
    <row r="173" spans="2:27" s="11" customFormat="1" ht="16.5" hidden="1" customHeight="1" x14ac:dyDescent="0.25">
      <c r="B173" s="520"/>
      <c r="C173" s="171">
        <v>74</v>
      </c>
      <c r="D173" s="322"/>
      <c r="E173" s="461" t="str">
        <f t="shared" si="1"/>
        <v/>
      </c>
      <c r="F173" s="654"/>
      <c r="G173" s="461"/>
      <c r="H173" s="654"/>
      <c r="I173" s="461"/>
      <c r="J173" s="462"/>
      <c r="K173" s="462"/>
      <c r="L173" s="462"/>
      <c r="M173" s="462"/>
      <c r="N173" s="463"/>
      <c r="O173" s="170"/>
      <c r="P173" s="130"/>
      <c r="Q173" s="131"/>
      <c r="R173" s="130"/>
      <c r="S173" s="130"/>
      <c r="T173" s="130"/>
      <c r="U173" s="130"/>
      <c r="V173" s="130"/>
      <c r="W173" s="130"/>
      <c r="X173" s="130"/>
      <c r="AA173" s="20"/>
    </row>
    <row r="174" spans="2:27" s="11" customFormat="1" ht="16.5" hidden="1" customHeight="1" x14ac:dyDescent="0.25">
      <c r="B174" s="520"/>
      <c r="C174" s="171">
        <v>75</v>
      </c>
      <c r="D174" s="322"/>
      <c r="E174" s="461" t="str">
        <f t="shared" si="1"/>
        <v/>
      </c>
      <c r="F174" s="654"/>
      <c r="G174" s="461"/>
      <c r="H174" s="654"/>
      <c r="I174" s="461"/>
      <c r="J174" s="462"/>
      <c r="K174" s="462"/>
      <c r="L174" s="462"/>
      <c r="M174" s="462"/>
      <c r="N174" s="463"/>
      <c r="O174" s="170"/>
      <c r="P174" s="130"/>
      <c r="Q174" s="131"/>
      <c r="R174" s="130"/>
      <c r="S174" s="130"/>
      <c r="T174" s="130"/>
      <c r="U174" s="130"/>
      <c r="V174" s="130"/>
      <c r="W174" s="130"/>
      <c r="X174" s="130"/>
      <c r="AA174" s="20"/>
    </row>
    <row r="175" spans="2:27" s="11" customFormat="1" ht="16.5" hidden="1" customHeight="1" x14ac:dyDescent="0.25">
      <c r="B175" s="520"/>
      <c r="C175" s="171">
        <v>76</v>
      </c>
      <c r="D175" s="322"/>
      <c r="E175" s="461" t="str">
        <f t="shared" si="1"/>
        <v/>
      </c>
      <c r="F175" s="654"/>
      <c r="G175" s="461"/>
      <c r="H175" s="654"/>
      <c r="I175" s="461"/>
      <c r="J175" s="462"/>
      <c r="K175" s="462"/>
      <c r="L175" s="462"/>
      <c r="M175" s="462"/>
      <c r="N175" s="463"/>
      <c r="O175" s="170"/>
      <c r="P175" s="130"/>
      <c r="Q175" s="131"/>
      <c r="R175" s="130"/>
      <c r="S175" s="130"/>
      <c r="T175" s="130"/>
      <c r="U175" s="130"/>
      <c r="V175" s="130"/>
      <c r="W175" s="130"/>
      <c r="X175" s="130"/>
      <c r="AA175" s="20"/>
    </row>
    <row r="176" spans="2:27" s="11" customFormat="1" ht="16.5" hidden="1" customHeight="1" x14ac:dyDescent="0.25">
      <c r="B176" s="520"/>
      <c r="C176" s="171">
        <v>77</v>
      </c>
      <c r="D176" s="322"/>
      <c r="E176" s="461" t="str">
        <f t="shared" si="1"/>
        <v/>
      </c>
      <c r="F176" s="654"/>
      <c r="G176" s="461"/>
      <c r="H176" s="654"/>
      <c r="I176" s="461"/>
      <c r="J176" s="462"/>
      <c r="K176" s="462"/>
      <c r="L176" s="462"/>
      <c r="M176" s="462"/>
      <c r="N176" s="463"/>
      <c r="O176" s="170"/>
      <c r="P176" s="130"/>
      <c r="Q176" s="131"/>
      <c r="R176" s="130"/>
      <c r="S176" s="130"/>
      <c r="T176" s="130"/>
      <c r="U176" s="130"/>
      <c r="V176" s="130"/>
      <c r="W176" s="130"/>
      <c r="X176" s="130"/>
      <c r="AA176" s="20"/>
    </row>
    <row r="177" spans="2:27" s="11" customFormat="1" ht="16.5" hidden="1" customHeight="1" x14ac:dyDescent="0.25">
      <c r="B177" s="520"/>
      <c r="C177" s="171">
        <v>78</v>
      </c>
      <c r="D177" s="322"/>
      <c r="E177" s="461" t="str">
        <f t="shared" si="1"/>
        <v/>
      </c>
      <c r="F177" s="654"/>
      <c r="G177" s="461"/>
      <c r="H177" s="654"/>
      <c r="I177" s="461"/>
      <c r="J177" s="462"/>
      <c r="K177" s="462"/>
      <c r="L177" s="462"/>
      <c r="M177" s="462"/>
      <c r="N177" s="463"/>
      <c r="O177" s="170"/>
      <c r="P177" s="130"/>
      <c r="Q177" s="131"/>
      <c r="R177" s="130"/>
      <c r="S177" s="130"/>
      <c r="T177" s="130"/>
      <c r="U177" s="130"/>
      <c r="V177" s="130"/>
      <c r="W177" s="130"/>
      <c r="X177" s="130"/>
      <c r="AA177" s="20"/>
    </row>
    <row r="178" spans="2:27" s="11" customFormat="1" ht="16.5" hidden="1" customHeight="1" x14ac:dyDescent="0.25">
      <c r="B178" s="520"/>
      <c r="C178" s="171">
        <v>79</v>
      </c>
      <c r="D178" s="322"/>
      <c r="E178" s="461" t="str">
        <f t="shared" si="1"/>
        <v/>
      </c>
      <c r="F178" s="654"/>
      <c r="G178" s="461"/>
      <c r="H178" s="654"/>
      <c r="I178" s="461"/>
      <c r="J178" s="462"/>
      <c r="K178" s="462"/>
      <c r="L178" s="462"/>
      <c r="M178" s="462"/>
      <c r="N178" s="463"/>
      <c r="O178" s="170"/>
      <c r="P178" s="130"/>
      <c r="Q178" s="131"/>
      <c r="R178" s="130"/>
      <c r="S178" s="130"/>
      <c r="T178" s="130"/>
      <c r="U178" s="130"/>
      <c r="V178" s="130"/>
      <c r="W178" s="130"/>
      <c r="X178" s="130"/>
      <c r="AA178" s="20"/>
    </row>
    <row r="179" spans="2:27" s="11" customFormat="1" ht="16.5" hidden="1" customHeight="1" x14ac:dyDescent="0.25">
      <c r="B179" s="520"/>
      <c r="C179" s="171">
        <v>80</v>
      </c>
      <c r="D179" s="322"/>
      <c r="E179" s="461" t="str">
        <f t="shared" si="1"/>
        <v/>
      </c>
      <c r="F179" s="654"/>
      <c r="G179" s="461"/>
      <c r="H179" s="654"/>
      <c r="I179" s="461"/>
      <c r="J179" s="462"/>
      <c r="K179" s="462"/>
      <c r="L179" s="462"/>
      <c r="M179" s="462"/>
      <c r="N179" s="463"/>
      <c r="O179" s="170"/>
      <c r="P179" s="130"/>
      <c r="Q179" s="131"/>
      <c r="R179" s="130"/>
      <c r="S179" s="130"/>
      <c r="T179" s="130"/>
      <c r="U179" s="130"/>
      <c r="V179" s="130"/>
      <c r="W179" s="130"/>
      <c r="X179" s="130"/>
      <c r="AA179" s="20"/>
    </row>
    <row r="180" spans="2:27" s="11" customFormat="1" ht="16.5" hidden="1" customHeight="1" x14ac:dyDescent="0.25">
      <c r="B180" s="520"/>
      <c r="C180" s="171">
        <v>81</v>
      </c>
      <c r="D180" s="322"/>
      <c r="E180" s="461" t="str">
        <f t="shared" si="1"/>
        <v/>
      </c>
      <c r="F180" s="654"/>
      <c r="G180" s="461"/>
      <c r="H180" s="654"/>
      <c r="I180" s="461"/>
      <c r="J180" s="462"/>
      <c r="K180" s="462"/>
      <c r="L180" s="462"/>
      <c r="M180" s="462"/>
      <c r="N180" s="463"/>
      <c r="O180" s="170"/>
      <c r="P180" s="130"/>
      <c r="Q180" s="131"/>
      <c r="R180" s="130"/>
      <c r="S180" s="130"/>
      <c r="T180" s="130"/>
      <c r="U180" s="130"/>
      <c r="V180" s="130"/>
      <c r="W180" s="130"/>
      <c r="X180" s="130"/>
      <c r="AA180" s="20"/>
    </row>
    <row r="181" spans="2:27" s="11" customFormat="1" ht="16.5" hidden="1" customHeight="1" x14ac:dyDescent="0.25">
      <c r="B181" s="520"/>
      <c r="C181" s="171">
        <v>82</v>
      </c>
      <c r="D181" s="322"/>
      <c r="E181" s="461" t="str">
        <f t="shared" si="1"/>
        <v/>
      </c>
      <c r="F181" s="654"/>
      <c r="G181" s="461"/>
      <c r="H181" s="654"/>
      <c r="I181" s="461"/>
      <c r="J181" s="462"/>
      <c r="K181" s="462"/>
      <c r="L181" s="462"/>
      <c r="M181" s="462"/>
      <c r="N181" s="463"/>
      <c r="O181" s="170"/>
      <c r="P181" s="130"/>
      <c r="Q181" s="131"/>
      <c r="R181" s="130"/>
      <c r="S181" s="130"/>
      <c r="T181" s="130"/>
      <c r="U181" s="130"/>
      <c r="V181" s="130"/>
      <c r="W181" s="130"/>
      <c r="X181" s="130"/>
      <c r="AA181" s="20"/>
    </row>
    <row r="182" spans="2:27" s="11" customFormat="1" ht="16.5" hidden="1" customHeight="1" x14ac:dyDescent="0.25">
      <c r="B182" s="520"/>
      <c r="C182" s="171">
        <v>83</v>
      </c>
      <c r="D182" s="322"/>
      <c r="E182" s="461" t="str">
        <f t="shared" si="1"/>
        <v/>
      </c>
      <c r="F182" s="654"/>
      <c r="G182" s="461"/>
      <c r="H182" s="654"/>
      <c r="I182" s="461"/>
      <c r="J182" s="462"/>
      <c r="K182" s="462"/>
      <c r="L182" s="462"/>
      <c r="M182" s="462"/>
      <c r="N182" s="463"/>
      <c r="O182" s="170"/>
      <c r="P182" s="130"/>
      <c r="Q182" s="131"/>
      <c r="R182" s="130"/>
      <c r="S182" s="130"/>
      <c r="T182" s="130"/>
      <c r="U182" s="130"/>
      <c r="V182" s="130"/>
      <c r="W182" s="130"/>
      <c r="X182" s="130"/>
      <c r="AA182" s="20"/>
    </row>
    <row r="183" spans="2:27" s="11" customFormat="1" ht="16.5" hidden="1" customHeight="1" x14ac:dyDescent="0.25">
      <c r="B183" s="520"/>
      <c r="C183" s="171">
        <v>84</v>
      </c>
      <c r="D183" s="322"/>
      <c r="E183" s="461" t="str">
        <f t="shared" si="1"/>
        <v/>
      </c>
      <c r="F183" s="654"/>
      <c r="G183" s="461"/>
      <c r="H183" s="654"/>
      <c r="I183" s="461"/>
      <c r="J183" s="462"/>
      <c r="K183" s="462"/>
      <c r="L183" s="462"/>
      <c r="M183" s="462"/>
      <c r="N183" s="463"/>
      <c r="O183" s="170"/>
      <c r="P183" s="130"/>
      <c r="Q183" s="131"/>
      <c r="R183" s="130"/>
      <c r="S183" s="130"/>
      <c r="T183" s="130"/>
      <c r="U183" s="130"/>
      <c r="V183" s="130"/>
      <c r="W183" s="130"/>
      <c r="X183" s="130"/>
      <c r="AA183" s="20"/>
    </row>
    <row r="184" spans="2:27" s="11" customFormat="1" ht="16.5" hidden="1" customHeight="1" x14ac:dyDescent="0.25">
      <c r="B184" s="520"/>
      <c r="C184" s="171">
        <v>85</v>
      </c>
      <c r="D184" s="322"/>
      <c r="E184" s="461" t="str">
        <f t="shared" si="1"/>
        <v/>
      </c>
      <c r="F184" s="654"/>
      <c r="G184" s="461"/>
      <c r="H184" s="654"/>
      <c r="I184" s="461"/>
      <c r="J184" s="462"/>
      <c r="K184" s="462"/>
      <c r="L184" s="462"/>
      <c r="M184" s="462"/>
      <c r="N184" s="463"/>
      <c r="O184" s="170"/>
      <c r="P184" s="130"/>
      <c r="Q184" s="131"/>
      <c r="R184" s="130"/>
      <c r="S184" s="130"/>
      <c r="T184" s="130"/>
      <c r="U184" s="130"/>
      <c r="V184" s="130"/>
      <c r="W184" s="130"/>
      <c r="X184" s="130"/>
      <c r="AA184" s="20"/>
    </row>
    <row r="185" spans="2:27" s="11" customFormat="1" ht="16.5" hidden="1" customHeight="1" x14ac:dyDescent="0.25">
      <c r="B185" s="520"/>
      <c r="C185" s="171">
        <v>86</v>
      </c>
      <c r="D185" s="322"/>
      <c r="E185" s="461" t="str">
        <f t="shared" si="1"/>
        <v/>
      </c>
      <c r="F185" s="654"/>
      <c r="G185" s="461"/>
      <c r="H185" s="654"/>
      <c r="I185" s="461"/>
      <c r="J185" s="462"/>
      <c r="K185" s="462"/>
      <c r="L185" s="462"/>
      <c r="M185" s="462"/>
      <c r="N185" s="463"/>
      <c r="O185" s="170"/>
      <c r="P185" s="130"/>
      <c r="Q185" s="131"/>
      <c r="R185" s="130"/>
      <c r="S185" s="130"/>
      <c r="T185" s="130"/>
      <c r="U185" s="130"/>
      <c r="V185" s="130"/>
      <c r="W185" s="130"/>
      <c r="X185" s="130"/>
      <c r="AA185" s="20"/>
    </row>
    <row r="186" spans="2:27" s="11" customFormat="1" ht="16.5" hidden="1" customHeight="1" x14ac:dyDescent="0.25">
      <c r="B186" s="520"/>
      <c r="C186" s="171">
        <v>87</v>
      </c>
      <c r="D186" s="322"/>
      <c r="E186" s="461" t="str">
        <f t="shared" si="1"/>
        <v/>
      </c>
      <c r="F186" s="654"/>
      <c r="G186" s="461"/>
      <c r="H186" s="654"/>
      <c r="I186" s="461"/>
      <c r="J186" s="462"/>
      <c r="K186" s="462"/>
      <c r="L186" s="462"/>
      <c r="M186" s="462"/>
      <c r="N186" s="463"/>
      <c r="O186" s="170"/>
      <c r="P186" s="130"/>
      <c r="Q186" s="131"/>
      <c r="R186" s="130"/>
      <c r="S186" s="130"/>
      <c r="T186" s="130"/>
      <c r="U186" s="130"/>
      <c r="V186" s="130"/>
      <c r="W186" s="130"/>
      <c r="X186" s="130"/>
      <c r="AA186" s="20"/>
    </row>
    <row r="187" spans="2:27" s="11" customFormat="1" ht="16.5" hidden="1" customHeight="1" x14ac:dyDescent="0.25">
      <c r="B187" s="520"/>
      <c r="C187" s="171">
        <v>88</v>
      </c>
      <c r="D187" s="322"/>
      <c r="E187" s="461" t="str">
        <f t="shared" si="1"/>
        <v/>
      </c>
      <c r="F187" s="654"/>
      <c r="G187" s="461"/>
      <c r="H187" s="654"/>
      <c r="I187" s="461"/>
      <c r="J187" s="462"/>
      <c r="K187" s="462"/>
      <c r="L187" s="462"/>
      <c r="M187" s="462"/>
      <c r="N187" s="463"/>
      <c r="O187" s="170"/>
      <c r="P187" s="130"/>
      <c r="Q187" s="131"/>
      <c r="R187" s="130"/>
      <c r="S187" s="130"/>
      <c r="T187" s="130"/>
      <c r="U187" s="130"/>
      <c r="V187" s="130"/>
      <c r="W187" s="130"/>
      <c r="X187" s="130"/>
      <c r="AA187" s="20"/>
    </row>
    <row r="188" spans="2:27" s="11" customFormat="1" ht="16.5" hidden="1" customHeight="1" x14ac:dyDescent="0.25">
      <c r="B188" s="520"/>
      <c r="C188" s="171">
        <v>89</v>
      </c>
      <c r="D188" s="322"/>
      <c r="E188" s="461" t="str">
        <f t="shared" si="1"/>
        <v/>
      </c>
      <c r="F188" s="654"/>
      <c r="G188" s="461"/>
      <c r="H188" s="654"/>
      <c r="I188" s="461"/>
      <c r="J188" s="462"/>
      <c r="K188" s="462"/>
      <c r="L188" s="462"/>
      <c r="M188" s="462"/>
      <c r="N188" s="463"/>
      <c r="O188" s="170"/>
      <c r="P188" s="130"/>
      <c r="Q188" s="131"/>
      <c r="R188" s="130"/>
      <c r="S188" s="130"/>
      <c r="T188" s="130"/>
      <c r="U188" s="130"/>
      <c r="V188" s="130"/>
      <c r="W188" s="130"/>
      <c r="X188" s="130"/>
      <c r="AA188" s="20"/>
    </row>
    <row r="189" spans="2:27" s="11" customFormat="1" ht="16.5" hidden="1" customHeight="1" x14ac:dyDescent="0.25">
      <c r="B189" s="520"/>
      <c r="C189" s="171">
        <v>90</v>
      </c>
      <c r="D189" s="322"/>
      <c r="E189" s="461" t="str">
        <f t="shared" si="1"/>
        <v/>
      </c>
      <c r="F189" s="654"/>
      <c r="G189" s="461"/>
      <c r="H189" s="654"/>
      <c r="I189" s="461"/>
      <c r="J189" s="462"/>
      <c r="K189" s="462"/>
      <c r="L189" s="462"/>
      <c r="M189" s="462"/>
      <c r="N189" s="463"/>
      <c r="O189" s="170"/>
      <c r="P189" s="130"/>
      <c r="Q189" s="131"/>
      <c r="R189" s="130"/>
      <c r="S189" s="130"/>
      <c r="T189" s="130"/>
      <c r="U189" s="130"/>
      <c r="V189" s="130"/>
      <c r="W189" s="130"/>
      <c r="X189" s="130"/>
      <c r="AA189" s="20"/>
    </row>
    <row r="190" spans="2:27" s="11" customFormat="1" ht="16.5" hidden="1" customHeight="1" x14ac:dyDescent="0.25">
      <c r="B190" s="520"/>
      <c r="C190" s="171">
        <v>91</v>
      </c>
      <c r="D190" s="322"/>
      <c r="E190" s="461" t="str">
        <f t="shared" si="1"/>
        <v/>
      </c>
      <c r="F190" s="654"/>
      <c r="G190" s="461"/>
      <c r="H190" s="654"/>
      <c r="I190" s="461"/>
      <c r="J190" s="462"/>
      <c r="K190" s="462"/>
      <c r="L190" s="462"/>
      <c r="M190" s="462"/>
      <c r="N190" s="463"/>
      <c r="O190" s="170"/>
      <c r="P190" s="130"/>
      <c r="Q190" s="131"/>
      <c r="R190" s="130"/>
      <c r="S190" s="130"/>
      <c r="T190" s="130"/>
      <c r="U190" s="130"/>
      <c r="V190" s="130"/>
      <c r="W190" s="130"/>
      <c r="X190" s="130"/>
      <c r="AA190" s="20"/>
    </row>
    <row r="191" spans="2:27" s="11" customFormat="1" ht="16.5" hidden="1" customHeight="1" x14ac:dyDescent="0.25">
      <c r="B191" s="520"/>
      <c r="C191" s="171">
        <v>92</v>
      </c>
      <c r="D191" s="322"/>
      <c r="E191" s="461" t="str">
        <f t="shared" si="1"/>
        <v/>
      </c>
      <c r="F191" s="654"/>
      <c r="G191" s="461"/>
      <c r="H191" s="654"/>
      <c r="I191" s="461"/>
      <c r="J191" s="462"/>
      <c r="K191" s="462"/>
      <c r="L191" s="462"/>
      <c r="M191" s="462"/>
      <c r="N191" s="463"/>
      <c r="O191" s="170"/>
      <c r="P191" s="130"/>
      <c r="Q191" s="131"/>
      <c r="R191" s="130"/>
      <c r="S191" s="130"/>
      <c r="T191" s="130"/>
      <c r="U191" s="130"/>
      <c r="V191" s="130"/>
      <c r="W191" s="130"/>
      <c r="X191" s="130"/>
      <c r="AA191" s="20"/>
    </row>
    <row r="192" spans="2:27" s="11" customFormat="1" ht="16.5" hidden="1" customHeight="1" x14ac:dyDescent="0.25">
      <c r="B192" s="520"/>
      <c r="C192" s="171">
        <v>93</v>
      </c>
      <c r="D192" s="322"/>
      <c r="E192" s="461" t="str">
        <f t="shared" si="1"/>
        <v/>
      </c>
      <c r="F192" s="654"/>
      <c r="G192" s="461"/>
      <c r="H192" s="654"/>
      <c r="I192" s="461"/>
      <c r="J192" s="462"/>
      <c r="K192" s="462"/>
      <c r="L192" s="462"/>
      <c r="M192" s="462"/>
      <c r="N192" s="463"/>
      <c r="O192" s="170"/>
      <c r="P192" s="130"/>
      <c r="Q192" s="131"/>
      <c r="R192" s="130"/>
      <c r="S192" s="130"/>
      <c r="T192" s="130"/>
      <c r="U192" s="130"/>
      <c r="V192" s="130"/>
      <c r="W192" s="130"/>
      <c r="X192" s="130"/>
      <c r="AA192" s="20"/>
    </row>
    <row r="193" spans="2:27" s="11" customFormat="1" ht="16.5" hidden="1" customHeight="1" x14ac:dyDescent="0.25">
      <c r="B193" s="520"/>
      <c r="C193" s="171">
        <v>94</v>
      </c>
      <c r="D193" s="322"/>
      <c r="E193" s="461" t="str">
        <f t="shared" si="1"/>
        <v/>
      </c>
      <c r="F193" s="654"/>
      <c r="G193" s="461"/>
      <c r="H193" s="654"/>
      <c r="I193" s="461"/>
      <c r="J193" s="462"/>
      <c r="K193" s="462"/>
      <c r="L193" s="462"/>
      <c r="M193" s="462"/>
      <c r="N193" s="463"/>
      <c r="O193" s="170"/>
      <c r="P193" s="130"/>
      <c r="Q193" s="131"/>
      <c r="R193" s="130"/>
      <c r="S193" s="130"/>
      <c r="T193" s="130"/>
      <c r="U193" s="130"/>
      <c r="V193" s="130"/>
      <c r="W193" s="130"/>
      <c r="X193" s="130"/>
      <c r="AA193" s="20"/>
    </row>
    <row r="194" spans="2:27" s="11" customFormat="1" ht="16.5" hidden="1" customHeight="1" x14ac:dyDescent="0.25">
      <c r="B194" s="520"/>
      <c r="C194" s="171">
        <v>95</v>
      </c>
      <c r="D194" s="322"/>
      <c r="E194" s="461" t="str">
        <f t="shared" si="1"/>
        <v/>
      </c>
      <c r="F194" s="654"/>
      <c r="G194" s="461"/>
      <c r="H194" s="654"/>
      <c r="I194" s="461"/>
      <c r="J194" s="462"/>
      <c r="K194" s="462"/>
      <c r="L194" s="462"/>
      <c r="M194" s="462"/>
      <c r="N194" s="463"/>
      <c r="O194" s="170"/>
      <c r="P194" s="130"/>
      <c r="Q194" s="131"/>
      <c r="R194" s="130"/>
      <c r="S194" s="130"/>
      <c r="T194" s="130"/>
      <c r="U194" s="130"/>
      <c r="V194" s="130"/>
      <c r="W194" s="130"/>
      <c r="X194" s="130"/>
      <c r="AA194" s="20"/>
    </row>
    <row r="195" spans="2:27" s="11" customFormat="1" ht="16.5" hidden="1" customHeight="1" x14ac:dyDescent="0.25">
      <c r="B195" s="520"/>
      <c r="C195" s="171">
        <v>96</v>
      </c>
      <c r="D195" s="322"/>
      <c r="E195" s="461" t="str">
        <f t="shared" si="1"/>
        <v/>
      </c>
      <c r="F195" s="654"/>
      <c r="G195" s="461"/>
      <c r="H195" s="654"/>
      <c r="I195" s="461"/>
      <c r="J195" s="462"/>
      <c r="K195" s="462"/>
      <c r="L195" s="462"/>
      <c r="M195" s="462"/>
      <c r="N195" s="463"/>
      <c r="O195" s="170"/>
      <c r="P195" s="130"/>
      <c r="Q195" s="131"/>
      <c r="R195" s="130"/>
      <c r="S195" s="130"/>
      <c r="T195" s="130"/>
      <c r="U195" s="130"/>
      <c r="V195" s="130"/>
      <c r="W195" s="130"/>
      <c r="X195" s="130"/>
      <c r="AA195" s="20"/>
    </row>
    <row r="196" spans="2:27" s="11" customFormat="1" ht="16.5" hidden="1" customHeight="1" x14ac:dyDescent="0.25">
      <c r="B196" s="520"/>
      <c r="C196" s="171">
        <v>97</v>
      </c>
      <c r="D196" s="322"/>
      <c r="E196" s="461" t="str">
        <f t="shared" si="1"/>
        <v/>
      </c>
      <c r="F196" s="654"/>
      <c r="G196" s="461"/>
      <c r="H196" s="654"/>
      <c r="I196" s="461"/>
      <c r="J196" s="462"/>
      <c r="K196" s="462"/>
      <c r="L196" s="462"/>
      <c r="M196" s="462"/>
      <c r="N196" s="463"/>
      <c r="O196" s="170"/>
      <c r="P196" s="130"/>
      <c r="Q196" s="131"/>
      <c r="R196" s="130"/>
      <c r="S196" s="130"/>
      <c r="T196" s="130"/>
      <c r="U196" s="130"/>
      <c r="V196" s="130"/>
      <c r="W196" s="130"/>
      <c r="X196" s="130"/>
      <c r="AA196" s="20"/>
    </row>
    <row r="197" spans="2:27" s="11" customFormat="1" ht="16.5" hidden="1" customHeight="1" x14ac:dyDescent="0.25">
      <c r="B197" s="520"/>
      <c r="C197" s="171">
        <v>98</v>
      </c>
      <c r="D197" s="322"/>
      <c r="E197" s="461" t="str">
        <f t="shared" si="1"/>
        <v/>
      </c>
      <c r="F197" s="654"/>
      <c r="G197" s="461"/>
      <c r="H197" s="654"/>
      <c r="I197" s="461"/>
      <c r="J197" s="462"/>
      <c r="K197" s="462"/>
      <c r="L197" s="462"/>
      <c r="M197" s="462"/>
      <c r="N197" s="463"/>
      <c r="O197" s="170"/>
      <c r="P197" s="130"/>
      <c r="Q197" s="131"/>
      <c r="R197" s="130"/>
      <c r="S197" s="130"/>
      <c r="T197" s="130"/>
      <c r="U197" s="130"/>
      <c r="V197" s="130"/>
      <c r="W197" s="130"/>
      <c r="X197" s="130"/>
      <c r="AA197" s="20"/>
    </row>
    <row r="198" spans="2:27" s="11" customFormat="1" ht="16.5" hidden="1" customHeight="1" x14ac:dyDescent="0.25">
      <c r="B198" s="520"/>
      <c r="C198" s="171">
        <v>99</v>
      </c>
      <c r="D198" s="322"/>
      <c r="E198" s="461" t="str">
        <f t="shared" si="1"/>
        <v/>
      </c>
      <c r="F198" s="654"/>
      <c r="G198" s="461"/>
      <c r="H198" s="654"/>
      <c r="I198" s="461"/>
      <c r="J198" s="462"/>
      <c r="K198" s="462"/>
      <c r="L198" s="462"/>
      <c r="M198" s="462"/>
      <c r="N198" s="463"/>
      <c r="O198" s="170"/>
      <c r="P198" s="130"/>
      <c r="Q198" s="131"/>
      <c r="R198" s="130"/>
      <c r="S198" s="130"/>
      <c r="T198" s="130"/>
      <c r="U198" s="130"/>
      <c r="V198" s="130"/>
      <c r="W198" s="130"/>
      <c r="X198" s="130"/>
      <c r="AA198" s="20"/>
    </row>
    <row r="199" spans="2:27" s="11" customFormat="1" ht="16.5" hidden="1" customHeight="1" thickBot="1" x14ac:dyDescent="0.3">
      <c r="B199" s="520"/>
      <c r="C199" s="171">
        <v>100</v>
      </c>
      <c r="D199" s="322"/>
      <c r="E199" s="461" t="str">
        <f t="shared" si="1"/>
        <v/>
      </c>
      <c r="F199" s="654"/>
      <c r="G199" s="461"/>
      <c r="H199" s="654"/>
      <c r="I199" s="461"/>
      <c r="J199" s="462"/>
      <c r="K199" s="462"/>
      <c r="L199" s="462"/>
      <c r="M199" s="462"/>
      <c r="N199" s="463"/>
      <c r="O199" s="170"/>
      <c r="P199" s="130"/>
      <c r="Q199" s="131"/>
      <c r="R199" s="130"/>
      <c r="S199" s="130"/>
      <c r="T199" s="130"/>
      <c r="U199" s="130"/>
      <c r="V199" s="130"/>
      <c r="W199" s="130"/>
      <c r="X199" s="130"/>
      <c r="AA199" s="20"/>
    </row>
    <row r="200" spans="2:27" s="11" customFormat="1" ht="33" customHeight="1" x14ac:dyDescent="0.25">
      <c r="B200" s="521" t="s">
        <v>405</v>
      </c>
      <c r="C200" s="443" t="s">
        <v>443</v>
      </c>
      <c r="D200" s="444"/>
      <c r="E200" s="444"/>
      <c r="F200" s="444"/>
      <c r="G200" s="444"/>
      <c r="H200" s="444"/>
      <c r="I200" s="444"/>
      <c r="J200" s="444"/>
      <c r="K200" s="444"/>
      <c r="L200" s="444"/>
      <c r="M200" s="444"/>
      <c r="N200" s="445"/>
      <c r="O200" s="72"/>
      <c r="P200" s="418" t="s">
        <v>232</v>
      </c>
      <c r="Q200" s="418"/>
      <c r="R200" s="418"/>
      <c r="S200" s="418"/>
      <c r="T200" s="130"/>
      <c r="U200" s="130"/>
      <c r="V200" s="130"/>
      <c r="W200" s="130"/>
      <c r="X200" s="130"/>
      <c r="Y200" s="11">
        <f>COUNTIF(E201:E204,"X")+COUNTIF(G201:G204,"X")+COUNTIF(I201:I204,"X")+COUNTIF(K201:K204,"X")+COUNTIF(C201:C204,"X")</f>
        <v>0</v>
      </c>
      <c r="Z200" s="11" t="s">
        <v>353</v>
      </c>
      <c r="AA200" s="20"/>
    </row>
    <row r="201" spans="2:27" s="11" customFormat="1" ht="30.4" customHeight="1" x14ac:dyDescent="0.25">
      <c r="B201" s="522"/>
      <c r="C201" s="289"/>
      <c r="D201" s="317" t="s">
        <v>354</v>
      </c>
      <c r="E201" s="316"/>
      <c r="F201" s="317" t="s">
        <v>355</v>
      </c>
      <c r="G201" s="316"/>
      <c r="H201" s="158" t="s">
        <v>356</v>
      </c>
      <c r="I201" s="470"/>
      <c r="J201" s="472" t="s">
        <v>357</v>
      </c>
      <c r="K201" s="316"/>
      <c r="L201" s="172" t="s">
        <v>358</v>
      </c>
      <c r="M201" s="474"/>
      <c r="N201" s="475"/>
      <c r="O201" s="93"/>
      <c r="P201" s="94" t="s">
        <v>219</v>
      </c>
      <c r="Q201" s="95" t="s">
        <v>217</v>
      </c>
      <c r="R201" s="96" t="str">
        <f>IF(COUNTIF(C201:K204,"X")=0,"BÀSIC",IF(OR(G201="X",C201="X",COUNTIF(C201:K204,"X")&gt;1),"ALT","MITJÀ"))</f>
        <v>BÀSIC</v>
      </c>
      <c r="S201" s="97">
        <f>IF(R201="ALT",3,IF(R201="MITJÀ",2,IF(R201="BÀSIC",1,"")))</f>
        <v>1</v>
      </c>
      <c r="T201" s="130"/>
      <c r="U201" s="130"/>
      <c r="V201" s="130"/>
      <c r="W201" s="130"/>
      <c r="X201" s="130"/>
      <c r="AA201" s="20"/>
    </row>
    <row r="202" spans="2:27" s="11" customFormat="1" ht="30.4" customHeight="1" x14ac:dyDescent="0.25">
      <c r="B202" s="522"/>
      <c r="C202" s="289"/>
      <c r="D202" s="144" t="s">
        <v>359</v>
      </c>
      <c r="E202" s="316"/>
      <c r="F202" s="144" t="s">
        <v>360</v>
      </c>
      <c r="G202" s="316"/>
      <c r="H202" s="115" t="s">
        <v>361</v>
      </c>
      <c r="I202" s="471"/>
      <c r="J202" s="473"/>
      <c r="K202" s="316"/>
      <c r="L202" s="173" t="s">
        <v>358</v>
      </c>
      <c r="M202" s="474"/>
      <c r="N202" s="475"/>
      <c r="O202" s="170"/>
      <c r="P202" s="130"/>
      <c r="Q202" s="131"/>
      <c r="R202" s="130"/>
      <c r="S202" s="130"/>
      <c r="T202" s="130"/>
      <c r="U202" s="130"/>
      <c r="V202" s="130"/>
      <c r="W202" s="130"/>
      <c r="X202" s="130"/>
      <c r="AA202" s="20"/>
    </row>
    <row r="203" spans="2:27" s="11" customFormat="1" ht="30.4" customHeight="1" x14ac:dyDescent="0.25">
      <c r="B203" s="522"/>
      <c r="C203" s="289"/>
      <c r="D203" s="317" t="s">
        <v>66</v>
      </c>
      <c r="E203" s="316"/>
      <c r="F203" s="317" t="s">
        <v>419</v>
      </c>
      <c r="G203" s="316"/>
      <c r="H203" s="158" t="s">
        <v>362</v>
      </c>
      <c r="I203" s="476"/>
      <c r="J203" s="477"/>
      <c r="K203" s="316"/>
      <c r="L203" s="173" t="s">
        <v>358</v>
      </c>
      <c r="M203" s="474"/>
      <c r="N203" s="475"/>
      <c r="O203" s="170"/>
      <c r="P203" s="130"/>
      <c r="Q203" s="131"/>
      <c r="R203" s="130"/>
      <c r="S203" s="130"/>
      <c r="T203" s="130"/>
      <c r="U203" s="130"/>
      <c r="V203" s="130"/>
      <c r="W203" s="130"/>
      <c r="X203" s="130"/>
      <c r="AA203" s="20"/>
    </row>
    <row r="204" spans="2:27" s="11" customFormat="1" ht="30.4" customHeight="1" thickBot="1" x14ac:dyDescent="0.3">
      <c r="B204" s="523"/>
      <c r="C204" s="291"/>
      <c r="D204" s="150" t="s">
        <v>363</v>
      </c>
      <c r="E204" s="290"/>
      <c r="F204" s="174" t="s">
        <v>364</v>
      </c>
      <c r="G204" s="290"/>
      <c r="H204" s="174" t="s">
        <v>420</v>
      </c>
      <c r="I204" s="478"/>
      <c r="J204" s="479"/>
      <c r="K204" s="290"/>
      <c r="L204" s="175" t="s">
        <v>358</v>
      </c>
      <c r="M204" s="480"/>
      <c r="N204" s="481"/>
      <c r="O204" s="72"/>
      <c r="P204" s="418" t="s">
        <v>232</v>
      </c>
      <c r="Q204" s="418"/>
      <c r="R204" s="418"/>
      <c r="S204" s="418"/>
      <c r="T204" s="130"/>
      <c r="U204" s="130"/>
      <c r="V204" s="130"/>
      <c r="W204" s="130"/>
      <c r="X204" s="130"/>
      <c r="AA204" s="20"/>
    </row>
    <row r="205" spans="2:27" s="11" customFormat="1" ht="61.5" customHeight="1" thickBot="1" x14ac:dyDescent="0.3">
      <c r="B205" s="176" t="s">
        <v>406</v>
      </c>
      <c r="C205" s="671" t="s">
        <v>444</v>
      </c>
      <c r="D205" s="671"/>
      <c r="E205" s="671"/>
      <c r="F205" s="671"/>
      <c r="G205" s="671"/>
      <c r="H205" s="671"/>
      <c r="I205" s="671"/>
      <c r="J205" s="671"/>
      <c r="K205" s="671"/>
      <c r="L205" s="672"/>
      <c r="M205" s="673"/>
      <c r="N205" s="674"/>
      <c r="O205" s="93"/>
      <c r="P205" s="94" t="s">
        <v>220</v>
      </c>
      <c r="Q205" s="95" t="s">
        <v>218</v>
      </c>
      <c r="R205" s="96" t="str">
        <f>IF(M205="Sí","ALT","BÀSIC")</f>
        <v>BÀSIC</v>
      </c>
      <c r="S205" s="97">
        <f>IF(R205="ALT",3,IF(R205="MITJÀ",2,IF(R205="BÀSIC",1,"")))</f>
        <v>1</v>
      </c>
      <c r="T205" s="130"/>
      <c r="U205" s="130"/>
      <c r="V205" s="130"/>
      <c r="W205" s="130"/>
      <c r="X205" s="130"/>
      <c r="AA205" s="20"/>
    </row>
    <row r="206" spans="2:27" s="11" customFormat="1" ht="33" customHeight="1" x14ac:dyDescent="0.25">
      <c r="B206" s="605" t="s">
        <v>197</v>
      </c>
      <c r="C206" s="394" t="s">
        <v>445</v>
      </c>
      <c r="D206" s="394"/>
      <c r="E206" s="394"/>
      <c r="F206" s="394"/>
      <c r="G206" s="394"/>
      <c r="H206" s="394"/>
      <c r="I206" s="444"/>
      <c r="J206" s="444"/>
      <c r="K206" s="444"/>
      <c r="L206" s="444"/>
      <c r="M206" s="444"/>
      <c r="N206" s="445"/>
      <c r="O206" s="93"/>
      <c r="P206" s="94" t="s">
        <v>221</v>
      </c>
      <c r="Q206" s="95" t="s">
        <v>225</v>
      </c>
      <c r="R206" s="96" t="str">
        <f>IF(OR(E208="X",G207="X"),"MITJÀ","BÀSIC")</f>
        <v>BÀSIC</v>
      </c>
      <c r="S206" s="97">
        <f>IF(R206="ALT",3,IF(R206="MITJÀ",2,IF(R206="BÀSIC",1,"")))</f>
        <v>1</v>
      </c>
      <c r="T206" s="130"/>
      <c r="U206" s="130"/>
      <c r="V206" s="130"/>
      <c r="W206" s="130"/>
      <c r="X206" s="130"/>
      <c r="AA206" s="20"/>
    </row>
    <row r="207" spans="2:27" s="11" customFormat="1" ht="26.65" customHeight="1" x14ac:dyDescent="0.25">
      <c r="B207" s="523"/>
      <c r="C207" s="286"/>
      <c r="D207" s="319" t="s">
        <v>489</v>
      </c>
      <c r="E207" s="316"/>
      <c r="F207" s="319" t="s">
        <v>488</v>
      </c>
      <c r="G207" s="316"/>
      <c r="H207" s="319" t="s">
        <v>446</v>
      </c>
      <c r="I207" s="177"/>
      <c r="J207" s="177"/>
      <c r="K207" s="377" t="s">
        <v>391</v>
      </c>
      <c r="L207" s="378"/>
      <c r="M207" s="381"/>
      <c r="N207" s="382"/>
      <c r="O207" s="170"/>
      <c r="P207" s="130"/>
      <c r="Q207" s="131"/>
      <c r="R207" s="130"/>
      <c r="S207" s="130"/>
      <c r="T207" s="130"/>
      <c r="U207" s="130"/>
      <c r="V207" s="130"/>
      <c r="W207" s="130"/>
      <c r="X207" s="130"/>
      <c r="AA207" s="20"/>
    </row>
    <row r="208" spans="2:27" s="11" customFormat="1" ht="26.65" customHeight="1" thickBot="1" x14ac:dyDescent="0.3">
      <c r="B208" s="606"/>
      <c r="C208" s="327"/>
      <c r="D208" s="320" t="s">
        <v>490</v>
      </c>
      <c r="E208" s="290"/>
      <c r="F208" s="320" t="s">
        <v>447</v>
      </c>
      <c r="G208" s="178"/>
      <c r="H208" s="178"/>
      <c r="I208" s="179"/>
      <c r="J208" s="179"/>
      <c r="K208" s="379"/>
      <c r="L208" s="380"/>
      <c r="M208" s="383"/>
      <c r="N208" s="384"/>
      <c r="O208" s="170"/>
      <c r="P208" s="130"/>
      <c r="Q208" s="131"/>
      <c r="R208" s="130"/>
      <c r="S208" s="130"/>
      <c r="T208" s="130"/>
      <c r="U208" s="130"/>
      <c r="V208" s="130"/>
      <c r="W208" s="130"/>
      <c r="X208" s="130"/>
      <c r="AA208" s="20"/>
    </row>
    <row r="209" spans="2:27" s="11" customFormat="1" ht="46.9" customHeight="1" thickBot="1" x14ac:dyDescent="0.3">
      <c r="B209" s="139" t="s">
        <v>365</v>
      </c>
      <c r="C209" s="430" t="s">
        <v>448</v>
      </c>
      <c r="D209" s="431"/>
      <c r="E209" s="431"/>
      <c r="F209" s="431"/>
      <c r="G209" s="607"/>
      <c r="H209" s="608"/>
      <c r="I209" s="608"/>
      <c r="J209" s="608"/>
      <c r="K209" s="608"/>
      <c r="L209" s="608"/>
      <c r="M209" s="608"/>
      <c r="N209" s="609"/>
      <c r="O209" s="170"/>
      <c r="P209" s="130"/>
      <c r="Q209" s="131"/>
      <c r="R209" s="130"/>
      <c r="S209" s="130"/>
      <c r="T209" s="130"/>
      <c r="U209" s="130"/>
      <c r="V209" s="130"/>
      <c r="W209" s="130"/>
      <c r="X209" s="130"/>
      <c r="AA209" s="20"/>
    </row>
    <row r="210" spans="2:27" s="11" customFormat="1" ht="16.5" customHeight="1" thickBot="1" x14ac:dyDescent="0.3">
      <c r="B210" s="163"/>
      <c r="C210" s="164"/>
      <c r="D210" s="165"/>
      <c r="E210" s="164"/>
      <c r="F210" s="166"/>
      <c r="G210" s="167"/>
      <c r="H210" s="166"/>
      <c r="I210" s="168"/>
      <c r="J210" s="169"/>
      <c r="K210" s="168"/>
      <c r="L210" s="169"/>
      <c r="M210" s="168"/>
      <c r="N210" s="169"/>
      <c r="O210" s="170"/>
      <c r="P210" s="130"/>
      <c r="Q210" s="131"/>
      <c r="R210" s="130"/>
      <c r="S210" s="130"/>
      <c r="T210" s="130"/>
      <c r="U210" s="130"/>
      <c r="V210" s="130"/>
      <c r="W210" s="130"/>
      <c r="X210" s="130"/>
      <c r="AA210" s="20"/>
    </row>
    <row r="211" spans="2:27" s="11" customFormat="1" ht="25.9" customHeight="1" thickBot="1" x14ac:dyDescent="0.3">
      <c r="B211" s="493" t="s">
        <v>366</v>
      </c>
      <c r="C211" s="494"/>
      <c r="D211" s="494"/>
      <c r="E211" s="494"/>
      <c r="F211" s="494"/>
      <c r="G211" s="494"/>
      <c r="H211" s="494"/>
      <c r="I211" s="494"/>
      <c r="J211" s="494"/>
      <c r="K211" s="494"/>
      <c r="L211" s="494"/>
      <c r="M211" s="494"/>
      <c r="N211" s="495"/>
      <c r="O211" s="72"/>
      <c r="P211" s="413" t="s">
        <v>232</v>
      </c>
      <c r="Q211" s="413"/>
      <c r="R211" s="413"/>
      <c r="S211" s="413"/>
      <c r="T211" s="130"/>
      <c r="U211" s="130"/>
      <c r="V211" s="130"/>
      <c r="W211" s="130"/>
      <c r="X211" s="130"/>
      <c r="AA211" s="20"/>
    </row>
    <row r="212" spans="2:27" s="11" customFormat="1" ht="66" customHeight="1" thickBot="1" x14ac:dyDescent="0.3">
      <c r="B212" s="176" t="s">
        <v>523</v>
      </c>
      <c r="C212" s="385" t="s">
        <v>524</v>
      </c>
      <c r="D212" s="386"/>
      <c r="E212" s="386"/>
      <c r="F212" s="386"/>
      <c r="G212" s="386"/>
      <c r="H212" s="328"/>
      <c r="I212" s="387" t="s">
        <v>388</v>
      </c>
      <c r="J212" s="387"/>
      <c r="K212" s="387"/>
      <c r="L212" s="388"/>
      <c r="M212" s="389"/>
      <c r="N212" s="390"/>
      <c r="O212" s="180"/>
      <c r="P212" s="94" t="s">
        <v>222</v>
      </c>
      <c r="Q212" s="95" t="s">
        <v>226</v>
      </c>
      <c r="R212" s="96" t="str">
        <f>IF(H212&gt;=50,"MITJÀ","BÀSIC")</f>
        <v>BÀSIC</v>
      </c>
      <c r="S212" s="97">
        <f>IF(R212="ALT",3,IF(R212="MITJÀ",2,IF(R212="BÀSIC",1,"")))</f>
        <v>1</v>
      </c>
      <c r="T212" s="130"/>
      <c r="U212" s="130"/>
      <c r="V212" s="130"/>
      <c r="W212" s="130"/>
      <c r="X212" s="130"/>
      <c r="AA212" s="20"/>
    </row>
    <row r="213" spans="2:27" s="11" customFormat="1" ht="66" customHeight="1" thickBot="1" x14ac:dyDescent="0.3">
      <c r="B213" s="176" t="s">
        <v>522</v>
      </c>
      <c r="C213" s="385" t="s">
        <v>525</v>
      </c>
      <c r="D213" s="386"/>
      <c r="E213" s="386"/>
      <c r="F213" s="386"/>
      <c r="G213" s="386"/>
      <c r="H213" s="328"/>
      <c r="I213" s="387" t="s">
        <v>389</v>
      </c>
      <c r="J213" s="387"/>
      <c r="K213" s="387"/>
      <c r="L213" s="388"/>
      <c r="M213" s="389"/>
      <c r="N213" s="390"/>
      <c r="O213" s="180"/>
      <c r="P213" s="94" t="s">
        <v>223</v>
      </c>
      <c r="Q213" s="95" t="s">
        <v>227</v>
      </c>
      <c r="R213" s="96" t="str">
        <f>IF(H213&gt;=5,"MITJÀ","BÀSIC")</f>
        <v>BÀSIC</v>
      </c>
      <c r="S213" s="97">
        <f>IF(R213="ALT",3,IF(R213="MITJÀ",2,IF(R213="BÀSIC",1,"")))</f>
        <v>1</v>
      </c>
      <c r="T213" s="130"/>
      <c r="U213" s="130"/>
      <c r="V213" s="130"/>
      <c r="W213" s="130"/>
      <c r="X213" s="130"/>
      <c r="AA213" s="20"/>
    </row>
    <row r="214" spans="2:27" s="11" customFormat="1" ht="32.65" customHeight="1" x14ac:dyDescent="0.25">
      <c r="B214" s="610" t="s">
        <v>367</v>
      </c>
      <c r="C214" s="405" t="s">
        <v>449</v>
      </c>
      <c r="D214" s="406"/>
      <c r="E214" s="406"/>
      <c r="F214" s="406"/>
      <c r="G214" s="406"/>
      <c r="H214" s="406"/>
      <c r="I214" s="406"/>
      <c r="J214" s="406"/>
      <c r="K214" s="406"/>
      <c r="L214" s="406"/>
      <c r="M214" s="406"/>
      <c r="N214" s="612"/>
      <c r="O214" s="170"/>
      <c r="P214" s="130"/>
      <c r="Q214" s="131"/>
      <c r="R214" s="130"/>
      <c r="S214" s="130"/>
      <c r="T214" s="130"/>
      <c r="U214" s="130"/>
      <c r="V214" s="130"/>
      <c r="W214" s="130"/>
      <c r="X214" s="130"/>
      <c r="AA214" s="20"/>
    </row>
    <row r="215" spans="2:27" s="11" customFormat="1" ht="42.4" customHeight="1" x14ac:dyDescent="0.25">
      <c r="B215" s="518"/>
      <c r="C215" s="289"/>
      <c r="D215" s="317" t="s">
        <v>501</v>
      </c>
      <c r="E215" s="316"/>
      <c r="F215" s="144" t="s">
        <v>368</v>
      </c>
      <c r="G215" s="316"/>
      <c r="H215" s="317" t="s">
        <v>502</v>
      </c>
      <c r="I215" s="316"/>
      <c r="J215" s="115" t="s">
        <v>369</v>
      </c>
      <c r="K215" s="316"/>
      <c r="L215" s="158" t="s">
        <v>503</v>
      </c>
      <c r="M215" s="316"/>
      <c r="N215" s="181" t="s">
        <v>504</v>
      </c>
      <c r="O215" s="170"/>
      <c r="P215" s="130"/>
      <c r="Q215" s="131"/>
      <c r="R215" s="130"/>
      <c r="S215" s="130"/>
      <c r="T215" s="130"/>
      <c r="U215" s="130"/>
      <c r="V215" s="130"/>
      <c r="W215" s="130"/>
      <c r="X215" s="130"/>
      <c r="AA215" s="20"/>
    </row>
    <row r="216" spans="2:27" s="11" customFormat="1" ht="42.4" customHeight="1" x14ac:dyDescent="0.25">
      <c r="B216" s="518"/>
      <c r="C216" s="289"/>
      <c r="D216" s="144" t="s">
        <v>500</v>
      </c>
      <c r="E216" s="316"/>
      <c r="F216" s="182" t="s">
        <v>499</v>
      </c>
      <c r="G216" s="316"/>
      <c r="H216" s="144" t="s">
        <v>498</v>
      </c>
      <c r="I216" s="316"/>
      <c r="J216" s="115" t="s">
        <v>497</v>
      </c>
      <c r="K216" s="316"/>
      <c r="L216" s="158" t="s">
        <v>370</v>
      </c>
      <c r="M216" s="316"/>
      <c r="N216" s="318" t="s">
        <v>496</v>
      </c>
      <c r="O216" s="170"/>
      <c r="P216" s="130"/>
      <c r="Q216" s="131"/>
      <c r="R216" s="130"/>
      <c r="S216" s="130"/>
      <c r="T216" s="130"/>
      <c r="U216" s="130"/>
      <c r="V216" s="130"/>
      <c r="W216" s="130"/>
      <c r="X216" s="130"/>
      <c r="AA216" s="20"/>
    </row>
    <row r="217" spans="2:27" s="11" customFormat="1" ht="42.4" customHeight="1" x14ac:dyDescent="0.25">
      <c r="B217" s="518"/>
      <c r="C217" s="289"/>
      <c r="D217" s="317" t="s">
        <v>491</v>
      </c>
      <c r="E217" s="316"/>
      <c r="F217" s="183" t="s">
        <v>492</v>
      </c>
      <c r="G217" s="316"/>
      <c r="H217" s="184" t="s">
        <v>493</v>
      </c>
      <c r="I217" s="325"/>
      <c r="J217" s="184" t="s">
        <v>371</v>
      </c>
      <c r="K217" s="325"/>
      <c r="L217" s="159" t="s">
        <v>494</v>
      </c>
      <c r="M217" s="325"/>
      <c r="N217" s="185" t="s">
        <v>495</v>
      </c>
      <c r="O217" s="170"/>
      <c r="P217" s="130"/>
      <c r="Q217" s="131"/>
      <c r="R217" s="130"/>
      <c r="S217" s="130"/>
      <c r="T217" s="130"/>
      <c r="U217" s="130"/>
      <c r="V217" s="130"/>
      <c r="W217" s="130"/>
      <c r="X217" s="130"/>
      <c r="AA217" s="20"/>
    </row>
    <row r="218" spans="2:27" s="11" customFormat="1" ht="42.4" customHeight="1" thickBot="1" x14ac:dyDescent="0.3">
      <c r="B218" s="611"/>
      <c r="C218" s="291"/>
      <c r="D218" s="150" t="s">
        <v>372</v>
      </c>
      <c r="E218" s="290"/>
      <c r="F218" s="186" t="s">
        <v>373</v>
      </c>
      <c r="G218" s="290"/>
      <c r="H218" s="187" t="s">
        <v>374</v>
      </c>
      <c r="I218" s="613"/>
      <c r="J218" s="614"/>
      <c r="K218" s="614"/>
      <c r="L218" s="614"/>
      <c r="M218" s="614"/>
      <c r="N218" s="615"/>
      <c r="O218" s="72"/>
      <c r="P218" s="413" t="s">
        <v>232</v>
      </c>
      <c r="Q218" s="413"/>
      <c r="R218" s="413"/>
      <c r="S218" s="413"/>
      <c r="T218" s="130"/>
      <c r="U218" s="130"/>
      <c r="V218" s="130"/>
      <c r="W218" s="130"/>
      <c r="X218" s="130"/>
      <c r="AA218" s="20"/>
    </row>
    <row r="219" spans="2:27" s="11" customFormat="1" ht="66.400000000000006" customHeight="1" thickBot="1" x14ac:dyDescent="0.3">
      <c r="B219" s="176" t="s">
        <v>526</v>
      </c>
      <c r="C219" s="363" t="s">
        <v>527</v>
      </c>
      <c r="D219" s="364"/>
      <c r="E219" s="364"/>
      <c r="F219" s="364"/>
      <c r="G219" s="364"/>
      <c r="H219" s="364"/>
      <c r="I219" s="391"/>
      <c r="J219" s="329"/>
      <c r="K219" s="392" t="s">
        <v>390</v>
      </c>
      <c r="L219" s="393"/>
      <c r="M219" s="669"/>
      <c r="N219" s="670"/>
      <c r="O219" s="180"/>
      <c r="P219" s="94" t="s">
        <v>224</v>
      </c>
      <c r="Q219" s="95" t="s">
        <v>228</v>
      </c>
      <c r="R219" s="96" t="str">
        <f>IF(J219&gt;=5,"MITJÀ","BÀSIC")</f>
        <v>BÀSIC</v>
      </c>
      <c r="S219" s="97">
        <f>IF(R219="ALT",3,IF(R219="MITJÀ",2,IF(R219="BÀSIC",1,"")))</f>
        <v>1</v>
      </c>
      <c r="T219" s="130"/>
      <c r="U219" s="130"/>
      <c r="V219" s="130"/>
      <c r="W219" s="130"/>
      <c r="X219" s="130"/>
      <c r="AA219" s="20"/>
    </row>
    <row r="220" spans="2:27" s="11" customFormat="1" ht="32.65" customHeight="1" x14ac:dyDescent="0.25">
      <c r="B220" s="517" t="s">
        <v>521</v>
      </c>
      <c r="C220" s="616" t="s">
        <v>450</v>
      </c>
      <c r="D220" s="422"/>
      <c r="E220" s="422"/>
      <c r="F220" s="422"/>
      <c r="G220" s="422"/>
      <c r="H220" s="422"/>
      <c r="I220" s="422"/>
      <c r="J220" s="422"/>
      <c r="K220" s="422"/>
      <c r="L220" s="617"/>
      <c r="M220" s="617"/>
      <c r="N220" s="618"/>
      <c r="O220" s="170"/>
      <c r="P220" s="130"/>
      <c r="Q220" s="131"/>
      <c r="R220" s="130"/>
      <c r="S220" s="130"/>
      <c r="T220" s="130"/>
      <c r="U220" s="130"/>
      <c r="V220" s="130"/>
      <c r="W220" s="130"/>
      <c r="X220" s="130"/>
      <c r="AA220" s="20"/>
    </row>
    <row r="221" spans="2:27" s="11" customFormat="1" ht="30" customHeight="1" x14ac:dyDescent="0.25">
      <c r="B221" s="518"/>
      <c r="C221" s="289"/>
      <c r="D221" s="188" t="s">
        <v>375</v>
      </c>
      <c r="E221" s="316"/>
      <c r="F221" s="128" t="s">
        <v>376</v>
      </c>
      <c r="G221" s="316"/>
      <c r="H221" s="127" t="s">
        <v>377</v>
      </c>
      <c r="I221" s="316"/>
      <c r="J221" s="619" t="s">
        <v>378</v>
      </c>
      <c r="K221" s="620"/>
      <c r="L221" s="189"/>
      <c r="M221" s="190"/>
      <c r="N221" s="191"/>
      <c r="O221" s="170"/>
      <c r="P221" s="130"/>
      <c r="Q221" s="131"/>
      <c r="R221" s="130"/>
      <c r="S221" s="130"/>
      <c r="T221" s="130"/>
      <c r="U221" s="130"/>
      <c r="V221" s="130"/>
      <c r="W221" s="130"/>
      <c r="X221" s="130"/>
      <c r="AA221" s="20"/>
    </row>
    <row r="222" spans="2:27" s="11" customFormat="1" ht="30" customHeight="1" thickBot="1" x14ac:dyDescent="0.3">
      <c r="B222" s="611"/>
      <c r="C222" s="291"/>
      <c r="D222" s="149" t="s">
        <v>379</v>
      </c>
      <c r="E222" s="290"/>
      <c r="F222" s="192" t="s">
        <v>380</v>
      </c>
      <c r="G222" s="290"/>
      <c r="H222" s="193" t="s">
        <v>381</v>
      </c>
      <c r="I222" s="290"/>
      <c r="J222" s="621" t="s">
        <v>374</v>
      </c>
      <c r="K222" s="622"/>
      <c r="L222" s="613"/>
      <c r="M222" s="614"/>
      <c r="N222" s="615"/>
      <c r="O222" s="72"/>
      <c r="P222" s="413" t="s">
        <v>232</v>
      </c>
      <c r="Q222" s="413"/>
      <c r="R222" s="413"/>
      <c r="S222" s="413"/>
      <c r="T222" s="130"/>
      <c r="U222" s="130"/>
      <c r="V222" s="130"/>
      <c r="W222" s="130"/>
      <c r="X222" s="130"/>
      <c r="AA222" s="20"/>
    </row>
    <row r="223" spans="2:27" s="11" customFormat="1" ht="52.5" customHeight="1" x14ac:dyDescent="0.25">
      <c r="B223" s="623" t="s">
        <v>407</v>
      </c>
      <c r="C223" s="652" t="s">
        <v>451</v>
      </c>
      <c r="D223" s="653"/>
      <c r="E223" s="653"/>
      <c r="F223" s="653"/>
      <c r="G223" s="421"/>
      <c r="H223" s="330"/>
      <c r="I223" s="663" t="s">
        <v>392</v>
      </c>
      <c r="J223" s="664"/>
      <c r="K223" s="665"/>
      <c r="L223" s="666"/>
      <c r="M223" s="667"/>
      <c r="N223" s="668"/>
      <c r="O223" s="180"/>
      <c r="P223" s="94" t="s">
        <v>229</v>
      </c>
      <c r="Q223" s="95" t="s">
        <v>230</v>
      </c>
      <c r="R223" s="96" t="str">
        <f>IF(COUNTIFS(G227:J230,"Sí",K227:N230,"No")&gt;0,"MITJÀ","BÀSIC")</f>
        <v>BÀSIC</v>
      </c>
      <c r="S223" s="97">
        <f>IF(R223="ALT",3,IF(R223="MITJÀ",2,IF(R223="BÀSIC",1,"")))</f>
        <v>1</v>
      </c>
      <c r="T223" s="130"/>
      <c r="U223" s="130"/>
      <c r="V223" s="130"/>
      <c r="W223" s="130"/>
      <c r="X223" s="130"/>
      <c r="Y223" s="11">
        <f>COUNTIF(L227:L227,"X")+COUNTIF(C227:C227,"X")+COUNTIF(G227:G227,"X")</f>
        <v>0</v>
      </c>
      <c r="Z223" s="11" t="s">
        <v>382</v>
      </c>
      <c r="AA223" s="20"/>
    </row>
    <row r="224" spans="2:27" s="11" customFormat="1" ht="22.5" customHeight="1" x14ac:dyDescent="0.25">
      <c r="B224" s="624"/>
      <c r="C224" s="626" t="s">
        <v>528</v>
      </c>
      <c r="D224" s="627"/>
      <c r="E224" s="627"/>
      <c r="F224" s="627"/>
      <c r="G224" s="627"/>
      <c r="H224" s="627"/>
      <c r="I224" s="627"/>
      <c r="J224" s="627"/>
      <c r="K224" s="628"/>
      <c r="L224" s="629"/>
      <c r="M224" s="629"/>
      <c r="N224" s="630"/>
      <c r="O224" s="170"/>
      <c r="P224" s="130"/>
      <c r="Q224" s="140"/>
      <c r="R224" s="130"/>
      <c r="S224" s="130"/>
      <c r="T224" s="130"/>
      <c r="U224" s="130"/>
      <c r="V224" s="130"/>
      <c r="W224" s="130"/>
      <c r="X224" s="130"/>
      <c r="AA224" s="20"/>
    </row>
    <row r="225" spans="1:31" s="11" customFormat="1" ht="51.4" customHeight="1" x14ac:dyDescent="0.25">
      <c r="B225" s="624"/>
      <c r="C225" s="631" t="s">
        <v>529</v>
      </c>
      <c r="D225" s="632"/>
      <c r="E225" s="632"/>
      <c r="F225" s="632"/>
      <c r="G225" s="632" t="s">
        <v>452</v>
      </c>
      <c r="H225" s="632"/>
      <c r="I225" s="632"/>
      <c r="J225" s="633"/>
      <c r="K225" s="634" t="s">
        <v>453</v>
      </c>
      <c r="L225" s="635"/>
      <c r="M225" s="635"/>
      <c r="N225" s="636"/>
      <c r="O225" s="170"/>
      <c r="P225" s="130"/>
      <c r="Q225" s="131"/>
      <c r="R225" s="130"/>
      <c r="S225" s="130"/>
      <c r="T225" s="130"/>
      <c r="U225" s="130"/>
      <c r="V225" s="130"/>
      <c r="W225" s="130"/>
      <c r="X225" s="130"/>
      <c r="AA225" s="20"/>
    </row>
    <row r="226" spans="1:31" s="11" customFormat="1" ht="16.5" customHeight="1" x14ac:dyDescent="0.25">
      <c r="B226" s="624"/>
      <c r="C226" s="631"/>
      <c r="D226" s="632"/>
      <c r="E226" s="632"/>
      <c r="F226" s="632"/>
      <c r="G226" s="632"/>
      <c r="H226" s="632"/>
      <c r="I226" s="632"/>
      <c r="J226" s="633"/>
      <c r="K226" s="637" t="s">
        <v>383</v>
      </c>
      <c r="L226" s="638"/>
      <c r="M226" s="638"/>
      <c r="N226" s="639"/>
      <c r="O226" s="170"/>
      <c r="P226" s="130"/>
      <c r="Q226" s="131"/>
      <c r="R226" s="130"/>
      <c r="S226" s="130"/>
      <c r="T226" s="130"/>
      <c r="U226" s="130"/>
      <c r="V226" s="130"/>
      <c r="W226" s="130"/>
      <c r="X226" s="130"/>
      <c r="AA226" s="20"/>
    </row>
    <row r="227" spans="1:31" s="11" customFormat="1" ht="28.15" customHeight="1" x14ac:dyDescent="0.25">
      <c r="B227" s="624"/>
      <c r="C227" s="640" t="s">
        <v>517</v>
      </c>
      <c r="D227" s="641"/>
      <c r="E227" s="641"/>
      <c r="F227" s="641"/>
      <c r="G227" s="642"/>
      <c r="H227" s="643"/>
      <c r="I227" s="643"/>
      <c r="J227" s="644"/>
      <c r="K227" s="642"/>
      <c r="L227" s="643"/>
      <c r="M227" s="643"/>
      <c r="N227" s="645"/>
      <c r="O227" s="170"/>
      <c r="P227" s="130"/>
      <c r="Q227" s="131"/>
      <c r="R227" s="130"/>
      <c r="S227" s="130"/>
      <c r="T227" s="130"/>
      <c r="U227" s="130"/>
      <c r="V227" s="130"/>
      <c r="W227" s="130"/>
      <c r="X227" s="130"/>
      <c r="AA227" s="20"/>
    </row>
    <row r="228" spans="1:31" s="11" customFormat="1" ht="28.15" customHeight="1" x14ac:dyDescent="0.25">
      <c r="B228" s="624"/>
      <c r="C228" s="640" t="s">
        <v>517</v>
      </c>
      <c r="D228" s="641"/>
      <c r="E228" s="641"/>
      <c r="F228" s="641"/>
      <c r="G228" s="642"/>
      <c r="H228" s="643"/>
      <c r="I228" s="643"/>
      <c r="J228" s="644"/>
      <c r="K228" s="642"/>
      <c r="L228" s="643"/>
      <c r="M228" s="643"/>
      <c r="N228" s="645"/>
      <c r="O228" s="170"/>
      <c r="P228" s="130"/>
      <c r="Q228" s="131"/>
      <c r="R228" s="130"/>
      <c r="S228" s="130"/>
      <c r="T228" s="130"/>
      <c r="U228" s="130"/>
      <c r="V228" s="130"/>
      <c r="W228" s="130"/>
      <c r="X228" s="130"/>
      <c r="AA228" s="20"/>
    </row>
    <row r="229" spans="1:31" s="11" customFormat="1" ht="28.15" customHeight="1" x14ac:dyDescent="0.25">
      <c r="B229" s="624"/>
      <c r="C229" s="640" t="s">
        <v>517</v>
      </c>
      <c r="D229" s="641"/>
      <c r="E229" s="641"/>
      <c r="F229" s="641"/>
      <c r="G229" s="642"/>
      <c r="H229" s="643"/>
      <c r="I229" s="643"/>
      <c r="J229" s="644"/>
      <c r="K229" s="642"/>
      <c r="L229" s="643"/>
      <c r="M229" s="643"/>
      <c r="N229" s="645"/>
      <c r="O229" s="170"/>
      <c r="P229" s="130"/>
      <c r="Q229" s="131"/>
      <c r="R229" s="130"/>
      <c r="S229" s="130"/>
      <c r="T229" s="130"/>
      <c r="U229" s="130"/>
      <c r="V229" s="130"/>
      <c r="W229" s="130"/>
      <c r="X229" s="130"/>
      <c r="AA229" s="20"/>
    </row>
    <row r="230" spans="1:31" s="11" customFormat="1" ht="28.15" customHeight="1" thickBot="1" x14ac:dyDescent="0.3">
      <c r="B230" s="625"/>
      <c r="C230" s="646" t="s">
        <v>517</v>
      </c>
      <c r="D230" s="647"/>
      <c r="E230" s="647"/>
      <c r="F230" s="647"/>
      <c r="G230" s="648"/>
      <c r="H230" s="649"/>
      <c r="I230" s="649"/>
      <c r="J230" s="650"/>
      <c r="K230" s="648"/>
      <c r="L230" s="649"/>
      <c r="M230" s="649"/>
      <c r="N230" s="651"/>
      <c r="O230" s="170"/>
      <c r="P230" s="130"/>
      <c r="Q230" s="131"/>
      <c r="R230" s="130"/>
      <c r="S230" s="130"/>
      <c r="T230" s="130"/>
      <c r="U230" s="130"/>
      <c r="V230" s="130"/>
      <c r="W230" s="130"/>
      <c r="X230" s="130"/>
      <c r="AA230" s="20"/>
    </row>
    <row r="231" spans="1:31" s="11" customFormat="1" ht="16.5" customHeight="1" thickBot="1" x14ac:dyDescent="0.3">
      <c r="B231" s="163"/>
      <c r="C231" s="163"/>
      <c r="D231" s="163"/>
      <c r="E231" s="163"/>
      <c r="F231" s="163"/>
      <c r="G231" s="163"/>
      <c r="H231" s="163"/>
      <c r="I231" s="163"/>
      <c r="J231" s="163"/>
      <c r="K231" s="163"/>
      <c r="L231" s="163"/>
      <c r="M231" s="163"/>
      <c r="N231" s="163"/>
      <c r="O231" s="170"/>
      <c r="P231" s="130"/>
      <c r="Q231" s="131"/>
      <c r="R231" s="130"/>
      <c r="S231" s="130"/>
      <c r="T231" s="130"/>
      <c r="U231" s="130"/>
      <c r="V231" s="130"/>
      <c r="W231" s="130"/>
      <c r="X231" s="130"/>
      <c r="AA231" s="20"/>
    </row>
    <row r="232" spans="1:31" ht="25.9" customHeight="1" thickBot="1" x14ac:dyDescent="0.3">
      <c r="B232" s="493" t="s">
        <v>198</v>
      </c>
      <c r="C232" s="494"/>
      <c r="D232" s="494"/>
      <c r="E232" s="494"/>
      <c r="F232" s="494"/>
      <c r="G232" s="494"/>
      <c r="H232" s="494"/>
      <c r="I232" s="494"/>
      <c r="J232" s="494"/>
      <c r="K232" s="494"/>
      <c r="L232" s="494"/>
      <c r="M232" s="494"/>
      <c r="N232" s="495"/>
    </row>
    <row r="233" spans="1:31" ht="55.9" customHeight="1" thickBot="1" x14ac:dyDescent="0.3">
      <c r="A233" s="18"/>
      <c r="B233" s="194" t="s">
        <v>199</v>
      </c>
      <c r="C233" s="359" t="s">
        <v>454</v>
      </c>
      <c r="D233" s="360"/>
      <c r="E233" s="360"/>
      <c r="F233" s="360"/>
      <c r="G233" s="361" t="str">
        <f>IF(OR(COUNTIF($R:$R,"ALT")&gt;=2,AND(COUNTIF($R:$R,"ALT")&gt;=1,COUNTIF($R:$R,"MITJÀ")&gt;=7)),"ALT",IF(OR(COUNTIF($R:$R,"ALT")&gt;0,COUNTIF($R:$R,"MITJÀ")&gt;=3),"MITJÀ","BÀSIC"))</f>
        <v>BÀSIC</v>
      </c>
      <c r="H233" s="362"/>
      <c r="I233" s="363" t="s">
        <v>455</v>
      </c>
      <c r="J233" s="364"/>
      <c r="K233" s="364"/>
      <c r="L233" s="364"/>
      <c r="M233" s="496"/>
      <c r="N233" s="497"/>
      <c r="O233" s="18"/>
      <c r="P233" s="18"/>
      <c r="T233" s="18"/>
      <c r="U233" s="20"/>
      <c r="V233" s="18"/>
      <c r="W233" s="18"/>
      <c r="X233" s="18"/>
      <c r="Y233" s="99" t="s">
        <v>235</v>
      </c>
      <c r="Z233" s="18"/>
      <c r="AA233" s="18"/>
      <c r="AB233" s="18"/>
      <c r="AC233" s="18"/>
      <c r="AD233" s="18"/>
      <c r="AE233" s="18"/>
    </row>
    <row r="234" spans="1:31" ht="30.4" customHeight="1" x14ac:dyDescent="0.25">
      <c r="Y234" s="99" t="s">
        <v>234</v>
      </c>
    </row>
    <row r="235" spans="1:31" ht="91.5" customHeight="1" x14ac:dyDescent="0.25">
      <c r="Y235" s="99" t="s">
        <v>233</v>
      </c>
    </row>
    <row r="236" spans="1:31" x14ac:dyDescent="0.25">
      <c r="Y236" s="99"/>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B0C7779A-22DD-40AE-A331-42349A96277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D940D87-34B5-4D1C-A647-DB1C369B813D}">
      <formula1>$Z$24:$Z$25</formula1>
    </dataValidation>
    <dataValidation type="list" allowBlank="1" showInputMessage="1" showErrorMessage="1" promptTitle="Marcar la resposta" prompt="Sí o No" sqref="M81:N82 M83 M205:N205 M84:N84 H53:H54 M51:N52 H223" xr:uid="{7FA9F548-D7E4-4A56-910F-26B321EAAEC7}">
      <formula1>"Sí,No"</formula1>
    </dataValidation>
    <dataValidation allowBlank="1" showInputMessage="1" showErrorMessage="1" promptTitle="Resposta automàtica" sqref="O88:X91 O87 X87 P93:R93 T92:W92" xr:uid="{CC9CB5C4-82C9-48C8-AB21-3B9313D65531}"/>
    <dataValidation type="list" allowBlank="1" showInputMessage="1" showErrorMessage="1" sqref="M235:N235" xr:uid="{54F4C870-531B-4EEA-8441-CCDC54038E88}">
      <formula1>$Y$233:$Y$236</formula1>
    </dataValidation>
    <dataValidation type="list" allowBlank="1" showInputMessage="1" showErrorMessage="1" sqref="D100:D199" xr:uid="{455AD8AE-60DD-4E27-A57C-397B143B0943}">
      <formula1>$Y$100:$Y$103</formula1>
    </dataValidation>
    <dataValidation type="list" allowBlank="1" showInputMessage="1" showErrorMessage="1" sqref="E100:F199" xr:uid="{9B0B50C6-67DE-48D9-9329-524A8D8AD689}">
      <formula1>$AB$100:$AB$103</formula1>
    </dataValidation>
    <dataValidation allowBlank="1" showInputMessage="1" showErrorMessage="1" prompt="Cel·la de lliure edició" sqref="M53:N54 F40:F41 L43:L50 J94:J95 L94:L95 N94:N95 N90:N91 M201:N204 I218 M74 L222:L223 M207 M219:N219 L212:L213 G209" xr:uid="{795FD14D-1611-4F44-9134-7AE6597DDE1E}"/>
    <dataValidation type="list" showInputMessage="1" showErrorMessage="1" promptTitle="En cas de marcar amb una &quot;X&quot;:" prompt="Caldrà emplenar la cel·la de lliure edició" sqref="E40:E41 K43:K50 M73 I94:I95 K94:K95 M94:M95 K90:K91 K201:K204 G218 I222" xr:uid="{DD023DE8-7BEF-4B3F-AAF5-CAAD4E40D6B1}">
      <formula1>$Z$24:$Z$25</formula1>
    </dataValidation>
    <dataValidation type="list" allowBlank="1" showInputMessage="1" showErrorMessage="1" prompt="Si fos convenient, marcar un altre nivell final: Bàsic, Mitjà o Alt." sqref="M233:N233" xr:uid="{83EE0142-9919-4652-80DE-7DA76785C74F}">
      <formula1>$Y$233:$Y$236</formula1>
    </dataValidation>
    <dataValidation allowBlank="1" showInputMessage="1" showErrorMessage="1" prompt="Introduir un nombre sencer" sqref="H212:H213 J219" xr:uid="{3AF3C9BD-C70B-4FDE-979F-662753A6DC7C}"/>
    <dataValidation allowBlank="1" showInputMessage="1" showErrorMessage="1" prompt="Introduir un nombre sencer del 0 al 100" sqref="N98" xr:uid="{A93D63DB-A057-4B3D-ACBE-60A709FB0E5C}"/>
    <dataValidation allowBlank="1" showInputMessage="1" showErrorMessage="1" promptTitle="Abans de respondre la cel·la:" prompt="s'ha de marcar &quot;Sí&quot; a la pregunta anterior en referència amb les transferències fora de l'EEE." sqref="C227:F230" xr:uid="{11E8BEC6-0E0B-47B2-9F72-7BECDA9C5ACE}"/>
    <dataValidation type="list" allowBlank="1" showInputMessage="1" showErrorMessage="1" promptTitle="Marcar la resposta" prompt="Sí o No_x000a__x000a_Cal emplenar de forma prèvia la casella de països destinataris de les dades fora de l'EEE." sqref="G227:N230" xr:uid="{F7D3766D-8F8F-40C8-AC34-0120F02CC28E}">
      <formula1>"Sí,No"</formula1>
    </dataValidation>
  </dataValidations>
  <hyperlinks>
    <hyperlink ref="K226:M226" r:id="rId1" display="Consulta aquesta informació en l'enllaç." xr:uid="{2F389FE0-205C-4F3C-95AF-EF83457C537A}"/>
    <hyperlink ref="B2" location="'1'!B8" display="A. INFORMACIÓ GENERAL" xr:uid="{7F66AA0A-C5A9-4A0B-89E5-04457CF6CEB2}"/>
    <hyperlink ref="B3" location="'1'!B21" display="B. ACTIVITAT DE TRACTAMENT" xr:uid="{39353CC3-AAA9-4F9E-9254-9147E28B349C}"/>
    <hyperlink ref="B4:F4" location="'1'!B56" display="C. CARACTERÍSTIQUES DE L'ACTIVITAT DE TRACTAMENT" xr:uid="{F741B3BC-0BF4-4E85-BA57-F0C6BED8B925}"/>
    <hyperlink ref="B5:F5" location="'1'!B65" display="D. DESCRIPCIÓ I FINALITATS DE L'ACTIVITAT DE TRACTAMENT" xr:uid="{55599C6D-6E5E-4B2F-8C1A-D73E326E7035}"/>
    <hyperlink ref="G2:J2" location="'1'!B86" display="E. COL·LECTIUS D'INTERESSATS" xr:uid="{23D9CE57-A8C6-44AF-985C-04FCC47873CC}"/>
    <hyperlink ref="G3:J3" location="'1'!B97" display="F. CONTEXT DEL TRACTAMENT" xr:uid="{54098F47-5836-4129-8CE0-98F728AFD5B0}"/>
    <hyperlink ref="G4:J4" location="'1'!B211" display="G. MODEL DE TRACTAMENT" xr:uid="{FB561419-C90B-4CF0-B8FC-0AD730D706FF}"/>
    <hyperlink ref="G5:J5" location="'1'!B232" display="H. DESCRIPCIÓ MESURES DE SEGURETAT" xr:uid="{AA515C85-2C8E-48D1-9E60-C17C1D252D65}"/>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AF2D758C-0377-41A3-B14E-37D541701E1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3746518B-3683-45C2-B80C-72633C67207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8C832368-6B23-4933-B424-5B6CD96477B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07FAE26F-8B6E-4933-9692-C711759D85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4558EF8-9393-4045-9D8D-0C8F30DC1DC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7FF43C83-F1AE-40A0-9BBD-E16B1B56F3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5D57AC21-814E-415B-8D47-F9E0E285439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4A18BAF6-5829-416F-A144-55F281F7092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080FCC83-4FE2-4B04-ABFB-9D4492B282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81DD83C7-20CF-4446-B9D6-07D8C7F49E0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CFBA9FC5-30B4-48ED-90B7-808D73A506F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158B6B77-A05D-4CD1-9D4A-E7CE5BE848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7AE102EA-6605-42DE-8569-2E4FFBE2602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F8528A8F-6699-4EDD-A466-96536C029B6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491C016-A9AA-498D-B611-8E416A423FF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0143003C-C430-4795-A0D9-C68F9D4C715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4D23B9406E4E14797274942DE5A890D" ma:contentTypeVersion="10" ma:contentTypeDescription="Crea un document nou" ma:contentTypeScope="" ma:versionID="b93d602d60abd956f402d85435645d1c">
  <xsd:schema xmlns:xsd="http://www.w3.org/2001/XMLSchema" xmlns:xs="http://www.w3.org/2001/XMLSchema" xmlns:p="http://schemas.microsoft.com/office/2006/metadata/properties" xmlns:ns2="b458a32b-aa62-4d58-ae34-4d5f60032b20" xmlns:ns3="2f15a37a-6f76-4076-8a50-1e2dafec7a29" targetNamespace="http://schemas.microsoft.com/office/2006/metadata/properties" ma:root="true" ma:fieldsID="9b65c67eb0e12b87e5f37388b44806a2" ns2:_="" ns3:_="">
    <xsd:import namespace="b458a32b-aa62-4d58-ae34-4d5f60032b20"/>
    <xsd:import namespace="2f15a37a-6f76-4076-8a50-1e2dafec7a2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58a32b-aa62-4d58-ae34-4d5f60032b2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Etiquetes de la imatge" ma:readOnly="false" ma:fieldId="{5cf76f15-5ced-4ddc-b409-7134ff3c332f}" ma:taxonomyMulti="true" ma:sspId="9279cecb-27c6-4e5d-bdd2-d1b83fa96ba3"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15a37a-6f76-4076-8a50-1e2dafec7a29" elementFormDefault="qualified">
    <xsd:import namespace="http://schemas.microsoft.com/office/2006/documentManagement/types"/>
    <xsd:import namespace="http://schemas.microsoft.com/office/infopath/2007/PartnerControls"/>
    <xsd:element name="SharedWithUsers" ma:index="10" nillable="true" ma:displayName="Compartit amb"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 compartit amb detalls" ma:internalName="SharedWithDetails" ma:readOnly="true">
      <xsd:simpleType>
        <xsd:restriction base="dms:Note">
          <xsd:maxLength value="255"/>
        </xsd:restriction>
      </xsd:simpleType>
    </xsd:element>
    <xsd:element name="TaxCatchAll" ma:index="14" nillable="true" ma:displayName="Taxonomy Catch All Column" ma:hidden="true" ma:list="{e56a5c6e-afc3-4889-83e9-fe29f286e41c}" ma:internalName="TaxCatchAll" ma:showField="CatchAllData" ma:web="2f15a37a-6f76-4076-8a50-1e2dafec7a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f15a37a-6f76-4076-8a50-1e2dafec7a29" xsi:nil="true"/>
    <lcf76f155ced4ddcb4097134ff3c332f xmlns="b458a32b-aa62-4d58-ae34-4d5f60032b2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F12708A-E23F-454E-86DD-C635C602787F}"/>
</file>

<file path=customXml/itemProps2.xml><?xml version="1.0" encoding="utf-8"?>
<ds:datastoreItem xmlns:ds="http://schemas.openxmlformats.org/officeDocument/2006/customXml" ds:itemID="{3EF2EC68-D0E0-490C-9509-6524AEB54B39}"/>
</file>

<file path=customXml/itemProps3.xml><?xml version="1.0" encoding="utf-8"?>
<ds:datastoreItem xmlns:ds="http://schemas.openxmlformats.org/officeDocument/2006/customXml" ds:itemID="{03160122-03AA-4AF6-94AC-F006F64A2A7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Continguts</vt:lpstr>
      <vt:lpstr>Resum d'activitats</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Ivan Caballero</cp:lastModifiedBy>
  <dcterms:created xsi:type="dcterms:W3CDTF">2015-06-05T18:19:34Z</dcterms:created>
  <dcterms:modified xsi:type="dcterms:W3CDTF">2022-05-25T15:19:54Z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0x010100F4D23B9406E4E14797274942DE5A890D</vt:lpwstr>
  </property>
  <property fmtid="{D5CDD505-2E9C-101B-9397-08002B2CF9AE}" pid="3" name="Order">
    <vt:r8>317800</vt:r8>
  </property>
</Properties>
</file>