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90" yWindow="105" windowWidth="14805" windowHeight="8010" activeTab="1"/>
  </bookViews>
  <sheets>
    <sheet name="精炼（六级）数据" sheetId="1" r:id="rId1"/>
    <sheet name="治疗装备换算（除武器）" sheetId="2" r:id="rId2"/>
    <sheet name="治疗装备换算（武器）" sheetId="3" r:id="rId3"/>
  </sheets>
  <calcPr calcId="152511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2" i="3"/>
  <c r="N3" i="3" l="1"/>
  <c r="N4" i="3"/>
  <c r="N5" i="3"/>
  <c r="N6" i="3"/>
  <c r="N7" i="3"/>
  <c r="N8" i="3"/>
  <c r="N9" i="3"/>
  <c r="N10" i="3"/>
  <c r="N2" i="3"/>
  <c r="M3" i="3"/>
  <c r="M4" i="3"/>
  <c r="M5" i="3"/>
  <c r="M6" i="3"/>
  <c r="M7" i="3"/>
  <c r="M8" i="3"/>
  <c r="M9" i="3"/>
  <c r="M10" i="3"/>
  <c r="M2" i="3"/>
  <c r="L3" i="3"/>
  <c r="L4" i="3"/>
  <c r="L5" i="3"/>
  <c r="L6" i="3"/>
  <c r="L7" i="3"/>
  <c r="L8" i="3"/>
  <c r="L9" i="3"/>
  <c r="L10" i="3"/>
  <c r="L2" i="3"/>
  <c r="B8" i="3"/>
  <c r="B7" i="3"/>
  <c r="G7" i="3" s="1"/>
  <c r="K3" i="3"/>
  <c r="K4" i="3"/>
  <c r="K5" i="3"/>
  <c r="K6" i="3"/>
  <c r="K9" i="3"/>
  <c r="K10" i="3"/>
  <c r="K2" i="3"/>
  <c r="F10" i="3"/>
  <c r="F9" i="3"/>
  <c r="F6" i="3"/>
  <c r="F4" i="3"/>
  <c r="F2" i="3"/>
  <c r="J3" i="3"/>
  <c r="J4" i="3"/>
  <c r="J5" i="3"/>
  <c r="J6" i="3"/>
  <c r="J9" i="3"/>
  <c r="J10" i="3"/>
  <c r="J2" i="3"/>
  <c r="H3" i="3"/>
  <c r="H4" i="3"/>
  <c r="H5" i="3"/>
  <c r="H6" i="3"/>
  <c r="H7" i="3"/>
  <c r="H8" i="3"/>
  <c r="H9" i="3"/>
  <c r="H10" i="3"/>
  <c r="H2" i="3"/>
  <c r="G3" i="3"/>
  <c r="G4" i="3"/>
  <c r="G5" i="3"/>
  <c r="G6" i="3"/>
  <c r="G9" i="3"/>
  <c r="G10" i="3"/>
  <c r="G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" i="2"/>
  <c r="G8" i="3" l="1"/>
  <c r="K7" i="3"/>
  <c r="J7" i="3"/>
  <c r="D3" i="1"/>
  <c r="D4" i="1"/>
  <c r="D5" i="1"/>
  <c r="D6" i="1"/>
  <c r="D7" i="1"/>
  <c r="D8" i="1"/>
  <c r="D9" i="1"/>
  <c r="D10" i="1"/>
  <c r="D11" i="1"/>
  <c r="D2" i="1"/>
  <c r="K8" i="3" l="1"/>
  <c r="J8" i="3"/>
</calcChain>
</file>

<file path=xl/sharedStrings.xml><?xml version="1.0" encoding="utf-8"?>
<sst xmlns="http://schemas.openxmlformats.org/spreadsheetml/2006/main" count="57" uniqueCount="47">
  <si>
    <t>Rate</t>
    <phoneticPr fontId="1" type="noConversion"/>
  </si>
  <si>
    <t>绿字属性</t>
    <phoneticPr fontId="1" type="noConversion"/>
  </si>
  <si>
    <t>精六加成</t>
    <phoneticPr fontId="1" type="noConversion"/>
  </si>
  <si>
    <t>装备来源</t>
    <phoneticPr fontId="1" type="noConversion"/>
  </si>
  <si>
    <t>900帽子</t>
    <phoneticPr fontId="1" type="noConversion"/>
  </si>
  <si>
    <t>1000帽子</t>
    <phoneticPr fontId="1" type="noConversion"/>
  </si>
  <si>
    <t>1080帽子</t>
    <phoneticPr fontId="1" type="noConversion"/>
  </si>
  <si>
    <t>1160帽子</t>
    <phoneticPr fontId="1" type="noConversion"/>
  </si>
  <si>
    <t>980帽子</t>
    <phoneticPr fontId="1" type="noConversion"/>
  </si>
  <si>
    <t>纯治疗</t>
    <phoneticPr fontId="1" type="noConversion"/>
  </si>
  <si>
    <t>治疗</t>
    <phoneticPr fontId="1" type="noConversion"/>
  </si>
  <si>
    <t>会心</t>
    <phoneticPr fontId="1" type="noConversion"/>
  </si>
  <si>
    <t>会效</t>
    <phoneticPr fontId="1" type="noConversion"/>
  </si>
  <si>
    <t>加速</t>
    <phoneticPr fontId="1" type="noConversion"/>
  </si>
  <si>
    <t>900衣服</t>
    <phoneticPr fontId="1" type="noConversion"/>
  </si>
  <si>
    <t>900腰带</t>
    <phoneticPr fontId="1" type="noConversion"/>
  </si>
  <si>
    <t>900首饰</t>
    <phoneticPr fontId="1" type="noConversion"/>
  </si>
  <si>
    <t>900暗器</t>
    <phoneticPr fontId="1" type="noConversion"/>
  </si>
  <si>
    <t>1000衣服</t>
    <phoneticPr fontId="1" type="noConversion"/>
  </si>
  <si>
    <t>1000腰带</t>
    <phoneticPr fontId="1" type="noConversion"/>
  </si>
  <si>
    <t>1000首饰</t>
    <phoneticPr fontId="1" type="noConversion"/>
  </si>
  <si>
    <t>1000暗器</t>
    <phoneticPr fontId="1" type="noConversion"/>
  </si>
  <si>
    <t>品级</t>
    <phoneticPr fontId="1" type="noConversion"/>
  </si>
  <si>
    <t>1080衣服</t>
    <phoneticPr fontId="1" type="noConversion"/>
  </si>
  <si>
    <t>1080腰带</t>
    <phoneticPr fontId="1" type="noConversion"/>
  </si>
  <si>
    <t>1080首饰</t>
    <phoneticPr fontId="1" type="noConversion"/>
  </si>
  <si>
    <t>1080暗器</t>
    <phoneticPr fontId="1" type="noConversion"/>
  </si>
  <si>
    <t>1160暗器</t>
    <phoneticPr fontId="1" type="noConversion"/>
  </si>
  <si>
    <t>1160首饰</t>
    <phoneticPr fontId="1" type="noConversion"/>
  </si>
  <si>
    <t>1160腰带</t>
    <phoneticPr fontId="1" type="noConversion"/>
  </si>
  <si>
    <t>1160衣服</t>
    <phoneticPr fontId="1" type="noConversion"/>
  </si>
  <si>
    <t>件数</t>
    <phoneticPr fontId="1" type="noConversion"/>
  </si>
  <si>
    <t>Error</t>
    <phoneticPr fontId="1" type="noConversion"/>
  </si>
  <si>
    <t>Func</t>
    <phoneticPr fontId="1" type="noConversion"/>
  </si>
  <si>
    <t>Round(绿字*Rate)</t>
    <phoneticPr fontId="1" type="noConversion"/>
  </si>
  <si>
    <t>Error会效</t>
    <phoneticPr fontId="1" type="noConversion"/>
  </si>
  <si>
    <t>Round(纯治疗*5/9)</t>
    <phoneticPr fontId="1" type="noConversion"/>
  </si>
  <si>
    <t>Error治疗</t>
    <phoneticPr fontId="1" type="noConversion"/>
  </si>
  <si>
    <t>Round(纯治疗*52/99)</t>
    <phoneticPr fontId="1" type="noConversion"/>
  </si>
  <si>
    <t>Error加速</t>
    <phoneticPr fontId="1" type="noConversion"/>
  </si>
  <si>
    <t>Error会心</t>
    <phoneticPr fontId="1" type="noConversion"/>
  </si>
  <si>
    <t>Round(纯治疗*13/36)</t>
    <phoneticPr fontId="1" type="noConversion"/>
  </si>
  <si>
    <t>delta</t>
    <phoneticPr fontId="1" type="noConversion"/>
  </si>
  <si>
    <t>Round(会心*5/11)</t>
    <phoneticPr fontId="1" type="noConversion"/>
  </si>
  <si>
    <t>本底治疗</t>
    <phoneticPr fontId="1" type="noConversion"/>
  </si>
  <si>
    <t>差异值</t>
    <phoneticPr fontId="1" type="noConversion"/>
  </si>
  <si>
    <t>可折损治疗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</si>
</sst>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3" sqref="D13"/>
    </sheetView>
  </sheetViews>
  <sheetFormatPr defaultRowHeight="13.5" x14ac:dyDescent="0.15"/>
  <cols>
    <col min="4" max="4" width="17.125" customWidth="1"/>
  </cols>
  <sheetData>
    <row r="1" spans="1:4" x14ac:dyDescent="0.15">
      <c r="A1" s="1" t="s">
        <v>1</v>
      </c>
      <c r="B1" s="1" t="s">
        <v>2</v>
      </c>
      <c r="C1" s="1"/>
      <c r="D1" s="1" t="s">
        <v>32</v>
      </c>
    </row>
    <row r="2" spans="1:4" x14ac:dyDescent="0.15">
      <c r="A2" s="1">
        <v>178</v>
      </c>
      <c r="B2" s="1">
        <v>13</v>
      </c>
      <c r="C2" s="1"/>
      <c r="D2" s="1">
        <f>ROUND(A2*$B$13,0)-B2</f>
        <v>0</v>
      </c>
    </row>
    <row r="3" spans="1:4" x14ac:dyDescent="0.15">
      <c r="A3" s="1">
        <v>116</v>
      </c>
      <c r="B3" s="1">
        <v>9</v>
      </c>
      <c r="C3" s="1"/>
      <c r="D3" s="1">
        <f t="shared" ref="D3:D11" si="0">ROUND(A3*$B$13,0)-B3</f>
        <v>0</v>
      </c>
    </row>
    <row r="4" spans="1:4" x14ac:dyDescent="0.15">
      <c r="A4" s="1">
        <v>53</v>
      </c>
      <c r="B4" s="1">
        <v>4</v>
      </c>
      <c r="C4" s="1"/>
      <c r="D4" s="1">
        <f t="shared" si="0"/>
        <v>0</v>
      </c>
    </row>
    <row r="5" spans="1:4" x14ac:dyDescent="0.15">
      <c r="A5" s="1">
        <v>168</v>
      </c>
      <c r="B5" s="1">
        <v>13</v>
      </c>
      <c r="C5" s="1"/>
      <c r="D5" s="1">
        <f t="shared" si="0"/>
        <v>0</v>
      </c>
    </row>
    <row r="6" spans="1:4" x14ac:dyDescent="0.15">
      <c r="A6" s="1">
        <v>320</v>
      </c>
      <c r="B6" s="1">
        <v>24</v>
      </c>
      <c r="C6" s="1"/>
      <c r="D6" s="1">
        <f t="shared" si="0"/>
        <v>0</v>
      </c>
    </row>
    <row r="7" spans="1:4" x14ac:dyDescent="0.15">
      <c r="A7" s="1">
        <v>328</v>
      </c>
      <c r="B7" s="1">
        <v>25</v>
      </c>
      <c r="C7" s="1"/>
      <c r="D7" s="1">
        <f t="shared" si="0"/>
        <v>0</v>
      </c>
    </row>
    <row r="8" spans="1:4" x14ac:dyDescent="0.15">
      <c r="A8" s="1">
        <v>198</v>
      </c>
      <c r="B8" s="1">
        <v>15</v>
      </c>
      <c r="C8" s="1"/>
      <c r="D8" s="1">
        <f t="shared" si="0"/>
        <v>0</v>
      </c>
    </row>
    <row r="9" spans="1:4" x14ac:dyDescent="0.15">
      <c r="A9" s="1">
        <v>128</v>
      </c>
      <c r="B9" s="1">
        <v>10</v>
      </c>
      <c r="C9" s="1"/>
      <c r="D9" s="1">
        <f t="shared" si="0"/>
        <v>0</v>
      </c>
    </row>
    <row r="10" spans="1:4" x14ac:dyDescent="0.15">
      <c r="A10" s="1">
        <v>58</v>
      </c>
      <c r="B10" s="1">
        <v>4</v>
      </c>
      <c r="C10" s="1"/>
      <c r="D10" s="1">
        <f t="shared" si="0"/>
        <v>0</v>
      </c>
    </row>
    <row r="11" spans="1:4" x14ac:dyDescent="0.15">
      <c r="A11" s="1">
        <v>187</v>
      </c>
      <c r="B11" s="1">
        <v>14</v>
      </c>
      <c r="C11" s="1"/>
      <c r="D11" s="1">
        <f t="shared" si="0"/>
        <v>0</v>
      </c>
    </row>
    <row r="12" spans="1:4" x14ac:dyDescent="0.15">
      <c r="A12" s="1"/>
      <c r="B12" s="1"/>
      <c r="C12" s="1"/>
      <c r="D12" s="1"/>
    </row>
    <row r="13" spans="1:4" x14ac:dyDescent="0.15">
      <c r="A13" s="1" t="s">
        <v>0</v>
      </c>
      <c r="B13" s="1">
        <v>7.4999999999999997E-2</v>
      </c>
      <c r="C13" s="1" t="s">
        <v>33</v>
      </c>
      <c r="D13" s="1" t="s">
        <v>34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4" workbookViewId="0">
      <selection activeCell="C24" sqref="C24:C29"/>
    </sheetView>
  </sheetViews>
  <sheetFormatPr defaultRowHeight="13.5" x14ac:dyDescent="0.15"/>
  <cols>
    <col min="1" max="6" width="9" style="1"/>
    <col min="7" max="7" width="7.375" style="1" customWidth="1"/>
    <col min="8" max="8" width="16.75" style="1" customWidth="1"/>
    <col min="9" max="9" width="17.5" style="1" customWidth="1"/>
    <col min="10" max="10" width="19.625" style="1" customWidth="1"/>
    <col min="11" max="11" width="19.5" style="1" customWidth="1"/>
    <col min="12" max="16384" width="9" style="1"/>
  </cols>
  <sheetData>
    <row r="1" spans="1:11" x14ac:dyDescent="0.1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3</v>
      </c>
      <c r="G1" s="1" t="s">
        <v>31</v>
      </c>
      <c r="H1" s="1" t="s">
        <v>35</v>
      </c>
      <c r="I1" s="1" t="s">
        <v>37</v>
      </c>
      <c r="J1" s="1" t="s">
        <v>39</v>
      </c>
      <c r="K1" s="1" t="s">
        <v>40</v>
      </c>
    </row>
    <row r="2" spans="1:11" x14ac:dyDescent="0.15">
      <c r="A2" s="1">
        <v>349</v>
      </c>
      <c r="B2" s="1">
        <v>194</v>
      </c>
      <c r="C2" s="1">
        <v>126</v>
      </c>
      <c r="D2" s="1">
        <v>57</v>
      </c>
      <c r="E2" s="1">
        <v>183</v>
      </c>
      <c r="F2" s="1" t="s">
        <v>8</v>
      </c>
      <c r="G2" s="1">
        <v>1</v>
      </c>
      <c r="H2" s="1">
        <f>ABS(ROUND(C2/2.2, 0)-D2)</f>
        <v>0</v>
      </c>
      <c r="I2" s="1">
        <f>ABS(ROUND(A2*5/9, 0)-B2)</f>
        <v>0</v>
      </c>
      <c r="J2" s="1">
        <f>ABS(ROUND(A2*4/9*13/11,0)-E2)</f>
        <v>0</v>
      </c>
      <c r="K2" s="1">
        <f>ABS(ROUND(A2*13/36,0)-C2)</f>
        <v>0</v>
      </c>
    </row>
    <row r="3" spans="1:11" x14ac:dyDescent="0.15">
      <c r="A3" s="1">
        <v>320</v>
      </c>
      <c r="B3" s="1">
        <v>178</v>
      </c>
      <c r="C3" s="1">
        <v>116</v>
      </c>
      <c r="D3" s="1">
        <v>53</v>
      </c>
      <c r="E3" s="1">
        <v>168</v>
      </c>
      <c r="F3" s="1" t="s">
        <v>4</v>
      </c>
      <c r="G3" s="1">
        <v>1</v>
      </c>
      <c r="H3" s="1">
        <f t="shared" ref="H3:H22" si="0">ABS(ROUND(C3/2.2, 0)-D3)</f>
        <v>0</v>
      </c>
      <c r="I3" s="1">
        <f t="shared" ref="I3:I22" si="1">ABS(ROUND(A3*5/9, 0)-B3)</f>
        <v>0</v>
      </c>
      <c r="J3" s="1">
        <f t="shared" ref="J3:J22" si="2">ABS(ROUND(A3*4/9*13/11,0)-E3)</f>
        <v>0</v>
      </c>
      <c r="K3" s="1">
        <f t="shared" ref="K3:K22" si="3">ABS(ROUND(A3*13/36,0)-C3)</f>
        <v>0</v>
      </c>
    </row>
    <row r="4" spans="1:11" x14ac:dyDescent="0.15">
      <c r="A4" s="1">
        <v>356</v>
      </c>
      <c r="B4" s="1">
        <v>198</v>
      </c>
      <c r="C4" s="1">
        <v>128</v>
      </c>
      <c r="D4" s="1">
        <v>58</v>
      </c>
      <c r="E4" s="1">
        <v>187</v>
      </c>
      <c r="F4" s="1" t="s">
        <v>14</v>
      </c>
      <c r="G4" s="1">
        <v>2</v>
      </c>
      <c r="H4" s="1">
        <f t="shared" si="0"/>
        <v>0</v>
      </c>
      <c r="I4" s="1">
        <f t="shared" si="1"/>
        <v>0</v>
      </c>
      <c r="J4" s="1">
        <f t="shared" si="2"/>
        <v>0</v>
      </c>
      <c r="K4" s="1">
        <f t="shared" si="3"/>
        <v>1</v>
      </c>
    </row>
    <row r="5" spans="1:11" x14ac:dyDescent="0.15">
      <c r="A5" s="1">
        <v>249</v>
      </c>
      <c r="B5" s="1">
        <v>138</v>
      </c>
      <c r="C5" s="1">
        <v>90</v>
      </c>
      <c r="D5" s="1">
        <v>41</v>
      </c>
      <c r="E5" s="1">
        <v>131</v>
      </c>
      <c r="F5" s="1" t="s">
        <v>15</v>
      </c>
      <c r="G5" s="1">
        <v>3</v>
      </c>
      <c r="H5" s="1">
        <f t="shared" si="0"/>
        <v>0</v>
      </c>
      <c r="I5" s="1">
        <f t="shared" si="1"/>
        <v>0</v>
      </c>
      <c r="J5" s="1">
        <f t="shared" si="2"/>
        <v>0</v>
      </c>
      <c r="K5" s="1">
        <f t="shared" si="3"/>
        <v>0</v>
      </c>
    </row>
    <row r="6" spans="1:11" x14ac:dyDescent="0.15">
      <c r="A6" s="1">
        <v>178</v>
      </c>
      <c r="B6" s="1">
        <v>99</v>
      </c>
      <c r="C6" s="1">
        <v>64</v>
      </c>
      <c r="D6" s="1">
        <v>29</v>
      </c>
      <c r="E6" s="1">
        <v>93</v>
      </c>
      <c r="F6" s="1" t="s">
        <v>16</v>
      </c>
      <c r="G6" s="1">
        <v>4</v>
      </c>
      <c r="H6" s="1">
        <f t="shared" si="0"/>
        <v>0</v>
      </c>
      <c r="I6" s="1">
        <f t="shared" si="1"/>
        <v>0</v>
      </c>
      <c r="J6" s="1">
        <f t="shared" si="2"/>
        <v>0</v>
      </c>
      <c r="K6" s="1">
        <f t="shared" si="3"/>
        <v>0</v>
      </c>
    </row>
    <row r="7" spans="1:11" x14ac:dyDescent="0.15">
      <c r="A7" s="1">
        <v>214</v>
      </c>
      <c r="B7" s="1">
        <v>119</v>
      </c>
      <c r="C7" s="1">
        <v>77</v>
      </c>
      <c r="D7" s="1">
        <v>35</v>
      </c>
      <c r="E7" s="1">
        <v>112</v>
      </c>
      <c r="F7" s="1" t="s">
        <v>17</v>
      </c>
      <c r="G7" s="1">
        <v>1</v>
      </c>
      <c r="H7" s="1">
        <f t="shared" si="0"/>
        <v>0</v>
      </c>
      <c r="I7" s="1">
        <f t="shared" si="1"/>
        <v>0</v>
      </c>
      <c r="J7" s="1">
        <f t="shared" si="2"/>
        <v>0</v>
      </c>
      <c r="K7" s="1">
        <f t="shared" si="3"/>
        <v>0</v>
      </c>
    </row>
    <row r="8" spans="1:11" x14ac:dyDescent="0.15">
      <c r="A8" s="1">
        <v>356</v>
      </c>
      <c r="B8" s="1">
        <v>198</v>
      </c>
      <c r="C8" s="1">
        <v>128</v>
      </c>
      <c r="D8" s="1">
        <v>58</v>
      </c>
      <c r="E8" s="1">
        <v>187</v>
      </c>
      <c r="F8" s="1" t="s">
        <v>5</v>
      </c>
      <c r="G8" s="1">
        <v>1</v>
      </c>
      <c r="H8" s="1">
        <f t="shared" si="0"/>
        <v>0</v>
      </c>
      <c r="I8" s="1">
        <f t="shared" si="1"/>
        <v>0</v>
      </c>
      <c r="J8" s="1">
        <f t="shared" si="2"/>
        <v>0</v>
      </c>
      <c r="K8" s="1">
        <f t="shared" si="3"/>
        <v>1</v>
      </c>
    </row>
    <row r="9" spans="1:11" x14ac:dyDescent="0.15">
      <c r="A9" s="1">
        <v>396</v>
      </c>
      <c r="B9" s="1">
        <v>220</v>
      </c>
      <c r="C9" s="1">
        <v>143</v>
      </c>
      <c r="D9" s="1">
        <v>65</v>
      </c>
      <c r="E9" s="1">
        <v>208</v>
      </c>
      <c r="F9" s="1" t="s">
        <v>18</v>
      </c>
      <c r="G9" s="1">
        <v>2</v>
      </c>
      <c r="H9" s="1">
        <f t="shared" si="0"/>
        <v>0</v>
      </c>
      <c r="I9" s="1">
        <f t="shared" si="1"/>
        <v>0</v>
      </c>
      <c r="J9" s="1">
        <f t="shared" si="2"/>
        <v>0</v>
      </c>
      <c r="K9" s="1">
        <f t="shared" si="3"/>
        <v>0</v>
      </c>
    </row>
    <row r="10" spans="1:11" x14ac:dyDescent="0.15">
      <c r="A10" s="1">
        <v>277</v>
      </c>
      <c r="B10" s="1">
        <v>154</v>
      </c>
      <c r="C10" s="1">
        <v>100</v>
      </c>
      <c r="D10" s="1">
        <v>45</v>
      </c>
      <c r="E10" s="1">
        <v>145</v>
      </c>
      <c r="F10" s="1" t="s">
        <v>19</v>
      </c>
      <c r="G10" s="1">
        <v>3</v>
      </c>
      <c r="H10" s="1">
        <f t="shared" si="0"/>
        <v>0</v>
      </c>
      <c r="I10" s="1">
        <f t="shared" si="1"/>
        <v>0</v>
      </c>
      <c r="J10" s="1">
        <f t="shared" si="2"/>
        <v>0</v>
      </c>
      <c r="K10" s="1">
        <f t="shared" si="3"/>
        <v>0</v>
      </c>
    </row>
    <row r="11" spans="1:11" x14ac:dyDescent="0.15">
      <c r="A11" s="1">
        <v>198</v>
      </c>
      <c r="B11" s="1">
        <v>110</v>
      </c>
      <c r="C11" s="1">
        <v>71</v>
      </c>
      <c r="D11" s="1">
        <v>32</v>
      </c>
      <c r="E11" s="1">
        <v>104</v>
      </c>
      <c r="F11" s="1" t="s">
        <v>20</v>
      </c>
      <c r="G11" s="1">
        <v>4</v>
      </c>
      <c r="H11" s="1">
        <f t="shared" si="0"/>
        <v>0</v>
      </c>
      <c r="I11" s="1">
        <f t="shared" si="1"/>
        <v>0</v>
      </c>
      <c r="J11" s="1">
        <f t="shared" si="2"/>
        <v>0</v>
      </c>
      <c r="K11" s="1">
        <f t="shared" si="3"/>
        <v>1</v>
      </c>
    </row>
    <row r="12" spans="1:11" x14ac:dyDescent="0.15">
      <c r="A12" s="1">
        <v>237</v>
      </c>
      <c r="B12" s="1">
        <v>132</v>
      </c>
      <c r="C12" s="1">
        <v>86</v>
      </c>
      <c r="D12" s="1">
        <v>39</v>
      </c>
      <c r="E12" s="1">
        <v>125</v>
      </c>
      <c r="F12" s="1" t="s">
        <v>21</v>
      </c>
      <c r="G12" s="1">
        <v>1</v>
      </c>
      <c r="H12" s="1">
        <f t="shared" si="0"/>
        <v>0</v>
      </c>
      <c r="I12" s="1">
        <f t="shared" si="1"/>
        <v>0</v>
      </c>
      <c r="J12" s="1">
        <f t="shared" si="2"/>
        <v>1</v>
      </c>
      <c r="K12" s="1">
        <f t="shared" si="3"/>
        <v>0</v>
      </c>
    </row>
    <row r="13" spans="1:11" x14ac:dyDescent="0.15">
      <c r="A13" s="1">
        <v>427</v>
      </c>
      <c r="B13" s="1">
        <v>237</v>
      </c>
      <c r="C13" s="1">
        <v>154</v>
      </c>
      <c r="D13" s="1">
        <v>70</v>
      </c>
      <c r="E13" s="1">
        <v>224</v>
      </c>
      <c r="F13" s="1" t="s">
        <v>23</v>
      </c>
      <c r="G13" s="1">
        <v>2</v>
      </c>
      <c r="H13" s="1">
        <f t="shared" si="0"/>
        <v>0</v>
      </c>
      <c r="I13" s="1">
        <f t="shared" si="1"/>
        <v>0</v>
      </c>
      <c r="J13" s="1">
        <f t="shared" si="2"/>
        <v>0</v>
      </c>
      <c r="K13" s="1">
        <f t="shared" si="3"/>
        <v>0</v>
      </c>
    </row>
    <row r="14" spans="1:11" x14ac:dyDescent="0.15">
      <c r="A14" s="1">
        <v>299</v>
      </c>
      <c r="B14" s="1">
        <v>166</v>
      </c>
      <c r="C14" s="1">
        <v>108</v>
      </c>
      <c r="D14" s="1">
        <v>49</v>
      </c>
      <c r="E14" s="1">
        <v>157</v>
      </c>
      <c r="F14" s="1" t="s">
        <v>24</v>
      </c>
      <c r="G14" s="1">
        <v>3</v>
      </c>
      <c r="H14" s="1">
        <f t="shared" si="0"/>
        <v>0</v>
      </c>
      <c r="I14" s="1">
        <f t="shared" si="1"/>
        <v>0</v>
      </c>
      <c r="J14" s="1">
        <f t="shared" si="2"/>
        <v>0</v>
      </c>
      <c r="K14" s="1">
        <f t="shared" si="3"/>
        <v>0</v>
      </c>
    </row>
    <row r="15" spans="1:11" x14ac:dyDescent="0.15">
      <c r="A15" s="1">
        <v>214</v>
      </c>
      <c r="B15" s="1">
        <v>119</v>
      </c>
      <c r="C15" s="1">
        <v>77</v>
      </c>
      <c r="D15" s="1">
        <v>35</v>
      </c>
      <c r="E15" s="1">
        <v>112</v>
      </c>
      <c r="F15" s="1" t="s">
        <v>25</v>
      </c>
      <c r="G15" s="1">
        <v>4</v>
      </c>
      <c r="H15" s="1">
        <f t="shared" si="0"/>
        <v>0</v>
      </c>
      <c r="I15" s="1">
        <f t="shared" si="1"/>
        <v>0</v>
      </c>
      <c r="J15" s="1">
        <f t="shared" si="2"/>
        <v>0</v>
      </c>
      <c r="K15" s="1">
        <f t="shared" si="3"/>
        <v>0</v>
      </c>
    </row>
    <row r="16" spans="1:11" x14ac:dyDescent="0.15">
      <c r="A16" s="1">
        <v>256</v>
      </c>
      <c r="B16" s="1">
        <v>142</v>
      </c>
      <c r="C16" s="1">
        <v>92</v>
      </c>
      <c r="D16" s="1">
        <v>42</v>
      </c>
      <c r="E16" s="1">
        <v>135</v>
      </c>
      <c r="F16" s="1" t="s">
        <v>26</v>
      </c>
      <c r="G16" s="1">
        <v>1</v>
      </c>
      <c r="H16" s="1">
        <f t="shared" si="0"/>
        <v>0</v>
      </c>
      <c r="I16" s="1">
        <f t="shared" si="1"/>
        <v>0</v>
      </c>
      <c r="J16" s="1">
        <f t="shared" si="2"/>
        <v>1</v>
      </c>
      <c r="K16" s="1">
        <f t="shared" si="3"/>
        <v>0</v>
      </c>
    </row>
    <row r="17" spans="1:11" x14ac:dyDescent="0.15">
      <c r="A17" s="1">
        <v>385</v>
      </c>
      <c r="B17" s="1">
        <v>214</v>
      </c>
      <c r="C17" s="1">
        <v>139</v>
      </c>
      <c r="D17" s="1">
        <v>63</v>
      </c>
      <c r="E17" s="1">
        <v>202</v>
      </c>
      <c r="F17" s="1" t="s">
        <v>6</v>
      </c>
      <c r="G17" s="1">
        <v>1</v>
      </c>
      <c r="H17" s="1">
        <f t="shared" si="0"/>
        <v>0</v>
      </c>
      <c r="I17" s="1">
        <f t="shared" si="1"/>
        <v>0</v>
      </c>
      <c r="J17" s="1">
        <f t="shared" si="2"/>
        <v>0</v>
      </c>
      <c r="K17" s="1">
        <f t="shared" si="3"/>
        <v>0</v>
      </c>
    </row>
    <row r="18" spans="1:11" x14ac:dyDescent="0.15">
      <c r="A18" s="1">
        <v>413</v>
      </c>
      <c r="B18" s="1">
        <v>229</v>
      </c>
      <c r="C18" s="1">
        <v>149</v>
      </c>
      <c r="D18" s="1">
        <v>68</v>
      </c>
      <c r="E18" s="1">
        <v>217</v>
      </c>
      <c r="F18" s="1" t="s">
        <v>7</v>
      </c>
      <c r="G18" s="1">
        <v>1</v>
      </c>
      <c r="H18" s="1">
        <f t="shared" si="0"/>
        <v>0</v>
      </c>
      <c r="I18" s="1">
        <f t="shared" si="1"/>
        <v>0</v>
      </c>
      <c r="J18" s="1">
        <f t="shared" si="2"/>
        <v>0</v>
      </c>
      <c r="K18" s="1">
        <f t="shared" si="3"/>
        <v>0</v>
      </c>
    </row>
    <row r="19" spans="1:11" x14ac:dyDescent="0.15">
      <c r="A19" s="1">
        <v>275</v>
      </c>
      <c r="B19" s="1">
        <v>153</v>
      </c>
      <c r="C19" s="1">
        <v>99</v>
      </c>
      <c r="D19" s="1">
        <v>45</v>
      </c>
      <c r="E19" s="1">
        <v>145</v>
      </c>
      <c r="F19" s="1" t="s">
        <v>27</v>
      </c>
      <c r="G19" s="1">
        <v>1</v>
      </c>
      <c r="H19" s="1">
        <f t="shared" si="0"/>
        <v>0</v>
      </c>
      <c r="I19" s="1">
        <f t="shared" si="1"/>
        <v>0</v>
      </c>
      <c r="J19" s="1">
        <f t="shared" si="2"/>
        <v>1</v>
      </c>
      <c r="K19" s="1">
        <f t="shared" si="3"/>
        <v>0</v>
      </c>
    </row>
    <row r="20" spans="1:11" x14ac:dyDescent="0.15">
      <c r="A20" s="1">
        <v>229</v>
      </c>
      <c r="B20" s="1">
        <v>127</v>
      </c>
      <c r="C20" s="1">
        <v>83</v>
      </c>
      <c r="D20" s="1">
        <v>38</v>
      </c>
      <c r="E20" s="1">
        <v>120</v>
      </c>
      <c r="F20" s="1" t="s">
        <v>28</v>
      </c>
      <c r="G20" s="1">
        <v>4</v>
      </c>
      <c r="H20" s="1">
        <f t="shared" si="0"/>
        <v>0</v>
      </c>
      <c r="I20" s="1">
        <f t="shared" si="1"/>
        <v>0</v>
      </c>
      <c r="J20" s="1">
        <f t="shared" si="2"/>
        <v>0</v>
      </c>
      <c r="K20" s="1">
        <f t="shared" si="3"/>
        <v>0</v>
      </c>
    </row>
    <row r="21" spans="1:11" x14ac:dyDescent="0.15">
      <c r="A21" s="1">
        <v>321</v>
      </c>
      <c r="B21" s="1">
        <v>178</v>
      </c>
      <c r="C21" s="1">
        <v>116</v>
      </c>
      <c r="D21" s="1">
        <v>53</v>
      </c>
      <c r="E21" s="1">
        <v>169</v>
      </c>
      <c r="F21" s="1" t="s">
        <v>29</v>
      </c>
      <c r="G21" s="1">
        <v>3</v>
      </c>
      <c r="H21" s="1">
        <f t="shared" si="0"/>
        <v>0</v>
      </c>
      <c r="I21" s="1">
        <f t="shared" si="1"/>
        <v>0</v>
      </c>
      <c r="J21" s="1">
        <f t="shared" si="2"/>
        <v>0</v>
      </c>
      <c r="K21" s="1">
        <f t="shared" si="3"/>
        <v>0</v>
      </c>
    </row>
    <row r="22" spans="1:11" x14ac:dyDescent="0.15">
      <c r="A22" s="1">
        <v>459</v>
      </c>
      <c r="B22" s="1">
        <v>255</v>
      </c>
      <c r="C22" s="1">
        <v>166</v>
      </c>
      <c r="D22" s="1">
        <v>75</v>
      </c>
      <c r="E22" s="1">
        <v>241</v>
      </c>
      <c r="F22" s="1" t="s">
        <v>30</v>
      </c>
      <c r="G22" s="1">
        <v>2</v>
      </c>
      <c r="H22" s="1">
        <f t="shared" si="0"/>
        <v>0</v>
      </c>
      <c r="I22" s="1">
        <f t="shared" si="1"/>
        <v>0</v>
      </c>
      <c r="J22" s="1">
        <f t="shared" si="2"/>
        <v>0</v>
      </c>
      <c r="K22" s="1">
        <f t="shared" si="3"/>
        <v>0</v>
      </c>
    </row>
    <row r="24" spans="1:11" x14ac:dyDescent="0.15">
      <c r="G24" s="1" t="s">
        <v>33</v>
      </c>
      <c r="H24" s="1" t="s">
        <v>43</v>
      </c>
      <c r="I24" s="1" t="s">
        <v>36</v>
      </c>
      <c r="J24" s="1" t="s">
        <v>38</v>
      </c>
      <c r="K24" s="1" t="s">
        <v>41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B1" workbookViewId="0">
      <selection activeCell="N2" sqref="N2"/>
    </sheetView>
  </sheetViews>
  <sheetFormatPr defaultRowHeight="13.5" x14ac:dyDescent="0.15"/>
  <cols>
    <col min="1" max="7" width="9" style="1"/>
    <col min="8" max="8" width="16.625" style="1" customWidth="1"/>
    <col min="9" max="9" width="18" style="1" customWidth="1"/>
    <col min="10" max="11" width="19.25" style="1" customWidth="1"/>
    <col min="12" max="12" width="10.75" style="1" customWidth="1"/>
    <col min="13" max="16384" width="9" style="1"/>
  </cols>
  <sheetData>
    <row r="1" spans="1:14" x14ac:dyDescent="0.15">
      <c r="A1" s="1" t="s">
        <v>22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42</v>
      </c>
      <c r="H1" s="1" t="s">
        <v>35</v>
      </c>
      <c r="I1" s="1" t="s">
        <v>37</v>
      </c>
      <c r="J1" s="1" t="s">
        <v>39</v>
      </c>
      <c r="K1" s="1" t="s">
        <v>40</v>
      </c>
      <c r="L1" s="1" t="s">
        <v>46</v>
      </c>
      <c r="M1" s="1" t="s">
        <v>44</v>
      </c>
      <c r="N1" s="1" t="s">
        <v>45</v>
      </c>
    </row>
    <row r="2" spans="1:14" x14ac:dyDescent="0.15">
      <c r="A2" s="1">
        <v>820</v>
      </c>
      <c r="B2" s="1">
        <v>584</v>
      </c>
      <c r="C2" s="1">
        <v>411</v>
      </c>
      <c r="D2" s="1">
        <v>140</v>
      </c>
      <c r="E2" s="1">
        <v>64</v>
      </c>
      <c r="F2" s="2">
        <f>D2+E2</f>
        <v>204</v>
      </c>
      <c r="G2" s="1">
        <f>B2-C2</f>
        <v>173</v>
      </c>
      <c r="H2" s="1">
        <f>ABS(ROUND(D2*5/11,0)-E2)</f>
        <v>0</v>
      </c>
      <c r="I2" s="1">
        <f>ABS(ROUND(B2*0.70401,0)-C2)</f>
        <v>0</v>
      </c>
      <c r="J2" s="1">
        <f>ABS(ROUND(G2*13/11,0)-SUM(D2:E2))</f>
        <v>0</v>
      </c>
      <c r="K2" s="1">
        <f>ABS(ROUND(G2*13/16,0)-D2)</f>
        <v>1</v>
      </c>
      <c r="L2" s="1">
        <f>ROUND(G2*9/4,0)</f>
        <v>389</v>
      </c>
      <c r="M2" s="1">
        <f>B2-$L2</f>
        <v>195</v>
      </c>
      <c r="N2" s="1">
        <f>ABS(M2+ROUND(L2*5/9,0)-C2)</f>
        <v>0</v>
      </c>
    </row>
    <row r="3" spans="1:14" x14ac:dyDescent="0.15">
      <c r="A3" s="1">
        <v>900</v>
      </c>
      <c r="B3" s="1">
        <v>641</v>
      </c>
      <c r="C3" s="1">
        <v>451</v>
      </c>
      <c r="D3" s="1">
        <v>154</v>
      </c>
      <c r="E3" s="1">
        <v>70</v>
      </c>
      <c r="F3" s="1">
        <v>224</v>
      </c>
      <c r="G3" s="1">
        <f t="shared" ref="G3:G10" si="0">B3-C3</f>
        <v>190</v>
      </c>
      <c r="H3" s="1">
        <f t="shared" ref="H3:H10" si="1">ABS(ROUND(D3*5/11,0)-E3)</f>
        <v>0</v>
      </c>
      <c r="I3" s="1">
        <f t="shared" ref="I3:I10" si="2">ABS(ROUND(B3*0.70401,0)-C3)</f>
        <v>0</v>
      </c>
      <c r="J3" s="1">
        <f t="shared" ref="J3:J10" si="3">ABS(ROUND(G3*13/11,0)-SUM(D3:E3))</f>
        <v>1</v>
      </c>
      <c r="K3" s="1">
        <f t="shared" ref="K3:K10" si="4">ABS(ROUND(G3*13/16,0)-D3)</f>
        <v>0</v>
      </c>
      <c r="L3" s="1">
        <f t="shared" ref="L3:L10" si="5">ROUND(G3*9/4,0)</f>
        <v>428</v>
      </c>
      <c r="M3" s="1">
        <f t="shared" ref="M3:M10" si="6">B3-$L3</f>
        <v>213</v>
      </c>
      <c r="N3" s="1">
        <f t="shared" ref="N3:N10" si="7">ABS(M3+ROUND(L3*5/9,0)-C3)</f>
        <v>0</v>
      </c>
    </row>
    <row r="4" spans="1:14" x14ac:dyDescent="0.15">
      <c r="A4" s="1">
        <v>920</v>
      </c>
      <c r="B4" s="1">
        <v>656</v>
      </c>
      <c r="C4" s="1">
        <v>461</v>
      </c>
      <c r="D4" s="1">
        <v>158</v>
      </c>
      <c r="E4" s="1">
        <v>72</v>
      </c>
      <c r="F4" s="2">
        <f>D4+E4</f>
        <v>230</v>
      </c>
      <c r="G4" s="1">
        <f t="shared" si="0"/>
        <v>195</v>
      </c>
      <c r="H4" s="1">
        <f t="shared" si="1"/>
        <v>0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439</v>
      </c>
      <c r="M4" s="1">
        <f t="shared" si="6"/>
        <v>217</v>
      </c>
      <c r="N4" s="1">
        <f t="shared" si="7"/>
        <v>0</v>
      </c>
    </row>
    <row r="5" spans="1:14" x14ac:dyDescent="0.15">
      <c r="A5" s="1">
        <v>980</v>
      </c>
      <c r="B5" s="1">
        <v>698</v>
      </c>
      <c r="C5" s="1">
        <v>492</v>
      </c>
      <c r="D5" s="1">
        <v>168</v>
      </c>
      <c r="E5" s="1">
        <v>76</v>
      </c>
      <c r="F5" s="1">
        <v>244</v>
      </c>
      <c r="G5" s="1">
        <f t="shared" si="0"/>
        <v>206</v>
      </c>
      <c r="H5" s="1">
        <f t="shared" si="1"/>
        <v>0</v>
      </c>
      <c r="I5" s="1">
        <f t="shared" si="2"/>
        <v>1</v>
      </c>
      <c r="J5" s="1">
        <f t="shared" si="3"/>
        <v>1</v>
      </c>
      <c r="K5" s="1">
        <f t="shared" si="4"/>
        <v>1</v>
      </c>
      <c r="L5" s="1">
        <f t="shared" si="5"/>
        <v>464</v>
      </c>
      <c r="M5" s="1">
        <f t="shared" si="6"/>
        <v>234</v>
      </c>
      <c r="N5" s="1">
        <f t="shared" si="7"/>
        <v>0</v>
      </c>
    </row>
    <row r="6" spans="1:14" x14ac:dyDescent="0.15">
      <c r="A6" s="1">
        <v>1000</v>
      </c>
      <c r="B6" s="1">
        <v>713</v>
      </c>
      <c r="C6" s="1">
        <v>502</v>
      </c>
      <c r="D6" s="1">
        <v>171</v>
      </c>
      <c r="E6" s="1">
        <v>78</v>
      </c>
      <c r="F6" s="2">
        <f>D6+E6</f>
        <v>249</v>
      </c>
      <c r="G6" s="1">
        <f t="shared" si="0"/>
        <v>211</v>
      </c>
      <c r="H6" s="1">
        <f t="shared" si="1"/>
        <v>0</v>
      </c>
      <c r="I6" s="1">
        <f t="shared" si="2"/>
        <v>0</v>
      </c>
      <c r="J6" s="1">
        <f t="shared" si="3"/>
        <v>0</v>
      </c>
      <c r="K6" s="1">
        <f t="shared" si="4"/>
        <v>0</v>
      </c>
      <c r="L6" s="1">
        <f t="shared" si="5"/>
        <v>475</v>
      </c>
      <c r="M6" s="1">
        <f t="shared" si="6"/>
        <v>238</v>
      </c>
      <c r="N6" s="1">
        <f t="shared" si="7"/>
        <v>0</v>
      </c>
    </row>
    <row r="7" spans="1:14" x14ac:dyDescent="0.15">
      <c r="A7" s="1">
        <v>1040</v>
      </c>
      <c r="B7" s="2">
        <f>ROUND(F7*11/13,0)+C7</f>
        <v>741</v>
      </c>
      <c r="C7" s="1">
        <v>522</v>
      </c>
      <c r="D7" s="1">
        <v>178</v>
      </c>
      <c r="E7" s="1">
        <v>81</v>
      </c>
      <c r="F7" s="1">
        <v>259</v>
      </c>
      <c r="G7" s="1">
        <f t="shared" si="0"/>
        <v>219</v>
      </c>
      <c r="H7" s="1">
        <f t="shared" si="1"/>
        <v>0</v>
      </c>
      <c r="I7" s="1">
        <f t="shared" si="2"/>
        <v>0</v>
      </c>
      <c r="J7" s="1">
        <f t="shared" si="3"/>
        <v>0</v>
      </c>
      <c r="K7" s="1">
        <f t="shared" si="4"/>
        <v>0</v>
      </c>
      <c r="L7" s="1">
        <f t="shared" si="5"/>
        <v>493</v>
      </c>
      <c r="M7" s="1">
        <f t="shared" si="6"/>
        <v>248</v>
      </c>
      <c r="N7" s="1">
        <f t="shared" si="7"/>
        <v>0</v>
      </c>
    </row>
    <row r="8" spans="1:14" x14ac:dyDescent="0.15">
      <c r="A8" s="1">
        <v>1060</v>
      </c>
      <c r="B8" s="2">
        <f>ROUND(F8*11/13,0)+C8</f>
        <v>755</v>
      </c>
      <c r="C8" s="1">
        <v>532</v>
      </c>
      <c r="D8" s="1">
        <v>182</v>
      </c>
      <c r="E8" s="1">
        <v>83</v>
      </c>
      <c r="F8" s="1">
        <v>264</v>
      </c>
      <c r="G8" s="1">
        <f t="shared" si="0"/>
        <v>223</v>
      </c>
      <c r="H8" s="1">
        <f t="shared" si="1"/>
        <v>0</v>
      </c>
      <c r="I8" s="1">
        <f t="shared" si="2"/>
        <v>0</v>
      </c>
      <c r="J8" s="1">
        <f t="shared" si="3"/>
        <v>1</v>
      </c>
      <c r="K8" s="1">
        <f t="shared" si="4"/>
        <v>1</v>
      </c>
      <c r="L8" s="1">
        <f t="shared" si="5"/>
        <v>502</v>
      </c>
      <c r="M8" s="1">
        <f t="shared" si="6"/>
        <v>253</v>
      </c>
      <c r="N8" s="1">
        <f t="shared" si="7"/>
        <v>0</v>
      </c>
    </row>
    <row r="9" spans="1:14" x14ac:dyDescent="0.15">
      <c r="A9" s="1">
        <v>1080</v>
      </c>
      <c r="B9" s="1">
        <v>770</v>
      </c>
      <c r="C9" s="1">
        <v>542</v>
      </c>
      <c r="D9" s="1">
        <v>185</v>
      </c>
      <c r="E9" s="1">
        <v>84</v>
      </c>
      <c r="F9" s="2">
        <f>D9+E9</f>
        <v>269</v>
      </c>
      <c r="G9" s="1">
        <f t="shared" si="0"/>
        <v>228</v>
      </c>
      <c r="H9" s="1">
        <f t="shared" si="1"/>
        <v>0</v>
      </c>
      <c r="I9" s="1">
        <f t="shared" si="2"/>
        <v>0</v>
      </c>
      <c r="J9" s="1">
        <f t="shared" si="3"/>
        <v>0</v>
      </c>
      <c r="K9" s="1">
        <f t="shared" si="4"/>
        <v>0</v>
      </c>
      <c r="L9" s="1">
        <f t="shared" si="5"/>
        <v>513</v>
      </c>
      <c r="M9" s="1">
        <f t="shared" si="6"/>
        <v>257</v>
      </c>
      <c r="N9" s="1">
        <f t="shared" si="7"/>
        <v>0</v>
      </c>
    </row>
    <row r="10" spans="1:14" x14ac:dyDescent="0.15">
      <c r="A10" s="1">
        <v>1160</v>
      </c>
      <c r="B10" s="1">
        <v>827</v>
      </c>
      <c r="C10" s="1">
        <v>582</v>
      </c>
      <c r="D10" s="1">
        <v>199</v>
      </c>
      <c r="E10" s="1">
        <v>90</v>
      </c>
      <c r="F10" s="2">
        <f>D10+E10</f>
        <v>289</v>
      </c>
      <c r="G10" s="1">
        <f t="shared" si="0"/>
        <v>245</v>
      </c>
      <c r="H10" s="1">
        <f t="shared" si="1"/>
        <v>0</v>
      </c>
      <c r="I10" s="1">
        <f t="shared" si="2"/>
        <v>0</v>
      </c>
      <c r="J10" s="1">
        <f t="shared" si="3"/>
        <v>1</v>
      </c>
      <c r="K10" s="1">
        <f t="shared" si="4"/>
        <v>0</v>
      </c>
      <c r="L10" s="1">
        <f t="shared" si="5"/>
        <v>551</v>
      </c>
      <c r="M10" s="1">
        <f t="shared" si="6"/>
        <v>276</v>
      </c>
      <c r="N10" s="1">
        <f t="shared" si="7"/>
        <v>0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精炼（六级）数据</vt:lpstr>
      <vt:lpstr>治疗装备换算（除武器）</vt:lpstr>
      <vt:lpstr>治疗装备换算（武器）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2017-02-22T16:05:47Z</dcterms:modified>
</cp:coreProperties>
</file>